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T:\sfhp\Resources\HOTMA\FormsToUpdate\FinalHOMEForms\"/>
    </mc:Choice>
  </mc:AlternateContent>
  <xr:revisionPtr revIDLastSave="0" documentId="13_ncr:1_{CA41F1C9-C828-4F2B-95B3-9F5D3F2FABBA}" xr6:coauthVersionLast="47" xr6:coauthVersionMax="47" xr10:uidLastSave="{00000000-0000-0000-0000-000000000000}"/>
  <bookViews>
    <workbookView xWindow="-108" yWindow="-108" windowWidth="30936" windowHeight="16896" xr2:uid="{00000000-000D-0000-FFFF-FFFF00000000}"/>
  </bookViews>
  <sheets>
    <sheet name="HOME HIC - English" sheetId="1" r:id="rId1"/>
    <sheet name="HOME HIC - Spanish" sheetId="20" r:id="rId2"/>
    <sheet name="TBRA Subsidy Estimate" sheetId="10" r:id="rId3"/>
    <sheet name="How Much Rent Can I Afford" sheetId="11" r:id="rId4"/>
    <sheet name="TBRA TTP" sheetId="7" r:id="rId5"/>
  </sheets>
  <definedNames>
    <definedName name="_xlnm.Print_Area" localSheetId="0">'HOME HIC - English'!$A$1:$H$53</definedName>
    <definedName name="_xlnm.Print_Area" localSheetId="1">'HOME HIC - Spanish'!$A$1:$H$53</definedName>
    <definedName name="_xlnm.Print_Area" localSheetId="3">'How Much Rent Can I Afford'!$A$2:$E$16</definedName>
    <definedName name="_xlnm.Print_Area" localSheetId="2">'TBRA Subsidy Estimate'!$A$1:$C$46</definedName>
    <definedName name="_xlnm.Print_Area" localSheetId="4">'TBRA TTP'!$A$1:$C$51</definedName>
    <definedName name="_xlnm.Print_Titles" localSheetId="2">'TBRA Subsidy Estimate'!$1:$1</definedName>
    <definedName name="_xlnm.Print_Titles" localSheetId="4">'TBRA TTP'!$1:$1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6" i="20" l="1"/>
  <c r="F35" i="20"/>
  <c r="H20" i="20"/>
  <c r="H21" i="20"/>
  <c r="H22" i="20"/>
  <c r="H23" i="20"/>
  <c r="H24" i="20"/>
  <c r="H25" i="20"/>
  <c r="B26" i="20"/>
  <c r="E26" i="20"/>
  <c r="F26" i="20"/>
  <c r="G26" i="20"/>
  <c r="H30" i="20"/>
  <c r="H31" i="20"/>
  <c r="H32" i="20"/>
  <c r="H33" i="20"/>
  <c r="H34" i="20"/>
  <c r="F37" i="20"/>
  <c r="F36" i="1"/>
  <c r="C15" i="7"/>
  <c r="C15" i="10"/>
  <c r="C30" i="7"/>
  <c r="C30" i="10"/>
  <c r="H26" i="20" l="1"/>
  <c r="H37" i="20"/>
  <c r="H35" i="20"/>
  <c r="H38" i="20" s="1"/>
  <c r="H34" i="1"/>
  <c r="H33" i="1"/>
  <c r="H32" i="1"/>
  <c r="H31" i="1"/>
  <c r="H30" i="1"/>
  <c r="H39" i="20" l="1"/>
  <c r="H35" i="1"/>
  <c r="F37" i="1"/>
  <c r="H37" i="1" s="1"/>
  <c r="H38" i="1" l="1"/>
  <c r="F35" i="1"/>
  <c r="D7" i="11" l="1"/>
  <c r="E8" i="11" s="1"/>
  <c r="C70" i="7"/>
  <c r="C69" i="7"/>
  <c r="C68" i="7"/>
  <c r="C67" i="7"/>
  <c r="C66" i="7"/>
  <c r="C65" i="7"/>
  <c r="C64" i="7"/>
  <c r="C63" i="7"/>
  <c r="C62" i="7"/>
  <c r="C61" i="7"/>
  <c r="C59" i="7"/>
  <c r="C58" i="7"/>
  <c r="C57" i="7"/>
  <c r="C56" i="7"/>
  <c r="C55" i="7"/>
  <c r="D14" i="7"/>
  <c r="D11" i="10"/>
  <c r="D5" i="11"/>
  <c r="D6" i="11"/>
  <c r="B24" i="11" s="1"/>
  <c r="B3" i="7"/>
  <c r="C4" i="7"/>
  <c r="D9" i="11"/>
  <c r="C17" i="10"/>
  <c r="C4" i="10"/>
  <c r="B3" i="10"/>
  <c r="C43" i="7"/>
  <c r="C50" i="7" s="1"/>
  <c r="H24" i="1"/>
  <c r="H25" i="1"/>
  <c r="C17" i="7"/>
  <c r="H21" i="1"/>
  <c r="H22" i="1"/>
  <c r="H23" i="1"/>
  <c r="H20" i="1"/>
  <c r="G26" i="1"/>
  <c r="F26" i="1"/>
  <c r="E26" i="1"/>
  <c r="B26" i="1"/>
  <c r="C41" i="10"/>
  <c r="B28" i="11"/>
  <c r="B32" i="11"/>
  <c r="B26" i="11"/>
  <c r="B29" i="11"/>
  <c r="B22" i="11"/>
  <c r="B19" i="11"/>
  <c r="B27" i="11"/>
  <c r="B30" i="11"/>
  <c r="H26" i="1" l="1"/>
  <c r="H39" i="1" s="1"/>
  <c r="B31" i="11"/>
  <c r="B25" i="11"/>
  <c r="B20" i="11"/>
  <c r="B21" i="11"/>
  <c r="B18" i="11"/>
  <c r="B23" i="11"/>
  <c r="C13" i="7" l="1"/>
  <c r="C21" i="7" s="1"/>
  <c r="C13" i="10"/>
  <c r="C21" i="10" s="1"/>
  <c r="C22" i="7" l="1"/>
  <c r="C24" i="7" s="1"/>
  <c r="C22" i="10"/>
  <c r="C24" i="10" s="1"/>
  <c r="C28" i="10" s="1"/>
  <c r="C28" i="7" l="1"/>
  <c r="C32" i="7" s="1"/>
  <c r="C39" i="7" s="1"/>
  <c r="C32" i="10"/>
  <c r="C39" i="10" s="1"/>
  <c r="C35" i="10" l="1"/>
  <c r="C36" i="10" s="1"/>
  <c r="C37" i="10"/>
  <c r="C38" i="10" s="1"/>
  <c r="C37" i="7"/>
  <c r="C38" i="7" s="1"/>
  <c r="C35" i="7"/>
  <c r="C36" i="7" s="1"/>
  <c r="C40" i="7" l="1"/>
  <c r="C44" i="7" s="1"/>
  <c r="C45" i="7" s="1"/>
  <c r="C46" i="7" s="1"/>
  <c r="C48" i="7" s="1"/>
  <c r="D15" i="11"/>
  <c r="E15" i="11" s="1"/>
  <c r="D12" i="11"/>
  <c r="E12" i="11" s="1"/>
  <c r="D16" i="11"/>
  <c r="E16" i="11" s="1"/>
  <c r="D13" i="11"/>
  <c r="E13" i="11" s="1"/>
  <c r="C40" i="10"/>
  <c r="C43" i="10" s="1"/>
  <c r="C46" i="10" s="1"/>
  <c r="D14" i="11"/>
  <c r="E14" i="11" s="1"/>
  <c r="C49" i="7" l="1"/>
  <c r="C51" i="7" s="1"/>
  <c r="C47" i="7"/>
</calcChain>
</file>

<file path=xl/sharedStrings.xml><?xml version="1.0" encoding="utf-8"?>
<sst xmlns="http://schemas.openxmlformats.org/spreadsheetml/2006/main" count="1094" uniqueCount="517">
  <si>
    <t>Anderson County</t>
  </si>
  <si>
    <t>Andrews County</t>
  </si>
  <si>
    <t>Angelina County</t>
  </si>
  <si>
    <t>Aransas County</t>
  </si>
  <si>
    <t>Archer County</t>
  </si>
  <si>
    <t>Armstrong County</t>
  </si>
  <si>
    <t>Atascosa County</t>
  </si>
  <si>
    <t>Austin County</t>
  </si>
  <si>
    <t>Bailey County</t>
  </si>
  <si>
    <t>Bandera County</t>
  </si>
  <si>
    <t>Bastrop County</t>
  </si>
  <si>
    <t>Baylor County</t>
  </si>
  <si>
    <t>Bee County</t>
  </si>
  <si>
    <t>Bell County</t>
  </si>
  <si>
    <t>Bexar County</t>
  </si>
  <si>
    <t>Blanco County</t>
  </si>
  <si>
    <t>Borden County</t>
  </si>
  <si>
    <t>Bosque County</t>
  </si>
  <si>
    <t>Bowie County</t>
  </si>
  <si>
    <t>Brazoria County</t>
  </si>
  <si>
    <t>Brazos County</t>
  </si>
  <si>
    <t>Brewster County</t>
  </si>
  <si>
    <t>Briscoe County</t>
  </si>
  <si>
    <t>Brooks County</t>
  </si>
  <si>
    <t>Brown County</t>
  </si>
  <si>
    <t>Burleson County</t>
  </si>
  <si>
    <t>Burnet County</t>
  </si>
  <si>
    <t>Caldwell County</t>
  </si>
  <si>
    <t>Calhoun County</t>
  </si>
  <si>
    <t>Callahan County</t>
  </si>
  <si>
    <t>Cameron County</t>
  </si>
  <si>
    <t>Camp County</t>
  </si>
  <si>
    <t>Carson County</t>
  </si>
  <si>
    <t>Cass County</t>
  </si>
  <si>
    <t>Castro County</t>
  </si>
  <si>
    <t>Chambers County</t>
  </si>
  <si>
    <t>Cherokee County</t>
  </si>
  <si>
    <t>Childress County</t>
  </si>
  <si>
    <t>Clay County</t>
  </si>
  <si>
    <t>Cochran County</t>
  </si>
  <si>
    <t>Coke County</t>
  </si>
  <si>
    <t>Coleman County</t>
  </si>
  <si>
    <t>Collin County</t>
  </si>
  <si>
    <t>Collingsworth County</t>
  </si>
  <si>
    <t>Colorado County</t>
  </si>
  <si>
    <t>Comal County</t>
  </si>
  <si>
    <t>Comanche County</t>
  </si>
  <si>
    <t>Concho County</t>
  </si>
  <si>
    <t>Cooke County</t>
  </si>
  <si>
    <t>Coryell County</t>
  </si>
  <si>
    <t>Cottle County</t>
  </si>
  <si>
    <t>Crane County</t>
  </si>
  <si>
    <t>Crockett County</t>
  </si>
  <si>
    <t>Crosby County</t>
  </si>
  <si>
    <t>Culberson County</t>
  </si>
  <si>
    <t>Dallam County</t>
  </si>
  <si>
    <t>Dallas County</t>
  </si>
  <si>
    <t>Dawson County</t>
  </si>
  <si>
    <t>Deaf Smith County</t>
  </si>
  <si>
    <t>Delta County</t>
  </si>
  <si>
    <t>Denton County</t>
  </si>
  <si>
    <t>DeWitt County</t>
  </si>
  <si>
    <t>Dickens County</t>
  </si>
  <si>
    <t>Dimmit County</t>
  </si>
  <si>
    <t>Donley County</t>
  </si>
  <si>
    <t>Duval County</t>
  </si>
  <si>
    <t>Eastland County</t>
  </si>
  <si>
    <t>Ector County</t>
  </si>
  <si>
    <t>Edwards County</t>
  </si>
  <si>
    <t>Ellis County</t>
  </si>
  <si>
    <t>El Paso County</t>
  </si>
  <si>
    <t>Erath County</t>
  </si>
  <si>
    <t>Falls County</t>
  </si>
  <si>
    <t>Fannin County</t>
  </si>
  <si>
    <t>Fayette County</t>
  </si>
  <si>
    <t>Fisher County</t>
  </si>
  <si>
    <t>Floyd County</t>
  </si>
  <si>
    <t>Foard County</t>
  </si>
  <si>
    <t>Fort Bend County</t>
  </si>
  <si>
    <t>Franklin County</t>
  </si>
  <si>
    <t>Freestone County</t>
  </si>
  <si>
    <t>Frio County</t>
  </si>
  <si>
    <t>Gaines County</t>
  </si>
  <si>
    <t>Galveston County</t>
  </si>
  <si>
    <t>Garza County</t>
  </si>
  <si>
    <t>Gillespie County</t>
  </si>
  <si>
    <t>Glasscock County</t>
  </si>
  <si>
    <t>Goliad County</t>
  </si>
  <si>
    <t>Gonzales County</t>
  </si>
  <si>
    <t>Gray County</t>
  </si>
  <si>
    <t>Grayson County</t>
  </si>
  <si>
    <t>Gregg County</t>
  </si>
  <si>
    <t>Grimes County</t>
  </si>
  <si>
    <t>Guadalupe County</t>
  </si>
  <si>
    <t>Hale County</t>
  </si>
  <si>
    <t>Hall County</t>
  </si>
  <si>
    <t>Hamilton County</t>
  </si>
  <si>
    <t>Hansford County</t>
  </si>
  <si>
    <t>Hardeman County</t>
  </si>
  <si>
    <t>Hardin County</t>
  </si>
  <si>
    <t>Harris County</t>
  </si>
  <si>
    <t>Harrison County</t>
  </si>
  <si>
    <t>Hartley County</t>
  </si>
  <si>
    <t>Haskell County</t>
  </si>
  <si>
    <t>Hays County</t>
  </si>
  <si>
    <t>Hemphill County</t>
  </si>
  <si>
    <t>Henderson County</t>
  </si>
  <si>
    <t>Hidalgo County</t>
  </si>
  <si>
    <t>Hill County</t>
  </si>
  <si>
    <t>Hockley County</t>
  </si>
  <si>
    <t>Hood County</t>
  </si>
  <si>
    <t>Hopkins County</t>
  </si>
  <si>
    <t>Houston County</t>
  </si>
  <si>
    <t>Howard County</t>
  </si>
  <si>
    <t>Hudspeth County</t>
  </si>
  <si>
    <t>Hunt County</t>
  </si>
  <si>
    <t>Hutchinson County</t>
  </si>
  <si>
    <t>Irion County</t>
  </si>
  <si>
    <t>Jack County</t>
  </si>
  <si>
    <t>Jackson County</t>
  </si>
  <si>
    <t>Jasper County</t>
  </si>
  <si>
    <t>Jeff Davis County</t>
  </si>
  <si>
    <t>Jefferson County</t>
  </si>
  <si>
    <t>Jim Hogg County</t>
  </si>
  <si>
    <t>Jim Wells County</t>
  </si>
  <si>
    <t>Johnson County</t>
  </si>
  <si>
    <t>Jones County</t>
  </si>
  <si>
    <t>Karnes County</t>
  </si>
  <si>
    <t>Kaufman County</t>
  </si>
  <si>
    <t>Kendall County</t>
  </si>
  <si>
    <t>Kenedy County</t>
  </si>
  <si>
    <t>Kent County</t>
  </si>
  <si>
    <t>Kerr County</t>
  </si>
  <si>
    <t>Kimble County</t>
  </si>
  <si>
    <t>King County</t>
  </si>
  <si>
    <t>Kinney County</t>
  </si>
  <si>
    <t>Kleberg County</t>
  </si>
  <si>
    <t>Knox County</t>
  </si>
  <si>
    <t>Lamar County</t>
  </si>
  <si>
    <t>Lamb County</t>
  </si>
  <si>
    <t>Lampasas County</t>
  </si>
  <si>
    <t>La Salle County</t>
  </si>
  <si>
    <t>Lavaca County</t>
  </si>
  <si>
    <t>Lee County</t>
  </si>
  <si>
    <t>Leon County</t>
  </si>
  <si>
    <t>Liberty County</t>
  </si>
  <si>
    <t>Limestone County</t>
  </si>
  <si>
    <t>Lipscomb County</t>
  </si>
  <si>
    <t>Live Oak County</t>
  </si>
  <si>
    <t>Llano County</t>
  </si>
  <si>
    <t>Loving County</t>
  </si>
  <si>
    <t>Lubbock County</t>
  </si>
  <si>
    <t>Lynn County</t>
  </si>
  <si>
    <t>McCulloch County</t>
  </si>
  <si>
    <t>McLennan County</t>
  </si>
  <si>
    <t>McMullen County</t>
  </si>
  <si>
    <t>Madison County</t>
  </si>
  <si>
    <t>Marion County</t>
  </si>
  <si>
    <t>Martin County</t>
  </si>
  <si>
    <t>Mason County</t>
  </si>
  <si>
    <t>Matagorda County</t>
  </si>
  <si>
    <t>Maverick County</t>
  </si>
  <si>
    <t>Medina County</t>
  </si>
  <si>
    <t>Menard County</t>
  </si>
  <si>
    <t>Midland County</t>
  </si>
  <si>
    <t>Milam County</t>
  </si>
  <si>
    <t>Mills County</t>
  </si>
  <si>
    <t>Mitchell County</t>
  </si>
  <si>
    <t>Montague County</t>
  </si>
  <si>
    <t>Montgomery County</t>
  </si>
  <si>
    <t>Moore County</t>
  </si>
  <si>
    <t>Morris County</t>
  </si>
  <si>
    <t>Motley County</t>
  </si>
  <si>
    <t>Nacogdoches County</t>
  </si>
  <si>
    <t>Navarro County</t>
  </si>
  <si>
    <t>Newton County</t>
  </si>
  <si>
    <t>Nolan County</t>
  </si>
  <si>
    <t>Nueces County</t>
  </si>
  <si>
    <t>Ochiltree County</t>
  </si>
  <si>
    <t>Oldham County</t>
  </si>
  <si>
    <t>Orange County</t>
  </si>
  <si>
    <t>Palo Pinto County</t>
  </si>
  <si>
    <t>Panola County</t>
  </si>
  <si>
    <t>Parker County</t>
  </si>
  <si>
    <t>Parmer County</t>
  </si>
  <si>
    <t>Pecos County</t>
  </si>
  <si>
    <t>Polk County</t>
  </si>
  <si>
    <t>Potter County</t>
  </si>
  <si>
    <t>Presidio County</t>
  </si>
  <si>
    <t>Rains County</t>
  </si>
  <si>
    <t>Randall County</t>
  </si>
  <si>
    <t>Reagan County</t>
  </si>
  <si>
    <t>Real County</t>
  </si>
  <si>
    <t>Red River County</t>
  </si>
  <si>
    <t>Reeves County</t>
  </si>
  <si>
    <t>Refugio County</t>
  </si>
  <si>
    <t>Roberts County</t>
  </si>
  <si>
    <t>Robertson County</t>
  </si>
  <si>
    <t>Rockwall County</t>
  </si>
  <si>
    <t>Runnels County</t>
  </si>
  <si>
    <t>Rusk County</t>
  </si>
  <si>
    <t>Sabine County</t>
  </si>
  <si>
    <t>San Augustine County</t>
  </si>
  <si>
    <t>San Jacinto County</t>
  </si>
  <si>
    <t>San Patricio County</t>
  </si>
  <si>
    <t>San Saba County</t>
  </si>
  <si>
    <t>Schleicher County</t>
  </si>
  <si>
    <t>Scurry County</t>
  </si>
  <si>
    <t>Shackelford County</t>
  </si>
  <si>
    <t>Shelby County</t>
  </si>
  <si>
    <t>Sherman County</t>
  </si>
  <si>
    <t>Smith County</t>
  </si>
  <si>
    <t>Somervell County</t>
  </si>
  <si>
    <t>Starr County</t>
  </si>
  <si>
    <t>Stephens County</t>
  </si>
  <si>
    <t>Sterling County</t>
  </si>
  <si>
    <t>Stonewall County</t>
  </si>
  <si>
    <t>Sutton County</t>
  </si>
  <si>
    <t>Swisher County</t>
  </si>
  <si>
    <t>Tarrant County</t>
  </si>
  <si>
    <t>Taylor County</t>
  </si>
  <si>
    <t>Terrell County</t>
  </si>
  <si>
    <t>Terry County</t>
  </si>
  <si>
    <t>Throckmorton County</t>
  </si>
  <si>
    <t>Titus County</t>
  </si>
  <si>
    <t>Tom Green County</t>
  </si>
  <si>
    <t>Travis County</t>
  </si>
  <si>
    <t>Trinity County</t>
  </si>
  <si>
    <t>Tyler County</t>
  </si>
  <si>
    <t>Upshur County</t>
  </si>
  <si>
    <t>Upton County</t>
  </si>
  <si>
    <t>Uvalde County</t>
  </si>
  <si>
    <t>Val Verde County</t>
  </si>
  <si>
    <t>Van Zandt County</t>
  </si>
  <si>
    <t>Victoria County</t>
  </si>
  <si>
    <t>Walker County</t>
  </si>
  <si>
    <t>Waller County</t>
  </si>
  <si>
    <t>Ward County</t>
  </si>
  <si>
    <t>Washington County</t>
  </si>
  <si>
    <t>Webb County</t>
  </si>
  <si>
    <t>Wharton County</t>
  </si>
  <si>
    <t>Wheeler County</t>
  </si>
  <si>
    <t>Wichita County</t>
  </si>
  <si>
    <t>Wilbarger County</t>
  </si>
  <si>
    <t>Willacy County</t>
  </si>
  <si>
    <t>Williamson County</t>
  </si>
  <si>
    <t>Wilson County</t>
  </si>
  <si>
    <t>Winkler County</t>
  </si>
  <si>
    <t>Wise County</t>
  </si>
  <si>
    <t>Wood County</t>
  </si>
  <si>
    <t>Yoakum County</t>
  </si>
  <si>
    <t>Young County</t>
  </si>
  <si>
    <t>Zapata County</t>
  </si>
  <si>
    <t>Zavala County</t>
  </si>
  <si>
    <t>Administrator:</t>
  </si>
  <si>
    <t xml:space="preserve">Certification Type:  </t>
  </si>
  <si>
    <t>Initial</t>
  </si>
  <si>
    <t>Recertification</t>
  </si>
  <si>
    <t>Revision</t>
  </si>
  <si>
    <t>Contract Number:</t>
  </si>
  <si>
    <t>Part I. General Information</t>
  </si>
  <si>
    <t>Household Member Number</t>
  </si>
  <si>
    <t>Member Last Name</t>
  </si>
  <si>
    <t>Relationship to Head of Household</t>
  </si>
  <si>
    <t>Date of Birth</t>
  </si>
  <si>
    <t>Full Time Student (Y/N)</t>
  </si>
  <si>
    <t>Applicant Last Name:</t>
  </si>
  <si>
    <t>Member First Name and Middle Initial</t>
  </si>
  <si>
    <t>Self</t>
  </si>
  <si>
    <t>Part II. Household Composition</t>
  </si>
  <si>
    <t>Part III. Gross Annual Income (Non-Asset Income)</t>
  </si>
  <si>
    <t>Employment or Wages</t>
  </si>
  <si>
    <t>Public Assistance</t>
  </si>
  <si>
    <t>Other Income</t>
  </si>
  <si>
    <t>Member Income Total</t>
  </si>
  <si>
    <t>Part IV. Income From Assets</t>
  </si>
  <si>
    <t>Total Annual Income (Non-Asset Income):</t>
  </si>
  <si>
    <t>Description of Asset</t>
  </si>
  <si>
    <t>Cash Value of Asset</t>
  </si>
  <si>
    <t>Date</t>
  </si>
  <si>
    <t>Spouse/Other Adult Signature</t>
  </si>
  <si>
    <t>Administrator Signature</t>
  </si>
  <si>
    <t xml:space="preserve">Enter the requested information into the yellow cells.  </t>
  </si>
  <si>
    <t>Other Adult Signature</t>
  </si>
  <si>
    <t>Applicant First Name and Middle Initial:</t>
  </si>
  <si>
    <t>Spouse</t>
  </si>
  <si>
    <t>Minor Dependent</t>
  </si>
  <si>
    <t>Adult Dependent</t>
  </si>
  <si>
    <t>Other</t>
  </si>
  <si>
    <t>Part I. Household Information</t>
  </si>
  <si>
    <t>Efficiency</t>
  </si>
  <si>
    <t>Anticipated Annual Gross Income from HIC</t>
  </si>
  <si>
    <t>Part II. Dependent Income Adjustments</t>
  </si>
  <si>
    <t>1 Bedroom</t>
  </si>
  <si>
    <t>2 Bedroom</t>
  </si>
  <si>
    <t xml:space="preserve">4 Bedroom </t>
  </si>
  <si>
    <t>5 Bedroom</t>
  </si>
  <si>
    <t>Annual Child Care Deduction (Reasonable child care expenses for children age 12 and under)</t>
  </si>
  <si>
    <t>Number of household members who are under age 18, disabled, or full-time students (other than the head of household, spouse, or co-head)</t>
  </si>
  <si>
    <t>Total Disability Expense Deduction</t>
  </si>
  <si>
    <t>Total Dependant Deductions</t>
  </si>
  <si>
    <t>Yes</t>
  </si>
  <si>
    <t>No</t>
  </si>
  <si>
    <t>Part IV. Medical Expense Adjustment</t>
  </si>
  <si>
    <t>Part V. Elderly or Disabled Household Standard Deduction</t>
  </si>
  <si>
    <t xml:space="preserve">Part VI. Adjusted Gross Income </t>
  </si>
  <si>
    <t>Part VII. Total Tenant Payment</t>
  </si>
  <si>
    <t>Does Gross Rent exceed Fair Market Rent? If "YES", proceed to determine if unit is eligible.</t>
  </si>
  <si>
    <t>Social Security/Pensions/
Annuities/Retirement</t>
  </si>
  <si>
    <t>3 Bedroom</t>
  </si>
  <si>
    <t>Start Fillable Form</t>
  </si>
  <si>
    <t>Household Member Number Column</t>
  </si>
  <si>
    <t>Member Income Total Column</t>
  </si>
  <si>
    <t>Income Type Row</t>
  </si>
  <si>
    <t>Actual Asset Income Column</t>
  </si>
  <si>
    <t>Imputed Asset Income Calculation</t>
  </si>
  <si>
    <t>Total Value of Assets</t>
  </si>
  <si>
    <t>Greater of Imputed or Actual Asset Income</t>
  </si>
  <si>
    <t>Total Household Income</t>
  </si>
  <si>
    <t>Certification Statement</t>
  </si>
  <si>
    <t xml:space="preserve">List of Links </t>
  </si>
  <si>
    <r>
      <rPr>
        <b/>
        <sz val="18"/>
        <color indexed="50"/>
        <rFont val="Calibri"/>
        <family val="2"/>
      </rPr>
      <t>HOME</t>
    </r>
    <r>
      <rPr>
        <sz val="18"/>
        <color indexed="56"/>
        <rFont val="Calibri"/>
        <family val="2"/>
      </rPr>
      <t xml:space="preserve"> Program Household Income Certification</t>
    </r>
  </si>
  <si>
    <t>TBRA Total Tenant Payment Worksheet- Skip to navigation menu</t>
  </si>
  <si>
    <t>Navigation Menu- Use Arrow keys to navigate data enty and calculation cells in column C. Links below to direct to specific sections.</t>
  </si>
  <si>
    <t xml:space="preserve">Part 1 Household Information </t>
  </si>
  <si>
    <t>Part 2. Dependent Income and Adjustments</t>
  </si>
  <si>
    <t>Part 3. Disability Assistance Expense Adjustment</t>
  </si>
  <si>
    <t>Disability Assisance Expense Qualification Factors</t>
  </si>
  <si>
    <t>Medical Expense Adjustment Qualification Factors</t>
  </si>
  <si>
    <t>Part 4. Medical Expense Adjustment</t>
  </si>
  <si>
    <t>Elderly or Disabled Standard Deduction Qualification Factors</t>
  </si>
  <si>
    <t>Part 5. Elderly or Disabled Household Standard Deduction Calculation</t>
  </si>
  <si>
    <t>Part 6. Adjusted Gross Income of the Household</t>
  </si>
  <si>
    <t>HIC Effective Date:</t>
  </si>
  <si>
    <t>Part V. Certification Statement</t>
  </si>
  <si>
    <t>TDHCA Rule Year</t>
  </si>
  <si>
    <t>Is the worksheet being completed for initial occupancy?</t>
  </si>
  <si>
    <t>Part 7. Total Tenant Payment</t>
  </si>
  <si>
    <r>
      <rPr>
        <b/>
        <sz val="16"/>
        <color indexed="50"/>
        <rFont val="Calibri"/>
        <family val="2"/>
      </rPr>
      <t>HOME</t>
    </r>
    <r>
      <rPr>
        <sz val="16"/>
        <color indexed="56"/>
        <rFont val="Calibri"/>
        <family val="2"/>
      </rPr>
      <t xml:space="preserve"> TBRA Maximum Estimated Subsidy Worksheet</t>
    </r>
  </si>
  <si>
    <t>Number of months that household will be assisted under the contract.  (If not a whole number due to a prorated month, round up to a whole month.  (Maximum of 24 months)</t>
  </si>
  <si>
    <t xml:space="preserve">Amount of Household Commitment </t>
  </si>
  <si>
    <t>Fair Market Rent Year</t>
  </si>
  <si>
    <t>4 Bedroom</t>
  </si>
  <si>
    <r>
      <rPr>
        <b/>
        <sz val="18"/>
        <color indexed="50"/>
        <rFont val="Calibri"/>
        <family val="2"/>
      </rPr>
      <t>HOME</t>
    </r>
    <r>
      <rPr>
        <sz val="18"/>
        <color indexed="56"/>
        <rFont val="Calibri"/>
        <family val="2"/>
      </rPr>
      <t xml:space="preserve"> Program Rental Affordability</t>
    </r>
  </si>
  <si>
    <t>Maximum Rent (Including Estimated Utilities)</t>
  </si>
  <si>
    <t>2013 Efficiency</t>
  </si>
  <si>
    <t>Maximum Subsidy for Each Unit Size</t>
  </si>
  <si>
    <t>Part VII. Maximum Subsidy</t>
  </si>
  <si>
    <t>Part VIII. Commitment Amount</t>
  </si>
  <si>
    <t>Use Arrows to Navigate Links</t>
  </si>
  <si>
    <t>Administrator Name</t>
  </si>
  <si>
    <t>Optional Maximum Estimated Subsidy Worksheet- Skip to navigation menu or tab to fillable fields</t>
  </si>
  <si>
    <t>Contract Number</t>
  </si>
  <si>
    <t>Standard Dependant Deduction</t>
  </si>
  <si>
    <t>Three % of annual income</t>
  </si>
  <si>
    <t>Maximum allowable Disability Assistance Expense Deduction</t>
  </si>
  <si>
    <t>Elderly Household Total allowable medical expense deduction</t>
  </si>
  <si>
    <t>Standard elderly or disabled deduction</t>
  </si>
  <si>
    <t>Adjusted gross income</t>
  </si>
  <si>
    <t>30% of adjusted monthly income</t>
  </si>
  <si>
    <t>Minumim tenant contribution</t>
  </si>
  <si>
    <t>Maximum tenant contribution</t>
  </si>
  <si>
    <t>Maximum monthly subsidy</t>
  </si>
  <si>
    <t>Total maximum rental subsidy for number of months of assistance</t>
  </si>
  <si>
    <t>Amount of Household Commitment</t>
  </si>
  <si>
    <r>
      <t xml:space="preserve">Maximum Rent based on Household Income
</t>
    </r>
    <r>
      <rPr>
        <b/>
        <sz val="14"/>
        <color indexed="8"/>
        <rFont val="Calibri"/>
        <family val="2"/>
      </rPr>
      <t>(Maximum Subsidy + 40% of Monthly Income)</t>
    </r>
  </si>
  <si>
    <t>Payment Standard for Each Unit Size</t>
  </si>
  <si>
    <t>30% of Adjusted Monthly Income for Rounding</t>
  </si>
  <si>
    <t>30% of Adjusted Monthly Income For Rounding</t>
  </si>
  <si>
    <t xml:space="preserve">30% of Adjusted Monthly Income </t>
  </si>
  <si>
    <t>Total Dependent Deductions</t>
  </si>
  <si>
    <t>2014 Efficiency</t>
  </si>
  <si>
    <t xml:space="preserve">Minimum Tenant Contribution (10% of adjusted monthly income) </t>
  </si>
  <si>
    <t>Minimum Tenant Contribution (10% of adjusted monthly income) for Rounding</t>
  </si>
  <si>
    <t>Minimum Tenant Contribution (10% of adjusted monthly income) For Rounding</t>
  </si>
  <si>
    <t>HOME TBRA Maximum Estimated Subsidy Sheet - Revised 7/2014</t>
  </si>
  <si>
    <t>2012 1 Bedroom</t>
  </si>
  <si>
    <t>2012 2 Bedroom</t>
  </si>
  <si>
    <t>2012 3 Bedroom</t>
  </si>
  <si>
    <t>2012 4 Bedroom</t>
  </si>
  <si>
    <t>2013 1 Bedroom</t>
  </si>
  <si>
    <t>2013 2 Bedroom</t>
  </si>
  <si>
    <t>2013 3 Bedroom</t>
  </si>
  <si>
    <t>2013 4 Bedroom</t>
  </si>
  <si>
    <t>2014 1 Bedroom</t>
  </si>
  <si>
    <t>2014 2 Bedroom</t>
  </si>
  <si>
    <t>2014 3 Bedroom</t>
  </si>
  <si>
    <t>2014 4 Bedroom</t>
  </si>
  <si>
    <t>2012 Efficiency</t>
  </si>
  <si>
    <t>Use the tab key to complete the form.  Use the list of links or use the arrow keys to access locked cells.</t>
  </si>
  <si>
    <t>2015 Efficiency</t>
  </si>
  <si>
    <t>2015 1 Bedroom</t>
  </si>
  <si>
    <t>2015 2 Bedroom</t>
  </si>
  <si>
    <t>2015 3 Bedroom</t>
  </si>
  <si>
    <t>2015 4 Bedroom</t>
  </si>
  <si>
    <t>2016 Efficiency</t>
  </si>
  <si>
    <t>2016 1 Bedroom</t>
  </si>
  <si>
    <t>2016 2 Bedroom</t>
  </si>
  <si>
    <t>2016 3 Bedroom</t>
  </si>
  <si>
    <t>2016 4 Bedroom</t>
  </si>
  <si>
    <t>Relación con la cabeza de familia</t>
  </si>
  <si>
    <t>Parte V. Declaración de certificación</t>
  </si>
  <si>
    <t>Administrador:</t>
  </si>
  <si>
    <t>Apellido del solicitante:</t>
  </si>
  <si>
    <t>Tipo de certificación:</t>
  </si>
  <si>
    <t>Nombre e inicial del segundo nombre del solicitante:</t>
  </si>
  <si>
    <t>Número de contrato:</t>
  </si>
  <si>
    <t>Fecha de Nacimiento</t>
  </si>
  <si>
    <t>Estudiante de tiempo completo (S/N)</t>
  </si>
  <si>
    <t>Parte I. Información general</t>
  </si>
  <si>
    <r>
      <t>Parte II.</t>
    </r>
    <r>
      <rPr>
        <b/>
        <sz val="10"/>
        <rFont val="Calibri"/>
        <family val="2"/>
      </rPr>
      <t xml:space="preserve"> </t>
    </r>
    <r>
      <rPr>
        <b/>
        <sz val="10"/>
        <rFont val="Calibri"/>
        <family val="2"/>
      </rPr>
      <t>Composición del grupo familiar</t>
    </r>
  </si>
  <si>
    <t>Número del miembro del grupo familiar</t>
  </si>
  <si>
    <t>Apellido del miembro</t>
  </si>
  <si>
    <t>Nombre e inicial del segundo nombre del miembro</t>
  </si>
  <si>
    <t>Solicitante</t>
  </si>
  <si>
    <t>Empleo o salarios</t>
  </si>
  <si>
    <r>
      <t>Seguro Social/Pensiones/</t>
    </r>
    <r>
      <rPr>
        <sz val="10"/>
        <rFont val="Calibri"/>
        <family val="2"/>
      </rPr>
      <t xml:space="preserve">
</t>
    </r>
    <r>
      <rPr>
        <sz val="10"/>
        <rFont val="Calibri"/>
        <family val="2"/>
      </rPr>
      <t>Anualidades/Retiro</t>
    </r>
  </si>
  <si>
    <t>Asistencia pública</t>
  </si>
  <si>
    <t>Otro ingreso</t>
  </si>
  <si>
    <t>Total de ingresos del miembro</t>
  </si>
  <si>
    <t>Total de ingresos anuales (ingreso no derivado de activos):</t>
  </si>
  <si>
    <t>2017 Efficiency</t>
  </si>
  <si>
    <t>2017 1 Bedroom</t>
  </si>
  <si>
    <t>2017 2 Bedroom</t>
  </si>
  <si>
    <t>2017 3 Bedroom</t>
  </si>
  <si>
    <t>2017 4 Bedroom</t>
  </si>
  <si>
    <r>
      <rPr>
        <sz val="9"/>
        <color indexed="8"/>
        <rFont val="Calibri"/>
        <family val="2"/>
      </rPr>
      <t>Is the Household an Elderly or Disabled Household?  (</t>
    </r>
    <r>
      <rPr>
        <i/>
        <sz val="9"/>
        <color indexed="8"/>
        <rFont val="Calibri"/>
        <family val="2"/>
      </rPr>
      <t xml:space="preserve">An Elderly Household is defined as a household where the head, spouse, or co-head is age 62 or older, or is disabled.) </t>
    </r>
    <r>
      <rPr>
        <b/>
        <sz val="9"/>
        <color indexed="8"/>
        <rFont val="Calibri"/>
        <family val="2"/>
      </rPr>
      <t xml:space="preserve">Skip to line 6.1 if household does not qualify as a Disabled or Elderly Household. </t>
    </r>
  </si>
  <si>
    <t>Estimated Utility Deposit for Commitment (MAX $500)</t>
  </si>
  <si>
    <t>Head of Household Name</t>
  </si>
  <si>
    <t>County</t>
  </si>
  <si>
    <t>Payment Standard Size</t>
  </si>
  <si>
    <t>Part III. Disability Assistance Expense Adjustment</t>
  </si>
  <si>
    <t>Maximum allowable Disability Assistance expense income deduction (line 3.1 - line 3.2)</t>
  </si>
  <si>
    <t>Annual earned income of individual enabled to work as a result of Disability Assistance expenses</t>
  </si>
  <si>
    <r>
      <rPr>
        <sz val="9"/>
        <color indexed="8"/>
        <rFont val="Calibri"/>
        <family val="2"/>
      </rPr>
      <t>Is the Household an Elderly or Disabled Household?  (</t>
    </r>
    <r>
      <rPr>
        <i/>
        <sz val="9"/>
        <color indexed="8"/>
        <rFont val="Calibri"/>
        <family val="2"/>
      </rPr>
      <t xml:space="preserve">An Elderly Houshold is defined as a household where the head, spouse, or co-head is age 62 or older, or is disabled.) </t>
    </r>
    <r>
      <rPr>
        <b/>
        <sz val="9"/>
        <color indexed="8"/>
        <rFont val="Calibri"/>
        <family val="2"/>
      </rPr>
      <t xml:space="preserve">Skip to line 6.1 if household does not qualify as a Disabled or Elderly Household. </t>
    </r>
  </si>
  <si>
    <t>Elderly Household's total annual medical expenses</t>
  </si>
  <si>
    <t>Elderly Household total allowable medical expense deduction</t>
  </si>
  <si>
    <t>Adjusted Gross Income for the Household</t>
  </si>
  <si>
    <t>Estimated Security Deposit for Commitment (Max: Fair Market Rent x 2 Months)</t>
  </si>
  <si>
    <t>Rent Standard - Fair Market Rent for Payment Standard Size indicated on line 1.7</t>
  </si>
  <si>
    <t xml:space="preserve">When you are shopping for your rental house, apartment, or manufactured home, one of the major considerations in your selection is the cost of the unit.  You are eligible for a specific bedroom size based on your family size, and if you rent a larger unit or a unit that costs more (including utilities) than the fair market rent, you may pay more per month.  The fair market rent amount includes both the rent that the landlord charges and the estimated cost of utilities.  This means that the rental unit you select may actually cost more than the fair market rent, even if the rent the landlord charges per month is less than the fair market rent.  
When the rent, including the estimated utilities, is more than the fair market rent, you may still rent the unit, but you will have to pay the difference.  Households may not spend more than 40% of their income for the total rent, which includes the rental payment to the landlord and the estimated utilities.  You may select a larger or smaller unit than what you are eligible for, but this does affect the amount of assistance you receive, and the cost of the unit you can afford based on program guidelines.  Based on your income, the maximum rent, including estimated utilities, is shown below for each bedroom size available. </t>
  </si>
  <si>
    <t>Household Last Name</t>
  </si>
  <si>
    <t>Coupon Bedroom Size</t>
  </si>
  <si>
    <t>Payment Standard</t>
  </si>
  <si>
    <t>FMR Year</t>
  </si>
  <si>
    <t xml:space="preserve">Actual Unit Size Selected by Household                        </t>
  </si>
  <si>
    <t>Payment Standard Size (Lesser of the approved payment standard or the actual unit selected size)</t>
  </si>
  <si>
    <t>Part III. Disability Assistance Expense Adjustment (Skip to line 4.1 if houshold does not qualify for the Disability Assistance Expense Deduction)</t>
  </si>
  <si>
    <t>Household's total annual disability assistance expenses</t>
  </si>
  <si>
    <t>Maximum allowable Disability Assistance expense income deduction (line 3.2 - line 3.3)</t>
  </si>
  <si>
    <t>30% of Adjusted Monthly Income</t>
  </si>
  <si>
    <t>Minimum Tenant Contribution (10% of adjusted monthly income)</t>
  </si>
  <si>
    <t>Maximum Tenant Contribution (40% of gross monthly income)</t>
  </si>
  <si>
    <t>Maximum subsidy (line 7.1 - greater of line 7.2 or 7.3)</t>
  </si>
  <si>
    <t>Contract Rent (defined as rent charged by owner/landlord in the lease agreement)</t>
  </si>
  <si>
    <t>Utility Allowance (unit size for the allowance schedule must be size selected as shown on line 1.6)</t>
  </si>
  <si>
    <t>Gross Rent for the unit (defined as Contract Rent plus Utility Allowance)</t>
  </si>
  <si>
    <t>Gross Rent less maximum subsidy (line 7.8 minus line 7.5)</t>
  </si>
  <si>
    <t>Total Subsidy (Gross rent minus greater of line 7.3 or 7.9)</t>
  </si>
  <si>
    <t>HOME Contract Rent Subsidy (lesser of line 7.6 or 8.0)</t>
  </si>
  <si>
    <t>Utility Reimbursement (line 8.0 minus line 8.1)</t>
  </si>
  <si>
    <t>Tenant portion of Contract Rent (line 7.6 minus line 8.1)</t>
  </si>
  <si>
    <t>Total Tenant Payment (Tenant paid portion of gross rent)</t>
  </si>
  <si>
    <t>Is unit affordable to tenant?  If "NO", Contract Rent must be negotiated or tenant may not be subsidized in this unit.</t>
  </si>
  <si>
    <t>Total Maximum Rental Subsidy for Commitment (Maximum Subsidy x Number of Months of Assistance)</t>
  </si>
  <si>
    <t xml:space="preserve">Under penalty of perjury, Household Members hereby certify that the information presented in this Household Income Certification (HIC)  is true and accurate to the  best of their knowledge and belief.  The undersigned Household Members age 18 and older further understand that providing false representations herein constitutes an act of fraud.  False, misleading or incomplete information may result in termination from the HOME Program. </t>
  </si>
  <si>
    <t>Head of Household Signature</t>
  </si>
  <si>
    <r>
      <rPr>
        <sz val="9"/>
        <color indexed="8"/>
        <rFont val="Calibri"/>
        <family val="2"/>
      </rPr>
      <t>Does the Household have unreimbursed, anticipated costs for attendant care and “auxiliary apparatus” for a family member who is a Person with Disabilities? Are these expenses reasonable and necessary to enable any family member 18 years of age or older who may or may not be the member who is a Person with Disabilities to be employed?</t>
    </r>
    <r>
      <rPr>
        <i/>
        <sz val="9"/>
        <color indexed="8"/>
        <rFont val="Calibri"/>
        <family val="2"/>
      </rPr>
      <t xml:space="preserve"> </t>
    </r>
    <r>
      <rPr>
        <b/>
        <sz val="9"/>
        <color indexed="8"/>
        <rFont val="Calibri"/>
        <family val="2"/>
      </rPr>
      <t xml:space="preserve">Skip to line 4.1 if household does not qualify for the Disability Assistance Expense Deduction.  </t>
    </r>
  </si>
  <si>
    <r>
      <rPr>
        <sz val="9"/>
        <color indexed="8"/>
        <rFont val="Calibri"/>
        <family val="2"/>
      </rPr>
      <t>Does the Household have unreimbursed, anticipated costs for attendant care and “auxiliary apparatus” for a family member who is a Person with Disabilities? Are these expenses reasonable and necessary to enable any family member 18 years of age or older who may or may not be the member who is a Person with Disabilities to be employed?</t>
    </r>
    <r>
      <rPr>
        <i/>
        <sz val="9"/>
        <color indexed="8"/>
        <rFont val="Calibri"/>
        <family val="2"/>
      </rPr>
      <t xml:space="preserve"> </t>
    </r>
  </si>
  <si>
    <t>Certificación de ingresos del grupo familiar para al Programa HOME</t>
  </si>
  <si>
    <t xml:space="preserve">Ingrese la información solicitada en las celdas amarillas.  </t>
  </si>
  <si>
    <t>Parte III. Ingreso anual bruto (ingreso no derivado de activos)</t>
  </si>
  <si>
    <t>Parte IV. Ingreso de bienes o activos</t>
  </si>
  <si>
    <t xml:space="preserve">Bajo pena de perjurio, los miembros del grupo familiar certifican por el presente que la información presentada en esta certificación de ingresos del grupo familiar (HIC, por su sigla en inglés) es verdadera y correcta a su leal saber y entender.  Los miembros del grupo familiar mayores de 18 años que suscriben comprenden que proporcionar información falsa en el presente constituye un acto de fraude.  La información falsa, engañosa o incompleta puede ocasionar la terminación del Programa HOME. </t>
  </si>
  <si>
    <t>Firma de la cabeza del grupo familiar</t>
  </si>
  <si>
    <t>Firma del cónyuge/otro adulto</t>
  </si>
  <si>
    <t>Firma de otro adulto</t>
  </si>
  <si>
    <t>Firma del administrador</t>
  </si>
  <si>
    <t>Fecha</t>
  </si>
  <si>
    <t>Live-in caretaker</t>
  </si>
  <si>
    <t>Foster child(ren)/adult(s)</t>
  </si>
  <si>
    <t>Current/ Disposed</t>
  </si>
  <si>
    <t>Non-Necessary/ Real Property</t>
  </si>
  <si>
    <t>Actual Annual
 Interest Rate</t>
  </si>
  <si>
    <t>Actual Asset Income</t>
  </si>
  <si>
    <t>TOTAL NON-NECESSARY PERSONAL PROPERTY:</t>
  </si>
  <si>
    <t>TOTAL NET FAMILY ASSETS:</t>
  </si>
  <si>
    <t>Total Actual Income</t>
  </si>
  <si>
    <t>Total Imputed Income:</t>
  </si>
  <si>
    <t>Total Annual Household Income from all Sources</t>
  </si>
  <si>
    <t>Elderly or Disabled Household Deduction.  $550 is deducted from income for households where the head, spouse, and/or co-head are elderly and/or disabled.  The qualifying household member must be the head, spouse, or co-head.  Other dependents, regardless of whether they are a Person with a Disability, are not qualifying members for this deduction.</t>
  </si>
  <si>
    <t>Standard dependent deduction (line 2.2 * $500)</t>
  </si>
  <si>
    <r>
      <t xml:space="preserve">          </t>
    </r>
    <r>
      <rPr>
        <b/>
        <sz val="16"/>
        <color indexed="50"/>
        <rFont val="Calibri"/>
        <family val="2"/>
      </rPr>
      <t>HOME</t>
    </r>
    <r>
      <rPr>
        <sz val="16"/>
        <color indexed="56"/>
        <rFont val="Calibri"/>
        <family val="2"/>
      </rPr>
      <t xml:space="preserve"> TBRA Total Tenant Payment Worksheet
          </t>
    </r>
    <r>
      <rPr>
        <sz val="8"/>
        <color indexed="56"/>
        <rFont val="Calibri"/>
        <family val="2"/>
      </rPr>
      <t>Revised 12/2025</t>
    </r>
    <r>
      <rPr>
        <sz val="16"/>
        <color indexed="56"/>
        <rFont val="Calibri"/>
        <family val="2"/>
      </rPr>
      <t xml:space="preserve">
</t>
    </r>
  </si>
  <si>
    <t>HOME Program Household Income Certification - Revised 12/2025</t>
  </si>
  <si>
    <t>Ten percent of annual income (line 2.1 * 10%)</t>
  </si>
  <si>
    <t>TOTAL REAL PROPERTY</t>
  </si>
  <si>
    <t>Total Income From Assets:</t>
  </si>
  <si>
    <t>Ingresos totales anuales del hogar de todas las fuentes:</t>
  </si>
  <si>
    <t>Ingresos totales de activos:</t>
  </si>
  <si>
    <t>Ingresos totales imputados:</t>
  </si>
  <si>
    <t>PATRIMONIO FAMILIAR NETO TOTAL:</t>
  </si>
  <si>
    <t>TOTAL BIENES INMUEBLES:</t>
  </si>
  <si>
    <t>Ingreso real total:</t>
  </si>
  <si>
    <t>TOTAL DE BIENES PERSONALES NO NECESARIOS:</t>
  </si>
  <si>
    <t>Ingresos reales de activos</t>
  </si>
  <si>
    <t>Tasa de interés annual real</t>
  </si>
  <si>
    <t>Valor en efectivo del activo</t>
  </si>
  <si>
    <t>No necesario / Bienes inmuebles</t>
  </si>
  <si>
    <t>Actual/Desechado</t>
  </si>
  <si>
    <t>Descripción del activo</t>
  </si>
  <si>
    <t>Otro</t>
  </si>
  <si>
    <t>Cuidador en vivo</t>
  </si>
  <si>
    <t>Niño(s)/adulto(s) en acogida</t>
  </si>
  <si>
    <t>Fecha efectiva de HIC:</t>
  </si>
  <si>
    <t>Dependiente menor</t>
  </si>
  <si>
    <t>Dependiente adulto</t>
  </si>
  <si>
    <t>Esposa/Esposo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</si>
</sst>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5" formatCode="&quot;$&quot;#,##0_);\(&quot;$&quot;#,##0\)"/>
    <numFmt numFmtId="42" formatCode="_(&quot;$&quot;* #,##0_);_(&quot;$&quot;* \(#,##0\);_(&quot;$&quot;* &quot;-&quot;_);_(@_)"/>
    <numFmt numFmtId="44" formatCode="_(&quot;$&quot;* #,##0.00_);_(&quot;$&quot;* \(#,##0.00\);_(&quot;$&quot;* &quot;-&quot;??_);_(@_)"/>
    <numFmt numFmtId="43" formatCode="_(* #,##0.00_);_(* \(#,##0.00\);_(* &quot;-&quot;??_);_(@_)"/>
    <numFmt numFmtId="164" formatCode="m/d/yyyy;@"/>
    <numFmt numFmtId="165" formatCode="0.0"/>
    <numFmt numFmtId="166" formatCode="&quot;$&quot;#,##0"/>
  </numFmts>
  <fonts count="64" x14ac:knownFonts="1">
    <font>
      <sz val="11"/>
      <color theme="1"/>
      <name val="Calibri"/>
      <family val="2"/>
      <scheme val="minor"/>
    </font>
    <font>
      <sz val="11"/>
      <color indexed="8"/>
      <name val="Calibri"/>
      <family val="2"/>
    </font>
    <font>
      <sz val="11"/>
      <color indexed="8"/>
      <name val="Calibri"/>
      <family val="2"/>
    </font>
    <font>
      <sz val="8"/>
      <name val="Calibri"/>
      <family val="2"/>
    </font>
    <font>
      <u/>
      <sz val="11"/>
      <color indexed="12"/>
      <name val="Calibri"/>
      <family val="2"/>
    </font>
    <font>
      <sz val="10"/>
      <color indexed="8"/>
      <name val="Calibri"/>
      <family val="2"/>
    </font>
    <font>
      <i/>
      <sz val="10"/>
      <color indexed="8"/>
      <name val="Calibri"/>
      <family val="2"/>
    </font>
    <font>
      <sz val="9"/>
      <color indexed="8"/>
      <name val="Calibri"/>
      <family val="2"/>
    </font>
    <font>
      <b/>
      <sz val="9"/>
      <color indexed="8"/>
      <name val="Calibri"/>
      <family val="2"/>
    </font>
    <font>
      <i/>
      <sz val="9"/>
      <color indexed="8"/>
      <name val="Calibri"/>
      <family val="2"/>
    </font>
    <font>
      <sz val="18"/>
      <color indexed="56"/>
      <name val="Calibri"/>
      <family val="2"/>
    </font>
    <font>
      <b/>
      <sz val="18"/>
      <color indexed="50"/>
      <name val="Calibri"/>
      <family val="2"/>
    </font>
    <font>
      <b/>
      <sz val="16"/>
      <color indexed="50"/>
      <name val="Calibri"/>
      <family val="2"/>
    </font>
    <font>
      <sz val="16"/>
      <color indexed="56"/>
      <name val="Calibri"/>
      <family val="2"/>
    </font>
    <font>
      <sz val="11"/>
      <color indexed="8"/>
      <name val="Calibri"/>
      <family val="2"/>
    </font>
    <font>
      <sz val="11"/>
      <color indexed="9"/>
      <name val="Calibri"/>
      <family val="2"/>
    </font>
    <font>
      <sz val="10"/>
      <color indexed="8"/>
      <name val="Calibri"/>
      <family val="2"/>
    </font>
    <font>
      <b/>
      <sz val="10"/>
      <color indexed="8"/>
      <name val="Calibri"/>
      <family val="2"/>
    </font>
    <font>
      <i/>
      <sz val="10"/>
      <color indexed="8"/>
      <name val="Calibri"/>
      <family val="2"/>
    </font>
    <font>
      <i/>
      <sz val="8"/>
      <color indexed="8"/>
      <name val="Calibri"/>
      <family val="2"/>
    </font>
    <font>
      <i/>
      <u/>
      <sz val="8"/>
      <color indexed="8"/>
      <name val="Calibri"/>
      <family val="2"/>
    </font>
    <font>
      <sz val="1"/>
      <color indexed="9"/>
      <name val="Calibri"/>
      <family val="2"/>
    </font>
    <font>
      <sz val="10"/>
      <color indexed="9"/>
      <name val="Calibri"/>
      <family val="2"/>
    </font>
    <font>
      <u/>
      <sz val="11"/>
      <color indexed="9"/>
      <name val="Calibri"/>
      <family val="2"/>
    </font>
    <font>
      <b/>
      <sz val="9"/>
      <color indexed="8"/>
      <name val="Calibri"/>
      <family val="2"/>
    </font>
    <font>
      <sz val="12"/>
      <color indexed="8"/>
      <name val="Calibri"/>
      <family val="2"/>
    </font>
    <font>
      <sz val="9"/>
      <color indexed="8"/>
      <name val="Calibri"/>
      <family val="2"/>
    </font>
    <font>
      <u/>
      <sz val="2"/>
      <color indexed="9"/>
      <name val="Calibri"/>
      <family val="2"/>
    </font>
    <font>
      <sz val="2"/>
      <color indexed="9"/>
      <name val="Calibri"/>
      <family val="2"/>
    </font>
    <font>
      <b/>
      <sz val="18"/>
      <color indexed="56"/>
      <name val="Calibri"/>
      <family val="2"/>
    </font>
    <font>
      <b/>
      <sz val="16"/>
      <color indexed="56"/>
      <name val="Calibri"/>
      <family val="2"/>
    </font>
    <font>
      <sz val="9"/>
      <name val="Calibri"/>
      <family val="2"/>
    </font>
    <font>
      <sz val="11"/>
      <name val="Calibri"/>
      <family val="2"/>
    </font>
    <font>
      <sz val="10"/>
      <name val="Calibri"/>
      <family val="2"/>
    </font>
    <font>
      <b/>
      <sz val="14"/>
      <color indexed="8"/>
      <name val="Calibri"/>
      <family val="2"/>
    </font>
    <font>
      <sz val="8"/>
      <color indexed="56"/>
      <name val="Calibri"/>
      <family val="2"/>
    </font>
    <font>
      <i/>
      <sz val="10"/>
      <name val="Calibri"/>
      <family val="2"/>
    </font>
    <font>
      <b/>
      <sz val="10"/>
      <name val="Calibri"/>
      <family val="2"/>
    </font>
    <font>
      <sz val="11"/>
      <color theme="0"/>
      <name val="Calibri"/>
      <family val="2"/>
      <scheme val="minor"/>
    </font>
    <font>
      <b/>
      <sz val="11"/>
      <color theme="1"/>
      <name val="Calibri"/>
      <family val="2"/>
      <scheme val="minor"/>
    </font>
    <font>
      <u/>
      <sz val="11"/>
      <color theme="0"/>
      <name val="Calibri"/>
      <family val="2"/>
    </font>
    <font>
      <sz val="10"/>
      <color theme="0"/>
      <name val="Calibri"/>
      <family val="2"/>
    </font>
    <font>
      <sz val="14"/>
      <color theme="1"/>
      <name val="Calibri"/>
      <family val="2"/>
      <scheme val="minor"/>
    </font>
    <font>
      <b/>
      <sz val="14"/>
      <color theme="1"/>
      <name val="Calibri"/>
      <family val="2"/>
      <scheme val="minor"/>
    </font>
    <font>
      <sz val="10"/>
      <color theme="1"/>
      <name val="Calibri"/>
      <family val="2"/>
    </font>
    <font>
      <sz val="10"/>
      <color theme="1"/>
      <name val="Calibri"/>
      <family val="2"/>
      <scheme val="minor"/>
    </font>
    <font>
      <sz val="11"/>
      <name val="Calibri"/>
      <family val="2"/>
      <scheme val="minor"/>
    </font>
    <font>
      <sz val="1"/>
      <color theme="1"/>
      <name val="Calibri"/>
      <family val="2"/>
    </font>
    <font>
      <sz val="11"/>
      <color theme="1"/>
      <name val="Calibri"/>
      <family val="2"/>
    </font>
    <font>
      <sz val="12"/>
      <color theme="0"/>
      <name val="Calibri"/>
      <family val="2"/>
    </font>
    <font>
      <u/>
      <sz val="12"/>
      <color theme="0"/>
      <name val="Calibri"/>
      <family val="2"/>
    </font>
    <font>
      <sz val="14"/>
      <color theme="0"/>
      <name val="Calibri"/>
      <family val="2"/>
      <scheme val="minor"/>
    </font>
    <font>
      <sz val="12"/>
      <color theme="1"/>
      <name val="Calibri"/>
      <family val="2"/>
      <scheme val="minor"/>
    </font>
    <font>
      <sz val="9"/>
      <color theme="1"/>
      <name val="Calibri"/>
      <family val="2"/>
    </font>
    <font>
      <sz val="9"/>
      <color theme="1"/>
      <name val="Calibri"/>
      <family val="2"/>
      <scheme val="minor"/>
    </font>
    <font>
      <b/>
      <sz val="9"/>
      <color theme="1"/>
      <name val="Calibri"/>
      <family val="2"/>
      <scheme val="minor"/>
    </font>
    <font>
      <b/>
      <sz val="9"/>
      <color theme="1"/>
      <name val="Calibri"/>
      <family val="2"/>
    </font>
    <font>
      <b/>
      <sz val="18"/>
      <name val="Calibri"/>
      <family val="2"/>
    </font>
    <font>
      <u/>
      <sz val="10"/>
      <color indexed="8"/>
      <name val="Calibri"/>
      <family val="2"/>
    </font>
    <font>
      <sz val="12"/>
      <name val="Calibri"/>
      <family val="2"/>
    </font>
    <font>
      <b/>
      <sz val="12"/>
      <name val="Calibri"/>
      <family val="2"/>
    </font>
    <font>
      <u/>
      <sz val="12"/>
      <name val="Calibri"/>
      <family val="2"/>
    </font>
    <font>
      <sz val="12"/>
      <name val="Calibri"/>
      <family val="2"/>
      <scheme val="minor"/>
    </font>
    <font>
      <b/>
      <sz val="11"/>
      <color theme="1"/>
      <name val="Calibri"/>
      <family val="2"/>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bottom/>
      <diagonal/>
    </border>
    <border>
      <left/>
      <right style="thin">
        <color indexed="64"/>
      </right>
      <top style="thin">
        <color indexed="64"/>
      </top>
      <bottom/>
      <diagonal/>
    </border>
    <border>
      <left style="medium">
        <color indexed="64"/>
      </left>
      <right/>
      <top style="thin">
        <color indexed="64"/>
      </top>
      <bottom style="thin">
        <color indexed="64"/>
      </bottom>
      <diagonal/>
    </border>
  </borders>
  <cellStyleXfs count="6">
    <xf numFmtId="0" fontId="0" fillId="0" borderId="0"/>
    <xf numFmtId="43" fontId="1" fillId="0" borderId="0" applyFont="0" applyFill="0" applyBorder="0" applyAlignment="0" applyProtection="0"/>
    <xf numFmtId="44" fontId="2" fillId="0" borderId="0" applyFont="0" applyFill="0" applyBorder="0" applyAlignment="0" applyProtection="0"/>
    <xf numFmtId="44" fontId="1" fillId="0" borderId="0" applyFont="0" applyFill="0" applyBorder="0" applyAlignment="0" applyProtection="0"/>
    <xf numFmtId="0" fontId="4" fillId="0" borderId="0" applyNumberFormat="0" applyFill="0" applyBorder="0" applyAlignment="0" applyProtection="0">
      <alignment vertical="top"/>
      <protection locked="0"/>
    </xf>
    <xf numFmtId="9" fontId="1" fillId="0" borderId="0" applyFont="0" applyFill="0" applyBorder="0" applyAlignment="0" applyProtection="0"/>
  </cellStyleXfs>
  <cellXfs count="297">
    <xf numFmtId="0" fontId="0" fillId="0" borderId="0" xfId="0"/>
    <xf numFmtId="0" fontId="0" fillId="0" borderId="0" xfId="0" applyBorder="1" applyProtection="1">
      <protection hidden="1"/>
    </xf>
    <xf numFmtId="0" fontId="0" fillId="0" borderId="0" xfId="0" quotePrefix="1" applyNumberFormat="1"/>
    <xf numFmtId="0" fontId="6" fillId="0" borderId="0" xfId="0" applyFont="1" applyBorder="1" applyProtection="1">
      <protection hidden="1"/>
    </xf>
    <xf numFmtId="0" fontId="16" fillId="0" borderId="0" xfId="0" applyFont="1" applyBorder="1" applyProtection="1">
      <protection hidden="1"/>
    </xf>
    <xf numFmtId="0" fontId="16" fillId="0" borderId="0" xfId="0" applyFont="1" applyBorder="1" applyAlignment="1" applyProtection="1">
      <alignment horizontal="center"/>
      <protection hidden="1"/>
    </xf>
    <xf numFmtId="0" fontId="16" fillId="0" borderId="0" xfId="0" applyFont="1" applyBorder="1" applyAlignment="1" applyProtection="1">
      <alignment horizontal="center" wrapText="1"/>
      <protection hidden="1"/>
    </xf>
    <xf numFmtId="49" fontId="14" fillId="0" borderId="0" xfId="2" applyNumberFormat="1" applyFont="1" applyBorder="1" applyProtection="1">
      <protection hidden="1"/>
    </xf>
    <xf numFmtId="49" fontId="16" fillId="0" borderId="0" xfId="2" applyNumberFormat="1" applyFont="1" applyBorder="1" applyProtection="1">
      <protection hidden="1"/>
    </xf>
    <xf numFmtId="0" fontId="5" fillId="0" borderId="0" xfId="0" applyFont="1" applyBorder="1" applyAlignment="1" applyProtection="1">
      <alignment horizontal="center"/>
      <protection hidden="1"/>
    </xf>
    <xf numFmtId="0" fontId="17" fillId="2" borderId="1" xfId="0" applyFont="1" applyFill="1" applyBorder="1" applyProtection="1">
      <protection hidden="1"/>
    </xf>
    <xf numFmtId="0" fontId="16" fillId="0" borderId="1" xfId="0" applyFont="1" applyBorder="1" applyAlignment="1" applyProtection="1">
      <alignment horizontal="center" wrapText="1"/>
      <protection hidden="1"/>
    </xf>
    <xf numFmtId="0" fontId="17" fillId="0" borderId="1" xfId="0" applyFont="1" applyBorder="1" applyAlignment="1" applyProtection="1">
      <alignment horizontal="center"/>
      <protection hidden="1"/>
    </xf>
    <xf numFmtId="49" fontId="17" fillId="2" borderId="2" xfId="2" applyNumberFormat="1" applyFont="1" applyFill="1" applyBorder="1" applyProtection="1">
      <protection hidden="1"/>
    </xf>
    <xf numFmtId="0" fontId="17" fillId="2" borderId="3" xfId="0" applyFont="1" applyFill="1" applyBorder="1" applyProtection="1">
      <protection hidden="1"/>
    </xf>
    <xf numFmtId="0" fontId="17" fillId="2" borderId="4" xfId="0" applyFont="1" applyFill="1" applyBorder="1" applyProtection="1">
      <protection hidden="1"/>
    </xf>
    <xf numFmtId="0" fontId="17" fillId="2" borderId="2" xfId="0" applyFont="1" applyFill="1" applyBorder="1" applyProtection="1">
      <protection hidden="1"/>
    </xf>
    <xf numFmtId="49" fontId="17" fillId="2" borderId="3" xfId="2" applyNumberFormat="1" applyFont="1" applyFill="1" applyBorder="1" applyProtection="1">
      <protection hidden="1"/>
    </xf>
    <xf numFmtId="44" fontId="16" fillId="0" borderId="1" xfId="2" applyFont="1" applyFill="1" applyBorder="1" applyProtection="1">
      <protection hidden="1"/>
    </xf>
    <xf numFmtId="0" fontId="16" fillId="0" borderId="5" xfId="0" applyFont="1" applyBorder="1" applyProtection="1">
      <protection hidden="1"/>
    </xf>
    <xf numFmtId="0" fontId="18" fillId="0" borderId="5" xfId="0" applyFont="1" applyBorder="1" applyProtection="1">
      <protection hidden="1"/>
    </xf>
    <xf numFmtId="49" fontId="18" fillId="0" borderId="5" xfId="2" applyNumberFormat="1" applyFont="1" applyBorder="1" applyProtection="1">
      <protection hidden="1"/>
    </xf>
    <xf numFmtId="0" fontId="18" fillId="0" borderId="0" xfId="0" applyFont="1" applyBorder="1" applyProtection="1">
      <protection hidden="1"/>
    </xf>
    <xf numFmtId="49" fontId="18" fillId="0" borderId="0" xfId="2" applyNumberFormat="1" applyFont="1" applyBorder="1" applyProtection="1">
      <protection hidden="1"/>
    </xf>
    <xf numFmtId="0" fontId="19" fillId="0" borderId="5" xfId="0" applyFont="1" applyBorder="1" applyProtection="1">
      <protection hidden="1"/>
    </xf>
    <xf numFmtId="49" fontId="20" fillId="0" borderId="5" xfId="2" applyNumberFormat="1" applyFont="1" applyBorder="1" applyProtection="1">
      <protection hidden="1"/>
    </xf>
    <xf numFmtId="49" fontId="19" fillId="0" borderId="5" xfId="2" applyNumberFormat="1" applyFont="1" applyBorder="1" applyProtection="1">
      <protection hidden="1"/>
    </xf>
    <xf numFmtId="0" fontId="21" fillId="0" borderId="0" xfId="0" applyFont="1" applyBorder="1" applyProtection="1">
      <protection hidden="1"/>
    </xf>
    <xf numFmtId="0" fontId="4" fillId="0" borderId="0" xfId="4" quotePrefix="1" applyBorder="1" applyAlignment="1" applyProtection="1">
      <protection hidden="1"/>
    </xf>
    <xf numFmtId="0" fontId="17" fillId="3" borderId="1" xfId="0" applyFont="1" applyFill="1" applyBorder="1" applyAlignment="1" applyProtection="1">
      <alignment horizontal="center"/>
      <protection locked="0"/>
    </xf>
    <xf numFmtId="44" fontId="16" fillId="3" borderId="1" xfId="2" applyFont="1" applyFill="1" applyBorder="1" applyProtection="1">
      <protection locked="0"/>
    </xf>
    <xf numFmtId="49" fontId="16" fillId="3" borderId="1" xfId="0" applyNumberFormat="1" applyFont="1" applyFill="1" applyBorder="1" applyProtection="1">
      <protection locked="0" hidden="1"/>
    </xf>
    <xf numFmtId="49" fontId="16" fillId="3" borderId="6" xfId="2" applyNumberFormat="1" applyFont="1" applyFill="1" applyBorder="1" applyAlignment="1" applyProtection="1">
      <alignment horizontal="center"/>
      <protection locked="0"/>
    </xf>
    <xf numFmtId="0" fontId="0" fillId="0" borderId="0" xfId="0" applyProtection="1">
      <protection hidden="1"/>
    </xf>
    <xf numFmtId="0" fontId="16" fillId="0" borderId="0" xfId="0" applyFont="1" applyProtection="1">
      <protection hidden="1"/>
    </xf>
    <xf numFmtId="0" fontId="16" fillId="3" borderId="6" xfId="0" applyFont="1" applyFill="1" applyBorder="1" applyAlignment="1" applyProtection="1">
      <alignment horizontal="center"/>
      <protection locked="0"/>
    </xf>
    <xf numFmtId="49" fontId="24" fillId="2" borderId="2" xfId="2" applyNumberFormat="1" applyFont="1" applyFill="1" applyBorder="1" applyProtection="1">
      <protection hidden="1"/>
    </xf>
    <xf numFmtId="0" fontId="16" fillId="0" borderId="0" xfId="0" applyFont="1" applyAlignment="1" applyProtection="1">
      <alignment horizontal="right"/>
      <protection hidden="1"/>
    </xf>
    <xf numFmtId="0" fontId="0" fillId="0" borderId="0" xfId="0" applyAlignment="1" applyProtection="1">
      <alignment horizontal="right"/>
      <protection hidden="1"/>
    </xf>
    <xf numFmtId="0" fontId="0" fillId="0" borderId="0" xfId="0" applyAlignment="1">
      <alignment horizontal="right"/>
    </xf>
    <xf numFmtId="0" fontId="24" fillId="2" borderId="1" xfId="0" applyFont="1" applyFill="1" applyBorder="1" applyAlignment="1" applyProtection="1">
      <protection hidden="1"/>
    </xf>
    <xf numFmtId="0" fontId="16" fillId="0" borderId="0" xfId="0" applyFont="1" applyAlignment="1" applyProtection="1">
      <protection hidden="1"/>
    </xf>
    <xf numFmtId="0" fontId="0" fillId="0" borderId="0" xfId="0" applyAlignment="1" applyProtection="1">
      <protection hidden="1"/>
    </xf>
    <xf numFmtId="0" fontId="0" fillId="0" borderId="0" xfId="0" applyAlignment="1"/>
    <xf numFmtId="0" fontId="24" fillId="2" borderId="4" xfId="0" applyFont="1" applyFill="1" applyBorder="1" applyAlignment="1" applyProtection="1">
      <alignment horizontal="right"/>
      <protection hidden="1"/>
    </xf>
    <xf numFmtId="4" fontId="24" fillId="2" borderId="4" xfId="0" applyNumberFormat="1" applyFont="1" applyFill="1" applyBorder="1" applyAlignment="1" applyProtection="1">
      <alignment horizontal="right"/>
      <protection hidden="1"/>
    </xf>
    <xf numFmtId="164" fontId="16" fillId="3" borderId="1" xfId="0" applyNumberFormat="1" applyFont="1" applyFill="1" applyBorder="1" applyAlignment="1" applyProtection="1">
      <alignment horizontal="center" vertical="center"/>
      <protection locked="0" hidden="1"/>
    </xf>
    <xf numFmtId="0" fontId="16" fillId="3" borderId="1" xfId="0" applyFont="1" applyFill="1" applyBorder="1" applyAlignment="1" applyProtection="1">
      <alignment horizontal="center" vertical="center"/>
      <protection locked="0" hidden="1"/>
    </xf>
    <xf numFmtId="0" fontId="16" fillId="3" borderId="1" xfId="0" applyFont="1" applyFill="1" applyBorder="1" applyAlignment="1" applyProtection="1">
      <alignment horizontal="center"/>
      <protection locked="0" hidden="1"/>
    </xf>
    <xf numFmtId="0" fontId="16" fillId="0" borderId="1" xfId="0" applyFont="1" applyBorder="1" applyAlignment="1" applyProtection="1">
      <alignment horizontal="center" vertical="center" wrapText="1"/>
      <protection hidden="1"/>
    </xf>
    <xf numFmtId="0" fontId="16" fillId="0" borderId="1" xfId="0" applyFont="1" applyBorder="1" applyAlignment="1" applyProtection="1">
      <alignment wrapText="1"/>
      <protection hidden="1"/>
    </xf>
    <xf numFmtId="44" fontId="16" fillId="0" borderId="1" xfId="2" applyFont="1" applyBorder="1" applyProtection="1">
      <protection hidden="1"/>
    </xf>
    <xf numFmtId="0" fontId="26" fillId="0" borderId="2" xfId="0" applyFont="1" applyBorder="1" applyAlignment="1" applyProtection="1">
      <alignment horizontal="center" vertical="center"/>
      <protection hidden="1"/>
    </xf>
    <xf numFmtId="0" fontId="26" fillId="0" borderId="3" xfId="0" applyFont="1" applyBorder="1" applyProtection="1">
      <protection hidden="1"/>
    </xf>
    <xf numFmtId="165" fontId="26" fillId="0" borderId="2" xfId="0" applyNumberFormat="1" applyFont="1" applyBorder="1" applyAlignment="1" applyProtection="1">
      <alignment horizontal="center" vertical="center"/>
      <protection hidden="1"/>
    </xf>
    <xf numFmtId="0" fontId="26" fillId="0" borderId="3" xfId="0" applyFont="1" applyBorder="1" applyAlignment="1" applyProtection="1">
      <alignment wrapText="1"/>
      <protection hidden="1"/>
    </xf>
    <xf numFmtId="42" fontId="26" fillId="3" borderId="1" xfId="2" applyNumberFormat="1" applyFont="1" applyFill="1" applyBorder="1" applyAlignment="1" applyProtection="1">
      <alignment horizontal="right"/>
      <protection locked="0"/>
    </xf>
    <xf numFmtId="42" fontId="26" fillId="0" borderId="1" xfId="2" applyNumberFormat="1" applyFont="1" applyBorder="1" applyAlignment="1" applyProtection="1">
      <alignment horizontal="right"/>
      <protection hidden="1"/>
    </xf>
    <xf numFmtId="42" fontId="24" fillId="0" borderId="1" xfId="2" applyNumberFormat="1" applyFont="1" applyBorder="1" applyAlignment="1" applyProtection="1">
      <alignment horizontal="right"/>
      <protection hidden="1"/>
    </xf>
    <xf numFmtId="0" fontId="26" fillId="0" borderId="1" xfId="0" applyFont="1" applyBorder="1" applyAlignment="1" applyProtection="1">
      <alignment horizontal="right"/>
      <protection hidden="1"/>
    </xf>
    <xf numFmtId="0" fontId="25" fillId="0" borderId="1" xfId="0" applyFont="1" applyBorder="1" applyAlignment="1" applyProtection="1">
      <alignment horizontal="center" vertical="center"/>
      <protection hidden="1"/>
    </xf>
    <xf numFmtId="4" fontId="26" fillId="3" borderId="1" xfId="0" applyNumberFormat="1" applyFont="1" applyFill="1" applyBorder="1" applyAlignment="1" applyProtection="1">
      <alignment horizontal="center"/>
      <protection locked="0"/>
    </xf>
    <xf numFmtId="4" fontId="26" fillId="3" borderId="1" xfId="2" applyNumberFormat="1" applyFont="1" applyFill="1" applyBorder="1" applyAlignment="1" applyProtection="1">
      <alignment horizontal="right"/>
      <protection locked="0"/>
    </xf>
    <xf numFmtId="4" fontId="26" fillId="0" borderId="1" xfId="2" applyNumberFormat="1" applyFont="1" applyFill="1" applyBorder="1" applyAlignment="1" applyProtection="1">
      <alignment horizontal="right"/>
      <protection hidden="1"/>
    </xf>
    <xf numFmtId="0" fontId="26" fillId="0" borderId="2" xfId="0" applyFont="1" applyFill="1" applyBorder="1" applyAlignment="1" applyProtection="1">
      <alignment horizontal="center" vertical="center"/>
      <protection hidden="1"/>
    </xf>
    <xf numFmtId="4" fontId="26" fillId="0" borderId="1" xfId="0" applyNumberFormat="1" applyFont="1" applyBorder="1" applyAlignment="1" applyProtection="1">
      <alignment horizontal="right"/>
      <protection hidden="1"/>
    </xf>
    <xf numFmtId="4" fontId="26" fillId="0" borderId="1" xfId="2" applyNumberFormat="1" applyFont="1" applyBorder="1" applyAlignment="1" applyProtection="1">
      <alignment horizontal="right"/>
      <protection hidden="1"/>
    </xf>
    <xf numFmtId="0" fontId="26" fillId="0" borderId="7" xfId="0" applyFont="1" applyBorder="1" applyAlignment="1" applyProtection="1">
      <alignment horizontal="center" vertical="center"/>
      <protection hidden="1"/>
    </xf>
    <xf numFmtId="3" fontId="26" fillId="3" borderId="1" xfId="0" applyNumberFormat="1" applyFont="1" applyFill="1" applyBorder="1" applyAlignment="1" applyProtection="1">
      <alignment horizontal="right"/>
      <protection locked="0"/>
    </xf>
    <xf numFmtId="0" fontId="24" fillId="0" borderId="3" xfId="0" applyFont="1" applyBorder="1" applyAlignment="1" applyProtection="1">
      <alignment horizontal="left" vertical="center"/>
      <protection hidden="1"/>
    </xf>
    <xf numFmtId="0" fontId="26" fillId="0" borderId="1" xfId="0" applyNumberFormat="1" applyFont="1" applyBorder="1" applyAlignment="1" applyProtection="1">
      <alignment horizontal="right"/>
      <protection hidden="1"/>
    </xf>
    <xf numFmtId="0" fontId="26" fillId="0" borderId="3" xfId="0" applyFont="1" applyBorder="1" applyAlignment="1" applyProtection="1">
      <alignment horizontal="left" vertical="center"/>
      <protection hidden="1"/>
    </xf>
    <xf numFmtId="0" fontId="26" fillId="3" borderId="1" xfId="0" applyNumberFormat="1" applyFont="1" applyFill="1" applyBorder="1" applyAlignment="1" applyProtection="1">
      <alignment horizontal="right"/>
      <protection locked="0"/>
    </xf>
    <xf numFmtId="4" fontId="26" fillId="3" borderId="1" xfId="0" applyNumberFormat="1" applyFont="1" applyFill="1" applyBorder="1" applyAlignment="1" applyProtection="1">
      <alignment horizontal="right"/>
      <protection locked="0"/>
    </xf>
    <xf numFmtId="0" fontId="27" fillId="0" borderId="0" xfId="4" applyFont="1" applyBorder="1" applyAlignment="1" applyProtection="1">
      <protection hidden="1"/>
    </xf>
    <xf numFmtId="0" fontId="28" fillId="0" borderId="0" xfId="0" applyFont="1" applyBorder="1" applyProtection="1">
      <protection hidden="1"/>
    </xf>
    <xf numFmtId="0" fontId="29" fillId="0" borderId="0" xfId="0" applyFont="1"/>
    <xf numFmtId="49" fontId="17" fillId="0" borderId="0" xfId="2" applyNumberFormat="1" applyFont="1" applyBorder="1" applyProtection="1">
      <protection hidden="1"/>
    </xf>
    <xf numFmtId="44" fontId="16" fillId="3" borderId="1" xfId="2" applyFont="1" applyFill="1" applyBorder="1" applyAlignment="1" applyProtection="1">
      <alignment horizontal="center"/>
      <protection locked="0"/>
    </xf>
    <xf numFmtId="0" fontId="26" fillId="3" borderId="1" xfId="0" applyNumberFormat="1" applyFont="1" applyFill="1" applyBorder="1" applyAlignment="1" applyProtection="1">
      <alignment horizontal="center"/>
      <protection locked="0"/>
    </xf>
    <xf numFmtId="0" fontId="31" fillId="0" borderId="3" xfId="0" applyFont="1" applyBorder="1" applyProtection="1">
      <protection hidden="1"/>
    </xf>
    <xf numFmtId="0" fontId="9" fillId="0" borderId="4" xfId="0" applyFont="1" applyBorder="1" applyAlignment="1" applyProtection="1">
      <alignment wrapText="1"/>
      <protection hidden="1"/>
    </xf>
    <xf numFmtId="0" fontId="16" fillId="0" borderId="2" xfId="0" applyFont="1" applyBorder="1" applyAlignment="1" applyProtection="1">
      <alignment vertical="center"/>
      <protection hidden="1"/>
    </xf>
    <xf numFmtId="0" fontId="32" fillId="0" borderId="0" xfId="0" applyFont="1" applyBorder="1" applyProtection="1">
      <protection hidden="1"/>
    </xf>
    <xf numFmtId="0" fontId="32" fillId="0" borderId="0" xfId="0" applyFont="1" applyProtection="1">
      <protection hidden="1"/>
    </xf>
    <xf numFmtId="0" fontId="33" fillId="0" borderId="0" xfId="0" applyFont="1" applyProtection="1">
      <protection hidden="1"/>
    </xf>
    <xf numFmtId="0" fontId="32" fillId="0" borderId="0" xfId="0" applyFont="1"/>
    <xf numFmtId="0" fontId="7" fillId="0" borderId="3" xfId="0" applyFont="1" applyBorder="1" applyAlignment="1" applyProtection="1">
      <alignment wrapText="1"/>
      <protection hidden="1"/>
    </xf>
    <xf numFmtId="0" fontId="7" fillId="0" borderId="3" xfId="0" applyFont="1" applyBorder="1" applyAlignment="1" applyProtection="1">
      <alignment horizontal="left" vertical="center"/>
      <protection hidden="1"/>
    </xf>
    <xf numFmtId="0" fontId="7" fillId="0" borderId="3" xfId="0" applyFont="1" applyBorder="1" applyAlignment="1" applyProtection="1">
      <alignment horizontal="left" vertical="center" wrapText="1"/>
      <protection hidden="1"/>
    </xf>
    <xf numFmtId="0" fontId="5" fillId="0" borderId="0" xfId="0" applyFont="1" applyProtection="1">
      <protection hidden="1"/>
    </xf>
    <xf numFmtId="0" fontId="0" fillId="0" borderId="0" xfId="0" applyAlignment="1">
      <alignment horizontal="centerContinuous"/>
    </xf>
    <xf numFmtId="0" fontId="5" fillId="3" borderId="6" xfId="0" applyFont="1" applyFill="1" applyBorder="1" applyAlignment="1" applyProtection="1">
      <alignment horizontal="center" wrapText="1"/>
      <protection locked="0"/>
    </xf>
    <xf numFmtId="0" fontId="0" fillId="0" borderId="0" xfId="0" applyAlignment="1">
      <alignment horizontal="left"/>
    </xf>
    <xf numFmtId="49" fontId="0" fillId="0" borderId="0" xfId="0" applyNumberFormat="1" applyAlignment="1">
      <alignment horizontal="left"/>
    </xf>
    <xf numFmtId="2" fontId="26" fillId="0" borderId="2" xfId="0" applyNumberFormat="1" applyFont="1" applyBorder="1" applyAlignment="1" applyProtection="1">
      <alignment horizontal="center" vertical="center"/>
      <protection hidden="1"/>
    </xf>
    <xf numFmtId="0" fontId="7" fillId="0" borderId="2" xfId="0" applyFont="1" applyBorder="1" applyAlignment="1" applyProtection="1">
      <alignment horizontal="center" vertical="center"/>
      <protection hidden="1"/>
    </xf>
    <xf numFmtId="0" fontId="8" fillId="4" borderId="1" xfId="0" applyFont="1" applyFill="1" applyBorder="1" applyAlignment="1" applyProtection="1">
      <protection hidden="1"/>
    </xf>
    <xf numFmtId="49" fontId="24" fillId="4" borderId="2" xfId="2" applyNumberFormat="1" applyFont="1" applyFill="1" applyBorder="1" applyProtection="1">
      <protection hidden="1"/>
    </xf>
    <xf numFmtId="0" fontId="24" fillId="4" borderId="1" xfId="0" applyFont="1" applyFill="1" applyBorder="1" applyAlignment="1" applyProtection="1">
      <protection hidden="1"/>
    </xf>
    <xf numFmtId="0" fontId="24" fillId="4" borderId="4" xfId="0" applyFont="1" applyFill="1" applyBorder="1" applyAlignment="1" applyProtection="1">
      <alignment horizontal="right"/>
      <protection hidden="1"/>
    </xf>
    <xf numFmtId="0" fontId="7" fillId="0" borderId="4" xfId="0" applyFont="1" applyBorder="1" applyProtection="1">
      <protection hidden="1"/>
    </xf>
    <xf numFmtId="0" fontId="7" fillId="0" borderId="2" xfId="0" applyFont="1" applyBorder="1" applyAlignment="1" applyProtection="1">
      <alignment horizontal="center"/>
      <protection hidden="1"/>
    </xf>
    <xf numFmtId="0" fontId="38" fillId="0" borderId="0" xfId="0" applyFont="1" applyBorder="1" applyProtection="1">
      <protection hidden="1"/>
    </xf>
    <xf numFmtId="0" fontId="40" fillId="0" borderId="0" xfId="4" applyFont="1" applyAlignment="1" applyProtection="1">
      <protection hidden="1"/>
    </xf>
    <xf numFmtId="0" fontId="41" fillId="0" borderId="0" xfId="0" applyFont="1" applyProtection="1">
      <protection hidden="1"/>
    </xf>
    <xf numFmtId="0" fontId="38" fillId="0" borderId="0" xfId="0" applyFont="1" applyProtection="1">
      <protection hidden="1"/>
    </xf>
    <xf numFmtId="0" fontId="38" fillId="0" borderId="0" xfId="0" applyFont="1"/>
    <xf numFmtId="0" fontId="42" fillId="0" borderId="8" xfId="0" applyFont="1" applyBorder="1"/>
    <xf numFmtId="0" fontId="42" fillId="0" borderId="9" xfId="0" applyFont="1" applyBorder="1"/>
    <xf numFmtId="0" fontId="43" fillId="0" borderId="8" xfId="0" applyFont="1" applyBorder="1" applyAlignment="1">
      <alignment horizontal="center" wrapText="1"/>
    </xf>
    <xf numFmtId="0" fontId="42" fillId="0" borderId="8" xfId="0" applyFont="1" applyBorder="1" applyAlignment="1">
      <alignment horizontal="center" wrapText="1"/>
    </xf>
    <xf numFmtId="0" fontId="43" fillId="0" borderId="10" xfId="0" applyFont="1" applyBorder="1" applyAlignment="1">
      <alignment horizontal="center" wrapText="1"/>
    </xf>
    <xf numFmtId="0" fontId="43" fillId="0" borderId="9" xfId="0" applyFont="1" applyBorder="1"/>
    <xf numFmtId="44" fontId="43" fillId="0" borderId="8" xfId="2" applyFont="1" applyBorder="1" applyAlignment="1">
      <alignment vertical="center"/>
    </xf>
    <xf numFmtId="0" fontId="42" fillId="0" borderId="8" xfId="0" applyFont="1" applyBorder="1" applyAlignment="1">
      <alignment vertical="center"/>
    </xf>
    <xf numFmtId="44" fontId="43" fillId="0" borderId="10" xfId="2" applyFont="1" applyBorder="1" applyAlignment="1">
      <alignment vertical="center"/>
    </xf>
    <xf numFmtId="0" fontId="42" fillId="0" borderId="4" xfId="0" applyFont="1" applyBorder="1" applyAlignment="1">
      <alignment horizontal="center" vertical="center"/>
    </xf>
    <xf numFmtId="4" fontId="42" fillId="0" borderId="11" xfId="0" applyNumberFormat="1" applyFont="1" applyFill="1" applyBorder="1" applyAlignment="1" applyProtection="1">
      <alignment horizontal="center" vertical="center"/>
    </xf>
    <xf numFmtId="0" fontId="42" fillId="0" borderId="11" xfId="0" applyFont="1" applyBorder="1" applyAlignment="1">
      <alignment horizontal="center" vertical="center"/>
    </xf>
    <xf numFmtId="0" fontId="0" fillId="0" borderId="0" xfId="0" applyFont="1" applyBorder="1" applyProtection="1">
      <protection hidden="1"/>
    </xf>
    <xf numFmtId="0" fontId="0" fillId="0" borderId="0" xfId="0" applyFont="1" applyProtection="1">
      <protection hidden="1"/>
    </xf>
    <xf numFmtId="0" fontId="44" fillId="0" borderId="0" xfId="0" applyFont="1" applyProtection="1">
      <protection hidden="1"/>
    </xf>
    <xf numFmtId="0" fontId="0" fillId="0" borderId="0" xfId="0" applyFont="1"/>
    <xf numFmtId="0" fontId="7" fillId="0" borderId="3" xfId="0" applyFont="1" applyBorder="1" applyProtection="1">
      <protection hidden="1"/>
    </xf>
    <xf numFmtId="166" fontId="26" fillId="3" borderId="1" xfId="2" applyNumberFormat="1" applyFont="1" applyFill="1" applyBorder="1" applyAlignment="1" applyProtection="1">
      <alignment horizontal="right"/>
      <protection locked="0"/>
    </xf>
    <xf numFmtId="166" fontId="26" fillId="0" borderId="1" xfId="2" applyNumberFormat="1" applyFont="1" applyBorder="1" applyAlignment="1" applyProtection="1">
      <alignment horizontal="right"/>
      <protection hidden="1"/>
    </xf>
    <xf numFmtId="3" fontId="26" fillId="0" borderId="1" xfId="0" applyNumberFormat="1" applyFont="1" applyBorder="1" applyAlignment="1" applyProtection="1">
      <alignment horizontal="right"/>
      <protection hidden="1"/>
    </xf>
    <xf numFmtId="3" fontId="26" fillId="3" borderId="1" xfId="0" applyNumberFormat="1" applyFont="1" applyFill="1" applyBorder="1" applyAlignment="1" applyProtection="1">
      <alignment horizontal="center"/>
      <protection locked="0"/>
    </xf>
    <xf numFmtId="3" fontId="24" fillId="4" borderId="4" xfId="0" applyNumberFormat="1" applyFont="1" applyFill="1" applyBorder="1" applyAlignment="1" applyProtection="1">
      <alignment horizontal="right"/>
      <protection hidden="1"/>
    </xf>
    <xf numFmtId="3" fontId="7" fillId="3" borderId="1" xfId="0" applyNumberFormat="1" applyFont="1" applyFill="1" applyBorder="1" applyAlignment="1" applyProtection="1">
      <alignment horizontal="center"/>
      <protection locked="0"/>
    </xf>
    <xf numFmtId="5" fontId="7" fillId="0" borderId="1" xfId="0" applyNumberFormat="1" applyFont="1" applyBorder="1" applyAlignment="1" applyProtection="1">
      <alignment horizontal="right"/>
      <protection hidden="1"/>
    </xf>
    <xf numFmtId="5" fontId="8" fillId="5" borderId="1" xfId="2" applyNumberFormat="1" applyFont="1" applyFill="1" applyBorder="1" applyAlignment="1" applyProtection="1">
      <alignment horizontal="right"/>
      <protection locked="0" hidden="1"/>
    </xf>
    <xf numFmtId="5" fontId="8" fillId="0" borderId="1" xfId="0" applyNumberFormat="1" applyFont="1" applyBorder="1" applyAlignment="1" applyProtection="1">
      <alignment horizontal="right"/>
      <protection hidden="1"/>
    </xf>
    <xf numFmtId="166" fontId="24" fillId="0" borderId="1" xfId="0" applyNumberFormat="1" applyFont="1" applyBorder="1" applyAlignment="1" applyProtection="1">
      <alignment horizontal="right"/>
      <protection hidden="1"/>
    </xf>
    <xf numFmtId="166" fontId="26" fillId="0" borderId="1" xfId="2" applyNumberFormat="1" applyFont="1" applyFill="1" applyBorder="1" applyAlignment="1" applyProtection="1">
      <alignment horizontal="right"/>
      <protection hidden="1"/>
    </xf>
    <xf numFmtId="166" fontId="26" fillId="0" borderId="1" xfId="0" applyNumberFormat="1" applyFont="1" applyBorder="1" applyAlignment="1" applyProtection="1">
      <alignment horizontal="right"/>
      <protection hidden="1"/>
    </xf>
    <xf numFmtId="0" fontId="7" fillId="0" borderId="0" xfId="0" applyFont="1" applyBorder="1" applyAlignment="1" applyProtection="1">
      <alignment wrapText="1"/>
      <protection hidden="1"/>
    </xf>
    <xf numFmtId="17" fontId="0" fillId="0" borderId="0" xfId="0" applyNumberFormat="1"/>
    <xf numFmtId="4" fontId="7" fillId="3" borderId="1" xfId="0" applyNumberFormat="1" applyFont="1" applyFill="1" applyBorder="1" applyAlignment="1" applyProtection="1">
      <alignment horizontal="center"/>
      <protection locked="0"/>
    </xf>
    <xf numFmtId="0" fontId="7" fillId="3" borderId="1" xfId="0" applyNumberFormat="1" applyFont="1" applyFill="1" applyBorder="1" applyAlignment="1" applyProtection="1">
      <alignment horizontal="center"/>
      <protection locked="0"/>
    </xf>
    <xf numFmtId="0" fontId="46" fillId="0" borderId="0" xfId="0" applyFont="1"/>
    <xf numFmtId="0" fontId="47" fillId="0" borderId="0" xfId="0" applyFont="1" applyBorder="1" applyProtection="1">
      <protection hidden="1"/>
    </xf>
    <xf numFmtId="0" fontId="48" fillId="0" borderId="0" xfId="0" applyFont="1" applyBorder="1" applyProtection="1">
      <protection hidden="1"/>
    </xf>
    <xf numFmtId="0" fontId="48" fillId="0" borderId="0" xfId="0" applyFont="1" applyProtection="1">
      <protection hidden="1"/>
    </xf>
    <xf numFmtId="0" fontId="48" fillId="0" borderId="0" xfId="0" applyFont="1"/>
    <xf numFmtId="0" fontId="49" fillId="6" borderId="0" xfId="0" applyFont="1" applyFill="1"/>
    <xf numFmtId="0" fontId="40" fillId="6" borderId="0" xfId="4" applyFont="1" applyFill="1" applyAlignment="1" applyProtection="1"/>
    <xf numFmtId="0" fontId="50" fillId="6" borderId="0" xfId="4" applyFont="1" applyFill="1" applyAlignment="1" applyProtection="1"/>
    <xf numFmtId="0" fontId="41" fillId="6" borderId="0" xfId="0" applyFont="1" applyFill="1" applyProtection="1">
      <protection hidden="1"/>
    </xf>
    <xf numFmtId="0" fontId="49" fillId="6" borderId="0" xfId="0" applyFont="1" applyFill="1" applyProtection="1">
      <protection hidden="1"/>
    </xf>
    <xf numFmtId="0" fontId="30" fillId="0" borderId="0" xfId="0" applyFont="1" applyAlignment="1">
      <alignment horizontal="centerContinuous"/>
    </xf>
    <xf numFmtId="0" fontId="0" fillId="0" borderId="0" xfId="0" applyBorder="1" applyAlignment="1" applyProtection="1">
      <alignment horizontal="centerContinuous"/>
      <protection hidden="1"/>
    </xf>
    <xf numFmtId="4" fontId="16" fillId="0" borderId="0" xfId="0" applyNumberFormat="1" applyFont="1" applyProtection="1">
      <protection hidden="1"/>
    </xf>
    <xf numFmtId="0" fontId="23" fillId="0" borderId="0" xfId="4" applyFont="1" applyBorder="1" applyAlignment="1" applyProtection="1"/>
    <xf numFmtId="0" fontId="27" fillId="0" borderId="0" xfId="4" applyFont="1" applyBorder="1" applyAlignment="1" applyProtection="1"/>
    <xf numFmtId="0" fontId="40" fillId="0" borderId="0" xfId="4" applyFont="1" applyBorder="1" applyAlignment="1" applyProtection="1"/>
    <xf numFmtId="166" fontId="8" fillId="5" borderId="1" xfId="2" applyNumberFormat="1" applyFont="1" applyFill="1" applyBorder="1" applyAlignment="1" applyProtection="1">
      <alignment horizontal="right"/>
      <protection locked="0"/>
    </xf>
    <xf numFmtId="44" fontId="8" fillId="5" borderId="1" xfId="2" applyFont="1" applyFill="1" applyBorder="1" applyAlignment="1" applyProtection="1">
      <alignment horizontal="right"/>
      <protection locked="0"/>
    </xf>
    <xf numFmtId="0" fontId="33" fillId="0" borderId="1" xfId="0" applyFont="1" applyBorder="1" applyAlignment="1" applyProtection="1">
      <alignment horizontal="center" wrapText="1"/>
      <protection hidden="1"/>
    </xf>
    <xf numFmtId="0" fontId="33" fillId="0" borderId="1" xfId="0" applyFont="1" applyBorder="1" applyAlignment="1" applyProtection="1">
      <alignment horizontal="center" vertical="center" wrapText="1"/>
      <protection hidden="1"/>
    </xf>
    <xf numFmtId="0" fontId="33" fillId="3" borderId="1" xfId="0" applyFont="1" applyFill="1" applyBorder="1" applyAlignment="1" applyProtection="1">
      <alignment horizontal="center"/>
      <protection locked="0" hidden="1"/>
    </xf>
    <xf numFmtId="0" fontId="33" fillId="0" borderId="1" xfId="0" applyFont="1" applyBorder="1" applyAlignment="1" applyProtection="1">
      <alignment wrapText="1"/>
      <protection hidden="1"/>
    </xf>
    <xf numFmtId="0" fontId="36" fillId="0" borderId="5" xfId="0" applyFont="1" applyBorder="1" applyProtection="1">
      <protection hidden="1"/>
    </xf>
    <xf numFmtId="0" fontId="37" fillId="2" borderId="2" xfId="0" applyFont="1" applyFill="1" applyBorder="1" applyProtection="1">
      <protection hidden="1"/>
    </xf>
    <xf numFmtId="0" fontId="51" fillId="0" borderId="4" xfId="0" applyFont="1" applyFill="1" applyBorder="1" applyAlignment="1">
      <alignment horizontal="center" vertical="center"/>
    </xf>
    <xf numFmtId="3" fontId="42" fillId="0" borderId="11" xfId="0" applyNumberFormat="1" applyFont="1" applyBorder="1" applyAlignment="1">
      <alignment horizontal="center" vertical="center"/>
    </xf>
    <xf numFmtId="44" fontId="43" fillId="5" borderId="11" xfId="2" applyFont="1" applyFill="1" applyBorder="1" applyAlignment="1" applyProtection="1">
      <alignment horizontal="center" vertical="center"/>
      <protection locked="0"/>
    </xf>
    <xf numFmtId="44" fontId="43" fillId="5" borderId="8" xfId="2" applyFont="1" applyFill="1" applyBorder="1" applyAlignment="1" applyProtection="1">
      <alignment vertical="center"/>
      <protection locked="0"/>
    </xf>
    <xf numFmtId="49" fontId="9" fillId="0" borderId="4" xfId="2" applyNumberFormat="1" applyFont="1" applyFill="1" applyBorder="1" applyAlignment="1" applyProtection="1">
      <alignment wrapText="1"/>
      <protection hidden="1"/>
    </xf>
    <xf numFmtId="0" fontId="8" fillId="0" borderId="0" xfId="0" applyFont="1" applyBorder="1" applyProtection="1">
      <protection hidden="1"/>
    </xf>
    <xf numFmtId="0" fontId="45" fillId="0" borderId="0" xfId="0" applyFont="1" applyBorder="1" applyProtection="1">
      <protection hidden="1"/>
    </xf>
    <xf numFmtId="0" fontId="5" fillId="0" borderId="1" xfId="0" applyFont="1" applyBorder="1" applyAlignment="1" applyProtection="1">
      <alignment horizontal="center" vertical="center" wrapText="1"/>
      <protection hidden="1"/>
    </xf>
    <xf numFmtId="0" fontId="59" fillId="0" borderId="0" xfId="0" applyFont="1" applyBorder="1" applyProtection="1">
      <protection hidden="1"/>
    </xf>
    <xf numFmtId="0" fontId="45" fillId="0" borderId="0" xfId="0" applyFont="1"/>
    <xf numFmtId="0" fontId="54" fillId="0" borderId="0" xfId="0" applyFont="1" applyAlignment="1">
      <alignment wrapText="1"/>
    </xf>
    <xf numFmtId="0" fontId="56" fillId="0" borderId="0" xfId="0" applyFont="1" applyBorder="1" applyAlignment="1">
      <alignment horizontal="right" vertical="center" wrapText="1"/>
    </xf>
    <xf numFmtId="0" fontId="55" fillId="0" borderId="0" xfId="0" applyFont="1" applyAlignment="1">
      <alignment horizontal="right"/>
    </xf>
    <xf numFmtId="0" fontId="60" fillId="0" borderId="0" xfId="0" applyFont="1" applyFill="1" applyBorder="1" applyProtection="1">
      <protection hidden="1"/>
    </xf>
    <xf numFmtId="0" fontId="61" fillId="0" borderId="0" xfId="4" quotePrefix="1" applyFont="1" applyBorder="1" applyAlignment="1" applyProtection="1">
      <protection hidden="1"/>
    </xf>
    <xf numFmtId="0" fontId="62" fillId="0" borderId="0" xfId="0" applyFont="1" applyBorder="1" applyProtection="1">
      <protection hidden="1"/>
    </xf>
    <xf numFmtId="44" fontId="5" fillId="0" borderId="1" xfId="2" applyFont="1" applyBorder="1" applyAlignment="1" applyProtection="1">
      <alignment horizontal="center" vertical="center" wrapText="1"/>
      <protection hidden="1"/>
    </xf>
    <xf numFmtId="49" fontId="5" fillId="0" borderId="1" xfId="2" applyNumberFormat="1" applyFont="1" applyBorder="1" applyAlignment="1" applyProtection="1">
      <alignment horizontal="center" vertical="center" wrapText="1"/>
      <protection hidden="1"/>
    </xf>
    <xf numFmtId="0" fontId="39" fillId="0" borderId="0" xfId="0" applyFont="1" applyBorder="1" applyProtection="1">
      <protection hidden="1"/>
    </xf>
    <xf numFmtId="10" fontId="17" fillId="3" borderId="1" xfId="5" applyNumberFormat="1" applyFont="1" applyFill="1" applyBorder="1" applyAlignment="1" applyProtection="1">
      <alignment horizontal="center"/>
      <protection locked="0"/>
    </xf>
    <xf numFmtId="44" fontId="5" fillId="0" borderId="1" xfId="3" applyFont="1" applyFill="1" applyBorder="1" applyProtection="1">
      <protection hidden="1"/>
    </xf>
    <xf numFmtId="0" fontId="63" fillId="0" borderId="15" xfId="0" applyFont="1" applyBorder="1" applyAlignment="1">
      <alignment horizontal="left" vertical="top" wrapText="1"/>
    </xf>
    <xf numFmtId="44" fontId="5" fillId="3" borderId="1" xfId="2" applyFont="1" applyFill="1" applyBorder="1" applyProtection="1">
      <protection locked="0"/>
    </xf>
    <xf numFmtId="0" fontId="39" fillId="0" borderId="0" xfId="0" applyFont="1" applyBorder="1" applyProtection="1">
      <protection hidden="1"/>
    </xf>
    <xf numFmtId="0" fontId="39" fillId="0" borderId="12" xfId="0" applyFont="1" applyBorder="1" applyProtection="1">
      <protection hidden="1"/>
    </xf>
    <xf numFmtId="0" fontId="28" fillId="0" borderId="0" xfId="0" applyFont="1" applyProtection="1">
      <protection hidden="1"/>
    </xf>
    <xf numFmtId="49" fontId="1" fillId="0" borderId="0" xfId="3" applyNumberFormat="1" applyFont="1" applyBorder="1" applyProtection="1">
      <protection hidden="1"/>
    </xf>
    <xf numFmtId="49" fontId="5" fillId="0" borderId="0" xfId="3" applyNumberFormat="1" applyFont="1" applyBorder="1" applyProtection="1">
      <protection hidden="1"/>
    </xf>
    <xf numFmtId="49" fontId="17" fillId="0" borderId="0" xfId="3" applyNumberFormat="1" applyFont="1" applyBorder="1" applyProtection="1">
      <protection hidden="1"/>
    </xf>
    <xf numFmtId="0" fontId="5" fillId="0" borderId="5" xfId="0" applyFont="1" applyBorder="1" applyProtection="1">
      <protection hidden="1"/>
    </xf>
    <xf numFmtId="0" fontId="6" fillId="0" borderId="0" xfId="0" applyFont="1" applyProtection="1">
      <protection hidden="1"/>
    </xf>
    <xf numFmtId="49" fontId="6" fillId="0" borderId="0" xfId="3" applyNumberFormat="1" applyFont="1" applyBorder="1" applyProtection="1">
      <protection hidden="1"/>
    </xf>
    <xf numFmtId="49" fontId="19" fillId="0" borderId="5" xfId="3" applyNumberFormat="1" applyFont="1" applyBorder="1" applyProtection="1">
      <protection hidden="1"/>
    </xf>
    <xf numFmtId="49" fontId="20" fillId="0" borderId="5" xfId="3" applyNumberFormat="1" applyFont="1" applyBorder="1" applyProtection="1">
      <protection hidden="1"/>
    </xf>
    <xf numFmtId="0" fontId="6" fillId="0" borderId="5" xfId="0" applyFont="1" applyBorder="1" applyProtection="1">
      <protection hidden="1"/>
    </xf>
    <xf numFmtId="49" fontId="6" fillId="0" borderId="5" xfId="3" applyNumberFormat="1" applyFont="1" applyBorder="1" applyProtection="1">
      <protection hidden="1"/>
    </xf>
    <xf numFmtId="49" fontId="17" fillId="2" borderId="3" xfId="3" applyNumberFormat="1" applyFont="1" applyFill="1" applyBorder="1" applyProtection="1">
      <protection hidden="1"/>
    </xf>
    <xf numFmtId="0" fontId="56" fillId="0" borderId="15" xfId="0" applyFont="1" applyBorder="1" applyAlignment="1">
      <alignment horizontal="right" vertical="top" wrapText="1"/>
    </xf>
    <xf numFmtId="0" fontId="5" fillId="0" borderId="0" xfId="0" applyFont="1" applyAlignment="1" applyProtection="1">
      <alignment horizontal="center" wrapText="1"/>
      <protection hidden="1"/>
    </xf>
    <xf numFmtId="44" fontId="5" fillId="0" borderId="1" xfId="3" applyFont="1" applyBorder="1" applyProtection="1">
      <protection hidden="1"/>
    </xf>
    <xf numFmtId="0" fontId="39" fillId="0" borderId="0" xfId="0" applyFont="1" applyProtection="1">
      <protection hidden="1"/>
    </xf>
    <xf numFmtId="0" fontId="39" fillId="0" borderId="0" xfId="0" applyFont="1" applyAlignment="1" applyProtection="1">
      <alignment horizontal="right"/>
      <protection hidden="1"/>
    </xf>
    <xf numFmtId="0" fontId="21" fillId="0" borderId="0" xfId="0" applyFont="1" applyProtection="1">
      <protection hidden="1"/>
    </xf>
    <xf numFmtId="44" fontId="5" fillId="3" borderId="1" xfId="3" applyFont="1" applyFill="1" applyBorder="1" applyProtection="1">
      <protection locked="0"/>
    </xf>
    <xf numFmtId="44" fontId="5" fillId="0" borderId="1" xfId="3" applyFont="1" applyBorder="1" applyAlignment="1" applyProtection="1">
      <alignment horizontal="center" vertical="center" wrapText="1"/>
      <protection hidden="1"/>
    </xf>
    <xf numFmtId="0" fontId="54" fillId="0" borderId="0" xfId="0" applyFont="1" applyAlignment="1">
      <alignment horizontal="center" vertical="center" wrapText="1"/>
    </xf>
    <xf numFmtId="49" fontId="5" fillId="0" borderId="1" xfId="3" applyNumberFormat="1" applyFont="1" applyBorder="1" applyAlignment="1" applyProtection="1">
      <alignment horizontal="center" vertical="center" wrapText="1"/>
      <protection hidden="1"/>
    </xf>
    <xf numFmtId="44" fontId="5" fillId="3" borderId="1" xfId="3" applyFont="1" applyFill="1" applyBorder="1" applyAlignment="1" applyProtection="1">
      <alignment horizontal="center"/>
      <protection locked="0"/>
    </xf>
    <xf numFmtId="44" fontId="33" fillId="0" borderId="1" xfId="3" applyFont="1" applyBorder="1" applyAlignment="1" applyProtection="1">
      <alignment horizontal="center" vertical="center" wrapText="1"/>
      <protection hidden="1"/>
    </xf>
    <xf numFmtId="0" fontId="5" fillId="3" borderId="1" xfId="0" applyFont="1" applyFill="1" applyBorder="1" applyAlignment="1" applyProtection="1">
      <alignment horizontal="center" vertical="center"/>
      <protection locked="0" hidden="1"/>
    </xf>
    <xf numFmtId="164" fontId="5" fillId="3" borderId="1" xfId="0" applyNumberFormat="1" applyFont="1" applyFill="1" applyBorder="1" applyAlignment="1" applyProtection="1">
      <alignment horizontal="center" vertical="center"/>
      <protection locked="0" hidden="1"/>
    </xf>
    <xf numFmtId="0" fontId="5" fillId="3" borderId="1" xfId="0" applyFont="1" applyFill="1" applyBorder="1" applyAlignment="1" applyProtection="1">
      <alignment horizontal="center"/>
      <protection locked="0" hidden="1"/>
    </xf>
    <xf numFmtId="49" fontId="5" fillId="3" borderId="1" xfId="0" applyNumberFormat="1" applyFont="1" applyFill="1" applyBorder="1" applyProtection="1">
      <protection locked="0" hidden="1"/>
    </xf>
    <xf numFmtId="0" fontId="17" fillId="0" borderId="0" xfId="0" applyFont="1" applyProtection="1">
      <protection hidden="1"/>
    </xf>
    <xf numFmtId="0" fontId="22" fillId="0" borderId="0" xfId="0" applyFont="1" applyProtection="1">
      <protection hidden="1"/>
    </xf>
    <xf numFmtId="0" fontId="15" fillId="0" borderId="0" xfId="0" applyFont="1" applyProtection="1">
      <protection hidden="1"/>
    </xf>
    <xf numFmtId="0" fontId="5" fillId="3" borderId="6" xfId="0" applyFont="1" applyFill="1" applyBorder="1" applyAlignment="1" applyProtection="1">
      <alignment horizontal="center"/>
      <protection locked="0"/>
    </xf>
    <xf numFmtId="0" fontId="33" fillId="0" borderId="0" xfId="0" applyFont="1" applyAlignment="1" applyProtection="1">
      <alignment horizontal="center" wrapText="1"/>
      <protection hidden="1"/>
    </xf>
    <xf numFmtId="0" fontId="59" fillId="0" borderId="0" xfId="0" applyFont="1" applyProtection="1">
      <protection hidden="1"/>
    </xf>
    <xf numFmtId="0" fontId="33" fillId="0" borderId="0" xfId="0" applyFont="1" applyAlignment="1" applyProtection="1">
      <alignment horizontal="center"/>
      <protection hidden="1"/>
    </xf>
    <xf numFmtId="49" fontId="5" fillId="3" borderId="6" xfId="3" applyNumberFormat="1" applyFont="1" applyFill="1" applyBorder="1" applyAlignment="1" applyProtection="1">
      <alignment horizontal="center"/>
      <protection locked="0"/>
    </xf>
    <xf numFmtId="49" fontId="17" fillId="2" borderId="2" xfId="3" applyNumberFormat="1" applyFont="1" applyFill="1" applyBorder="1" applyProtection="1">
      <protection hidden="1"/>
    </xf>
    <xf numFmtId="4" fontId="24" fillId="0" borderId="1" xfId="0" applyNumberFormat="1" applyFont="1" applyFill="1" applyBorder="1" applyAlignment="1" applyProtection="1">
      <alignment horizontal="right"/>
      <protection hidden="1"/>
    </xf>
    <xf numFmtId="0" fontId="39" fillId="0" borderId="0" xfId="0" applyFont="1" applyBorder="1" applyProtection="1">
      <protection hidden="1"/>
    </xf>
    <xf numFmtId="0" fontId="39" fillId="0" borderId="12" xfId="0" applyFont="1" applyBorder="1" applyProtection="1">
      <protection hidden="1"/>
    </xf>
    <xf numFmtId="0" fontId="5" fillId="3" borderId="3" xfId="0" applyFont="1" applyFill="1" applyBorder="1" applyAlignment="1" applyProtection="1">
      <alignment horizontal="center" wrapText="1"/>
      <protection locked="0"/>
    </xf>
    <xf numFmtId="0" fontId="16" fillId="3" borderId="3" xfId="0" applyFont="1" applyFill="1" applyBorder="1" applyAlignment="1" applyProtection="1">
      <alignment horizontal="center" wrapText="1"/>
      <protection locked="0"/>
    </xf>
    <xf numFmtId="49" fontId="5" fillId="3" borderId="6" xfId="0" applyNumberFormat="1" applyFont="1" applyFill="1" applyBorder="1" applyAlignment="1" applyProtection="1">
      <alignment horizontal="center"/>
      <protection locked="0"/>
    </xf>
    <xf numFmtId="44" fontId="16" fillId="3" borderId="2" xfId="2" applyFont="1" applyFill="1" applyBorder="1" applyProtection="1">
      <protection locked="0"/>
    </xf>
    <xf numFmtId="44" fontId="16" fillId="3" borderId="3" xfId="2" applyFont="1" applyFill="1" applyBorder="1" applyProtection="1">
      <protection locked="0"/>
    </xf>
    <xf numFmtId="44" fontId="16" fillId="3" borderId="4" xfId="2" applyFont="1" applyFill="1" applyBorder="1" applyProtection="1">
      <protection locked="0"/>
    </xf>
    <xf numFmtId="44" fontId="16" fillId="0" borderId="2" xfId="2" applyFont="1" applyBorder="1" applyProtection="1">
      <protection hidden="1"/>
    </xf>
    <xf numFmtId="44" fontId="16" fillId="0" borderId="3" xfId="2" applyFont="1" applyBorder="1" applyProtection="1">
      <protection hidden="1"/>
    </xf>
    <xf numFmtId="44" fontId="16" fillId="0" borderId="4" xfId="2" applyFont="1" applyBorder="1" applyProtection="1">
      <protection hidden="1"/>
    </xf>
    <xf numFmtId="0" fontId="53" fillId="0" borderId="17" xfId="0" applyFont="1" applyBorder="1" applyAlignment="1">
      <alignment horizontal="center" vertical="center" wrapText="1"/>
    </xf>
    <xf numFmtId="0" fontId="53" fillId="0" borderId="4" xfId="0" applyFont="1" applyBorder="1" applyAlignment="1">
      <alignment horizontal="center" vertical="center" wrapText="1"/>
    </xf>
    <xf numFmtId="44" fontId="16" fillId="3" borderId="13" xfId="2" applyFont="1" applyFill="1" applyBorder="1" applyProtection="1">
      <protection locked="0"/>
    </xf>
    <xf numFmtId="44" fontId="16" fillId="3" borderId="14" xfId="2" applyFont="1" applyFill="1" applyBorder="1" applyProtection="1">
      <protection locked="0"/>
    </xf>
    <xf numFmtId="0" fontId="5" fillId="0" borderId="5" xfId="0" applyFont="1" applyBorder="1" applyAlignment="1" applyProtection="1">
      <alignment wrapText="1"/>
      <protection hidden="1"/>
    </xf>
    <xf numFmtId="0" fontId="0" fillId="0" borderId="5" xfId="0" applyBorder="1" applyAlignment="1">
      <alignment wrapText="1"/>
    </xf>
    <xf numFmtId="44" fontId="17" fillId="0" borderId="0" xfId="3" applyFont="1" applyBorder="1" applyAlignment="1" applyProtection="1">
      <alignment horizontal="right"/>
      <protection hidden="1"/>
    </xf>
    <xf numFmtId="44" fontId="17" fillId="0" borderId="12" xfId="3" applyFont="1" applyBorder="1" applyAlignment="1" applyProtection="1">
      <alignment horizontal="right"/>
      <protection hidden="1"/>
    </xf>
    <xf numFmtId="0" fontId="39" fillId="0" borderId="6" xfId="0" applyFont="1" applyBorder="1" applyAlignment="1">
      <alignment wrapText="1"/>
    </xf>
    <xf numFmtId="49" fontId="16" fillId="0" borderId="2" xfId="2" applyNumberFormat="1" applyFont="1" applyBorder="1" applyAlignment="1" applyProtection="1">
      <alignment horizontal="center" vertical="center" wrapText="1"/>
      <protection hidden="1"/>
    </xf>
    <xf numFmtId="49" fontId="16" fillId="0" borderId="3" xfId="2" applyNumberFormat="1" applyFont="1" applyBorder="1" applyAlignment="1" applyProtection="1">
      <alignment horizontal="center" vertical="center" wrapText="1"/>
      <protection hidden="1"/>
    </xf>
    <xf numFmtId="49" fontId="16" fillId="0" borderId="4" xfId="2" applyNumberFormat="1" applyFont="1" applyBorder="1" applyAlignment="1" applyProtection="1">
      <alignment horizontal="center" vertical="center" wrapText="1"/>
      <protection hidden="1"/>
    </xf>
    <xf numFmtId="49" fontId="16" fillId="3" borderId="2" xfId="2" applyNumberFormat="1" applyFont="1" applyFill="1" applyBorder="1" applyProtection="1">
      <protection locked="0" hidden="1"/>
    </xf>
    <xf numFmtId="49" fontId="16" fillId="3" borderId="3" xfId="2" applyNumberFormat="1" applyFont="1" applyFill="1" applyBorder="1" applyProtection="1">
      <protection locked="0" hidden="1"/>
    </xf>
    <xf numFmtId="49" fontId="16" fillId="3" borderId="4" xfId="2" applyNumberFormat="1" applyFont="1" applyFill="1" applyBorder="1" applyProtection="1">
      <protection locked="0" hidden="1"/>
    </xf>
    <xf numFmtId="49" fontId="5" fillId="0" borderId="2" xfId="2" applyNumberFormat="1" applyFont="1" applyBorder="1" applyAlignment="1" applyProtection="1">
      <alignment horizontal="center" vertical="center" wrapText="1"/>
      <protection hidden="1"/>
    </xf>
    <xf numFmtId="0" fontId="39" fillId="0" borderId="5" xfId="0" applyFont="1" applyBorder="1" applyProtection="1">
      <protection hidden="1"/>
    </xf>
    <xf numFmtId="0" fontId="39" fillId="0" borderId="16" xfId="0" applyFont="1" applyBorder="1" applyProtection="1">
      <protection hidden="1"/>
    </xf>
    <xf numFmtId="44" fontId="5" fillId="3" borderId="13" xfId="3" applyFont="1" applyFill="1" applyBorder="1" applyProtection="1">
      <protection locked="0"/>
    </xf>
    <xf numFmtId="44" fontId="5" fillId="3" borderId="14" xfId="3" applyFont="1" applyFill="1" applyBorder="1" applyProtection="1">
      <protection locked="0"/>
    </xf>
    <xf numFmtId="44" fontId="5" fillId="3" borderId="2" xfId="3" applyFont="1" applyFill="1" applyBorder="1" applyProtection="1">
      <protection locked="0"/>
    </xf>
    <xf numFmtId="44" fontId="5" fillId="3" borderId="3" xfId="3" applyFont="1" applyFill="1" applyBorder="1" applyProtection="1">
      <protection locked="0"/>
    </xf>
    <xf numFmtId="44" fontId="5" fillId="3" borderId="4" xfId="3" applyFont="1" applyFill="1" applyBorder="1" applyProtection="1">
      <protection locked="0"/>
    </xf>
    <xf numFmtId="0" fontId="39" fillId="0" borderId="0" xfId="0" applyFont="1" applyAlignment="1" applyProtection="1">
      <alignment horizontal="right"/>
      <protection hidden="1"/>
    </xf>
    <xf numFmtId="0" fontId="39" fillId="0" borderId="12" xfId="0" applyFont="1" applyBorder="1" applyAlignment="1" applyProtection="1">
      <alignment horizontal="right"/>
      <protection hidden="1"/>
    </xf>
    <xf numFmtId="0" fontId="39" fillId="0" borderId="5" xfId="0" applyFont="1" applyBorder="1" applyAlignment="1" applyProtection="1">
      <alignment horizontal="right"/>
      <protection hidden="1"/>
    </xf>
    <xf numFmtId="0" fontId="39" fillId="0" borderId="16" xfId="0" applyFont="1" applyBorder="1" applyAlignment="1" applyProtection="1">
      <alignment horizontal="right"/>
      <protection hidden="1"/>
    </xf>
    <xf numFmtId="0" fontId="39" fillId="0" borderId="6" xfId="0" applyFont="1" applyBorder="1" applyAlignment="1">
      <alignment horizontal="right" wrapText="1"/>
    </xf>
    <xf numFmtId="0" fontId="39" fillId="0" borderId="14" xfId="0" applyFont="1" applyBorder="1" applyAlignment="1">
      <alignment horizontal="right" wrapText="1"/>
    </xf>
    <xf numFmtId="0" fontId="57" fillId="0" borderId="0" xfId="0" applyFont="1"/>
    <xf numFmtId="49" fontId="5" fillId="0" borderId="2" xfId="3" applyNumberFormat="1" applyFont="1" applyBorder="1" applyAlignment="1" applyProtection="1">
      <alignment horizontal="center" vertical="center" wrapText="1"/>
      <protection hidden="1"/>
    </xf>
    <xf numFmtId="49" fontId="5" fillId="0" borderId="3" xfId="3" applyNumberFormat="1" applyFont="1" applyBorder="1" applyAlignment="1" applyProtection="1">
      <alignment horizontal="center" vertical="center" wrapText="1"/>
      <protection hidden="1"/>
    </xf>
    <xf numFmtId="49" fontId="5" fillId="0" borderId="4" xfId="3" applyNumberFormat="1" applyFont="1" applyBorder="1" applyAlignment="1" applyProtection="1">
      <alignment horizontal="center" vertical="center" wrapText="1"/>
      <protection hidden="1"/>
    </xf>
    <xf numFmtId="49" fontId="5" fillId="3" borderId="2" xfId="3" applyNumberFormat="1" applyFont="1" applyFill="1" applyBorder="1" applyProtection="1">
      <protection locked="0" hidden="1"/>
    </xf>
    <xf numFmtId="49" fontId="5" fillId="3" borderId="3" xfId="3" applyNumberFormat="1" applyFont="1" applyFill="1" applyBorder="1" applyProtection="1">
      <protection locked="0" hidden="1"/>
    </xf>
    <xf numFmtId="49" fontId="5" fillId="3" borderId="4" xfId="3" applyNumberFormat="1" applyFont="1" applyFill="1" applyBorder="1" applyProtection="1">
      <protection locked="0" hidden="1"/>
    </xf>
    <xf numFmtId="49" fontId="5" fillId="0" borderId="3" xfId="3" applyNumberFormat="1" applyFont="1" applyBorder="1" applyProtection="1">
      <protection hidden="1"/>
    </xf>
    <xf numFmtId="49" fontId="33" fillId="0" borderId="2" xfId="3" applyNumberFormat="1" applyFont="1" applyBorder="1" applyAlignment="1" applyProtection="1">
      <alignment horizontal="center" vertical="center" wrapText="1"/>
      <protection hidden="1"/>
    </xf>
    <xf numFmtId="49" fontId="33" fillId="0" borderId="3" xfId="3" applyNumberFormat="1" applyFont="1" applyBorder="1" applyAlignment="1" applyProtection="1">
      <alignment horizontal="center" vertical="center" wrapText="1"/>
      <protection hidden="1"/>
    </xf>
    <xf numFmtId="49" fontId="33" fillId="0" borderId="4" xfId="3" applyNumberFormat="1" applyFont="1" applyBorder="1" applyAlignment="1" applyProtection="1">
      <alignment horizontal="center" vertical="center" wrapText="1"/>
      <protection hidden="1"/>
    </xf>
    <xf numFmtId="44" fontId="5" fillId="0" borderId="2" xfId="3" applyFont="1" applyBorder="1" applyProtection="1">
      <protection hidden="1"/>
    </xf>
    <xf numFmtId="44" fontId="5" fillId="0" borderId="3" xfId="3" applyFont="1" applyBorder="1" applyProtection="1">
      <protection hidden="1"/>
    </xf>
    <xf numFmtId="44" fontId="5" fillId="0" borderId="4" xfId="3" applyFont="1" applyBorder="1" applyProtection="1">
      <protection hidden="1"/>
    </xf>
    <xf numFmtId="0" fontId="58" fillId="3" borderId="3" xfId="0" applyFont="1" applyFill="1" applyBorder="1" applyAlignment="1" applyProtection="1">
      <alignment horizontal="center" wrapText="1"/>
      <protection locked="0"/>
    </xf>
    <xf numFmtId="0" fontId="8" fillId="4" borderId="2" xfId="0" applyFont="1" applyFill="1" applyBorder="1" applyAlignment="1" applyProtection="1">
      <alignment horizontal="left" vertical="center"/>
      <protection hidden="1"/>
    </xf>
    <xf numFmtId="0" fontId="39" fillId="4" borderId="3" xfId="0" applyFont="1" applyFill="1" applyBorder="1" applyAlignment="1">
      <alignment horizontal="left"/>
    </xf>
    <xf numFmtId="0" fontId="39" fillId="4" borderId="4" xfId="0" applyFont="1" applyFill="1" applyBorder="1" applyAlignment="1">
      <alignment horizontal="left"/>
    </xf>
    <xf numFmtId="0" fontId="42" fillId="0" borderId="9" xfId="0" applyFont="1" applyBorder="1" applyAlignment="1">
      <alignment horizontal="center"/>
    </xf>
    <xf numFmtId="0" fontId="42" fillId="0" borderId="8" xfId="0" applyFont="1" applyBorder="1" applyAlignment="1">
      <alignment horizontal="center"/>
    </xf>
    <xf numFmtId="0" fontId="43" fillId="4" borderId="9" xfId="0" applyFont="1" applyFill="1" applyBorder="1" applyAlignment="1">
      <alignment horizontal="center"/>
    </xf>
    <xf numFmtId="0" fontId="43" fillId="4" borderId="8" xfId="0" applyFont="1" applyFill="1" applyBorder="1" applyAlignment="1">
      <alignment horizontal="center"/>
    </xf>
    <xf numFmtId="0" fontId="43" fillId="4" borderId="10" xfId="0" applyFont="1" applyFill="1" applyBorder="1" applyAlignment="1">
      <alignment horizontal="center"/>
    </xf>
    <xf numFmtId="0" fontId="52" fillId="0" borderId="0" xfId="0" applyFont="1" applyAlignment="1">
      <alignment wrapText="1"/>
    </xf>
    <xf numFmtId="0" fontId="29" fillId="0" borderId="0" xfId="0" applyFont="1" applyAlignment="1">
      <alignment horizontal="center" vertical="center"/>
    </xf>
    <xf numFmtId="0" fontId="0" fillId="0" borderId="0" xfId="0" applyAlignment="1">
      <alignment horizontal="center" vertical="center"/>
    </xf>
    <xf numFmtId="0" fontId="0" fillId="0" borderId="0" xfId="0" applyAlignment="1">
      <alignment vertical="center"/>
    </xf>
    <xf numFmtId="0" fontId="30" fillId="0" borderId="6" xfId="0" applyFont="1" applyBorder="1" applyAlignment="1">
      <alignment horizontal="center" vertical="top" wrapText="1"/>
    </xf>
    <xf numFmtId="0" fontId="0" fillId="0" borderId="6" xfId="0" applyBorder="1" applyAlignment="1">
      <alignment horizontal="center" vertical="top"/>
    </xf>
  </cellXfs>
  <cellStyles count="6">
    <cellStyle name="Comma 2" xfId="1" xr:uid="{00000000-0005-0000-0000-000000000000}"/>
    <cellStyle name="Currency" xfId="2" builtinId="4"/>
    <cellStyle name="Currency 2" xfId="3" xr:uid="{00000000-0005-0000-0000-000002000000}"/>
    <cellStyle name="Hyperlink" xfId="4" builtinId="8"/>
    <cellStyle name="Normal" xfId="0" builtinId="0"/>
    <cellStyle name="Percent 2" xfId="5" xr:uid="{00000000-0005-0000-0000-000006000000}"/>
  </cellStyles>
  <dxfs count="4">
    <dxf>
      <font>
        <condense val="0"/>
        <extend val="0"/>
        <color rgb="FF9C0006"/>
      </font>
      <fill>
        <patternFill>
          <bgColor rgb="FFFFC7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590550</xdr:colOff>
      <xdr:row>0</xdr:row>
      <xdr:rowOff>123825</xdr:rowOff>
    </xdr:from>
    <xdr:to>
      <xdr:col>1</xdr:col>
      <xdr:colOff>835025</xdr:colOff>
      <xdr:row>0</xdr:row>
      <xdr:rowOff>644525</xdr:rowOff>
    </xdr:to>
    <xdr:pic>
      <xdr:nvPicPr>
        <xdr:cNvPr id="1288" name="Picture 3" descr="HOME Program Logo">
          <a:extLst>
            <a:ext uri="{FF2B5EF4-FFF2-40B4-BE49-F238E27FC236}">
              <a16:creationId xmlns:a16="http://schemas.microsoft.com/office/drawing/2014/main" id="{00000000-0008-0000-0000-00000805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23825"/>
          <a:ext cx="147637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590550</xdr:colOff>
      <xdr:row>0</xdr:row>
      <xdr:rowOff>123825</xdr:rowOff>
    </xdr:from>
    <xdr:ext cx="1498904" cy="502920"/>
    <xdr:pic>
      <xdr:nvPicPr>
        <xdr:cNvPr id="2" name="Picture 3" descr="HOME Program Logo">
          <a:extLst>
            <a:ext uri="{FF2B5EF4-FFF2-40B4-BE49-F238E27FC236}">
              <a16:creationId xmlns:a16="http://schemas.microsoft.com/office/drawing/2014/main" id="{C013CC58-6F64-4F6D-9F83-7D27C6E0FAE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90550" y="123825"/>
          <a:ext cx="1498904" cy="5029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57150</xdr:colOff>
      <xdr:row>0</xdr:row>
      <xdr:rowOff>19050</xdr:rowOff>
    </xdr:from>
    <xdr:to>
      <xdr:col>1</xdr:col>
      <xdr:colOff>904875</xdr:colOff>
      <xdr:row>0</xdr:row>
      <xdr:rowOff>466725</xdr:rowOff>
    </xdr:to>
    <xdr:pic>
      <xdr:nvPicPr>
        <xdr:cNvPr id="7321" name="Picture 3" descr="HOME Program Logo">
          <a:extLst>
            <a:ext uri="{FF2B5EF4-FFF2-40B4-BE49-F238E27FC236}">
              <a16:creationId xmlns:a16="http://schemas.microsoft.com/office/drawing/2014/main" id="{00000000-0008-0000-0200-0000991C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19050"/>
          <a:ext cx="1162050"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xdr:row>
      <xdr:rowOff>28575</xdr:rowOff>
    </xdr:from>
    <xdr:to>
      <xdr:col>1</xdr:col>
      <xdr:colOff>438150</xdr:colOff>
      <xdr:row>1</xdr:row>
      <xdr:rowOff>542925</xdr:rowOff>
    </xdr:to>
    <xdr:pic>
      <xdr:nvPicPr>
        <xdr:cNvPr id="8340" name="Picture 3" descr="HOME Program Logo">
          <a:extLst>
            <a:ext uri="{FF2B5EF4-FFF2-40B4-BE49-F238E27FC236}">
              <a16:creationId xmlns:a16="http://schemas.microsoft.com/office/drawing/2014/main" id="{00000000-0008-0000-0300-0000942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19075"/>
          <a:ext cx="1571625"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142875</xdr:colOff>
      <xdr:row>0</xdr:row>
      <xdr:rowOff>38100</xdr:rowOff>
    </xdr:from>
    <xdr:to>
      <xdr:col>1</xdr:col>
      <xdr:colOff>1066800</xdr:colOff>
      <xdr:row>0</xdr:row>
      <xdr:rowOff>485775</xdr:rowOff>
    </xdr:to>
    <xdr:pic>
      <xdr:nvPicPr>
        <xdr:cNvPr id="4345" name="Picture 3" descr="HOME Program Logo">
          <a:extLst>
            <a:ext uri="{FF2B5EF4-FFF2-40B4-BE49-F238E27FC236}">
              <a16:creationId xmlns:a16="http://schemas.microsoft.com/office/drawing/2014/main" id="{00000000-0008-0000-0400-0000F91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2875" y="38100"/>
          <a:ext cx="117157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32"/>
  <sheetViews>
    <sheetView showGridLines="0" tabSelected="1" showRuler="0" zoomScaleNormal="100" zoomScalePageLayoutView="90" workbookViewId="0">
      <selection activeCell="B4" sqref="B4:D4"/>
    </sheetView>
  </sheetViews>
  <sheetFormatPr defaultColWidth="0" defaultRowHeight="15.6" zeroHeight="1" x14ac:dyDescent="0.3"/>
  <cols>
    <col min="1" max="1" width="18.5546875" style="1" customWidth="1"/>
    <col min="2" max="2" width="26.77734375" style="7" customWidth="1"/>
    <col min="3" max="3" width="8.77734375" style="7" customWidth="1"/>
    <col min="4" max="4" width="13.88671875" style="7" customWidth="1"/>
    <col min="5" max="5" width="24" style="1" customWidth="1"/>
    <col min="6" max="6" width="18.77734375" style="1" customWidth="1"/>
    <col min="7" max="7" width="21" style="1" customWidth="1"/>
    <col min="8" max="8" width="21.21875" style="1" customWidth="1"/>
    <col min="9" max="9" width="25.77734375" style="180" hidden="1" customWidth="1"/>
    <col min="10" max="10" width="29.21875" style="1" hidden="1" customWidth="1"/>
    <col min="11" max="11" width="5.77734375" style="75" hidden="1" customWidth="1"/>
    <col min="12" max="16384" width="8.77734375" style="1" hidden="1"/>
  </cols>
  <sheetData>
    <row r="1" spans="1:11" ht="52.5" customHeight="1" x14ac:dyDescent="0.45">
      <c r="A1" s="154" t="s">
        <v>389</v>
      </c>
      <c r="E1" s="76" t="s">
        <v>321</v>
      </c>
      <c r="I1" s="173" t="s">
        <v>256</v>
      </c>
      <c r="J1" s="173" t="s">
        <v>268</v>
      </c>
      <c r="K1" s="75" t="s">
        <v>320</v>
      </c>
    </row>
    <row r="2" spans="1:11" ht="35.25" customHeight="1" x14ac:dyDescent="0.3">
      <c r="A2" s="3" t="s">
        <v>282</v>
      </c>
      <c r="B2" s="8"/>
      <c r="C2" s="8"/>
      <c r="D2" s="8"/>
      <c r="E2" s="4"/>
      <c r="F2" s="4"/>
      <c r="G2" s="4"/>
      <c r="H2" s="4"/>
      <c r="I2" s="173" t="s">
        <v>257</v>
      </c>
      <c r="J2" s="173" t="s">
        <v>285</v>
      </c>
      <c r="K2" s="74" t="s">
        <v>310</v>
      </c>
    </row>
    <row r="3" spans="1:11" ht="15.75" customHeight="1" x14ac:dyDescent="0.3">
      <c r="A3" s="10" t="s">
        <v>260</v>
      </c>
      <c r="B3" s="13"/>
      <c r="C3" s="17"/>
      <c r="D3" s="17"/>
      <c r="E3" s="14"/>
      <c r="F3" s="14"/>
      <c r="G3" s="14"/>
      <c r="H3" s="15"/>
      <c r="I3" s="173" t="s">
        <v>258</v>
      </c>
      <c r="J3" s="173" t="s">
        <v>287</v>
      </c>
      <c r="K3" s="74" t="s">
        <v>311</v>
      </c>
    </row>
    <row r="4" spans="1:11" ht="29.25" customHeight="1" x14ac:dyDescent="0.3">
      <c r="A4" s="5" t="s">
        <v>254</v>
      </c>
      <c r="B4" s="230"/>
      <c r="C4" s="231"/>
      <c r="D4" s="231"/>
      <c r="E4" s="9" t="s">
        <v>255</v>
      </c>
      <c r="F4" s="32"/>
      <c r="G4" s="5" t="s">
        <v>259</v>
      </c>
      <c r="H4" s="35"/>
      <c r="J4" s="173" t="s">
        <v>286</v>
      </c>
      <c r="K4" s="74" t="s">
        <v>312</v>
      </c>
    </row>
    <row r="5" spans="1:11" ht="29.25" customHeight="1" x14ac:dyDescent="0.3">
      <c r="A5" s="6" t="s">
        <v>266</v>
      </c>
      <c r="B5" s="232"/>
      <c r="C5" s="232"/>
      <c r="D5" s="232"/>
      <c r="E5" s="6" t="s">
        <v>284</v>
      </c>
      <c r="F5" s="92"/>
      <c r="G5" s="171" t="s">
        <v>333</v>
      </c>
      <c r="H5" s="35"/>
      <c r="I5" s="173"/>
      <c r="J5" s="174" t="s">
        <v>480</v>
      </c>
      <c r="K5" s="74" t="s">
        <v>313</v>
      </c>
    </row>
    <row r="6" spans="1:11" ht="9.75" customHeight="1" x14ac:dyDescent="0.3">
      <c r="A6" s="4"/>
      <c r="B6" s="8"/>
      <c r="C6" s="8"/>
      <c r="D6" s="8"/>
      <c r="E6" s="4"/>
      <c r="F6" s="4"/>
      <c r="G6" s="4"/>
      <c r="H6" s="4"/>
      <c r="I6" s="173"/>
      <c r="J6" s="174" t="s">
        <v>479</v>
      </c>
      <c r="K6" s="74" t="s">
        <v>314</v>
      </c>
    </row>
    <row r="7" spans="1:11" x14ac:dyDescent="0.3">
      <c r="A7" s="16" t="s">
        <v>269</v>
      </c>
      <c r="B7" s="17"/>
      <c r="C7" s="17"/>
      <c r="D7" s="17"/>
      <c r="E7" s="14"/>
      <c r="F7" s="14"/>
      <c r="G7" s="14"/>
      <c r="H7" s="15"/>
      <c r="I7" s="178"/>
      <c r="J7" s="1" t="s">
        <v>288</v>
      </c>
      <c r="K7" s="74" t="s">
        <v>315</v>
      </c>
    </row>
    <row r="8" spans="1:11" ht="41.25" customHeight="1" x14ac:dyDescent="0.3">
      <c r="A8" s="11" t="s">
        <v>261</v>
      </c>
      <c r="B8" s="248" t="s">
        <v>262</v>
      </c>
      <c r="C8" s="249"/>
      <c r="D8" s="250"/>
      <c r="E8" s="181" t="s">
        <v>267</v>
      </c>
      <c r="F8" s="172" t="s">
        <v>263</v>
      </c>
      <c r="G8" s="172" t="s">
        <v>264</v>
      </c>
      <c r="H8" s="172" t="s">
        <v>265</v>
      </c>
      <c r="I8" s="173"/>
      <c r="K8" s="74" t="s">
        <v>316</v>
      </c>
    </row>
    <row r="9" spans="1:11" x14ac:dyDescent="0.3">
      <c r="A9" s="12">
        <v>1</v>
      </c>
      <c r="B9" s="251"/>
      <c r="C9" s="252"/>
      <c r="D9" s="253"/>
      <c r="E9" s="31"/>
      <c r="F9" s="48" t="s">
        <v>268</v>
      </c>
      <c r="G9" s="46"/>
      <c r="H9" s="47"/>
      <c r="I9" s="179"/>
      <c r="K9" s="74" t="s">
        <v>317</v>
      </c>
    </row>
    <row r="10" spans="1:11" x14ac:dyDescent="0.3">
      <c r="A10" s="12">
        <v>2</v>
      </c>
      <c r="B10" s="251"/>
      <c r="C10" s="252"/>
      <c r="D10" s="253"/>
      <c r="E10" s="31"/>
      <c r="F10" s="48"/>
      <c r="G10" s="46"/>
      <c r="H10" s="47"/>
      <c r="I10" s="179"/>
      <c r="K10" s="74" t="s">
        <v>318</v>
      </c>
    </row>
    <row r="11" spans="1:11" x14ac:dyDescent="0.3">
      <c r="A11" s="12">
        <v>3</v>
      </c>
      <c r="B11" s="251"/>
      <c r="C11" s="252"/>
      <c r="D11" s="253"/>
      <c r="E11" s="31"/>
      <c r="F11" s="48"/>
      <c r="G11" s="46"/>
      <c r="H11" s="47"/>
      <c r="I11" s="179"/>
      <c r="K11" s="74" t="s">
        <v>319</v>
      </c>
    </row>
    <row r="12" spans="1:11" x14ac:dyDescent="0.3">
      <c r="A12" s="12">
        <v>4</v>
      </c>
      <c r="B12" s="251"/>
      <c r="C12" s="252"/>
      <c r="D12" s="253"/>
      <c r="E12" s="31"/>
      <c r="F12" s="48"/>
      <c r="G12" s="46"/>
      <c r="H12" s="47"/>
      <c r="I12" s="179"/>
    </row>
    <row r="13" spans="1:11" x14ac:dyDescent="0.3">
      <c r="A13" s="12">
        <v>5</v>
      </c>
      <c r="B13" s="251"/>
      <c r="C13" s="252"/>
      <c r="D13" s="253"/>
      <c r="E13" s="31"/>
      <c r="F13" s="48"/>
      <c r="G13" s="46"/>
      <c r="H13" s="47"/>
      <c r="I13" s="179"/>
    </row>
    <row r="14" spans="1:11" x14ac:dyDescent="0.3">
      <c r="A14" s="12">
        <v>6</v>
      </c>
      <c r="B14" s="251"/>
      <c r="C14" s="252"/>
      <c r="D14" s="253"/>
      <c r="E14" s="31"/>
      <c r="F14" s="48"/>
      <c r="G14" s="46"/>
      <c r="H14" s="47"/>
      <c r="I14" s="179"/>
    </row>
    <row r="15" spans="1:11" x14ac:dyDescent="0.3">
      <c r="A15" s="12">
        <v>7</v>
      </c>
      <c r="B15" s="251"/>
      <c r="C15" s="252"/>
      <c r="D15" s="253"/>
      <c r="E15" s="31"/>
      <c r="F15" s="48"/>
      <c r="G15" s="46"/>
      <c r="H15" s="47"/>
      <c r="I15" s="179"/>
    </row>
    <row r="16" spans="1:11" ht="16.5" customHeight="1" x14ac:dyDescent="0.3">
      <c r="A16" s="12">
        <v>8</v>
      </c>
      <c r="B16" s="251"/>
      <c r="C16" s="252"/>
      <c r="D16" s="253"/>
      <c r="E16" s="31"/>
      <c r="F16" s="48"/>
      <c r="G16" s="46"/>
      <c r="H16" s="47"/>
      <c r="I16" s="173"/>
    </row>
    <row r="17" spans="1:9" ht="8.25" customHeight="1" x14ac:dyDescent="0.3">
      <c r="A17" s="4"/>
      <c r="B17" s="8"/>
      <c r="C17" s="8"/>
      <c r="D17" s="8"/>
      <c r="E17" s="4"/>
      <c r="F17" s="4"/>
      <c r="G17" s="4"/>
      <c r="H17" s="4"/>
      <c r="I17" s="173"/>
    </row>
    <row r="18" spans="1:9" x14ac:dyDescent="0.3">
      <c r="A18" s="16" t="s">
        <v>270</v>
      </c>
      <c r="B18" s="17"/>
      <c r="C18" s="17"/>
      <c r="D18" s="17"/>
      <c r="E18" s="14"/>
      <c r="F18" s="14"/>
      <c r="G18" s="14"/>
      <c r="H18" s="15"/>
      <c r="I18" s="173"/>
    </row>
    <row r="19" spans="1:9" ht="27.6" x14ac:dyDescent="0.3">
      <c r="A19" s="49" t="s">
        <v>261</v>
      </c>
      <c r="B19" s="254" t="s">
        <v>271</v>
      </c>
      <c r="C19" s="249"/>
      <c r="D19" s="250"/>
      <c r="E19" s="181" t="s">
        <v>308</v>
      </c>
      <c r="F19" s="172" t="s">
        <v>272</v>
      </c>
      <c r="G19" s="49" t="s">
        <v>273</v>
      </c>
      <c r="H19" s="172" t="s">
        <v>274</v>
      </c>
      <c r="I19" s="179"/>
    </row>
    <row r="20" spans="1:9" x14ac:dyDescent="0.3">
      <c r="A20" s="29"/>
      <c r="B20" s="233">
        <v>0</v>
      </c>
      <c r="C20" s="234"/>
      <c r="D20" s="235"/>
      <c r="E20" s="30"/>
      <c r="F20" s="78">
        <v>0</v>
      </c>
      <c r="G20" s="30"/>
      <c r="H20" s="18">
        <f t="shared" ref="H20:H25" si="0">SUM(B20:G20)</f>
        <v>0</v>
      </c>
      <c r="I20" s="179"/>
    </row>
    <row r="21" spans="1:9" x14ac:dyDescent="0.3">
      <c r="A21" s="29"/>
      <c r="B21" s="233">
        <v>0</v>
      </c>
      <c r="C21" s="234"/>
      <c r="D21" s="235"/>
      <c r="E21" s="30">
        <v>0</v>
      </c>
      <c r="F21" s="78">
        <v>0</v>
      </c>
      <c r="G21" s="30"/>
      <c r="H21" s="18">
        <f t="shared" si="0"/>
        <v>0</v>
      </c>
      <c r="I21" s="179"/>
    </row>
    <row r="22" spans="1:9" x14ac:dyDescent="0.3">
      <c r="A22" s="29"/>
      <c r="B22" s="233">
        <v>0</v>
      </c>
      <c r="C22" s="234"/>
      <c r="D22" s="235"/>
      <c r="E22" s="30">
        <v>0</v>
      </c>
      <c r="F22" s="78">
        <v>0</v>
      </c>
      <c r="G22" s="30"/>
      <c r="H22" s="18">
        <f t="shared" si="0"/>
        <v>0</v>
      </c>
      <c r="I22" s="179"/>
    </row>
    <row r="23" spans="1:9" x14ac:dyDescent="0.3">
      <c r="A23" s="29"/>
      <c r="B23" s="233">
        <v>0</v>
      </c>
      <c r="C23" s="234"/>
      <c r="D23" s="235"/>
      <c r="E23" s="30">
        <v>0</v>
      </c>
      <c r="F23" s="78">
        <v>0</v>
      </c>
      <c r="G23" s="30"/>
      <c r="H23" s="18">
        <f t="shared" si="0"/>
        <v>0</v>
      </c>
      <c r="I23" s="179"/>
    </row>
    <row r="24" spans="1:9" x14ac:dyDescent="0.3">
      <c r="A24" s="29"/>
      <c r="B24" s="233">
        <v>0</v>
      </c>
      <c r="C24" s="234"/>
      <c r="D24" s="235"/>
      <c r="E24" s="30">
        <v>0</v>
      </c>
      <c r="F24" s="78">
        <v>0</v>
      </c>
      <c r="G24" s="30"/>
      <c r="H24" s="18">
        <f t="shared" si="0"/>
        <v>0</v>
      </c>
      <c r="I24" s="173"/>
    </row>
    <row r="25" spans="1:9" ht="15.75" customHeight="1" x14ac:dyDescent="0.3">
      <c r="A25" s="29"/>
      <c r="B25" s="233">
        <v>0</v>
      </c>
      <c r="C25" s="234"/>
      <c r="D25" s="235"/>
      <c r="E25" s="30">
        <v>0</v>
      </c>
      <c r="F25" s="78">
        <v>0</v>
      </c>
      <c r="G25" s="30"/>
      <c r="H25" s="18">
        <f t="shared" si="0"/>
        <v>0</v>
      </c>
      <c r="I25" s="173"/>
    </row>
    <row r="26" spans="1:9" ht="14.25" customHeight="1" x14ac:dyDescent="0.3">
      <c r="A26" s="50" t="s">
        <v>276</v>
      </c>
      <c r="B26" s="236">
        <f>SUM(B20:B25)</f>
        <v>0</v>
      </c>
      <c r="C26" s="237"/>
      <c r="D26" s="238"/>
      <c r="E26" s="51">
        <f>SUM(E20:E25)</f>
        <v>0</v>
      </c>
      <c r="F26" s="51">
        <f>SUM(F20:F25)</f>
        <v>0</v>
      </c>
      <c r="G26" s="51">
        <f>SUM(G20:G25)</f>
        <v>0</v>
      </c>
      <c r="H26" s="18">
        <f>SUM(H20:H25)</f>
        <v>0</v>
      </c>
      <c r="I26" s="173"/>
    </row>
    <row r="27" spans="1:9" ht="12.75" customHeight="1" x14ac:dyDescent="0.3">
      <c r="A27" s="4"/>
      <c r="B27" s="8"/>
      <c r="C27" s="8"/>
      <c r="D27" s="8"/>
      <c r="E27" s="4"/>
      <c r="F27" s="4"/>
      <c r="G27" s="4"/>
      <c r="H27" s="4"/>
      <c r="I27" s="173"/>
    </row>
    <row r="28" spans="1:9" x14ac:dyDescent="0.3">
      <c r="A28" s="16" t="s">
        <v>275</v>
      </c>
      <c r="B28" s="17"/>
      <c r="C28" s="17"/>
      <c r="D28" s="17"/>
      <c r="E28" s="14"/>
      <c r="F28" s="14"/>
      <c r="G28" s="14"/>
      <c r="H28" s="15"/>
      <c r="I28" s="179"/>
    </row>
    <row r="29" spans="1:9" ht="27.6" x14ac:dyDescent="0.3">
      <c r="A29" s="49" t="s">
        <v>261</v>
      </c>
      <c r="B29" s="182" t="s">
        <v>277</v>
      </c>
      <c r="C29" s="239" t="s">
        <v>481</v>
      </c>
      <c r="D29" s="240"/>
      <c r="E29" s="175" t="s">
        <v>482</v>
      </c>
      <c r="F29" s="181" t="s">
        <v>278</v>
      </c>
      <c r="G29" s="172" t="s">
        <v>483</v>
      </c>
      <c r="H29" s="172" t="s">
        <v>484</v>
      </c>
      <c r="I29" s="179"/>
    </row>
    <row r="30" spans="1:9" x14ac:dyDescent="0.3">
      <c r="A30" s="29"/>
      <c r="B30" s="187"/>
      <c r="C30" s="241"/>
      <c r="D30" s="242"/>
      <c r="E30" s="30"/>
      <c r="F30" s="30"/>
      <c r="G30" s="184">
        <v>0</v>
      </c>
      <c r="H30" s="185">
        <f>SUM(F30*G30)</f>
        <v>0</v>
      </c>
      <c r="I30" s="179"/>
    </row>
    <row r="31" spans="1:9" x14ac:dyDescent="0.3">
      <c r="A31" s="29"/>
      <c r="B31" s="187"/>
      <c r="C31" s="241"/>
      <c r="D31" s="242"/>
      <c r="E31" s="30"/>
      <c r="F31" s="187"/>
      <c r="G31" s="184">
        <v>0</v>
      </c>
      <c r="H31" s="185">
        <f>SUM(F31*G31)</f>
        <v>0</v>
      </c>
      <c r="I31" s="179"/>
    </row>
    <row r="32" spans="1:9" x14ac:dyDescent="0.3">
      <c r="A32" s="29"/>
      <c r="B32" s="187"/>
      <c r="C32" s="241"/>
      <c r="D32" s="242"/>
      <c r="E32" s="30"/>
      <c r="F32" s="30"/>
      <c r="G32" s="184">
        <v>0</v>
      </c>
      <c r="H32" s="185">
        <f>SUM(F32*G32)</f>
        <v>0</v>
      </c>
      <c r="I32" s="179"/>
    </row>
    <row r="33" spans="1:9" x14ac:dyDescent="0.3">
      <c r="A33" s="29"/>
      <c r="B33" s="30"/>
      <c r="C33" s="241"/>
      <c r="D33" s="242"/>
      <c r="E33" s="30"/>
      <c r="F33" s="30">
        <v>0</v>
      </c>
      <c r="G33" s="184">
        <v>0</v>
      </c>
      <c r="H33" s="185">
        <f>SUM(F33*G33)</f>
        <v>0</v>
      </c>
      <c r="I33" s="173"/>
    </row>
    <row r="34" spans="1:9" x14ac:dyDescent="0.3">
      <c r="A34" s="29"/>
      <c r="B34" s="30"/>
      <c r="C34" s="241"/>
      <c r="D34" s="242"/>
      <c r="E34" s="30"/>
      <c r="F34" s="30">
        <v>0</v>
      </c>
      <c r="G34" s="184">
        <v>0</v>
      </c>
      <c r="H34" s="185">
        <f>SUM(F34*G34)</f>
        <v>0</v>
      </c>
      <c r="I34" s="173"/>
    </row>
    <row r="35" spans="1:9" ht="24" customHeight="1" x14ac:dyDescent="0.3">
      <c r="A35" s="6"/>
      <c r="B35" s="176"/>
      <c r="C35" s="255" t="s">
        <v>485</v>
      </c>
      <c r="D35" s="255"/>
      <c r="E35" s="256"/>
      <c r="F35" s="18">
        <f>SUMIF(E30:E34, "Non-Necessary", F30:F34)</f>
        <v>0</v>
      </c>
      <c r="G35" s="183" t="s">
        <v>487</v>
      </c>
      <c r="H35" s="51">
        <f>SUM(H30:H34)</f>
        <v>0</v>
      </c>
      <c r="I35" s="173"/>
    </row>
    <row r="36" spans="1:9" ht="24" customHeight="1" x14ac:dyDescent="0.3">
      <c r="A36" s="6"/>
      <c r="B36" s="176"/>
      <c r="C36" s="188" t="s">
        <v>495</v>
      </c>
      <c r="D36" s="188"/>
      <c r="E36" s="189"/>
      <c r="F36" s="18">
        <f>SUMIF(E31:E35, "Real Property", F31:F35)</f>
        <v>0</v>
      </c>
      <c r="G36" s="188"/>
      <c r="H36" s="51"/>
      <c r="I36" s="173"/>
    </row>
    <row r="37" spans="1:9" ht="26.4" customHeight="1" x14ac:dyDescent="0.3">
      <c r="A37" s="6"/>
      <c r="B37" s="177"/>
      <c r="C37" s="228" t="s">
        <v>486</v>
      </c>
      <c r="D37" s="228"/>
      <c r="E37" s="229"/>
      <c r="F37" s="18">
        <f>SUM(F30:F34)</f>
        <v>0</v>
      </c>
      <c r="G37" s="186" t="s">
        <v>488</v>
      </c>
      <c r="H37" s="18">
        <f>IF(F37&gt;=52787,F36*0.004,0)</f>
        <v>0</v>
      </c>
      <c r="I37" s="173"/>
    </row>
    <row r="38" spans="1:9" ht="15" customHeight="1" x14ac:dyDescent="0.3">
      <c r="A38" s="4"/>
      <c r="B38" s="8"/>
      <c r="C38" s="8"/>
      <c r="D38" s="8"/>
      <c r="E38" s="4"/>
      <c r="F38" s="245" t="s">
        <v>496</v>
      </c>
      <c r="G38" s="246"/>
      <c r="H38" s="185">
        <f>SUM(H35+H37)</f>
        <v>0</v>
      </c>
      <c r="I38" s="173"/>
    </row>
    <row r="39" spans="1:9" ht="33" customHeight="1" x14ac:dyDescent="0.3">
      <c r="A39" s="4"/>
      <c r="B39" s="8"/>
      <c r="C39" s="8"/>
      <c r="D39" s="8"/>
      <c r="E39" s="4"/>
      <c r="F39" s="247" t="s">
        <v>489</v>
      </c>
      <c r="G39" s="247"/>
      <c r="H39" s="18">
        <f>SUM(H26+H38)</f>
        <v>0</v>
      </c>
      <c r="I39" s="173"/>
    </row>
    <row r="40" spans="1:9" ht="15" customHeight="1" x14ac:dyDescent="0.3">
      <c r="A40" s="16" t="s">
        <v>334</v>
      </c>
      <c r="B40" s="17"/>
      <c r="C40" s="17"/>
      <c r="D40" s="17"/>
      <c r="E40" s="14"/>
      <c r="F40" s="14"/>
      <c r="G40" s="14"/>
      <c r="H40" s="15"/>
      <c r="I40" s="173"/>
    </row>
    <row r="41" spans="1:9" ht="40.5" customHeight="1" x14ac:dyDescent="0.3">
      <c r="A41" s="243" t="s">
        <v>465</v>
      </c>
      <c r="B41" s="244"/>
      <c r="C41" s="244"/>
      <c r="D41" s="244"/>
      <c r="E41" s="244"/>
      <c r="F41" s="244"/>
      <c r="G41" s="244"/>
      <c r="H41" s="244"/>
      <c r="I41" s="173"/>
    </row>
    <row r="42" spans="1:9" ht="23.25" customHeight="1" x14ac:dyDescent="0.3">
      <c r="A42" s="4"/>
      <c r="B42" s="8"/>
      <c r="C42" s="8"/>
      <c r="D42" s="8"/>
      <c r="E42" s="4"/>
      <c r="G42" s="4"/>
      <c r="H42" s="4"/>
      <c r="I42" s="173"/>
    </row>
    <row r="43" spans="1:9" ht="11.25" customHeight="1" x14ac:dyDescent="0.3">
      <c r="A43" s="24" t="s">
        <v>466</v>
      </c>
      <c r="B43" s="21"/>
      <c r="C43" s="21"/>
      <c r="D43" s="21"/>
      <c r="E43" s="20"/>
      <c r="G43" s="24" t="s">
        <v>279</v>
      </c>
      <c r="H43" s="4"/>
      <c r="I43" s="173"/>
    </row>
    <row r="44" spans="1:9" ht="21" customHeight="1" x14ac:dyDescent="0.3">
      <c r="A44" s="22"/>
      <c r="B44" s="23"/>
      <c r="C44" s="23"/>
      <c r="D44" s="23"/>
      <c r="E44" s="22"/>
      <c r="G44" s="22"/>
      <c r="H44" s="4"/>
      <c r="I44" s="173"/>
    </row>
    <row r="45" spans="1:9" ht="10.5" customHeight="1" x14ac:dyDescent="0.3">
      <c r="A45" s="24" t="s">
        <v>280</v>
      </c>
      <c r="B45" s="25"/>
      <c r="C45" s="25"/>
      <c r="D45" s="25"/>
      <c r="E45" s="24"/>
      <c r="G45" s="24" t="s">
        <v>279</v>
      </c>
      <c r="H45" s="4"/>
      <c r="I45" s="173"/>
    </row>
    <row r="46" spans="1:9" ht="19.5" customHeight="1" x14ac:dyDescent="0.3">
      <c r="A46" s="22"/>
      <c r="B46" s="23"/>
      <c r="C46" s="23"/>
      <c r="D46" s="23"/>
      <c r="E46" s="22"/>
      <c r="G46" s="22"/>
      <c r="H46" s="4"/>
    </row>
    <row r="47" spans="1:9" ht="12.75" customHeight="1" x14ac:dyDescent="0.3">
      <c r="A47" s="24" t="s">
        <v>283</v>
      </c>
      <c r="B47" s="26"/>
      <c r="C47" s="26"/>
      <c r="D47" s="26"/>
      <c r="E47" s="24"/>
      <c r="G47" s="24" t="s">
        <v>279</v>
      </c>
      <c r="H47" s="4"/>
    </row>
    <row r="48" spans="1:9" x14ac:dyDescent="0.3">
      <c r="A48" s="22"/>
      <c r="B48" s="23"/>
      <c r="C48" s="23"/>
      <c r="D48" s="23"/>
      <c r="E48" s="22"/>
      <c r="G48" s="22"/>
      <c r="H48" s="4"/>
    </row>
    <row r="49" spans="1:9" x14ac:dyDescent="0.3">
      <c r="A49" s="24" t="s">
        <v>281</v>
      </c>
      <c r="B49" s="19"/>
      <c r="C49" s="19"/>
      <c r="D49" s="19"/>
      <c r="E49" s="19"/>
      <c r="G49" s="24" t="s">
        <v>279</v>
      </c>
      <c r="H49" s="4"/>
    </row>
    <row r="50" spans="1:9" x14ac:dyDescent="0.3">
      <c r="A50" s="8"/>
      <c r="B50" s="4"/>
      <c r="C50" s="4"/>
      <c r="D50" s="4"/>
      <c r="E50" s="4"/>
      <c r="F50" s="4"/>
      <c r="G50" s="4"/>
      <c r="H50" s="4"/>
    </row>
    <row r="51" spans="1:9" x14ac:dyDescent="0.3">
      <c r="A51" s="77" t="s">
        <v>493</v>
      </c>
      <c r="B51" s="4"/>
      <c r="C51" s="4"/>
      <c r="D51" s="4"/>
      <c r="E51" s="4"/>
      <c r="F51" s="4"/>
      <c r="G51" s="4"/>
      <c r="H51" s="4"/>
      <c r="I51" s="173"/>
    </row>
    <row r="52" spans="1:9" x14ac:dyDescent="0.3">
      <c r="A52" s="8"/>
      <c r="B52" s="4"/>
      <c r="C52" s="4"/>
      <c r="D52" s="4"/>
      <c r="E52" s="4"/>
      <c r="F52" s="4"/>
      <c r="G52" s="4"/>
      <c r="H52" s="4"/>
      <c r="I52" s="173"/>
    </row>
    <row r="53" spans="1:9" x14ac:dyDescent="0.3">
      <c r="A53" s="4"/>
      <c r="B53" s="8"/>
      <c r="C53" s="8"/>
      <c r="D53" s="8"/>
      <c r="E53" s="4"/>
      <c r="F53" s="4"/>
      <c r="G53" s="4"/>
      <c r="H53" s="4"/>
      <c r="I53" s="173"/>
    </row>
    <row r="54" spans="1:9" x14ac:dyDescent="0.3">
      <c r="A54" s="4"/>
      <c r="B54" s="8"/>
      <c r="C54" s="8"/>
      <c r="D54" s="8"/>
      <c r="E54" s="4"/>
      <c r="F54" s="4"/>
      <c r="G54" s="4"/>
      <c r="H54" s="4"/>
      <c r="I54" s="173"/>
    </row>
    <row r="55" spans="1:9" x14ac:dyDescent="0.3">
      <c r="A55" s="4"/>
      <c r="B55" s="8"/>
      <c r="C55" s="8"/>
      <c r="D55" s="8"/>
      <c r="E55" s="4"/>
      <c r="F55" s="4"/>
      <c r="G55" s="4"/>
      <c r="H55" s="4"/>
      <c r="I55" s="173"/>
    </row>
    <row r="56" spans="1:9" x14ac:dyDescent="0.3">
      <c r="A56" s="4"/>
      <c r="B56" s="8"/>
      <c r="C56" s="8"/>
      <c r="D56" s="8"/>
      <c r="E56" s="4"/>
      <c r="F56" s="4"/>
      <c r="G56" s="4"/>
      <c r="H56" s="4"/>
      <c r="I56" s="173"/>
    </row>
    <row r="57" spans="1:9" x14ac:dyDescent="0.3">
      <c r="A57" s="4"/>
      <c r="B57" s="8"/>
      <c r="C57" s="8"/>
      <c r="D57" s="8"/>
      <c r="E57" s="4"/>
      <c r="F57" s="4"/>
      <c r="G57" s="4"/>
      <c r="H57" s="4"/>
      <c r="I57" s="173"/>
    </row>
    <row r="58" spans="1:9" x14ac:dyDescent="0.3">
      <c r="A58" s="4"/>
      <c r="B58" s="8"/>
      <c r="C58" s="8"/>
      <c r="D58" s="8"/>
      <c r="E58" s="4"/>
      <c r="F58" s="4"/>
      <c r="G58" s="4"/>
      <c r="H58" s="4"/>
      <c r="I58" s="173"/>
    </row>
    <row r="59" spans="1:9" hidden="1" x14ac:dyDescent="0.3">
      <c r="A59" s="4"/>
      <c r="B59" s="8"/>
      <c r="C59" s="8"/>
      <c r="D59" s="8"/>
      <c r="E59" s="4"/>
      <c r="F59" s="4"/>
      <c r="G59" s="4"/>
      <c r="H59" s="4"/>
      <c r="I59" s="173"/>
    </row>
    <row r="60" spans="1:9" hidden="1" x14ac:dyDescent="0.3">
      <c r="A60" s="4"/>
      <c r="B60" s="8"/>
      <c r="C60" s="8"/>
      <c r="D60" s="8"/>
      <c r="E60" s="4"/>
      <c r="F60" s="4"/>
      <c r="G60" s="4"/>
      <c r="H60" s="4"/>
      <c r="I60" s="173"/>
    </row>
    <row r="61" spans="1:9" hidden="1" x14ac:dyDescent="0.3">
      <c r="A61" s="4"/>
      <c r="B61" s="8"/>
      <c r="C61" s="8"/>
      <c r="D61" s="8"/>
      <c r="E61" s="4"/>
      <c r="F61" s="4"/>
      <c r="G61" s="4"/>
      <c r="H61" s="4"/>
      <c r="I61" s="173"/>
    </row>
    <row r="62" spans="1:9" hidden="1" x14ac:dyDescent="0.3">
      <c r="A62" s="4"/>
      <c r="B62" s="8"/>
      <c r="C62" s="8"/>
      <c r="D62" s="8"/>
      <c r="E62" s="4"/>
      <c r="F62" s="4"/>
      <c r="G62" s="4"/>
      <c r="H62" s="4"/>
      <c r="I62" s="173"/>
    </row>
    <row r="63" spans="1:9" hidden="1" x14ac:dyDescent="0.3">
      <c r="A63" s="4"/>
      <c r="B63" s="8"/>
      <c r="C63" s="8"/>
      <c r="D63" s="8"/>
      <c r="E63" s="4"/>
      <c r="F63" s="4"/>
      <c r="G63" s="4"/>
      <c r="H63" s="4"/>
      <c r="I63" s="173"/>
    </row>
    <row r="64" spans="1:9" hidden="1" x14ac:dyDescent="0.3">
      <c r="A64" s="4"/>
      <c r="B64" s="8"/>
      <c r="C64" s="8"/>
      <c r="D64" s="8"/>
      <c r="E64" s="4"/>
      <c r="F64" s="4"/>
      <c r="G64" s="4"/>
      <c r="H64" s="4"/>
      <c r="I64" s="173"/>
    </row>
    <row r="65" spans="1:9" hidden="1" x14ac:dyDescent="0.3">
      <c r="A65" s="4"/>
      <c r="B65" s="8"/>
      <c r="C65" s="8"/>
      <c r="D65" s="8"/>
      <c r="E65" s="4"/>
      <c r="F65" s="4"/>
      <c r="G65" s="4"/>
      <c r="H65" s="4"/>
      <c r="I65" s="173"/>
    </row>
    <row r="66" spans="1:9" hidden="1" x14ac:dyDescent="0.3">
      <c r="A66" s="4"/>
      <c r="B66" s="8"/>
      <c r="C66" s="8"/>
      <c r="D66" s="8"/>
      <c r="E66" s="4"/>
      <c r="F66" s="4"/>
      <c r="G66" s="4"/>
      <c r="H66" s="4"/>
      <c r="I66" s="173"/>
    </row>
    <row r="67" spans="1:9" hidden="1" x14ac:dyDescent="0.3">
      <c r="A67" s="4"/>
      <c r="B67" s="8"/>
      <c r="C67" s="8"/>
      <c r="D67" s="8"/>
      <c r="E67" s="4"/>
      <c r="F67" s="4"/>
      <c r="G67" s="4"/>
      <c r="H67" s="4"/>
      <c r="I67" s="173"/>
    </row>
    <row r="68" spans="1:9" hidden="1" x14ac:dyDescent="0.3">
      <c r="A68" s="4"/>
      <c r="B68" s="8"/>
      <c r="C68" s="8"/>
      <c r="D68" s="8"/>
      <c r="E68" s="4"/>
      <c r="F68" s="4"/>
      <c r="G68" s="4"/>
      <c r="H68" s="4"/>
      <c r="I68" s="173"/>
    </row>
    <row r="69" spans="1:9" hidden="1" x14ac:dyDescent="0.3">
      <c r="A69" s="4"/>
      <c r="B69" s="8"/>
      <c r="C69" s="8"/>
      <c r="D69" s="8"/>
      <c r="E69" s="4"/>
      <c r="F69" s="4"/>
      <c r="G69" s="4"/>
      <c r="H69" s="4"/>
      <c r="I69" s="173"/>
    </row>
    <row r="70" spans="1:9" hidden="1" x14ac:dyDescent="0.3">
      <c r="A70" s="4"/>
      <c r="B70" s="8"/>
      <c r="C70" s="8"/>
      <c r="D70" s="8"/>
      <c r="E70" s="4"/>
      <c r="F70" s="4"/>
      <c r="G70" s="4"/>
      <c r="H70" s="4"/>
      <c r="I70" s="173"/>
    </row>
    <row r="71" spans="1:9" hidden="1" x14ac:dyDescent="0.3">
      <c r="A71" s="4"/>
      <c r="B71" s="8"/>
      <c r="C71" s="8"/>
      <c r="D71" s="8"/>
      <c r="E71" s="4"/>
      <c r="F71" s="4"/>
      <c r="G71" s="4"/>
      <c r="H71" s="4"/>
      <c r="I71" s="173"/>
    </row>
    <row r="72" spans="1:9" hidden="1" x14ac:dyDescent="0.3">
      <c r="A72" s="4"/>
      <c r="B72" s="8"/>
      <c r="C72" s="8"/>
      <c r="D72" s="8"/>
      <c r="E72" s="4"/>
      <c r="F72" s="4"/>
      <c r="G72" s="4"/>
      <c r="H72" s="4"/>
      <c r="I72" s="173"/>
    </row>
    <row r="73" spans="1:9" hidden="1" x14ac:dyDescent="0.3">
      <c r="A73" s="4"/>
      <c r="B73" s="8"/>
      <c r="C73" s="8"/>
      <c r="D73" s="8"/>
      <c r="E73" s="4"/>
      <c r="F73" s="4"/>
      <c r="G73" s="4"/>
      <c r="H73" s="4"/>
      <c r="I73" s="173"/>
    </row>
    <row r="74" spans="1:9" hidden="1" x14ac:dyDescent="0.3">
      <c r="A74" s="4"/>
      <c r="B74" s="8"/>
      <c r="C74" s="8"/>
      <c r="D74" s="8"/>
      <c r="E74" s="4"/>
      <c r="F74" s="4"/>
      <c r="G74" s="4"/>
      <c r="H74" s="4"/>
      <c r="I74" s="173"/>
    </row>
    <row r="75" spans="1:9" hidden="1" x14ac:dyDescent="0.3">
      <c r="A75" s="4"/>
      <c r="B75" s="8"/>
      <c r="C75" s="8"/>
      <c r="D75" s="8"/>
      <c r="E75" s="4"/>
      <c r="F75" s="4"/>
      <c r="G75" s="4"/>
      <c r="H75" s="4"/>
      <c r="I75" s="173"/>
    </row>
    <row r="76" spans="1:9" hidden="1" x14ac:dyDescent="0.3">
      <c r="A76" s="4"/>
      <c r="B76" s="8"/>
      <c r="C76" s="8"/>
      <c r="D76" s="8"/>
      <c r="E76" s="4"/>
      <c r="F76" s="4"/>
      <c r="G76" s="4"/>
      <c r="H76" s="4"/>
      <c r="I76" s="173"/>
    </row>
    <row r="77" spans="1:9" hidden="1" x14ac:dyDescent="0.3">
      <c r="A77" s="4"/>
      <c r="B77" s="8"/>
      <c r="C77" s="8"/>
      <c r="D77" s="8"/>
      <c r="E77" s="4"/>
      <c r="F77" s="4"/>
      <c r="G77" s="4"/>
      <c r="H77" s="4"/>
      <c r="I77" s="173"/>
    </row>
    <row r="78" spans="1:9" hidden="1" x14ac:dyDescent="0.3">
      <c r="A78" s="4"/>
      <c r="B78" s="8"/>
      <c r="C78" s="8"/>
      <c r="D78" s="8"/>
      <c r="E78" s="4"/>
      <c r="F78" s="4"/>
      <c r="G78" s="4"/>
      <c r="H78" s="4"/>
      <c r="I78" s="173"/>
    </row>
    <row r="79" spans="1:9" hidden="1" x14ac:dyDescent="0.3">
      <c r="A79" s="4"/>
      <c r="B79" s="8"/>
      <c r="C79" s="8"/>
      <c r="D79" s="8"/>
      <c r="E79" s="4"/>
      <c r="F79" s="4"/>
      <c r="G79" s="4"/>
      <c r="H79" s="4"/>
      <c r="I79" s="173"/>
    </row>
    <row r="80" spans="1:9" hidden="1" x14ac:dyDescent="0.3">
      <c r="A80" s="4"/>
      <c r="B80" s="8"/>
      <c r="C80" s="8"/>
      <c r="D80" s="8"/>
      <c r="E80" s="4"/>
      <c r="F80" s="4"/>
      <c r="G80" s="4"/>
      <c r="H80" s="4"/>
      <c r="I80" s="173"/>
    </row>
    <row r="81" spans="1:9" hidden="1" x14ac:dyDescent="0.3">
      <c r="A81" s="4"/>
      <c r="B81" s="8"/>
      <c r="C81" s="8"/>
      <c r="D81" s="8"/>
      <c r="E81" s="4"/>
      <c r="F81" s="4"/>
      <c r="G81" s="4"/>
      <c r="H81" s="4"/>
      <c r="I81" s="173"/>
    </row>
    <row r="82" spans="1:9" hidden="1" x14ac:dyDescent="0.3">
      <c r="A82" s="4"/>
      <c r="B82" s="8"/>
      <c r="C82" s="8"/>
      <c r="D82" s="8"/>
      <c r="E82" s="4"/>
      <c r="F82" s="4"/>
      <c r="G82" s="4"/>
      <c r="H82" s="4"/>
      <c r="I82" s="173"/>
    </row>
    <row r="83" spans="1:9" hidden="1" x14ac:dyDescent="0.3">
      <c r="A83" s="4"/>
      <c r="B83" s="8"/>
      <c r="C83" s="8"/>
      <c r="D83" s="8"/>
      <c r="E83" s="4"/>
      <c r="F83" s="4"/>
      <c r="G83" s="4"/>
      <c r="H83" s="4"/>
      <c r="I83" s="173"/>
    </row>
    <row r="84" spans="1:9" hidden="1" x14ac:dyDescent="0.3">
      <c r="A84" s="4"/>
      <c r="B84" s="8"/>
      <c r="C84" s="8"/>
      <c r="D84" s="8"/>
      <c r="E84" s="4"/>
      <c r="F84" s="4"/>
      <c r="G84" s="4"/>
      <c r="H84" s="4"/>
      <c r="I84" s="173"/>
    </row>
    <row r="85" spans="1:9" hidden="1" x14ac:dyDescent="0.3">
      <c r="A85" s="4"/>
      <c r="B85" s="8"/>
      <c r="C85" s="8"/>
      <c r="D85" s="8"/>
      <c r="E85" s="4"/>
      <c r="F85" s="4"/>
      <c r="G85" s="4"/>
      <c r="H85" s="4"/>
      <c r="I85" s="173"/>
    </row>
    <row r="86" spans="1:9" hidden="1" x14ac:dyDescent="0.3">
      <c r="A86" s="4"/>
      <c r="B86" s="8"/>
      <c r="C86" s="8"/>
      <c r="D86" s="8"/>
      <c r="E86" s="4"/>
      <c r="F86" s="4"/>
      <c r="G86" s="4"/>
      <c r="H86" s="4"/>
      <c r="I86" s="173"/>
    </row>
    <row r="87" spans="1:9" hidden="1" x14ac:dyDescent="0.3">
      <c r="A87" s="4"/>
      <c r="B87" s="8"/>
      <c r="C87" s="8"/>
      <c r="D87" s="8"/>
      <c r="E87" s="4"/>
      <c r="F87" s="4"/>
      <c r="G87" s="4"/>
      <c r="H87" s="4"/>
      <c r="I87" s="173"/>
    </row>
    <row r="88" spans="1:9" hidden="1" x14ac:dyDescent="0.3">
      <c r="A88" s="4"/>
      <c r="B88" s="8"/>
      <c r="C88" s="8"/>
      <c r="D88" s="8"/>
      <c r="E88" s="4"/>
      <c r="F88" s="4"/>
      <c r="G88" s="4"/>
      <c r="H88" s="4"/>
      <c r="I88" s="173"/>
    </row>
    <row r="89" spans="1:9" hidden="1" x14ac:dyDescent="0.3">
      <c r="A89" s="4"/>
      <c r="B89" s="8"/>
      <c r="C89" s="8"/>
      <c r="D89" s="8"/>
      <c r="E89" s="4"/>
      <c r="F89" s="4"/>
      <c r="G89" s="4"/>
      <c r="H89" s="4"/>
      <c r="I89" s="173"/>
    </row>
    <row r="90" spans="1:9" hidden="1" x14ac:dyDescent="0.3">
      <c r="A90" s="4"/>
      <c r="B90" s="8"/>
      <c r="C90" s="8"/>
      <c r="D90" s="8"/>
      <c r="E90" s="4"/>
      <c r="F90" s="4"/>
      <c r="G90" s="4"/>
      <c r="H90" s="4"/>
      <c r="I90" s="173"/>
    </row>
    <row r="91" spans="1:9" hidden="1" x14ac:dyDescent="0.3">
      <c r="A91" s="4"/>
      <c r="B91" s="8"/>
      <c r="C91" s="8"/>
      <c r="D91" s="8"/>
      <c r="E91" s="4"/>
      <c r="F91" s="4"/>
      <c r="G91" s="4"/>
      <c r="H91" s="4"/>
      <c r="I91" s="173"/>
    </row>
    <row r="92" spans="1:9" hidden="1" x14ac:dyDescent="0.3">
      <c r="A92" s="4"/>
      <c r="B92" s="8"/>
      <c r="C92" s="8"/>
      <c r="D92" s="8"/>
      <c r="E92" s="4"/>
      <c r="F92" s="4"/>
      <c r="G92" s="4"/>
      <c r="H92" s="4"/>
      <c r="I92" s="173"/>
    </row>
    <row r="93" spans="1:9" hidden="1" x14ac:dyDescent="0.3">
      <c r="A93" s="4"/>
      <c r="B93" s="8"/>
      <c r="C93" s="8"/>
      <c r="D93" s="8"/>
      <c r="E93" s="4"/>
      <c r="F93" s="4"/>
      <c r="G93" s="4"/>
      <c r="H93" s="4"/>
      <c r="I93" s="173"/>
    </row>
    <row r="94" spans="1:9" hidden="1" x14ac:dyDescent="0.3">
      <c r="A94" s="4"/>
      <c r="B94" s="8"/>
      <c r="C94" s="8"/>
      <c r="D94" s="8"/>
      <c r="E94" s="4"/>
      <c r="F94" s="4"/>
      <c r="G94" s="4"/>
      <c r="H94" s="4"/>
      <c r="I94" s="173"/>
    </row>
    <row r="95" spans="1:9" hidden="1" x14ac:dyDescent="0.3">
      <c r="A95" s="4"/>
      <c r="B95" s="8"/>
      <c r="C95" s="8"/>
      <c r="D95" s="8"/>
      <c r="E95" s="4"/>
      <c r="F95" s="4"/>
      <c r="G95" s="4"/>
      <c r="H95" s="4"/>
      <c r="I95" s="173"/>
    </row>
    <row r="96" spans="1:9" hidden="1" x14ac:dyDescent="0.3">
      <c r="A96" s="4"/>
      <c r="B96" s="8"/>
      <c r="C96" s="8"/>
      <c r="D96" s="8"/>
      <c r="E96" s="4"/>
      <c r="F96" s="4"/>
      <c r="G96" s="4"/>
      <c r="H96" s="4"/>
      <c r="I96" s="173"/>
    </row>
    <row r="97" spans="1:9" hidden="1" x14ac:dyDescent="0.3">
      <c r="A97" s="4"/>
      <c r="B97" s="8"/>
      <c r="C97" s="8"/>
      <c r="D97" s="8"/>
      <c r="E97" s="4"/>
      <c r="F97" s="4"/>
      <c r="G97" s="4"/>
      <c r="H97" s="4"/>
      <c r="I97" s="173"/>
    </row>
    <row r="98" spans="1:9" hidden="1" x14ac:dyDescent="0.3">
      <c r="A98" s="4"/>
      <c r="B98" s="8"/>
      <c r="C98" s="8"/>
      <c r="D98" s="8"/>
      <c r="E98" s="4"/>
      <c r="F98" s="4"/>
      <c r="G98" s="4"/>
      <c r="H98" s="4"/>
      <c r="I98" s="173"/>
    </row>
    <row r="99" spans="1:9" hidden="1" x14ac:dyDescent="0.3">
      <c r="A99" s="4"/>
      <c r="B99" s="8"/>
      <c r="C99" s="8"/>
      <c r="D99" s="8"/>
      <c r="E99" s="4"/>
      <c r="F99" s="4"/>
      <c r="G99" s="4"/>
      <c r="H99" s="4"/>
      <c r="I99" s="173"/>
    </row>
    <row r="100" spans="1:9" hidden="1" x14ac:dyDescent="0.3">
      <c r="A100" s="4"/>
      <c r="B100" s="8"/>
      <c r="C100" s="8"/>
      <c r="D100" s="8"/>
      <c r="E100" s="4"/>
      <c r="F100" s="4"/>
      <c r="G100" s="4"/>
      <c r="H100" s="4"/>
      <c r="I100" s="173"/>
    </row>
    <row r="101" spans="1:9" hidden="1" x14ac:dyDescent="0.3">
      <c r="A101" s="4"/>
      <c r="B101" s="8"/>
      <c r="C101" s="8"/>
      <c r="D101" s="8"/>
      <c r="E101" s="4"/>
      <c r="F101" s="4"/>
      <c r="G101" s="4"/>
      <c r="H101" s="4"/>
      <c r="I101" s="173"/>
    </row>
    <row r="102" spans="1:9" hidden="1" x14ac:dyDescent="0.3">
      <c r="A102" s="4"/>
      <c r="B102" s="8"/>
      <c r="C102" s="8"/>
      <c r="D102" s="8"/>
      <c r="E102" s="4"/>
      <c r="F102" s="4"/>
      <c r="G102" s="4"/>
      <c r="H102" s="4"/>
      <c r="I102" s="173"/>
    </row>
    <row r="103" spans="1:9" hidden="1" x14ac:dyDescent="0.3">
      <c r="A103" s="4"/>
      <c r="B103" s="8"/>
      <c r="C103" s="8"/>
      <c r="D103" s="8"/>
      <c r="E103" s="4"/>
      <c r="F103" s="4"/>
      <c r="G103" s="4"/>
      <c r="H103" s="4"/>
      <c r="I103" s="173"/>
    </row>
    <row r="104" spans="1:9" hidden="1" x14ac:dyDescent="0.3">
      <c r="A104" s="4"/>
      <c r="B104" s="8"/>
      <c r="C104" s="8"/>
      <c r="D104" s="8"/>
      <c r="E104" s="4"/>
      <c r="F104" s="4"/>
      <c r="G104" s="4"/>
      <c r="H104" s="4"/>
      <c r="I104" s="173"/>
    </row>
    <row r="105" spans="1:9" hidden="1" x14ac:dyDescent="0.3">
      <c r="A105" s="4"/>
      <c r="B105" s="8"/>
      <c r="C105" s="8"/>
      <c r="D105" s="8"/>
      <c r="E105" s="4"/>
      <c r="F105" s="4"/>
      <c r="G105" s="4"/>
      <c r="H105" s="4"/>
      <c r="I105" s="173"/>
    </row>
    <row r="106" spans="1:9" hidden="1" x14ac:dyDescent="0.3">
      <c r="A106" s="4"/>
      <c r="B106" s="8"/>
      <c r="C106" s="8"/>
      <c r="D106" s="8"/>
      <c r="E106" s="4"/>
      <c r="F106" s="4"/>
      <c r="G106" s="4"/>
      <c r="H106" s="4"/>
      <c r="I106" s="173"/>
    </row>
    <row r="107" spans="1:9" hidden="1" x14ac:dyDescent="0.3">
      <c r="A107" s="4"/>
      <c r="B107" s="8"/>
      <c r="C107" s="8"/>
      <c r="D107" s="8"/>
      <c r="E107" s="4"/>
      <c r="F107" s="4"/>
      <c r="G107" s="4"/>
      <c r="H107" s="4"/>
      <c r="I107" s="173"/>
    </row>
    <row r="108" spans="1:9" hidden="1" x14ac:dyDescent="0.3">
      <c r="A108" s="4"/>
      <c r="B108" s="8"/>
      <c r="C108" s="8"/>
      <c r="D108" s="8"/>
      <c r="E108" s="4"/>
      <c r="F108" s="4"/>
      <c r="G108" s="4"/>
      <c r="H108" s="4"/>
      <c r="I108" s="173"/>
    </row>
    <row r="109" spans="1:9" hidden="1" x14ac:dyDescent="0.3">
      <c r="A109" s="4"/>
      <c r="B109" s="8"/>
      <c r="C109" s="8"/>
      <c r="D109" s="8"/>
      <c r="E109" s="4"/>
      <c r="F109" s="4"/>
      <c r="G109" s="4"/>
      <c r="H109" s="4"/>
      <c r="I109" s="173"/>
    </row>
    <row r="110" spans="1:9" hidden="1" x14ac:dyDescent="0.3">
      <c r="A110" s="4"/>
      <c r="B110" s="8"/>
      <c r="C110" s="8"/>
      <c r="D110" s="8"/>
      <c r="E110" s="4"/>
      <c r="F110" s="4"/>
      <c r="G110" s="4"/>
      <c r="H110" s="4"/>
      <c r="I110" s="173"/>
    </row>
    <row r="111" spans="1:9" hidden="1" x14ac:dyDescent="0.3">
      <c r="A111" s="4"/>
      <c r="B111" s="8"/>
      <c r="C111" s="8"/>
      <c r="D111" s="8"/>
      <c r="E111" s="4"/>
      <c r="F111" s="4"/>
      <c r="G111" s="4"/>
      <c r="H111" s="4"/>
      <c r="I111" s="173"/>
    </row>
    <row r="112" spans="1:9" hidden="1" x14ac:dyDescent="0.3">
      <c r="A112" s="4"/>
      <c r="B112" s="8"/>
      <c r="C112" s="8"/>
      <c r="D112" s="8"/>
      <c r="E112" s="4"/>
      <c r="F112" s="4"/>
      <c r="G112" s="4"/>
      <c r="H112" s="4"/>
      <c r="I112" s="173"/>
    </row>
    <row r="113" spans="1:9" hidden="1" x14ac:dyDescent="0.3">
      <c r="A113" s="4"/>
      <c r="B113" s="8"/>
      <c r="C113" s="8"/>
      <c r="D113" s="8"/>
      <c r="E113" s="4"/>
      <c r="F113" s="4"/>
      <c r="G113" s="4"/>
      <c r="H113" s="4"/>
      <c r="I113" s="173"/>
    </row>
    <row r="114" spans="1:9" hidden="1" x14ac:dyDescent="0.3">
      <c r="A114" s="4"/>
      <c r="B114" s="8"/>
      <c r="C114" s="8"/>
      <c r="D114" s="8"/>
      <c r="E114" s="4"/>
      <c r="F114" s="4"/>
      <c r="G114" s="4"/>
      <c r="H114" s="4"/>
      <c r="I114" s="173"/>
    </row>
    <row r="115" spans="1:9" hidden="1" x14ac:dyDescent="0.3">
      <c r="A115" s="4"/>
      <c r="B115" s="8"/>
      <c r="C115" s="8"/>
      <c r="D115" s="8"/>
      <c r="E115" s="4"/>
      <c r="F115" s="4"/>
      <c r="G115" s="4"/>
      <c r="H115" s="4"/>
      <c r="I115" s="173"/>
    </row>
    <row r="116" spans="1:9" hidden="1" x14ac:dyDescent="0.3">
      <c r="A116" s="4"/>
      <c r="B116" s="8"/>
      <c r="C116" s="8"/>
      <c r="D116" s="8"/>
      <c r="E116" s="4"/>
      <c r="F116" s="4"/>
      <c r="G116" s="4"/>
      <c r="H116" s="4"/>
      <c r="I116" s="173"/>
    </row>
    <row r="117" spans="1:9" hidden="1" x14ac:dyDescent="0.3">
      <c r="A117" s="4"/>
      <c r="B117" s="8"/>
      <c r="C117" s="8"/>
      <c r="D117" s="8"/>
      <c r="E117" s="4"/>
      <c r="F117" s="4"/>
      <c r="G117" s="4"/>
      <c r="H117" s="4"/>
      <c r="I117" s="173"/>
    </row>
    <row r="118" spans="1:9" hidden="1" x14ac:dyDescent="0.3">
      <c r="A118" s="4"/>
      <c r="B118" s="8"/>
      <c r="C118" s="8"/>
      <c r="D118" s="8"/>
      <c r="E118" s="4"/>
      <c r="F118" s="4"/>
      <c r="G118" s="4"/>
      <c r="H118" s="4"/>
      <c r="I118" s="173"/>
    </row>
    <row r="119" spans="1:9" hidden="1" x14ac:dyDescent="0.3">
      <c r="A119" s="4"/>
      <c r="B119" s="8"/>
      <c r="C119" s="8"/>
      <c r="D119" s="8"/>
      <c r="E119" s="4"/>
      <c r="F119" s="4"/>
      <c r="G119" s="4"/>
      <c r="H119" s="4"/>
      <c r="I119" s="173"/>
    </row>
    <row r="120" spans="1:9" hidden="1" x14ac:dyDescent="0.3">
      <c r="A120" s="4"/>
      <c r="B120" s="8"/>
      <c r="C120" s="8"/>
      <c r="D120" s="8"/>
      <c r="E120" s="4"/>
      <c r="F120" s="4"/>
      <c r="G120" s="4"/>
      <c r="H120" s="4"/>
      <c r="I120" s="173"/>
    </row>
    <row r="121" spans="1:9" hidden="1" x14ac:dyDescent="0.3">
      <c r="A121" s="4"/>
      <c r="B121" s="8"/>
      <c r="C121" s="8"/>
      <c r="D121" s="8"/>
      <c r="E121" s="4"/>
      <c r="F121" s="4"/>
      <c r="G121" s="4"/>
      <c r="H121" s="4"/>
      <c r="I121" s="173"/>
    </row>
    <row r="122" spans="1:9" hidden="1" x14ac:dyDescent="0.3">
      <c r="A122" s="4"/>
      <c r="B122" s="8"/>
      <c r="C122" s="8"/>
      <c r="D122" s="8"/>
      <c r="E122" s="4"/>
      <c r="F122" s="4"/>
      <c r="G122" s="4"/>
      <c r="H122" s="4"/>
      <c r="I122" s="173"/>
    </row>
    <row r="123" spans="1:9" hidden="1" x14ac:dyDescent="0.3">
      <c r="A123" s="4"/>
      <c r="B123" s="8"/>
      <c r="C123" s="8"/>
      <c r="D123" s="8"/>
      <c r="E123" s="4"/>
      <c r="F123" s="4"/>
      <c r="G123" s="4"/>
      <c r="H123" s="4"/>
      <c r="I123" s="173"/>
    </row>
    <row r="124" spans="1:9" hidden="1" x14ac:dyDescent="0.3">
      <c r="A124" s="4"/>
      <c r="B124" s="8"/>
      <c r="C124" s="8"/>
      <c r="D124" s="8"/>
      <c r="E124" s="4"/>
      <c r="F124" s="4"/>
      <c r="G124" s="4"/>
      <c r="H124" s="4"/>
      <c r="I124" s="173"/>
    </row>
    <row r="125" spans="1:9" hidden="1" x14ac:dyDescent="0.3">
      <c r="A125" s="4"/>
      <c r="B125" s="8"/>
      <c r="C125" s="8"/>
      <c r="D125" s="8"/>
      <c r="E125" s="4"/>
      <c r="F125" s="4"/>
      <c r="G125" s="4"/>
      <c r="H125" s="4"/>
      <c r="I125" s="173"/>
    </row>
    <row r="126" spans="1:9" hidden="1" x14ac:dyDescent="0.3">
      <c r="A126" s="4"/>
      <c r="B126" s="8"/>
      <c r="C126" s="8"/>
      <c r="D126" s="8"/>
      <c r="E126" s="4"/>
      <c r="F126" s="4"/>
      <c r="G126" s="4"/>
      <c r="H126" s="4"/>
      <c r="I126" s="173"/>
    </row>
    <row r="127" spans="1:9" hidden="1" x14ac:dyDescent="0.3">
      <c r="A127" s="4"/>
      <c r="B127" s="8"/>
      <c r="C127" s="8"/>
      <c r="D127" s="8"/>
      <c r="E127" s="4"/>
      <c r="F127" s="4"/>
      <c r="G127" s="4"/>
      <c r="H127" s="4"/>
      <c r="I127" s="173"/>
    </row>
    <row r="128" spans="1:9" hidden="1" x14ac:dyDescent="0.3">
      <c r="A128" s="4"/>
      <c r="B128" s="8"/>
      <c r="C128" s="8"/>
      <c r="D128" s="8"/>
      <c r="E128" s="4"/>
      <c r="F128" s="4"/>
      <c r="G128" s="4"/>
      <c r="H128" s="4"/>
      <c r="I128" s="173"/>
    </row>
    <row r="129" spans="1:9" hidden="1" x14ac:dyDescent="0.3">
      <c r="A129" s="4"/>
      <c r="B129" s="8"/>
      <c r="C129" s="8"/>
      <c r="D129" s="8"/>
      <c r="E129" s="4"/>
      <c r="F129" s="4"/>
      <c r="G129" s="4"/>
      <c r="H129" s="4"/>
      <c r="I129" s="173"/>
    </row>
    <row r="130" spans="1:9" hidden="1" x14ac:dyDescent="0.3">
      <c r="A130" s="4"/>
      <c r="B130" s="8"/>
      <c r="C130" s="8"/>
      <c r="D130" s="8"/>
      <c r="E130" s="4"/>
      <c r="F130" s="4"/>
      <c r="G130" s="4"/>
      <c r="H130" s="4"/>
      <c r="I130" s="173"/>
    </row>
    <row r="131" spans="1:9" hidden="1" x14ac:dyDescent="0.3">
      <c r="A131" s="4"/>
      <c r="B131" s="8"/>
      <c r="C131" s="8"/>
      <c r="D131" s="8"/>
      <c r="E131" s="4"/>
      <c r="F131" s="4"/>
      <c r="G131" s="4"/>
      <c r="H131" s="4"/>
      <c r="I131" s="173"/>
    </row>
    <row r="132" spans="1:9" hidden="1" x14ac:dyDescent="0.3">
      <c r="A132" s="4"/>
      <c r="B132" s="8"/>
      <c r="C132" s="8"/>
      <c r="D132" s="8"/>
      <c r="E132" s="4"/>
      <c r="F132" s="4"/>
      <c r="G132" s="4"/>
      <c r="H132" s="4"/>
      <c r="I132" s="173"/>
    </row>
    <row r="133" spans="1:9" hidden="1" x14ac:dyDescent="0.3">
      <c r="A133" s="4"/>
      <c r="B133" s="8"/>
      <c r="C133" s="8"/>
      <c r="D133" s="8"/>
      <c r="E133" s="4"/>
      <c r="F133" s="4"/>
      <c r="G133" s="4"/>
      <c r="H133" s="4"/>
      <c r="I133" s="173"/>
    </row>
    <row r="134" spans="1:9" hidden="1" x14ac:dyDescent="0.3">
      <c r="A134" s="4"/>
      <c r="B134" s="8"/>
      <c r="C134" s="8"/>
      <c r="D134" s="8"/>
      <c r="E134" s="4"/>
      <c r="F134" s="4"/>
      <c r="G134" s="4"/>
      <c r="H134" s="4"/>
      <c r="I134" s="173"/>
    </row>
    <row r="135" spans="1:9" hidden="1" x14ac:dyDescent="0.3">
      <c r="A135" s="4"/>
      <c r="B135" s="8"/>
      <c r="C135" s="8"/>
      <c r="D135" s="8"/>
      <c r="E135" s="4"/>
      <c r="F135" s="4"/>
      <c r="G135" s="4"/>
      <c r="H135" s="4"/>
      <c r="I135" s="173"/>
    </row>
    <row r="136" spans="1:9" hidden="1" x14ac:dyDescent="0.3">
      <c r="A136" s="4"/>
      <c r="B136" s="8"/>
      <c r="C136" s="8"/>
      <c r="D136" s="8"/>
      <c r="E136" s="4"/>
      <c r="F136" s="4"/>
      <c r="G136" s="4"/>
      <c r="H136" s="4"/>
      <c r="I136" s="173"/>
    </row>
    <row r="137" spans="1:9" hidden="1" x14ac:dyDescent="0.3">
      <c r="A137" s="4"/>
      <c r="B137" s="8"/>
      <c r="C137" s="8"/>
      <c r="D137" s="8"/>
      <c r="E137" s="4"/>
      <c r="F137" s="4"/>
      <c r="G137" s="4"/>
      <c r="H137" s="4"/>
      <c r="I137" s="173"/>
    </row>
    <row r="138" spans="1:9" hidden="1" x14ac:dyDescent="0.3">
      <c r="A138" s="4"/>
      <c r="B138" s="8"/>
      <c r="C138" s="8"/>
      <c r="D138" s="8"/>
      <c r="E138" s="4"/>
      <c r="F138" s="4"/>
      <c r="G138" s="4"/>
      <c r="H138" s="4"/>
      <c r="I138" s="173"/>
    </row>
    <row r="139" spans="1:9" hidden="1" x14ac:dyDescent="0.3">
      <c r="A139" s="4"/>
      <c r="B139" s="8"/>
      <c r="C139" s="8"/>
      <c r="D139" s="8"/>
      <c r="E139" s="4"/>
      <c r="F139" s="4"/>
      <c r="G139" s="4"/>
      <c r="H139" s="4"/>
      <c r="I139" s="173"/>
    </row>
    <row r="140" spans="1:9" hidden="1" x14ac:dyDescent="0.3">
      <c r="A140" s="4"/>
      <c r="B140" s="8"/>
      <c r="C140" s="8"/>
      <c r="D140" s="8"/>
      <c r="E140" s="4"/>
      <c r="F140" s="4"/>
      <c r="G140" s="4"/>
      <c r="H140" s="4"/>
      <c r="I140" s="173"/>
    </row>
    <row r="141" spans="1:9" hidden="1" x14ac:dyDescent="0.3">
      <c r="A141" s="4"/>
      <c r="B141" s="8"/>
      <c r="C141" s="8"/>
      <c r="D141" s="8"/>
      <c r="E141" s="4"/>
      <c r="F141" s="4"/>
      <c r="G141" s="4"/>
      <c r="H141" s="4"/>
      <c r="I141" s="173"/>
    </row>
    <row r="142" spans="1:9" hidden="1" x14ac:dyDescent="0.3">
      <c r="A142" s="4"/>
      <c r="B142" s="8"/>
      <c r="C142" s="8"/>
      <c r="D142" s="8"/>
      <c r="E142" s="4"/>
      <c r="F142" s="4"/>
      <c r="G142" s="4"/>
      <c r="H142" s="4"/>
      <c r="I142" s="173"/>
    </row>
    <row r="143" spans="1:9" hidden="1" x14ac:dyDescent="0.3">
      <c r="A143" s="4"/>
      <c r="B143" s="8"/>
      <c r="C143" s="8"/>
      <c r="D143" s="8"/>
      <c r="E143" s="4"/>
      <c r="F143" s="4"/>
      <c r="G143" s="4"/>
      <c r="H143" s="4"/>
      <c r="I143" s="173"/>
    </row>
    <row r="144" spans="1:9" hidden="1" x14ac:dyDescent="0.3">
      <c r="A144" s="4"/>
      <c r="B144" s="8"/>
      <c r="C144" s="8"/>
      <c r="D144" s="8"/>
      <c r="E144" s="4"/>
      <c r="F144" s="4"/>
      <c r="G144" s="4"/>
      <c r="H144" s="4"/>
      <c r="I144" s="173"/>
    </row>
    <row r="145" spans="1:9" hidden="1" x14ac:dyDescent="0.3">
      <c r="A145" s="4"/>
      <c r="B145" s="8"/>
      <c r="C145" s="8"/>
      <c r="D145" s="8"/>
      <c r="E145" s="4"/>
      <c r="F145" s="4"/>
      <c r="G145" s="4"/>
      <c r="H145" s="4"/>
      <c r="I145" s="173"/>
    </row>
    <row r="146" spans="1:9" hidden="1" x14ac:dyDescent="0.3">
      <c r="A146" s="4"/>
      <c r="B146" s="8"/>
      <c r="C146" s="8"/>
      <c r="D146" s="8"/>
      <c r="E146" s="4"/>
      <c r="F146" s="4"/>
      <c r="G146" s="4"/>
      <c r="H146" s="4"/>
      <c r="I146" s="173"/>
    </row>
    <row r="147" spans="1:9" hidden="1" x14ac:dyDescent="0.3">
      <c r="A147" s="4"/>
      <c r="B147" s="8"/>
      <c r="C147" s="8"/>
      <c r="D147" s="8"/>
      <c r="E147" s="4"/>
      <c r="F147" s="4"/>
      <c r="G147" s="4"/>
      <c r="H147" s="4"/>
      <c r="I147" s="173"/>
    </row>
    <row r="148" spans="1:9" hidden="1" x14ac:dyDescent="0.3">
      <c r="A148" s="4"/>
      <c r="B148" s="8"/>
      <c r="C148" s="8"/>
      <c r="D148" s="8"/>
      <c r="E148" s="4"/>
      <c r="F148" s="4"/>
      <c r="G148" s="4"/>
      <c r="H148" s="4"/>
      <c r="I148" s="173"/>
    </row>
    <row r="149" spans="1:9" hidden="1" x14ac:dyDescent="0.3">
      <c r="A149" s="4"/>
      <c r="B149" s="8"/>
      <c r="C149" s="8"/>
      <c r="D149" s="8"/>
      <c r="E149" s="4"/>
      <c r="F149" s="4"/>
      <c r="G149" s="4"/>
      <c r="H149" s="4"/>
      <c r="I149" s="173"/>
    </row>
    <row r="150" spans="1:9" hidden="1" x14ac:dyDescent="0.3">
      <c r="A150" s="4"/>
      <c r="B150" s="8"/>
      <c r="C150" s="8"/>
      <c r="D150" s="8"/>
      <c r="E150" s="4"/>
      <c r="F150" s="4"/>
      <c r="G150" s="4"/>
      <c r="H150" s="4"/>
      <c r="I150" s="173"/>
    </row>
    <row r="151" spans="1:9" hidden="1" x14ac:dyDescent="0.3">
      <c r="A151" s="4"/>
      <c r="B151" s="8"/>
      <c r="C151" s="8"/>
      <c r="D151" s="8"/>
      <c r="E151" s="4"/>
      <c r="F151" s="4"/>
      <c r="G151" s="4"/>
      <c r="H151" s="4"/>
      <c r="I151" s="173"/>
    </row>
    <row r="152" spans="1:9" hidden="1" x14ac:dyDescent="0.3">
      <c r="A152" s="4"/>
      <c r="B152" s="8"/>
      <c r="C152" s="8"/>
      <c r="D152" s="8"/>
      <c r="E152" s="4"/>
      <c r="F152" s="4"/>
      <c r="G152" s="4"/>
      <c r="H152" s="4"/>
      <c r="I152" s="173"/>
    </row>
    <row r="153" spans="1:9" hidden="1" x14ac:dyDescent="0.3">
      <c r="A153" s="4"/>
      <c r="B153" s="8"/>
      <c r="C153" s="8"/>
      <c r="D153" s="8"/>
      <c r="E153" s="4"/>
      <c r="F153" s="4"/>
      <c r="G153" s="4"/>
      <c r="H153" s="4"/>
      <c r="I153" s="173"/>
    </row>
    <row r="154" spans="1:9" hidden="1" x14ac:dyDescent="0.3">
      <c r="A154" s="4"/>
      <c r="B154" s="8"/>
      <c r="C154" s="8"/>
      <c r="D154" s="8"/>
      <c r="E154" s="4"/>
      <c r="F154" s="4"/>
      <c r="G154" s="4"/>
      <c r="H154" s="4"/>
      <c r="I154" s="173"/>
    </row>
    <row r="155" spans="1:9" hidden="1" x14ac:dyDescent="0.3">
      <c r="A155" s="4"/>
      <c r="B155" s="8"/>
      <c r="C155" s="8"/>
      <c r="D155" s="8"/>
      <c r="E155" s="4"/>
      <c r="F155" s="4"/>
      <c r="G155" s="4"/>
      <c r="H155" s="4"/>
      <c r="I155" s="173"/>
    </row>
    <row r="156" spans="1:9" hidden="1" x14ac:dyDescent="0.3">
      <c r="A156" s="4"/>
      <c r="B156" s="8"/>
      <c r="C156" s="8"/>
      <c r="D156" s="8"/>
      <c r="E156" s="4"/>
      <c r="F156" s="4"/>
      <c r="G156" s="4"/>
      <c r="H156" s="4"/>
      <c r="I156" s="173"/>
    </row>
    <row r="157" spans="1:9" hidden="1" x14ac:dyDescent="0.3">
      <c r="A157" s="4"/>
      <c r="B157" s="8"/>
      <c r="C157" s="8"/>
      <c r="D157" s="8"/>
      <c r="E157" s="4"/>
      <c r="F157" s="4"/>
      <c r="G157" s="4"/>
      <c r="H157" s="4"/>
      <c r="I157" s="173"/>
    </row>
    <row r="158" spans="1:9" hidden="1" x14ac:dyDescent="0.3">
      <c r="A158" s="4"/>
      <c r="B158" s="8"/>
      <c r="C158" s="8"/>
      <c r="D158" s="8"/>
      <c r="E158" s="4"/>
      <c r="F158" s="4"/>
      <c r="G158" s="4"/>
      <c r="H158" s="4"/>
      <c r="I158" s="173"/>
    </row>
    <row r="159" spans="1:9" hidden="1" x14ac:dyDescent="0.3">
      <c r="A159" s="4"/>
      <c r="B159" s="8"/>
      <c r="C159" s="8"/>
      <c r="D159" s="8"/>
      <c r="E159" s="4"/>
      <c r="F159" s="4"/>
      <c r="G159" s="4"/>
      <c r="H159" s="4"/>
      <c r="I159" s="173"/>
    </row>
    <row r="160" spans="1:9" hidden="1" x14ac:dyDescent="0.3">
      <c r="A160" s="4"/>
      <c r="B160" s="8"/>
      <c r="C160" s="8"/>
      <c r="D160" s="8"/>
      <c r="E160" s="4"/>
      <c r="F160" s="4"/>
      <c r="G160" s="4"/>
      <c r="H160" s="4"/>
      <c r="I160" s="173"/>
    </row>
    <row r="161" spans="1:9" hidden="1" x14ac:dyDescent="0.3">
      <c r="A161" s="4"/>
      <c r="B161" s="8"/>
      <c r="C161" s="8"/>
      <c r="D161" s="8"/>
      <c r="E161" s="4"/>
      <c r="F161" s="4"/>
      <c r="G161" s="4"/>
      <c r="H161" s="4"/>
      <c r="I161" s="173"/>
    </row>
    <row r="162" spans="1:9" hidden="1" x14ac:dyDescent="0.3">
      <c r="A162" s="4"/>
      <c r="B162" s="8"/>
      <c r="C162" s="8"/>
      <c r="D162" s="8"/>
      <c r="E162" s="4"/>
      <c r="F162" s="4"/>
      <c r="G162" s="4"/>
      <c r="H162" s="4"/>
      <c r="I162" s="173"/>
    </row>
    <row r="163" spans="1:9" hidden="1" x14ac:dyDescent="0.3">
      <c r="A163" s="4"/>
      <c r="B163" s="8"/>
      <c r="C163" s="8"/>
      <c r="D163" s="8"/>
      <c r="E163" s="4"/>
      <c r="F163" s="4"/>
      <c r="G163" s="4"/>
      <c r="H163" s="4"/>
      <c r="I163" s="173"/>
    </row>
    <row r="164" spans="1:9" hidden="1" x14ac:dyDescent="0.3">
      <c r="A164" s="4"/>
      <c r="B164" s="8"/>
      <c r="C164" s="8"/>
      <c r="D164" s="8"/>
      <c r="E164" s="4"/>
      <c r="F164" s="4"/>
      <c r="G164" s="4"/>
      <c r="H164" s="4"/>
      <c r="I164" s="173"/>
    </row>
    <row r="165" spans="1:9" hidden="1" x14ac:dyDescent="0.3">
      <c r="A165" s="4"/>
      <c r="B165" s="8"/>
      <c r="C165" s="8"/>
      <c r="D165" s="8"/>
      <c r="E165" s="4"/>
      <c r="F165" s="4"/>
      <c r="G165" s="4"/>
      <c r="H165" s="4"/>
      <c r="I165" s="173"/>
    </row>
    <row r="166" spans="1:9" hidden="1" x14ac:dyDescent="0.3">
      <c r="A166" s="4"/>
      <c r="B166" s="8"/>
      <c r="C166" s="8"/>
      <c r="D166" s="8"/>
      <c r="E166" s="4"/>
      <c r="F166" s="4"/>
      <c r="G166" s="4"/>
      <c r="H166" s="4"/>
      <c r="I166" s="173"/>
    </row>
    <row r="167" spans="1:9" hidden="1" x14ac:dyDescent="0.3">
      <c r="A167" s="4"/>
      <c r="B167" s="8"/>
      <c r="C167" s="8"/>
      <c r="D167" s="8"/>
      <c r="E167" s="4"/>
      <c r="F167" s="4"/>
      <c r="G167" s="4"/>
      <c r="H167" s="4"/>
      <c r="I167" s="173"/>
    </row>
    <row r="168" spans="1:9" hidden="1" x14ac:dyDescent="0.3">
      <c r="A168" s="4"/>
      <c r="B168" s="8"/>
      <c r="C168" s="8"/>
      <c r="D168" s="8"/>
      <c r="E168" s="4"/>
      <c r="F168" s="4"/>
      <c r="G168" s="4"/>
      <c r="H168" s="4"/>
      <c r="I168" s="173"/>
    </row>
    <row r="169" spans="1:9" hidden="1" x14ac:dyDescent="0.3">
      <c r="A169" s="4"/>
      <c r="B169" s="8"/>
      <c r="C169" s="8"/>
      <c r="D169" s="8"/>
      <c r="E169" s="4"/>
      <c r="F169" s="4"/>
      <c r="G169" s="4"/>
      <c r="H169" s="4"/>
      <c r="I169" s="173"/>
    </row>
    <row r="170" spans="1:9" hidden="1" x14ac:dyDescent="0.3">
      <c r="A170" s="4"/>
      <c r="B170" s="8"/>
      <c r="C170" s="8"/>
      <c r="D170" s="8"/>
      <c r="E170" s="4"/>
      <c r="F170" s="4"/>
      <c r="G170" s="4"/>
      <c r="H170" s="4"/>
      <c r="I170" s="173"/>
    </row>
    <row r="171" spans="1:9" hidden="1" x14ac:dyDescent="0.3">
      <c r="A171" s="4"/>
      <c r="B171" s="8"/>
      <c r="C171" s="8"/>
      <c r="D171" s="8"/>
      <c r="E171" s="4"/>
      <c r="F171" s="4"/>
      <c r="G171" s="4"/>
      <c r="H171" s="4"/>
      <c r="I171" s="173"/>
    </row>
    <row r="172" spans="1:9" hidden="1" x14ac:dyDescent="0.3">
      <c r="A172" s="4"/>
      <c r="B172" s="8"/>
      <c r="C172" s="8"/>
      <c r="D172" s="8"/>
      <c r="E172" s="4"/>
      <c r="F172" s="4"/>
      <c r="G172" s="4"/>
      <c r="H172" s="4"/>
      <c r="I172" s="173"/>
    </row>
    <row r="173" spans="1:9" hidden="1" x14ac:dyDescent="0.3">
      <c r="A173" s="4"/>
      <c r="B173" s="8"/>
      <c r="C173" s="8"/>
      <c r="D173" s="8"/>
      <c r="E173" s="4"/>
      <c r="F173" s="4"/>
      <c r="G173" s="4"/>
      <c r="H173" s="4"/>
      <c r="I173" s="173"/>
    </row>
    <row r="174" spans="1:9" hidden="1" x14ac:dyDescent="0.3">
      <c r="A174" s="4"/>
      <c r="B174" s="8"/>
      <c r="C174" s="8"/>
      <c r="D174" s="8"/>
      <c r="E174" s="4"/>
      <c r="F174" s="4"/>
      <c r="G174" s="4"/>
      <c r="H174" s="4"/>
      <c r="I174" s="173"/>
    </row>
    <row r="175" spans="1:9" hidden="1" x14ac:dyDescent="0.3">
      <c r="A175" s="4"/>
      <c r="B175" s="8"/>
      <c r="C175" s="8"/>
      <c r="D175" s="8"/>
      <c r="E175" s="4"/>
      <c r="F175" s="4"/>
      <c r="G175" s="4"/>
      <c r="H175" s="4"/>
      <c r="I175" s="173"/>
    </row>
    <row r="176" spans="1:9" hidden="1" x14ac:dyDescent="0.3">
      <c r="A176" s="4"/>
      <c r="B176" s="8"/>
      <c r="C176" s="8"/>
      <c r="D176" s="8"/>
      <c r="E176" s="4"/>
      <c r="F176" s="4"/>
      <c r="G176" s="4"/>
      <c r="H176" s="4"/>
      <c r="I176" s="173"/>
    </row>
    <row r="177" spans="1:9" hidden="1" x14ac:dyDescent="0.3">
      <c r="A177" s="4"/>
      <c r="B177" s="8"/>
      <c r="C177" s="8"/>
      <c r="D177" s="8"/>
      <c r="E177" s="4"/>
      <c r="F177" s="4"/>
      <c r="G177" s="4"/>
      <c r="H177" s="4"/>
      <c r="I177" s="173"/>
    </row>
    <row r="178" spans="1:9" hidden="1" x14ac:dyDescent="0.3">
      <c r="A178" s="4"/>
      <c r="B178" s="8"/>
      <c r="C178" s="8"/>
      <c r="D178" s="8"/>
      <c r="E178" s="4"/>
      <c r="F178" s="4"/>
      <c r="G178" s="4"/>
      <c r="H178" s="4"/>
      <c r="I178" s="173"/>
    </row>
    <row r="179" spans="1:9" hidden="1" x14ac:dyDescent="0.3">
      <c r="A179" s="4"/>
      <c r="B179" s="8"/>
      <c r="C179" s="8"/>
      <c r="D179" s="8"/>
      <c r="E179" s="4"/>
      <c r="F179" s="4"/>
      <c r="G179" s="4"/>
      <c r="H179" s="4"/>
      <c r="I179" s="173"/>
    </row>
    <row r="180" spans="1:9" hidden="1" x14ac:dyDescent="0.3">
      <c r="A180" s="4"/>
      <c r="B180" s="8"/>
      <c r="C180" s="8"/>
      <c r="D180" s="8"/>
      <c r="E180" s="4"/>
      <c r="F180" s="4"/>
      <c r="G180" s="4"/>
      <c r="H180" s="4"/>
      <c r="I180" s="173"/>
    </row>
    <row r="181" spans="1:9" hidden="1" x14ac:dyDescent="0.3">
      <c r="A181" s="4"/>
      <c r="B181" s="8"/>
      <c r="C181" s="8"/>
      <c r="D181" s="8"/>
      <c r="E181" s="4"/>
      <c r="F181" s="4"/>
      <c r="G181" s="4"/>
      <c r="H181" s="4"/>
      <c r="I181" s="173"/>
    </row>
    <row r="182" spans="1:9" hidden="1" x14ac:dyDescent="0.3">
      <c r="A182" s="4"/>
      <c r="B182" s="8"/>
      <c r="C182" s="8"/>
      <c r="D182" s="8"/>
      <c r="E182" s="4"/>
      <c r="F182" s="4"/>
      <c r="G182" s="4"/>
      <c r="H182" s="4"/>
      <c r="I182" s="173"/>
    </row>
    <row r="183" spans="1:9" hidden="1" x14ac:dyDescent="0.3">
      <c r="A183" s="4"/>
      <c r="B183" s="8"/>
      <c r="C183" s="8"/>
      <c r="D183" s="8"/>
      <c r="E183" s="4"/>
      <c r="F183" s="4"/>
      <c r="G183" s="4"/>
      <c r="H183" s="4"/>
      <c r="I183" s="173"/>
    </row>
    <row r="184" spans="1:9" hidden="1" x14ac:dyDescent="0.3">
      <c r="A184" s="4"/>
      <c r="B184" s="8"/>
      <c r="C184" s="8"/>
      <c r="D184" s="8"/>
      <c r="E184" s="4"/>
      <c r="F184" s="4"/>
      <c r="G184" s="4"/>
      <c r="H184" s="4"/>
      <c r="I184" s="173"/>
    </row>
    <row r="185" spans="1:9" hidden="1" x14ac:dyDescent="0.3">
      <c r="A185" s="4"/>
      <c r="B185" s="8"/>
      <c r="C185" s="8"/>
      <c r="D185" s="8"/>
      <c r="E185" s="4"/>
      <c r="F185" s="4"/>
      <c r="G185" s="4"/>
      <c r="H185" s="4"/>
      <c r="I185" s="173"/>
    </row>
    <row r="186" spans="1:9" hidden="1" x14ac:dyDescent="0.3">
      <c r="A186" s="4"/>
      <c r="B186" s="8"/>
      <c r="C186" s="8"/>
      <c r="D186" s="8"/>
      <c r="E186" s="4"/>
      <c r="F186" s="4"/>
      <c r="G186" s="4"/>
      <c r="H186" s="4"/>
      <c r="I186" s="173"/>
    </row>
    <row r="187" spans="1:9" hidden="1" x14ac:dyDescent="0.3">
      <c r="A187" s="4"/>
      <c r="B187" s="8"/>
      <c r="C187" s="8"/>
      <c r="D187" s="8"/>
      <c r="E187" s="4"/>
      <c r="F187" s="4"/>
      <c r="G187" s="4"/>
      <c r="H187" s="4"/>
      <c r="I187" s="173"/>
    </row>
    <row r="188" spans="1:9" hidden="1" x14ac:dyDescent="0.3">
      <c r="A188" s="4"/>
      <c r="B188" s="8"/>
      <c r="C188" s="8"/>
      <c r="D188" s="8"/>
      <c r="E188" s="4"/>
      <c r="F188" s="4"/>
      <c r="G188" s="4"/>
      <c r="H188" s="4"/>
      <c r="I188" s="173"/>
    </row>
    <row r="189" spans="1:9" hidden="1" x14ac:dyDescent="0.3">
      <c r="A189" s="4"/>
      <c r="B189" s="8"/>
      <c r="C189" s="8"/>
      <c r="D189" s="8"/>
      <c r="E189" s="4"/>
      <c r="F189" s="4"/>
      <c r="G189" s="4"/>
      <c r="H189" s="4"/>
      <c r="I189" s="173"/>
    </row>
    <row r="190" spans="1:9" hidden="1" x14ac:dyDescent="0.3">
      <c r="A190" s="4"/>
      <c r="B190" s="8"/>
      <c r="C190" s="8"/>
      <c r="D190" s="8"/>
      <c r="E190" s="4"/>
      <c r="F190" s="4"/>
      <c r="G190" s="4"/>
      <c r="H190" s="4"/>
      <c r="I190" s="173"/>
    </row>
    <row r="191" spans="1:9" hidden="1" x14ac:dyDescent="0.3">
      <c r="A191" s="4"/>
      <c r="B191" s="8"/>
      <c r="C191" s="8"/>
      <c r="D191" s="8"/>
      <c r="E191" s="4"/>
      <c r="F191" s="4"/>
      <c r="G191" s="4"/>
      <c r="H191" s="4"/>
      <c r="I191" s="173"/>
    </row>
    <row r="192" spans="1:9" hidden="1" x14ac:dyDescent="0.3">
      <c r="A192" s="4"/>
      <c r="B192" s="8"/>
      <c r="C192" s="8"/>
      <c r="D192" s="8"/>
      <c r="E192" s="4"/>
      <c r="F192" s="4"/>
      <c r="G192" s="4"/>
      <c r="H192" s="4"/>
      <c r="I192" s="173"/>
    </row>
    <row r="193" spans="1:9" hidden="1" x14ac:dyDescent="0.3">
      <c r="A193" s="4"/>
      <c r="B193" s="8"/>
      <c r="C193" s="8"/>
      <c r="D193" s="8"/>
      <c r="E193" s="4"/>
      <c r="F193" s="4"/>
      <c r="G193" s="4"/>
      <c r="H193" s="4"/>
      <c r="I193" s="173"/>
    </row>
    <row r="194" spans="1:9" hidden="1" x14ac:dyDescent="0.3">
      <c r="A194" s="4"/>
      <c r="B194" s="8"/>
      <c r="C194" s="8"/>
      <c r="D194" s="8"/>
      <c r="E194" s="4"/>
      <c r="F194" s="4"/>
      <c r="G194" s="4"/>
      <c r="H194" s="4"/>
      <c r="I194" s="173"/>
    </row>
    <row r="195" spans="1:9" hidden="1" x14ac:dyDescent="0.3">
      <c r="A195" s="4"/>
      <c r="B195" s="8"/>
      <c r="C195" s="8"/>
      <c r="D195" s="8"/>
      <c r="E195" s="4"/>
      <c r="F195" s="4"/>
      <c r="G195" s="4"/>
      <c r="H195" s="4"/>
      <c r="I195" s="173"/>
    </row>
    <row r="196" spans="1:9" hidden="1" x14ac:dyDescent="0.3">
      <c r="A196" s="4"/>
      <c r="B196" s="8"/>
      <c r="C196" s="8"/>
      <c r="D196" s="8"/>
      <c r="E196" s="4"/>
      <c r="F196" s="4"/>
      <c r="G196" s="4"/>
      <c r="H196" s="4"/>
      <c r="I196" s="173"/>
    </row>
    <row r="197" spans="1:9" hidden="1" x14ac:dyDescent="0.3">
      <c r="A197" s="4"/>
      <c r="B197" s="8"/>
      <c r="C197" s="8"/>
      <c r="D197" s="8"/>
      <c r="E197" s="4"/>
      <c r="F197" s="4"/>
      <c r="G197" s="4"/>
      <c r="H197" s="4"/>
      <c r="I197" s="173"/>
    </row>
    <row r="198" spans="1:9" hidden="1" x14ac:dyDescent="0.3">
      <c r="A198" s="4"/>
      <c r="B198" s="8"/>
      <c r="C198" s="8"/>
      <c r="D198" s="8"/>
      <c r="E198" s="4"/>
      <c r="F198" s="4"/>
      <c r="G198" s="4"/>
      <c r="H198" s="4"/>
      <c r="I198" s="173"/>
    </row>
    <row r="199" spans="1:9" hidden="1" x14ac:dyDescent="0.3">
      <c r="A199" s="4"/>
      <c r="B199" s="8"/>
      <c r="C199" s="8"/>
      <c r="D199" s="8"/>
      <c r="E199" s="4"/>
      <c r="F199" s="4"/>
      <c r="G199" s="4"/>
      <c r="H199" s="4"/>
      <c r="I199" s="173"/>
    </row>
    <row r="200" spans="1:9" hidden="1" x14ac:dyDescent="0.3">
      <c r="A200" s="4"/>
      <c r="B200" s="8"/>
      <c r="C200" s="8"/>
      <c r="D200" s="8"/>
      <c r="E200" s="4"/>
      <c r="F200" s="4"/>
      <c r="G200" s="4"/>
      <c r="H200" s="4"/>
      <c r="I200" s="173"/>
    </row>
    <row r="201" spans="1:9" hidden="1" x14ac:dyDescent="0.3">
      <c r="A201" s="4"/>
      <c r="B201" s="8"/>
      <c r="C201" s="8"/>
      <c r="D201" s="8"/>
      <c r="E201" s="4"/>
      <c r="F201" s="4"/>
      <c r="G201" s="4"/>
      <c r="H201" s="4"/>
      <c r="I201" s="173"/>
    </row>
    <row r="202" spans="1:9" hidden="1" x14ac:dyDescent="0.3">
      <c r="A202" s="4"/>
      <c r="B202" s="8"/>
      <c r="C202" s="8"/>
      <c r="D202" s="8"/>
      <c r="E202" s="4"/>
      <c r="F202" s="4"/>
      <c r="G202" s="4"/>
      <c r="H202" s="4"/>
      <c r="I202" s="173"/>
    </row>
    <row r="203" spans="1:9" hidden="1" x14ac:dyDescent="0.3">
      <c r="A203" s="4"/>
      <c r="B203" s="8"/>
      <c r="C203" s="8"/>
      <c r="D203" s="8"/>
      <c r="E203" s="4"/>
      <c r="F203" s="4"/>
      <c r="G203" s="4"/>
      <c r="H203" s="4"/>
      <c r="I203" s="173"/>
    </row>
    <row r="204" spans="1:9" hidden="1" x14ac:dyDescent="0.3">
      <c r="A204" s="4"/>
      <c r="B204" s="8"/>
      <c r="C204" s="8"/>
      <c r="D204" s="8"/>
      <c r="E204" s="4"/>
      <c r="F204" s="4"/>
      <c r="G204" s="4"/>
      <c r="H204" s="4"/>
      <c r="I204" s="173"/>
    </row>
    <row r="205" spans="1:9" hidden="1" x14ac:dyDescent="0.3">
      <c r="A205" s="4"/>
      <c r="B205" s="8"/>
      <c r="C205" s="8"/>
      <c r="D205" s="8"/>
      <c r="E205" s="4"/>
      <c r="F205" s="4"/>
      <c r="G205" s="4"/>
      <c r="H205" s="4"/>
      <c r="I205" s="173"/>
    </row>
    <row r="206" spans="1:9" hidden="1" x14ac:dyDescent="0.3">
      <c r="A206" s="4"/>
      <c r="B206" s="8"/>
      <c r="C206" s="8"/>
      <c r="D206" s="8"/>
      <c r="E206" s="4"/>
      <c r="F206" s="4"/>
      <c r="G206" s="4"/>
      <c r="H206" s="4"/>
      <c r="I206" s="173"/>
    </row>
    <row r="207" spans="1:9" hidden="1" x14ac:dyDescent="0.3">
      <c r="A207" s="4"/>
      <c r="B207" s="8"/>
      <c r="C207" s="8"/>
      <c r="D207" s="8"/>
      <c r="E207" s="4"/>
      <c r="F207" s="4"/>
      <c r="G207" s="4"/>
      <c r="H207" s="4"/>
      <c r="I207" s="173"/>
    </row>
    <row r="208" spans="1:9" hidden="1" x14ac:dyDescent="0.3">
      <c r="A208" s="4"/>
      <c r="B208" s="8"/>
      <c r="C208" s="8"/>
      <c r="D208" s="8"/>
      <c r="E208" s="4"/>
      <c r="F208" s="4"/>
      <c r="G208" s="4"/>
      <c r="H208" s="4"/>
      <c r="I208" s="173"/>
    </row>
    <row r="209" spans="1:9" hidden="1" x14ac:dyDescent="0.3">
      <c r="A209" s="4"/>
      <c r="B209" s="8"/>
      <c r="C209" s="8"/>
      <c r="D209" s="8"/>
      <c r="E209" s="4"/>
      <c r="F209" s="4"/>
      <c r="G209" s="4"/>
      <c r="H209" s="4"/>
      <c r="I209" s="173"/>
    </row>
    <row r="210" spans="1:9" hidden="1" x14ac:dyDescent="0.3">
      <c r="A210" s="4"/>
      <c r="B210" s="8"/>
      <c r="C210" s="8"/>
      <c r="D210" s="8"/>
      <c r="E210" s="4"/>
      <c r="F210" s="4"/>
      <c r="G210" s="4"/>
      <c r="H210" s="4"/>
      <c r="I210" s="173"/>
    </row>
    <row r="211" spans="1:9" hidden="1" x14ac:dyDescent="0.3">
      <c r="A211" s="4"/>
      <c r="B211" s="8"/>
      <c r="C211" s="8"/>
      <c r="D211" s="8"/>
      <c r="E211" s="4"/>
      <c r="F211" s="4"/>
      <c r="G211" s="4"/>
      <c r="H211" s="4"/>
      <c r="I211" s="173"/>
    </row>
    <row r="212" spans="1:9" hidden="1" x14ac:dyDescent="0.3">
      <c r="A212" s="4"/>
      <c r="B212" s="8"/>
      <c r="C212" s="8"/>
      <c r="D212" s="8"/>
      <c r="E212" s="4"/>
      <c r="F212" s="4"/>
      <c r="G212" s="4"/>
      <c r="H212" s="4"/>
      <c r="I212" s="173"/>
    </row>
    <row r="213" spans="1:9" hidden="1" x14ac:dyDescent="0.3">
      <c r="A213" s="4"/>
      <c r="B213" s="8"/>
      <c r="C213" s="8"/>
      <c r="D213" s="8"/>
      <c r="E213" s="4"/>
      <c r="F213" s="4"/>
      <c r="G213" s="4"/>
      <c r="H213" s="4"/>
      <c r="I213" s="173"/>
    </row>
    <row r="214" spans="1:9" hidden="1" x14ac:dyDescent="0.3">
      <c r="A214" s="4"/>
      <c r="B214" s="8"/>
      <c r="C214" s="8"/>
      <c r="D214" s="8"/>
      <c r="E214" s="4"/>
      <c r="F214" s="4"/>
      <c r="G214" s="4"/>
      <c r="H214" s="4"/>
      <c r="I214" s="173"/>
    </row>
    <row r="215" spans="1:9" hidden="1" x14ac:dyDescent="0.3">
      <c r="A215" s="4"/>
      <c r="B215" s="8"/>
      <c r="C215" s="8"/>
      <c r="D215" s="8"/>
      <c r="E215" s="4"/>
      <c r="F215" s="4"/>
      <c r="G215" s="4"/>
      <c r="H215" s="4"/>
      <c r="I215" s="173"/>
    </row>
    <row r="216" spans="1:9" hidden="1" x14ac:dyDescent="0.3">
      <c r="A216" s="4"/>
      <c r="B216" s="8"/>
      <c r="C216" s="8"/>
      <c r="D216" s="8"/>
      <c r="E216" s="4"/>
      <c r="F216" s="4"/>
      <c r="G216" s="4"/>
      <c r="H216" s="4"/>
      <c r="I216" s="173"/>
    </row>
    <row r="217" spans="1:9" hidden="1" x14ac:dyDescent="0.3">
      <c r="A217" s="4"/>
      <c r="B217" s="8"/>
      <c r="C217" s="8"/>
      <c r="D217" s="8"/>
      <c r="E217" s="4"/>
      <c r="F217" s="4"/>
      <c r="G217" s="4"/>
      <c r="H217" s="4"/>
      <c r="I217" s="173"/>
    </row>
    <row r="218" spans="1:9" hidden="1" x14ac:dyDescent="0.3">
      <c r="A218" s="4"/>
      <c r="B218" s="8"/>
      <c r="C218" s="8"/>
      <c r="D218" s="8"/>
      <c r="E218" s="4"/>
      <c r="F218" s="4"/>
      <c r="G218" s="4"/>
      <c r="H218" s="4"/>
      <c r="I218" s="173"/>
    </row>
    <row r="219" spans="1:9" hidden="1" x14ac:dyDescent="0.3">
      <c r="A219" s="4"/>
      <c r="B219" s="8"/>
      <c r="C219" s="8"/>
      <c r="D219" s="8"/>
      <c r="E219" s="4"/>
      <c r="F219" s="4"/>
      <c r="G219" s="4"/>
      <c r="H219" s="4"/>
      <c r="I219" s="173"/>
    </row>
    <row r="220" spans="1:9" hidden="1" x14ac:dyDescent="0.3">
      <c r="A220" s="4"/>
      <c r="B220" s="8"/>
      <c r="C220" s="8"/>
      <c r="D220" s="8"/>
      <c r="E220" s="4"/>
      <c r="F220" s="4"/>
      <c r="G220" s="4"/>
      <c r="H220" s="4"/>
      <c r="I220" s="173"/>
    </row>
    <row r="221" spans="1:9" hidden="1" x14ac:dyDescent="0.3">
      <c r="A221" s="4"/>
      <c r="B221" s="8"/>
      <c r="C221" s="8"/>
      <c r="D221" s="8"/>
      <c r="E221" s="4"/>
      <c r="F221" s="4"/>
      <c r="G221" s="4"/>
      <c r="H221" s="4"/>
      <c r="I221" s="173"/>
    </row>
    <row r="222" spans="1:9" hidden="1" x14ac:dyDescent="0.3">
      <c r="A222" s="4"/>
      <c r="B222" s="8"/>
      <c r="C222" s="8"/>
      <c r="D222" s="8"/>
      <c r="E222" s="4"/>
      <c r="F222" s="4"/>
      <c r="G222" s="4"/>
      <c r="H222" s="4"/>
      <c r="I222" s="173"/>
    </row>
    <row r="223" spans="1:9" hidden="1" x14ac:dyDescent="0.3">
      <c r="A223" s="4"/>
      <c r="B223" s="8"/>
      <c r="C223" s="8"/>
      <c r="D223" s="8"/>
      <c r="E223" s="4"/>
      <c r="F223" s="4"/>
      <c r="G223" s="4"/>
      <c r="H223" s="4"/>
      <c r="I223" s="173"/>
    </row>
    <row r="224" spans="1:9" hidden="1" x14ac:dyDescent="0.3">
      <c r="A224" s="4"/>
      <c r="B224" s="8"/>
      <c r="C224" s="8"/>
      <c r="D224" s="8"/>
      <c r="E224" s="4"/>
      <c r="F224" s="4"/>
      <c r="G224" s="4"/>
      <c r="H224" s="4"/>
      <c r="I224" s="173"/>
    </row>
    <row r="225" spans="1:9" hidden="1" x14ac:dyDescent="0.3">
      <c r="A225" s="4"/>
      <c r="B225" s="8"/>
      <c r="C225" s="8"/>
      <c r="D225" s="8"/>
      <c r="E225" s="4"/>
      <c r="F225" s="4"/>
      <c r="G225" s="4"/>
      <c r="H225" s="4"/>
      <c r="I225" s="173"/>
    </row>
    <row r="226" spans="1:9" hidden="1" x14ac:dyDescent="0.3">
      <c r="A226" s="4"/>
      <c r="B226" s="8"/>
      <c r="C226" s="8"/>
      <c r="D226" s="8"/>
      <c r="E226" s="4"/>
      <c r="F226" s="4"/>
      <c r="G226" s="4"/>
      <c r="H226" s="4"/>
      <c r="I226" s="173"/>
    </row>
    <row r="227" spans="1:9" hidden="1" x14ac:dyDescent="0.3">
      <c r="A227" s="4"/>
      <c r="B227" s="8"/>
      <c r="C227" s="8"/>
      <c r="D227" s="8"/>
      <c r="E227" s="4"/>
      <c r="F227" s="4"/>
      <c r="G227" s="4"/>
      <c r="H227" s="4"/>
      <c r="I227" s="173"/>
    </row>
    <row r="228" spans="1:9" hidden="1" x14ac:dyDescent="0.3">
      <c r="A228" s="4"/>
      <c r="B228" s="8"/>
      <c r="C228" s="8"/>
      <c r="D228" s="8"/>
      <c r="E228" s="4"/>
      <c r="F228" s="4"/>
      <c r="G228" s="4"/>
      <c r="H228" s="4"/>
      <c r="I228" s="173"/>
    </row>
    <row r="229" spans="1:9" hidden="1" x14ac:dyDescent="0.3">
      <c r="A229" s="4"/>
      <c r="B229" s="8"/>
      <c r="C229" s="8"/>
      <c r="D229" s="8"/>
      <c r="E229" s="4"/>
      <c r="F229" s="4"/>
      <c r="G229" s="4"/>
      <c r="H229" s="4"/>
      <c r="I229" s="173"/>
    </row>
    <row r="230" spans="1:9" hidden="1" x14ac:dyDescent="0.3">
      <c r="A230" s="4"/>
      <c r="B230" s="8"/>
      <c r="C230" s="8"/>
      <c r="D230" s="8"/>
      <c r="E230" s="4"/>
      <c r="F230" s="4"/>
      <c r="G230" s="4"/>
      <c r="H230" s="4"/>
      <c r="I230" s="173"/>
    </row>
    <row r="231" spans="1:9" hidden="1" x14ac:dyDescent="0.3">
      <c r="A231" s="4"/>
      <c r="B231" s="8"/>
      <c r="C231" s="8"/>
      <c r="D231" s="8"/>
      <c r="E231" s="4"/>
      <c r="F231" s="4"/>
      <c r="G231" s="4"/>
      <c r="H231" s="4"/>
    </row>
    <row r="232" spans="1:9" hidden="1" x14ac:dyDescent="0.3">
      <c r="A232" s="4"/>
      <c r="B232" s="8"/>
      <c r="C232" s="8"/>
      <c r="D232" s="8"/>
      <c r="E232" s="4"/>
      <c r="F232" s="4"/>
      <c r="G232" s="4"/>
      <c r="H232" s="4"/>
    </row>
  </sheetData>
  <sheetProtection algorithmName="SHA-512" hashValue="W8ov/kQfynUJLTE+nxvMGPrXXNpdJTY1wT9WF4ZUsSvHd2RBZbPkxJ/GqNWq2bHFeUlfLTGcJAtiwJ9QgzS3dg==" saltValue="5UId99k7tmeURt9d8uK3xQ==" spinCount="100000" sheet="1" objects="1" scenarios="1"/>
  <mergeCells count="30">
    <mergeCell ref="A41:H41"/>
    <mergeCell ref="F38:G38"/>
    <mergeCell ref="F39:G39"/>
    <mergeCell ref="B8:D8"/>
    <mergeCell ref="B9:D9"/>
    <mergeCell ref="B10:D10"/>
    <mergeCell ref="B11:D11"/>
    <mergeCell ref="B12:D12"/>
    <mergeCell ref="B13:D13"/>
    <mergeCell ref="B14:D14"/>
    <mergeCell ref="B15:D15"/>
    <mergeCell ref="B16:D16"/>
    <mergeCell ref="B19:D19"/>
    <mergeCell ref="B20:D20"/>
    <mergeCell ref="B21:D21"/>
    <mergeCell ref="C35:E35"/>
    <mergeCell ref="C37:E37"/>
    <mergeCell ref="B4:D4"/>
    <mergeCell ref="B5:D5"/>
    <mergeCell ref="B22:D22"/>
    <mergeCell ref="B23:D23"/>
    <mergeCell ref="B24:D24"/>
    <mergeCell ref="B25:D25"/>
    <mergeCell ref="B26:D26"/>
    <mergeCell ref="C29:D29"/>
    <mergeCell ref="C30:D30"/>
    <mergeCell ref="C31:D31"/>
    <mergeCell ref="C32:D32"/>
    <mergeCell ref="C33:D33"/>
    <mergeCell ref="C34:D34"/>
  </mergeCells>
  <phoneticPr fontId="3" type="noConversion"/>
  <dataValidations xWindow="853" yWindow="596" count="61">
    <dataValidation allowBlank="1" showInputMessage="1" showErrorMessage="1" prompt="Head of Household First Name  and Middle Initial" sqref="F5" xr:uid="{00000000-0002-0000-0000-000000000000}"/>
    <dataValidation allowBlank="1" showInputMessage="1" showErrorMessage="1" prompt="Contract or reservation number" sqref="H4" xr:uid="{00000000-0002-0000-0000-000001000000}"/>
    <dataValidation allowBlank="1" showInputMessage="1" showErrorMessage="1" prompt="Name of Administrator" sqref="B4" xr:uid="{00000000-0002-0000-0000-000002000000}"/>
    <dataValidation allowBlank="1" showInputMessage="1" showErrorMessage="1" prompt="Head of Household Last Name" sqref="B9 B5" xr:uid="{00000000-0002-0000-0000-000004000000}"/>
    <dataValidation allowBlank="1" showInputMessage="1" showErrorMessage="1" prompt="Head of Household Date of Birth" sqref="G9" xr:uid="{00000000-0002-0000-0000-000005000000}"/>
    <dataValidation allowBlank="1" showInputMessage="1" showErrorMessage="1" prompt="Household Member 2 Last Name" sqref="B10" xr:uid="{00000000-0002-0000-0000-000006000000}"/>
    <dataValidation allowBlank="1" showInputMessage="1" showErrorMessage="1" prompt="Household Member 3  Last Name" sqref="B11" xr:uid="{00000000-0002-0000-0000-000007000000}"/>
    <dataValidation allowBlank="1" showInputMessage="1" showErrorMessage="1" prompt="Household Member 4 Last Name" sqref="B12" xr:uid="{00000000-0002-0000-0000-000008000000}"/>
    <dataValidation allowBlank="1" showInputMessage="1" showErrorMessage="1" prompt="Household Member 5 Last Name" sqref="B13" xr:uid="{00000000-0002-0000-0000-000009000000}"/>
    <dataValidation allowBlank="1" showInputMessage="1" showErrorMessage="1" prompt="Household Member 6 Last Name" sqref="B14" xr:uid="{00000000-0002-0000-0000-00000A000000}"/>
    <dataValidation allowBlank="1" showInputMessage="1" showErrorMessage="1" prompt="Household Member 8 Last Name" sqref="B16" xr:uid="{00000000-0002-0000-0000-00000B000000}"/>
    <dataValidation allowBlank="1" showInputMessage="1" showErrorMessage="1" prompt="Row 1 If Household Member has non-asset income, enter household member number assigned under Part II above.  All information on this row corresponds with the household member number selected." sqref="A20" xr:uid="{00000000-0002-0000-0000-00000C000000}"/>
    <dataValidation allowBlank="1" showInputMessage="1" showErrorMessage="1" prompt="Row 2 If Household Member has non-asset income, enter household member number assigned under Part II above.  All information on this row corresponds with the household member number selected." sqref="A21" xr:uid="{00000000-0002-0000-0000-00000D000000}"/>
    <dataValidation allowBlank="1" showInputMessage="1" showErrorMessage="1" prompt="Row 3 If Household Member has non-asset income, enter household member number assigned under Part II above.  All information on this row corresponds with the household member number selected." sqref="A22" xr:uid="{00000000-0002-0000-0000-00000E000000}"/>
    <dataValidation allowBlank="1" showInputMessage="1" showErrorMessage="1" prompt="Row 4 If Household Member has non-asset income, enter household member number assigned under Part II above.  All information on this row corresponds with the household member number selected." sqref="A23" xr:uid="{00000000-0002-0000-0000-00000F000000}"/>
    <dataValidation allowBlank="1" showInputMessage="1" showErrorMessage="1" prompt="Row 5 If Household Member has non-asset income, enter household member number assigned under Part II above.  All information on this row corresponds with the household member number selected." sqref="A24" xr:uid="{00000000-0002-0000-0000-000010000000}"/>
    <dataValidation allowBlank="1" showInputMessage="1" showErrorMessage="1" prompt="Head of Household First Name and Middle Initial" sqref="E9" xr:uid="{00000000-0002-0000-0000-000011000000}"/>
    <dataValidation allowBlank="1" showInputMessage="1" showErrorMessage="1" prompt="Row 1 If Household Member holds any assets, household member number assigned under Part II above.  Each row describes an individual asset held by a household member.  There may be multiple rows for each member, or members may be excluded from this section" sqref="A30" xr:uid="{00000000-0002-0000-0000-000012000000}"/>
    <dataValidation allowBlank="1" showInputMessage="1" showErrorMessage="1" prompt="Row 2 If Household Member holds any assets, household member number assigned under Part II above.  Each row describes an individual asset held by a household member.  There may be multiple rows for each member, or members may be excluded from this section" sqref="A31" xr:uid="{00000000-0002-0000-0000-000013000000}"/>
    <dataValidation allowBlank="1" showInputMessage="1" showErrorMessage="1" prompt="Row 3 If Household Member holds any assets, household member number assigned under Part II above.  Each row describes an individual asset held by a household member.  There may be multiple rows for each member, or members may be excluded from this section" sqref="A32" xr:uid="{00000000-0002-0000-0000-000014000000}"/>
    <dataValidation allowBlank="1" showInputMessage="1" showErrorMessage="1" prompt="Row 4 If Household Member holds any assets, household member number assigned under Part II above.  Each row describes an individual asset held by a household member.  There may be multiple rows for each member, or members may be excluded from this section" sqref="A33" xr:uid="{00000000-0002-0000-0000-000015000000}"/>
    <dataValidation allowBlank="1" showInputMessage="1" showErrorMessage="1" prompt="Row 5 If Household Member holds any assets, household member number assigned under Part II above.  Each row describes an individual asset held by a household member.  There may be multiple rows for each member, or members may be excluded from this section" sqref="A34" xr:uid="{00000000-0002-0000-0000-000016000000}"/>
    <dataValidation allowBlank="1" showInputMessage="1" showErrorMessage="1" prompt="Brief description of asset type." sqref="B30:B34" xr:uid="{00000000-0002-0000-0000-000017000000}"/>
    <dataValidation allowBlank="1" showInputMessage="1" showErrorMessage="1" prompt="Enter the cash value of the respective asset. " sqref="F30:F34" xr:uid="{00000000-0002-0000-0000-000018000000}"/>
    <dataValidation allowBlank="1" showInputMessage="1" showErrorMessage="1" prompt="Household member 1" sqref="A9" xr:uid="{00000000-0002-0000-0000-00001A000000}"/>
    <dataValidation allowBlank="1" showInputMessage="1" showErrorMessage="1" prompt="Household member 2" sqref="A10" xr:uid="{00000000-0002-0000-0000-00001B000000}"/>
    <dataValidation allowBlank="1" showInputMessage="1" showErrorMessage="1" prompt="Household member 3" sqref="A11" xr:uid="{00000000-0002-0000-0000-00001C000000}"/>
    <dataValidation allowBlank="1" showInputMessage="1" showErrorMessage="1" prompt="Household member 4" sqref="A12" xr:uid="{00000000-0002-0000-0000-00001D000000}"/>
    <dataValidation allowBlank="1" showInputMessage="1" showErrorMessage="1" prompt="Household member 5" sqref="A13" xr:uid="{00000000-0002-0000-0000-00001E000000}"/>
    <dataValidation allowBlank="1" showInputMessage="1" showErrorMessage="1" prompt="Household member 6" sqref="A14:A15" xr:uid="{00000000-0002-0000-0000-00001F000000}"/>
    <dataValidation allowBlank="1" showInputMessage="1" showErrorMessage="1" prompt="Household member 7" sqref="A16" xr:uid="{00000000-0002-0000-0000-000020000000}"/>
    <dataValidation allowBlank="1" showInputMessage="1" showErrorMessage="1" prompt="Total annual (non-asset) income" sqref="A26" xr:uid="{00000000-0002-0000-0000-000021000000}"/>
    <dataValidation allowBlank="1" showInputMessage="1" showErrorMessage="1" prompt="Total household income from employment or wages" sqref="B26" xr:uid="{00000000-0002-0000-0000-000022000000}"/>
    <dataValidation allowBlank="1" showInputMessage="1" showErrorMessage="1" prompt="Total household income from Social Security/Pensions, Annuities, Retirement" sqref="E26" xr:uid="{00000000-0002-0000-0000-000023000000}"/>
    <dataValidation allowBlank="1" showInputMessage="1" showErrorMessage="1" prompt="Total household income from public assistance" sqref="F26" xr:uid="{00000000-0002-0000-0000-000024000000}"/>
    <dataValidation allowBlank="1" showInputMessage="1" showErrorMessage="1" prompt="Total household income from other sources" sqref="G26" xr:uid="{00000000-0002-0000-0000-000025000000}"/>
    <dataValidation allowBlank="1" showInputMessage="1" showErrorMessage="1" prompt="Total household income (non-asset income) from all sources" sqref="H26" xr:uid="{00000000-0002-0000-0000-000026000000}"/>
    <dataValidation allowBlank="1" showInputMessage="1" showErrorMessage="1" prompt="Total Net Family Assets" sqref="F37" xr:uid="{00000000-0002-0000-0000-000028000000}"/>
    <dataValidation allowBlank="1" showInputMessage="1" showErrorMessage="1" prompt="Total actual asset income" sqref="H35" xr:uid="{00000000-0002-0000-0000-000029000000}"/>
    <dataValidation allowBlank="1" showInputMessage="1" showErrorMessage="1" prompt="Effective Date of Initial HIC or Recertification Date.  The Effective Date must occur on or before the date of assistance.  " sqref="H5" xr:uid="{00000000-0002-0000-0000-00002D000000}"/>
    <dataValidation allowBlank="1" showInputMessage="1" showErrorMessage="1" prompt="Y or N to indicate full time student status of household member.  If member is head of household, spouse, or co-head, select N regardless of student status.  " sqref="H9:H16" xr:uid="{00000000-0002-0000-0000-00002E000000}"/>
    <dataValidation allowBlank="1" showInputMessage="1" showErrorMessage="1" prompt="Household Member Date of Birth" sqref="G10:G16" xr:uid="{00000000-0002-0000-0000-00002F000000}"/>
    <dataValidation allowBlank="1" showInputMessage="1" showErrorMessage="1" prompt="Household Member First Name  and Middle Initial" sqref="E10:E16" xr:uid="{00000000-0002-0000-0000-000030000000}"/>
    <dataValidation allowBlank="1" showInputMessage="1" showErrorMessage="1" prompt="Household Member 7 Last Name" sqref="B15" xr:uid="{00000000-0002-0000-0000-000032000000}"/>
    <dataValidation allowBlank="1" showInputMessage="1" showErrorMessage="1" prompt="Annual employment income for household member from all sources." sqref="B20:B25" xr:uid="{00000000-0002-0000-0000-000033000000}"/>
    <dataValidation allowBlank="1" showInputMessage="1" showErrorMessage="1" prompt="Annual Social Security, Pension, Retirement, and Annuity income from all sources for household member." sqref="E20:E25" xr:uid="{00000000-0002-0000-0000-000034000000}"/>
    <dataValidation allowBlank="1" showInputMessage="1" showErrorMessage="1" prompt="Annual amount of Public Assistance income (excluding SNAP benefits) from all sources for household member." sqref="F20:F25" xr:uid="{00000000-0002-0000-0000-000035000000}"/>
    <dataValidation allowBlank="1" showInputMessage="1" showErrorMessage="1" prompt="Annual amount of other income from all sources, excluing asset income, for household member.  Do not include any income already listed on this row.  " sqref="G20:G25" xr:uid="{00000000-0002-0000-0000-000036000000}"/>
    <dataValidation allowBlank="1" showInputMessage="1" showErrorMessage="1" prompt="Member income total" sqref="H20:H25" xr:uid="{00000000-0002-0000-0000-000037000000}"/>
    <dataValidation allowBlank="1" showInputMessage="1" showErrorMessage="1" prompt="Row 6 If Household Member has non-asset income, enter household member number assigned under Part II above.  All information on this row corresponds with the household member number selected." sqref="A25" xr:uid="{00000000-0002-0000-0000-000038000000}"/>
    <dataValidation type="list" allowBlank="1" showInputMessage="1" showErrorMessage="1" prompt="Select the relationship of household member to Head of Household from dropdown list." sqref="F9:F16" xr:uid="{00000000-0002-0000-0000-000031000000}">
      <formula1>$J$1:$J$7</formula1>
    </dataValidation>
    <dataValidation type="list" allowBlank="1" showInputMessage="1" showErrorMessage="1" prompt="Select Non-Necessary Personal Property or Real Property." sqref="E30:E34" xr:uid="{3DFA39AD-9A4A-4FD0-8F3F-CA3ECBF61EC5}">
      <formula1>"Non-Necessary, Real Property"</formula1>
    </dataValidation>
    <dataValidation type="list" allowBlank="1" showInputMessage="1" showErrorMessage="1" promptTitle="Select Certification Type" prompt="Select &quot;Initial&quot; if HIC is submitted at set-up.  Select &quot;Revision&quot; if HIC is revised in response to a request made by TDHCA.  Select &quot;Recertification&quot; if HIC is submitted with TBRA annual recertificaion. " sqref="F4" xr:uid="{00000000-0002-0000-0000-000003000000}">
      <formula1>$I$1:$I$3</formula1>
    </dataValidation>
    <dataValidation allowBlank="1" showInputMessage="1" showErrorMessage="1" prompt="Actual asset income" sqref="H30:H34" xr:uid="{769AE7F6-6ED0-43AD-9690-F865270E270B}"/>
    <dataValidation allowBlank="1" showInputMessage="1" showErrorMessage="1" prompt="Annual interest rate, if any, that the asset earns.  If there is no annual interest, enter zero." sqref="G30:G34" xr:uid="{FBFE8068-3D10-4F83-8F28-5EF269B9FDAF}"/>
    <dataValidation type="list" allowBlank="1" showInputMessage="1" showErrorMessage="1" prompt="Select Current if the family currently owns or holds the asset, or Disposed if the family has disposed of the asset for less than fair market value within two years of the effective date of (re)certification." sqref="C30:D34" xr:uid="{A7267427-35A0-402B-97B3-46C684893BD1}">
      <formula1>"Current,Disposed"</formula1>
    </dataValidation>
    <dataValidation allowBlank="1" showInputMessage="1" showErrorMessage="1" prompt="Total cash value of Non-Necessasry Personal Property" sqref="F35" xr:uid="{5702A3C5-232B-4517-B8B6-1119EDE540BA}"/>
    <dataValidation allowBlank="1" showInputMessage="1" showErrorMessage="1" prompt="Total cash value of Real Property" sqref="F36" xr:uid="{B7C647DE-B877-408F-9905-9F764F50D084}"/>
    <dataValidation allowBlank="1" showInputMessage="1" showErrorMessage="1" prompt="Total imputed income" sqref="H37" xr:uid="{DEE21492-34DC-4F4C-8E73-6F7525E669A5}"/>
    <dataValidation allowBlank="1" showInputMessage="1" showErrorMessage="1" prompt="Total Annual Household Income from all sources" sqref="H39" xr:uid="{2272C68D-7749-487A-A34D-0291F21CF308}"/>
    <dataValidation allowBlank="1" showInputMessage="1" showErrorMessage="1" prompt="Total Income from Assets" sqref="H38" xr:uid="{947119F7-8661-407B-B53C-A0A4372F928A}"/>
  </dataValidations>
  <hyperlinks>
    <hyperlink ref="K2" location="'HOME HIC'!B4" display="Start Fillable Form" xr:uid="{00000000-0004-0000-0000-000000000000}"/>
    <hyperlink ref="K3" location="'HOME HIC'!A8" display="Household Member Number Column" xr:uid="{00000000-0004-0000-0000-000001000000}"/>
    <hyperlink ref="K4" location="'HOME HIC'!F19" display="Member Income Total Column" xr:uid="{00000000-0004-0000-0000-000002000000}"/>
    <hyperlink ref="K5" location="'HOME HIC'!A20" display="Income Type Row" xr:uid="{00000000-0004-0000-0000-000003000000}"/>
    <hyperlink ref="K6" location="'HOME HIC'!E29" display="Actual Asset Income Column" xr:uid="{00000000-0004-0000-0000-000004000000}"/>
    <hyperlink ref="K7" location="'HOME HIC'!F35" display="Imputed Asset Income Calculation" xr:uid="{00000000-0004-0000-0000-000005000000}"/>
    <hyperlink ref="K8" location="'HOME HIC'!C35" display="Total Value of Assets" xr:uid="{00000000-0004-0000-0000-000006000000}"/>
    <hyperlink ref="K9" location="'HOME HIC'!F36" display="Greater of Imputed or Actual Asset Income" xr:uid="{00000000-0004-0000-0000-000007000000}"/>
    <hyperlink ref="K10" location="'HOME HIC'!F37" display="Total Household Income" xr:uid="{00000000-0004-0000-0000-000008000000}"/>
    <hyperlink ref="K11" location="'HOME HIC'!A40" display="Certification Statement" xr:uid="{00000000-0004-0000-0000-000009000000}"/>
    <hyperlink ref="A1" location="'HOME HIC'!I1" display="HOME Program Household Income Certification- Skip to Navigation Menu" xr:uid="{00000000-0004-0000-0000-00000A000000}"/>
  </hyperlinks>
  <printOptions horizontalCentered="1" verticalCentered="1"/>
  <pageMargins left="0.25" right="0.25" top="0.25" bottom="0.25" header="0" footer="0"/>
  <pageSetup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77F6DE-511F-467C-A902-C10EEAC54653}">
  <sheetPr>
    <pageSetUpPr fitToPage="1"/>
  </sheetPr>
  <dimension ref="A1:K232"/>
  <sheetViews>
    <sheetView showGridLines="0" showRuler="0" zoomScaleNormal="100" zoomScalePageLayoutView="90" workbookViewId="0">
      <selection activeCell="B4" sqref="B4:D4"/>
    </sheetView>
  </sheetViews>
  <sheetFormatPr defaultColWidth="0" defaultRowHeight="0" customHeight="1" zeroHeight="1" x14ac:dyDescent="0.3"/>
  <cols>
    <col min="1" max="1" width="18.5546875" style="33" customWidth="1"/>
    <col min="2" max="2" width="26.77734375" style="191" customWidth="1"/>
    <col min="3" max="3" width="7.77734375" style="191" customWidth="1"/>
    <col min="4" max="4" width="6.77734375" style="191" customWidth="1"/>
    <col min="5" max="5" width="22.77734375" style="33" customWidth="1"/>
    <col min="6" max="6" width="21.44140625" style="33" customWidth="1"/>
    <col min="7" max="7" width="21" style="33" customWidth="1"/>
    <col min="8" max="8" width="21.21875" style="33" customWidth="1"/>
    <col min="9" max="9" width="2.21875" style="33" hidden="1" customWidth="1"/>
    <col min="10" max="10" width="0.44140625" style="33" customWidth="1"/>
    <col min="11" max="11" width="5.77734375" style="190" customWidth="1"/>
    <col min="12" max="16384" width="8.77734375" style="33" hidden="1"/>
  </cols>
  <sheetData>
    <row r="1" spans="1:11" ht="52.5" customHeight="1" x14ac:dyDescent="0.45">
      <c r="A1" s="154" t="s">
        <v>389</v>
      </c>
      <c r="C1" s="268" t="s">
        <v>469</v>
      </c>
      <c r="D1" s="268"/>
      <c r="E1" s="268"/>
      <c r="F1" s="268"/>
      <c r="G1" s="268"/>
      <c r="H1" s="268"/>
      <c r="I1" s="207" t="s">
        <v>256</v>
      </c>
      <c r="J1" s="223" t="s">
        <v>414</v>
      </c>
      <c r="K1" s="190" t="s">
        <v>320</v>
      </c>
    </row>
    <row r="2" spans="1:11" ht="35.25" customHeight="1" x14ac:dyDescent="0.3">
      <c r="A2" s="195" t="s">
        <v>470</v>
      </c>
      <c r="B2" s="192"/>
      <c r="C2" s="192"/>
      <c r="D2" s="192"/>
      <c r="E2" s="90"/>
      <c r="F2" s="90"/>
      <c r="G2" s="90"/>
      <c r="H2" s="90"/>
      <c r="I2" s="207" t="s">
        <v>257</v>
      </c>
      <c r="J2" s="223" t="s">
        <v>516</v>
      </c>
      <c r="K2" s="74" t="s">
        <v>310</v>
      </c>
    </row>
    <row r="3" spans="1:11" ht="15.75" customHeight="1" x14ac:dyDescent="0.3">
      <c r="A3" s="10" t="s">
        <v>409</v>
      </c>
      <c r="B3" s="226"/>
      <c r="C3" s="201"/>
      <c r="D3" s="201"/>
      <c r="E3" s="14"/>
      <c r="F3" s="14"/>
      <c r="G3" s="14"/>
      <c r="H3" s="15"/>
      <c r="I3" s="207"/>
      <c r="J3" s="223" t="s">
        <v>515</v>
      </c>
      <c r="K3" s="74" t="s">
        <v>311</v>
      </c>
    </row>
    <row r="4" spans="1:11" ht="29.25" customHeight="1" x14ac:dyDescent="0.3">
      <c r="A4" s="224" t="s">
        <v>402</v>
      </c>
      <c r="B4" s="282"/>
      <c r="C4" s="282"/>
      <c r="D4" s="282"/>
      <c r="E4" s="224" t="s">
        <v>404</v>
      </c>
      <c r="F4" s="225"/>
      <c r="G4" s="224" t="s">
        <v>406</v>
      </c>
      <c r="H4" s="221"/>
      <c r="I4" s="207" t="s">
        <v>258</v>
      </c>
      <c r="J4" s="223" t="s">
        <v>514</v>
      </c>
      <c r="K4" s="74" t="s">
        <v>312</v>
      </c>
    </row>
    <row r="5" spans="1:11" ht="29.25" customHeight="1" x14ac:dyDescent="0.3">
      <c r="A5" s="222" t="s">
        <v>403</v>
      </c>
      <c r="B5" s="232"/>
      <c r="C5" s="232"/>
      <c r="D5" s="232"/>
      <c r="E5" s="222" t="s">
        <v>405</v>
      </c>
      <c r="F5" s="92"/>
      <c r="G5" s="222" t="s">
        <v>513</v>
      </c>
      <c r="H5" s="221"/>
      <c r="I5" s="220"/>
      <c r="J5" s="174" t="s">
        <v>512</v>
      </c>
      <c r="K5" s="74" t="s">
        <v>313</v>
      </c>
    </row>
    <row r="6" spans="1:11" ht="9.75" customHeight="1" x14ac:dyDescent="0.3">
      <c r="A6" s="90"/>
      <c r="B6" s="192"/>
      <c r="C6" s="192"/>
      <c r="D6" s="192"/>
      <c r="E6" s="90"/>
      <c r="F6" s="90"/>
      <c r="G6" s="90"/>
      <c r="H6" s="90"/>
      <c r="I6" s="219"/>
      <c r="J6" s="174" t="s">
        <v>511</v>
      </c>
      <c r="K6" s="74" t="s">
        <v>314</v>
      </c>
    </row>
    <row r="7" spans="1:11" ht="14.4" x14ac:dyDescent="0.3">
      <c r="A7" s="164" t="s">
        <v>410</v>
      </c>
      <c r="B7" s="201"/>
      <c r="C7" s="201"/>
      <c r="D7" s="201"/>
      <c r="E7" s="14"/>
      <c r="F7" s="14"/>
      <c r="G7" s="14"/>
      <c r="H7" s="15"/>
      <c r="I7" s="218"/>
      <c r="J7" s="33" t="s">
        <v>510</v>
      </c>
      <c r="K7" s="74" t="s">
        <v>315</v>
      </c>
    </row>
    <row r="8" spans="1:11" ht="41.25" customHeight="1" x14ac:dyDescent="0.3">
      <c r="A8" s="159" t="s">
        <v>411</v>
      </c>
      <c r="B8" s="269" t="s">
        <v>412</v>
      </c>
      <c r="C8" s="270"/>
      <c r="D8" s="271"/>
      <c r="E8" s="213" t="s">
        <v>413</v>
      </c>
      <c r="F8" s="160" t="s">
        <v>400</v>
      </c>
      <c r="G8" s="160" t="s">
        <v>407</v>
      </c>
      <c r="H8" s="160" t="s">
        <v>408</v>
      </c>
      <c r="I8" s="90"/>
      <c r="K8" s="74" t="s">
        <v>316</v>
      </c>
    </row>
    <row r="9" spans="1:11" ht="14.4" x14ac:dyDescent="0.3">
      <c r="A9" s="12">
        <v>1</v>
      </c>
      <c r="B9" s="272"/>
      <c r="C9" s="273"/>
      <c r="D9" s="274"/>
      <c r="E9" s="217"/>
      <c r="F9" s="161" t="s">
        <v>414</v>
      </c>
      <c r="G9" s="215"/>
      <c r="H9" s="214"/>
      <c r="I9" s="28"/>
      <c r="K9" s="74" t="s">
        <v>317</v>
      </c>
    </row>
    <row r="10" spans="1:11" ht="14.4" x14ac:dyDescent="0.3">
      <c r="A10" s="12">
        <v>2</v>
      </c>
      <c r="B10" s="272"/>
      <c r="C10" s="273"/>
      <c r="D10" s="274"/>
      <c r="E10" s="217"/>
      <c r="F10" s="216"/>
      <c r="G10" s="215"/>
      <c r="H10" s="214"/>
      <c r="I10" s="28"/>
      <c r="K10" s="74" t="s">
        <v>318</v>
      </c>
    </row>
    <row r="11" spans="1:11" ht="14.4" x14ac:dyDescent="0.3">
      <c r="A11" s="12">
        <v>3</v>
      </c>
      <c r="B11" s="272"/>
      <c r="C11" s="273"/>
      <c r="D11" s="274"/>
      <c r="E11" s="217"/>
      <c r="F11" s="216"/>
      <c r="G11" s="215"/>
      <c r="H11" s="214"/>
      <c r="I11" s="28"/>
      <c r="K11" s="74" t="s">
        <v>319</v>
      </c>
    </row>
    <row r="12" spans="1:11" ht="14.4" x14ac:dyDescent="0.3">
      <c r="A12" s="12">
        <v>4</v>
      </c>
      <c r="B12" s="272"/>
      <c r="C12" s="273"/>
      <c r="D12" s="274"/>
      <c r="E12" s="217"/>
      <c r="F12" s="216"/>
      <c r="G12" s="215"/>
      <c r="H12" s="214"/>
      <c r="I12" s="28"/>
    </row>
    <row r="13" spans="1:11" ht="14.4" x14ac:dyDescent="0.3">
      <c r="A13" s="12">
        <v>5</v>
      </c>
      <c r="B13" s="272"/>
      <c r="C13" s="273"/>
      <c r="D13" s="274"/>
      <c r="E13" s="217"/>
      <c r="F13" s="216"/>
      <c r="G13" s="215"/>
      <c r="H13" s="214"/>
      <c r="I13" s="28"/>
    </row>
    <row r="14" spans="1:11" ht="14.4" x14ac:dyDescent="0.3">
      <c r="A14" s="12">
        <v>6</v>
      </c>
      <c r="B14" s="272"/>
      <c r="C14" s="273"/>
      <c r="D14" s="274"/>
      <c r="E14" s="217"/>
      <c r="F14" s="216"/>
      <c r="G14" s="215"/>
      <c r="H14" s="214"/>
      <c r="I14" s="28"/>
    </row>
    <row r="15" spans="1:11" ht="14.4" x14ac:dyDescent="0.3">
      <c r="A15" s="12">
        <v>7</v>
      </c>
      <c r="B15" s="272"/>
      <c r="C15" s="273"/>
      <c r="D15" s="274"/>
      <c r="E15" s="217"/>
      <c r="F15" s="216"/>
      <c r="G15" s="215"/>
      <c r="H15" s="214"/>
      <c r="I15" s="28"/>
    </row>
    <row r="16" spans="1:11" ht="16.5" customHeight="1" x14ac:dyDescent="0.3">
      <c r="A16" s="12">
        <v>8</v>
      </c>
      <c r="B16" s="272"/>
      <c r="C16" s="273"/>
      <c r="D16" s="274"/>
      <c r="E16" s="217"/>
      <c r="F16" s="216"/>
      <c r="G16" s="215"/>
      <c r="H16" s="214"/>
      <c r="I16" s="90"/>
    </row>
    <row r="17" spans="1:9" ht="8.25" customHeight="1" x14ac:dyDescent="0.3">
      <c r="A17" s="90"/>
      <c r="B17" s="275"/>
      <c r="C17" s="275"/>
      <c r="D17" s="275"/>
      <c r="E17" s="90"/>
      <c r="F17" s="90"/>
      <c r="G17" s="90"/>
      <c r="H17" s="90"/>
      <c r="I17" s="90"/>
    </row>
    <row r="18" spans="1:9" ht="14.4" x14ac:dyDescent="0.3">
      <c r="A18" s="16" t="s">
        <v>471</v>
      </c>
      <c r="B18" s="201"/>
      <c r="C18" s="201"/>
      <c r="D18" s="201"/>
      <c r="E18" s="14"/>
      <c r="F18" s="14"/>
      <c r="G18" s="14"/>
      <c r="H18" s="15"/>
      <c r="I18" s="90"/>
    </row>
    <row r="19" spans="1:9" ht="27.6" x14ac:dyDescent="0.3">
      <c r="A19" s="160" t="s">
        <v>411</v>
      </c>
      <c r="B19" s="276" t="s">
        <v>415</v>
      </c>
      <c r="C19" s="277"/>
      <c r="D19" s="278"/>
      <c r="E19" s="213" t="s">
        <v>416</v>
      </c>
      <c r="F19" s="160" t="s">
        <v>417</v>
      </c>
      <c r="G19" s="160" t="s">
        <v>418</v>
      </c>
      <c r="H19" s="160" t="s">
        <v>419</v>
      </c>
      <c r="I19" s="28"/>
    </row>
    <row r="20" spans="1:9" ht="14.4" x14ac:dyDescent="0.3">
      <c r="A20" s="29"/>
      <c r="B20" s="259">
        <v>0</v>
      </c>
      <c r="C20" s="260"/>
      <c r="D20" s="261"/>
      <c r="E20" s="208">
        <v>0</v>
      </c>
      <c r="F20" s="212">
        <v>0</v>
      </c>
      <c r="G20" s="208"/>
      <c r="H20" s="185">
        <f t="shared" ref="H20:H25" si="0">SUM(B20:G20)</f>
        <v>0</v>
      </c>
      <c r="I20" s="28"/>
    </row>
    <row r="21" spans="1:9" ht="14.4" x14ac:dyDescent="0.3">
      <c r="A21" s="29"/>
      <c r="B21" s="259">
        <v>0</v>
      </c>
      <c r="C21" s="260"/>
      <c r="D21" s="261"/>
      <c r="E21" s="208">
        <v>0</v>
      </c>
      <c r="F21" s="212">
        <v>0</v>
      </c>
      <c r="G21" s="208"/>
      <c r="H21" s="185">
        <f t="shared" si="0"/>
        <v>0</v>
      </c>
      <c r="I21" s="28"/>
    </row>
    <row r="22" spans="1:9" ht="14.4" x14ac:dyDescent="0.3">
      <c r="A22" s="29"/>
      <c r="B22" s="259">
        <v>0</v>
      </c>
      <c r="C22" s="260"/>
      <c r="D22" s="261"/>
      <c r="E22" s="208">
        <v>0</v>
      </c>
      <c r="F22" s="212">
        <v>0</v>
      </c>
      <c r="G22" s="208"/>
      <c r="H22" s="185">
        <f t="shared" si="0"/>
        <v>0</v>
      </c>
      <c r="I22" s="28"/>
    </row>
    <row r="23" spans="1:9" ht="14.4" x14ac:dyDescent="0.3">
      <c r="A23" s="29"/>
      <c r="B23" s="259">
        <v>0</v>
      </c>
      <c r="C23" s="260"/>
      <c r="D23" s="261"/>
      <c r="E23" s="208">
        <v>0</v>
      </c>
      <c r="F23" s="212">
        <v>0</v>
      </c>
      <c r="G23" s="208"/>
      <c r="H23" s="185">
        <f t="shared" si="0"/>
        <v>0</v>
      </c>
      <c r="I23" s="28"/>
    </row>
    <row r="24" spans="1:9" ht="14.4" x14ac:dyDescent="0.3">
      <c r="A24" s="29"/>
      <c r="B24" s="259">
        <v>0</v>
      </c>
      <c r="C24" s="260"/>
      <c r="D24" s="261"/>
      <c r="E24" s="208">
        <v>0</v>
      </c>
      <c r="F24" s="212">
        <v>0</v>
      </c>
      <c r="G24" s="208"/>
      <c r="H24" s="185">
        <f t="shared" si="0"/>
        <v>0</v>
      </c>
      <c r="I24" s="90"/>
    </row>
    <row r="25" spans="1:9" ht="15.75" customHeight="1" x14ac:dyDescent="0.3">
      <c r="A25" s="29"/>
      <c r="B25" s="259">
        <v>0</v>
      </c>
      <c r="C25" s="260"/>
      <c r="D25" s="261"/>
      <c r="E25" s="208">
        <v>0</v>
      </c>
      <c r="F25" s="212">
        <v>0</v>
      </c>
      <c r="G25" s="208"/>
      <c r="H25" s="185">
        <f t="shared" si="0"/>
        <v>0</v>
      </c>
      <c r="I25" s="90"/>
    </row>
    <row r="26" spans="1:9" ht="42" customHeight="1" x14ac:dyDescent="0.3">
      <c r="A26" s="162" t="s">
        <v>420</v>
      </c>
      <c r="B26" s="279">
        <f>SUM(B20:B25)</f>
        <v>0</v>
      </c>
      <c r="C26" s="280"/>
      <c r="D26" s="281"/>
      <c r="E26" s="204">
        <f>SUM(E20:E25)</f>
        <v>0</v>
      </c>
      <c r="F26" s="204">
        <f>SUM(F20:F25)</f>
        <v>0</v>
      </c>
      <c r="G26" s="204">
        <f>SUM(G20:G25)</f>
        <v>0</v>
      </c>
      <c r="H26" s="185">
        <f>SUM(H20:H25)</f>
        <v>0</v>
      </c>
      <c r="I26" s="90"/>
    </row>
    <row r="27" spans="1:9" ht="12.75" customHeight="1" x14ac:dyDescent="0.3">
      <c r="A27" s="90"/>
      <c r="B27" s="192"/>
      <c r="C27" s="192"/>
      <c r="D27" s="192"/>
      <c r="E27" s="90"/>
      <c r="F27" s="90"/>
      <c r="G27" s="90"/>
      <c r="H27" s="90"/>
      <c r="I27" s="90"/>
    </row>
    <row r="28" spans="1:9" ht="14.4" x14ac:dyDescent="0.3">
      <c r="A28" s="16" t="s">
        <v>472</v>
      </c>
      <c r="B28" s="201"/>
      <c r="C28" s="201"/>
      <c r="D28" s="201"/>
      <c r="E28" s="14"/>
      <c r="F28" s="14"/>
      <c r="G28" s="14"/>
      <c r="H28" s="15"/>
      <c r="I28" s="28"/>
    </row>
    <row r="29" spans="1:9" ht="27.6" x14ac:dyDescent="0.3">
      <c r="A29" s="160" t="s">
        <v>411</v>
      </c>
      <c r="B29" s="211" t="s">
        <v>509</v>
      </c>
      <c r="C29" s="239" t="s">
        <v>508</v>
      </c>
      <c r="D29" s="240"/>
      <c r="E29" s="210" t="s">
        <v>507</v>
      </c>
      <c r="F29" s="209" t="s">
        <v>506</v>
      </c>
      <c r="G29" s="172" t="s">
        <v>505</v>
      </c>
      <c r="H29" s="172" t="s">
        <v>504</v>
      </c>
      <c r="I29" s="28"/>
    </row>
    <row r="30" spans="1:9" ht="14.4" x14ac:dyDescent="0.3">
      <c r="A30" s="29"/>
      <c r="B30" s="208"/>
      <c r="C30" s="257"/>
      <c r="D30" s="258"/>
      <c r="E30" s="208"/>
      <c r="F30" s="208"/>
      <c r="G30" s="184">
        <v>0</v>
      </c>
      <c r="H30" s="185">
        <f>SUM(F30*G30)</f>
        <v>0</v>
      </c>
      <c r="I30" s="28"/>
    </row>
    <row r="31" spans="1:9" ht="14.4" x14ac:dyDescent="0.3">
      <c r="A31" s="29"/>
      <c r="B31" s="208"/>
      <c r="C31" s="257"/>
      <c r="D31" s="258"/>
      <c r="E31" s="208"/>
      <c r="F31" s="208"/>
      <c r="G31" s="184">
        <v>0</v>
      </c>
      <c r="H31" s="185">
        <f>SUM(F31*G31)</f>
        <v>0</v>
      </c>
      <c r="I31" s="28"/>
    </row>
    <row r="32" spans="1:9" ht="14.4" x14ac:dyDescent="0.3">
      <c r="A32" s="29"/>
      <c r="B32" s="208"/>
      <c r="C32" s="257"/>
      <c r="D32" s="258"/>
      <c r="E32" s="208"/>
      <c r="F32" s="208"/>
      <c r="G32" s="184">
        <v>0</v>
      </c>
      <c r="H32" s="185">
        <f>SUM(F32*G32)</f>
        <v>0</v>
      </c>
      <c r="I32" s="28"/>
    </row>
    <row r="33" spans="1:9" ht="14.4" x14ac:dyDescent="0.3">
      <c r="A33" s="29"/>
      <c r="B33" s="208"/>
      <c r="C33" s="257"/>
      <c r="D33" s="258"/>
      <c r="E33" s="208"/>
      <c r="F33" s="208">
        <v>0</v>
      </c>
      <c r="G33" s="184">
        <v>0</v>
      </c>
      <c r="H33" s="185">
        <f>SUM(F33*G33)</f>
        <v>0</v>
      </c>
      <c r="I33" s="207" t="s">
        <v>287</v>
      </c>
    </row>
    <row r="34" spans="1:9" ht="14.4" x14ac:dyDescent="0.3">
      <c r="A34" s="29"/>
      <c r="B34" s="208"/>
      <c r="C34" s="257"/>
      <c r="D34" s="258"/>
      <c r="E34" s="208"/>
      <c r="F34" s="208">
        <v>0</v>
      </c>
      <c r="G34" s="184">
        <v>0</v>
      </c>
      <c r="H34" s="185">
        <f>SUM(F34*G34)</f>
        <v>0</v>
      </c>
      <c r="I34" s="207"/>
    </row>
    <row r="35" spans="1:9" ht="14.4" x14ac:dyDescent="0.3">
      <c r="A35" s="203"/>
      <c r="B35" s="264" t="s">
        <v>503</v>
      </c>
      <c r="C35" s="264"/>
      <c r="D35" s="264"/>
      <c r="E35" s="265"/>
      <c r="F35" s="185">
        <f>SUMIF(E30:E34, "No necesario", F30:F34)</f>
        <v>0</v>
      </c>
      <c r="G35" s="206" t="s">
        <v>502</v>
      </c>
      <c r="H35" s="204">
        <f>SUM(H30:H34)</f>
        <v>0</v>
      </c>
      <c r="I35" s="90"/>
    </row>
    <row r="36" spans="1:9" ht="16.5" customHeight="1" x14ac:dyDescent="0.3">
      <c r="A36" s="203"/>
      <c r="B36" s="262" t="s">
        <v>501</v>
      </c>
      <c r="C36" s="262"/>
      <c r="D36" s="262"/>
      <c r="E36" s="263"/>
      <c r="F36" s="185">
        <f>SUMIF(E31:E35, "Bienes Inmuebles", F31:F35)</f>
        <v>0</v>
      </c>
      <c r="G36" s="205"/>
      <c r="H36" s="204"/>
      <c r="I36" s="90"/>
    </row>
    <row r="37" spans="1:9" ht="15" customHeight="1" x14ac:dyDescent="0.3">
      <c r="A37" s="203"/>
      <c r="B37" s="177"/>
      <c r="C37" s="262" t="s">
        <v>500</v>
      </c>
      <c r="D37" s="262"/>
      <c r="E37" s="263"/>
      <c r="F37" s="185">
        <f>SUM(F30:F34)</f>
        <v>0</v>
      </c>
      <c r="G37" s="202" t="s">
        <v>499</v>
      </c>
      <c r="H37" s="185">
        <f>IF(F37&gt;=52787,F36*0.004,0)</f>
        <v>0</v>
      </c>
      <c r="I37" s="90"/>
    </row>
    <row r="38" spans="1:9" ht="15" customHeight="1" x14ac:dyDescent="0.3">
      <c r="A38" s="90"/>
      <c r="B38" s="192"/>
      <c r="C38" s="192"/>
      <c r="D38" s="192"/>
      <c r="E38" s="90"/>
      <c r="F38" s="245" t="s">
        <v>498</v>
      </c>
      <c r="G38" s="246"/>
      <c r="H38" s="185">
        <f>SUM(H35+H37)</f>
        <v>0</v>
      </c>
      <c r="I38" s="90"/>
    </row>
    <row r="39" spans="1:9" ht="33" customHeight="1" x14ac:dyDescent="0.3">
      <c r="A39" s="90"/>
      <c r="B39" s="192"/>
      <c r="C39" s="192"/>
      <c r="D39" s="192"/>
      <c r="E39" s="266" t="s">
        <v>497</v>
      </c>
      <c r="F39" s="266"/>
      <c r="G39" s="267"/>
      <c r="H39" s="185">
        <f>SUM(H26+H38)</f>
        <v>0</v>
      </c>
      <c r="I39" s="90"/>
    </row>
    <row r="40" spans="1:9" ht="15" customHeight="1" x14ac:dyDescent="0.3">
      <c r="A40" s="16" t="s">
        <v>401</v>
      </c>
      <c r="B40" s="201"/>
      <c r="C40" s="201"/>
      <c r="D40" s="201"/>
      <c r="E40" s="14"/>
      <c r="F40" s="14"/>
      <c r="G40" s="14"/>
      <c r="H40" s="15"/>
      <c r="I40" s="90"/>
    </row>
    <row r="41" spans="1:9" ht="40.5" customHeight="1" x14ac:dyDescent="0.3">
      <c r="A41" s="243" t="s">
        <v>473</v>
      </c>
      <c r="B41" s="244"/>
      <c r="C41" s="244"/>
      <c r="D41" s="244"/>
      <c r="E41" s="244"/>
      <c r="F41" s="244"/>
      <c r="G41" s="244"/>
      <c r="H41" s="244"/>
      <c r="I41" s="90"/>
    </row>
    <row r="42" spans="1:9" ht="23.25" customHeight="1" x14ac:dyDescent="0.3">
      <c r="A42" s="90"/>
      <c r="B42" s="192"/>
      <c r="C42" s="192"/>
      <c r="D42" s="192"/>
      <c r="E42" s="90"/>
      <c r="G42" s="90"/>
      <c r="H42" s="90"/>
      <c r="I42" s="90"/>
    </row>
    <row r="43" spans="1:9" ht="11.25" customHeight="1" x14ac:dyDescent="0.3">
      <c r="A43" s="163" t="s">
        <v>474</v>
      </c>
      <c r="B43" s="200"/>
      <c r="C43" s="200"/>
      <c r="D43" s="200"/>
      <c r="E43" s="199"/>
      <c r="G43" s="24" t="s">
        <v>478</v>
      </c>
      <c r="H43" s="90"/>
      <c r="I43" s="90"/>
    </row>
    <row r="44" spans="1:9" ht="21" customHeight="1" x14ac:dyDescent="0.3">
      <c r="A44" s="195"/>
      <c r="B44" s="196"/>
      <c r="C44" s="196"/>
      <c r="D44" s="196"/>
      <c r="E44" s="195"/>
      <c r="G44" s="195"/>
      <c r="H44" s="90"/>
      <c r="I44" s="90"/>
    </row>
    <row r="45" spans="1:9" ht="10.5" customHeight="1" x14ac:dyDescent="0.3">
      <c r="A45" s="163" t="s">
        <v>475</v>
      </c>
      <c r="B45" s="198"/>
      <c r="C45" s="198"/>
      <c r="D45" s="198"/>
      <c r="E45" s="24"/>
      <c r="G45" s="24" t="s">
        <v>478</v>
      </c>
      <c r="H45" s="90"/>
      <c r="I45" s="90"/>
    </row>
    <row r="46" spans="1:9" ht="19.5" customHeight="1" x14ac:dyDescent="0.3">
      <c r="A46" s="195"/>
      <c r="B46" s="196"/>
      <c r="C46" s="196"/>
      <c r="D46" s="196"/>
      <c r="E46" s="195"/>
      <c r="G46" s="195"/>
      <c r="H46" s="90"/>
    </row>
    <row r="47" spans="1:9" ht="12.75" customHeight="1" x14ac:dyDescent="0.3">
      <c r="A47" s="24" t="s">
        <v>476</v>
      </c>
      <c r="B47" s="197"/>
      <c r="C47" s="197"/>
      <c r="D47" s="197"/>
      <c r="E47" s="24"/>
      <c r="G47" s="24" t="s">
        <v>478</v>
      </c>
      <c r="H47" s="90"/>
    </row>
    <row r="48" spans="1:9" ht="14.4" x14ac:dyDescent="0.3">
      <c r="A48" s="195"/>
      <c r="B48" s="196"/>
      <c r="C48" s="196"/>
      <c r="D48" s="196"/>
      <c r="E48" s="195"/>
      <c r="G48" s="195"/>
      <c r="H48" s="90"/>
    </row>
    <row r="49" spans="1:9" ht="14.4" x14ac:dyDescent="0.3">
      <c r="A49" s="24" t="s">
        <v>477</v>
      </c>
      <c r="B49" s="194"/>
      <c r="C49" s="194"/>
      <c r="D49" s="194"/>
      <c r="E49" s="194"/>
      <c r="G49" s="24" t="s">
        <v>478</v>
      </c>
      <c r="H49" s="90"/>
    </row>
    <row r="50" spans="1:9" ht="14.4" x14ac:dyDescent="0.3">
      <c r="A50" s="192"/>
      <c r="B50" s="90"/>
      <c r="C50" s="90"/>
      <c r="D50" s="90"/>
      <c r="E50" s="90"/>
      <c r="F50" s="90"/>
      <c r="G50" s="90"/>
      <c r="H50" s="90"/>
    </row>
    <row r="51" spans="1:9" ht="14.4" x14ac:dyDescent="0.3">
      <c r="A51" s="193" t="s">
        <v>493</v>
      </c>
      <c r="B51" s="90"/>
      <c r="C51" s="90"/>
      <c r="D51" s="90"/>
      <c r="E51" s="90"/>
      <c r="F51" s="90"/>
      <c r="G51" s="90"/>
      <c r="H51" s="90"/>
      <c r="I51" s="90"/>
    </row>
    <row r="52" spans="1:9" ht="14.4" x14ac:dyDescent="0.3">
      <c r="A52" s="192"/>
      <c r="B52" s="90"/>
      <c r="C52" s="90"/>
      <c r="D52" s="90"/>
      <c r="E52" s="90"/>
      <c r="F52" s="90"/>
      <c r="G52" s="90"/>
      <c r="H52" s="90"/>
      <c r="I52" s="90"/>
    </row>
    <row r="53" spans="1:9" ht="14.4" x14ac:dyDescent="0.3">
      <c r="A53" s="90"/>
      <c r="B53" s="192"/>
      <c r="C53" s="192"/>
      <c r="D53" s="192"/>
      <c r="E53" s="90"/>
      <c r="F53" s="90"/>
      <c r="G53" s="90"/>
      <c r="H53" s="90"/>
      <c r="I53" s="90"/>
    </row>
    <row r="54" spans="1:9" ht="14.4" x14ac:dyDescent="0.3">
      <c r="A54" s="90"/>
      <c r="B54" s="192"/>
      <c r="C54" s="192"/>
      <c r="D54" s="192"/>
      <c r="E54" s="90"/>
      <c r="F54" s="90"/>
      <c r="G54" s="90"/>
      <c r="H54" s="90"/>
      <c r="I54" s="90"/>
    </row>
    <row r="55" spans="1:9" ht="14.4" x14ac:dyDescent="0.3">
      <c r="A55" s="90"/>
      <c r="B55" s="192"/>
      <c r="C55" s="192"/>
      <c r="D55" s="192"/>
      <c r="E55" s="90"/>
      <c r="F55" s="90"/>
      <c r="G55" s="90"/>
      <c r="H55" s="90"/>
      <c r="I55" s="90"/>
    </row>
    <row r="56" spans="1:9" ht="14.4" x14ac:dyDescent="0.3">
      <c r="A56" s="90"/>
      <c r="B56" s="192"/>
      <c r="C56" s="192"/>
      <c r="D56" s="192"/>
      <c r="E56" s="90"/>
      <c r="F56" s="90"/>
      <c r="G56" s="90"/>
      <c r="H56" s="90"/>
      <c r="I56" s="90"/>
    </row>
    <row r="57" spans="1:9" ht="14.4" x14ac:dyDescent="0.3">
      <c r="A57" s="90"/>
      <c r="B57" s="192"/>
      <c r="C57" s="192"/>
      <c r="D57" s="192"/>
      <c r="E57" s="90"/>
      <c r="F57" s="90"/>
      <c r="G57" s="90"/>
      <c r="H57" s="90"/>
      <c r="I57" s="90"/>
    </row>
    <row r="58" spans="1:9" ht="14.4" x14ac:dyDescent="0.3">
      <c r="A58" s="90"/>
      <c r="B58" s="192"/>
      <c r="C58" s="192"/>
      <c r="D58" s="192"/>
      <c r="E58" s="90"/>
      <c r="F58" s="90"/>
      <c r="G58" s="90"/>
      <c r="H58" s="90"/>
      <c r="I58" s="90"/>
    </row>
    <row r="59" spans="1:9" ht="14.4" hidden="1" x14ac:dyDescent="0.3">
      <c r="A59" s="90"/>
      <c r="B59" s="192"/>
      <c r="C59" s="192"/>
      <c r="D59" s="192"/>
      <c r="E59" s="90"/>
      <c r="F59" s="90"/>
      <c r="G59" s="90"/>
      <c r="H59" s="90"/>
      <c r="I59" s="90"/>
    </row>
    <row r="60" spans="1:9" ht="14.4" hidden="1" x14ac:dyDescent="0.3">
      <c r="A60" s="90"/>
      <c r="B60" s="192"/>
      <c r="C60" s="192"/>
      <c r="D60" s="192"/>
      <c r="E60" s="90"/>
      <c r="F60" s="90"/>
      <c r="G60" s="90"/>
      <c r="H60" s="90"/>
      <c r="I60" s="90"/>
    </row>
    <row r="61" spans="1:9" ht="14.4" hidden="1" x14ac:dyDescent="0.3">
      <c r="A61" s="90"/>
      <c r="B61" s="192"/>
      <c r="C61" s="192"/>
      <c r="D61" s="192"/>
      <c r="E61" s="90"/>
      <c r="F61" s="90"/>
      <c r="G61" s="90"/>
      <c r="H61" s="90"/>
      <c r="I61" s="90"/>
    </row>
    <row r="62" spans="1:9" ht="14.4" hidden="1" x14ac:dyDescent="0.3">
      <c r="A62" s="90"/>
      <c r="B62" s="192"/>
      <c r="C62" s="192"/>
      <c r="D62" s="192"/>
      <c r="E62" s="90"/>
      <c r="F62" s="90"/>
      <c r="G62" s="90"/>
      <c r="H62" s="90"/>
      <c r="I62" s="90"/>
    </row>
    <row r="63" spans="1:9" ht="14.4" hidden="1" x14ac:dyDescent="0.3">
      <c r="A63" s="90"/>
      <c r="B63" s="192"/>
      <c r="C63" s="192"/>
      <c r="D63" s="192"/>
      <c r="E63" s="90"/>
      <c r="F63" s="90"/>
      <c r="G63" s="90"/>
      <c r="H63" s="90"/>
      <c r="I63" s="90"/>
    </row>
    <row r="64" spans="1:9" ht="14.4" hidden="1" x14ac:dyDescent="0.3">
      <c r="A64" s="90"/>
      <c r="B64" s="192"/>
      <c r="C64" s="192"/>
      <c r="D64" s="192"/>
      <c r="E64" s="90"/>
      <c r="F64" s="90"/>
      <c r="G64" s="90"/>
      <c r="H64" s="90"/>
      <c r="I64" s="90"/>
    </row>
    <row r="65" spans="1:9" ht="14.4" hidden="1" x14ac:dyDescent="0.3">
      <c r="A65" s="90"/>
      <c r="B65" s="192"/>
      <c r="C65" s="192"/>
      <c r="D65" s="192"/>
      <c r="E65" s="90"/>
      <c r="F65" s="90"/>
      <c r="G65" s="90"/>
      <c r="H65" s="90"/>
      <c r="I65" s="90"/>
    </row>
    <row r="66" spans="1:9" ht="14.4" hidden="1" x14ac:dyDescent="0.3">
      <c r="A66" s="90"/>
      <c r="B66" s="192"/>
      <c r="C66" s="192"/>
      <c r="D66" s="192"/>
      <c r="E66" s="90"/>
      <c r="F66" s="90"/>
      <c r="G66" s="90"/>
      <c r="H66" s="90"/>
      <c r="I66" s="90"/>
    </row>
    <row r="67" spans="1:9" ht="14.4" hidden="1" x14ac:dyDescent="0.3">
      <c r="A67" s="90"/>
      <c r="B67" s="192"/>
      <c r="C67" s="192"/>
      <c r="D67" s="192"/>
      <c r="E67" s="90"/>
      <c r="F67" s="90"/>
      <c r="G67" s="90"/>
      <c r="H67" s="90"/>
      <c r="I67" s="90"/>
    </row>
    <row r="68" spans="1:9" ht="14.4" hidden="1" x14ac:dyDescent="0.3">
      <c r="A68" s="90"/>
      <c r="B68" s="192"/>
      <c r="C68" s="192"/>
      <c r="D68" s="192"/>
      <c r="E68" s="90"/>
      <c r="F68" s="90"/>
      <c r="G68" s="90"/>
      <c r="H68" s="90"/>
      <c r="I68" s="90"/>
    </row>
    <row r="69" spans="1:9" ht="14.4" hidden="1" x14ac:dyDescent="0.3">
      <c r="A69" s="90"/>
      <c r="B69" s="192"/>
      <c r="C69" s="192"/>
      <c r="D69" s="192"/>
      <c r="E69" s="90"/>
      <c r="F69" s="90"/>
      <c r="G69" s="90"/>
      <c r="H69" s="90"/>
      <c r="I69" s="90"/>
    </row>
    <row r="70" spans="1:9" ht="14.4" hidden="1" x14ac:dyDescent="0.3">
      <c r="A70" s="90"/>
      <c r="B70" s="192"/>
      <c r="C70" s="192"/>
      <c r="D70" s="192"/>
      <c r="E70" s="90"/>
      <c r="F70" s="90"/>
      <c r="G70" s="90"/>
      <c r="H70" s="90"/>
      <c r="I70" s="90"/>
    </row>
    <row r="71" spans="1:9" ht="14.4" hidden="1" x14ac:dyDescent="0.3">
      <c r="A71" s="90"/>
      <c r="B71" s="192"/>
      <c r="C71" s="192"/>
      <c r="D71" s="192"/>
      <c r="E71" s="90"/>
      <c r="F71" s="90"/>
      <c r="G71" s="90"/>
      <c r="H71" s="90"/>
      <c r="I71" s="90"/>
    </row>
    <row r="72" spans="1:9" ht="14.4" hidden="1" x14ac:dyDescent="0.3">
      <c r="A72" s="90"/>
      <c r="B72" s="192"/>
      <c r="C72" s="192"/>
      <c r="D72" s="192"/>
      <c r="E72" s="90"/>
      <c r="F72" s="90"/>
      <c r="G72" s="90"/>
      <c r="H72" s="90"/>
      <c r="I72" s="90"/>
    </row>
    <row r="73" spans="1:9" ht="14.4" hidden="1" x14ac:dyDescent="0.3">
      <c r="A73" s="90"/>
      <c r="B73" s="192"/>
      <c r="C73" s="192"/>
      <c r="D73" s="192"/>
      <c r="E73" s="90"/>
      <c r="F73" s="90"/>
      <c r="G73" s="90"/>
      <c r="H73" s="90"/>
      <c r="I73" s="90"/>
    </row>
    <row r="74" spans="1:9" ht="14.4" hidden="1" x14ac:dyDescent="0.3">
      <c r="A74" s="90"/>
      <c r="B74" s="192"/>
      <c r="C74" s="192"/>
      <c r="D74" s="192"/>
      <c r="E74" s="90"/>
      <c r="F74" s="90"/>
      <c r="G74" s="90"/>
      <c r="H74" s="90"/>
      <c r="I74" s="90"/>
    </row>
    <row r="75" spans="1:9" ht="14.4" hidden="1" x14ac:dyDescent="0.3">
      <c r="A75" s="90"/>
      <c r="B75" s="192"/>
      <c r="C75" s="192"/>
      <c r="D75" s="192"/>
      <c r="E75" s="90"/>
      <c r="F75" s="90"/>
      <c r="G75" s="90"/>
      <c r="H75" s="90"/>
      <c r="I75" s="90"/>
    </row>
    <row r="76" spans="1:9" ht="14.4" hidden="1" x14ac:dyDescent="0.3">
      <c r="A76" s="90"/>
      <c r="B76" s="192"/>
      <c r="C76" s="192"/>
      <c r="D76" s="192"/>
      <c r="E76" s="90"/>
      <c r="F76" s="90"/>
      <c r="G76" s="90"/>
      <c r="H76" s="90"/>
      <c r="I76" s="90"/>
    </row>
    <row r="77" spans="1:9" ht="14.4" hidden="1" x14ac:dyDescent="0.3">
      <c r="A77" s="90"/>
      <c r="B77" s="192"/>
      <c r="C77" s="192"/>
      <c r="D77" s="192"/>
      <c r="E77" s="90"/>
      <c r="F77" s="90"/>
      <c r="G77" s="90"/>
      <c r="H77" s="90"/>
      <c r="I77" s="90"/>
    </row>
    <row r="78" spans="1:9" ht="14.4" hidden="1" x14ac:dyDescent="0.3">
      <c r="A78" s="90"/>
      <c r="B78" s="192"/>
      <c r="C78" s="192"/>
      <c r="D78" s="192"/>
      <c r="E78" s="90"/>
      <c r="F78" s="90"/>
      <c r="G78" s="90"/>
      <c r="H78" s="90"/>
      <c r="I78" s="90"/>
    </row>
    <row r="79" spans="1:9" ht="14.4" hidden="1" x14ac:dyDescent="0.3">
      <c r="A79" s="90"/>
      <c r="B79" s="192"/>
      <c r="C79" s="192"/>
      <c r="D79" s="192"/>
      <c r="E79" s="90"/>
      <c r="F79" s="90"/>
      <c r="G79" s="90"/>
      <c r="H79" s="90"/>
      <c r="I79" s="90"/>
    </row>
    <row r="80" spans="1:9" ht="14.4" hidden="1" x14ac:dyDescent="0.3">
      <c r="A80" s="90"/>
      <c r="B80" s="192"/>
      <c r="C80" s="192"/>
      <c r="D80" s="192"/>
      <c r="E80" s="90"/>
      <c r="F80" s="90"/>
      <c r="G80" s="90"/>
      <c r="H80" s="90"/>
      <c r="I80" s="90"/>
    </row>
    <row r="81" spans="1:9" ht="14.4" hidden="1" x14ac:dyDescent="0.3">
      <c r="A81" s="90"/>
      <c r="B81" s="192"/>
      <c r="C81" s="192"/>
      <c r="D81" s="192"/>
      <c r="E81" s="90"/>
      <c r="F81" s="90"/>
      <c r="G81" s="90"/>
      <c r="H81" s="90"/>
      <c r="I81" s="90"/>
    </row>
    <row r="82" spans="1:9" ht="14.4" hidden="1" x14ac:dyDescent="0.3">
      <c r="A82" s="90"/>
      <c r="B82" s="192"/>
      <c r="C82" s="192"/>
      <c r="D82" s="192"/>
      <c r="E82" s="90"/>
      <c r="F82" s="90"/>
      <c r="G82" s="90"/>
      <c r="H82" s="90"/>
      <c r="I82" s="90"/>
    </row>
    <row r="83" spans="1:9" ht="14.4" hidden="1" x14ac:dyDescent="0.3">
      <c r="A83" s="90"/>
      <c r="B83" s="192"/>
      <c r="C83" s="192"/>
      <c r="D83" s="192"/>
      <c r="E83" s="90"/>
      <c r="F83" s="90"/>
      <c r="G83" s="90"/>
      <c r="H83" s="90"/>
      <c r="I83" s="90"/>
    </row>
    <row r="84" spans="1:9" ht="14.4" hidden="1" x14ac:dyDescent="0.3">
      <c r="A84" s="90"/>
      <c r="B84" s="192"/>
      <c r="C84" s="192"/>
      <c r="D84" s="192"/>
      <c r="E84" s="90"/>
      <c r="F84" s="90"/>
      <c r="G84" s="90"/>
      <c r="H84" s="90"/>
      <c r="I84" s="90"/>
    </row>
    <row r="85" spans="1:9" ht="14.4" hidden="1" x14ac:dyDescent="0.3">
      <c r="A85" s="90"/>
      <c r="B85" s="192"/>
      <c r="C85" s="192"/>
      <c r="D85" s="192"/>
      <c r="E85" s="90"/>
      <c r="F85" s="90"/>
      <c r="G85" s="90"/>
      <c r="H85" s="90"/>
      <c r="I85" s="90"/>
    </row>
    <row r="86" spans="1:9" ht="14.4" hidden="1" x14ac:dyDescent="0.3">
      <c r="A86" s="90"/>
      <c r="B86" s="192"/>
      <c r="C86" s="192"/>
      <c r="D86" s="192"/>
      <c r="E86" s="90"/>
      <c r="F86" s="90"/>
      <c r="G86" s="90"/>
      <c r="H86" s="90"/>
      <c r="I86" s="90"/>
    </row>
    <row r="87" spans="1:9" ht="14.4" hidden="1" x14ac:dyDescent="0.3">
      <c r="A87" s="90"/>
      <c r="B87" s="192"/>
      <c r="C87" s="192"/>
      <c r="D87" s="192"/>
      <c r="E87" s="90"/>
      <c r="F87" s="90"/>
      <c r="G87" s="90"/>
      <c r="H87" s="90"/>
      <c r="I87" s="90"/>
    </row>
    <row r="88" spans="1:9" ht="14.4" hidden="1" x14ac:dyDescent="0.3">
      <c r="A88" s="90"/>
      <c r="B88" s="192"/>
      <c r="C88" s="192"/>
      <c r="D88" s="192"/>
      <c r="E88" s="90"/>
      <c r="F88" s="90"/>
      <c r="G88" s="90"/>
      <c r="H88" s="90"/>
      <c r="I88" s="90"/>
    </row>
    <row r="89" spans="1:9" ht="14.4" hidden="1" x14ac:dyDescent="0.3">
      <c r="A89" s="90"/>
      <c r="B89" s="192"/>
      <c r="C89" s="192"/>
      <c r="D89" s="192"/>
      <c r="E89" s="90"/>
      <c r="F89" s="90"/>
      <c r="G89" s="90"/>
      <c r="H89" s="90"/>
      <c r="I89" s="90"/>
    </row>
    <row r="90" spans="1:9" ht="14.4" hidden="1" x14ac:dyDescent="0.3">
      <c r="A90" s="90"/>
      <c r="B90" s="192"/>
      <c r="C90" s="192"/>
      <c r="D90" s="192"/>
      <c r="E90" s="90"/>
      <c r="F90" s="90"/>
      <c r="G90" s="90"/>
      <c r="H90" s="90"/>
      <c r="I90" s="90"/>
    </row>
    <row r="91" spans="1:9" ht="14.4" hidden="1" x14ac:dyDescent="0.3">
      <c r="A91" s="90"/>
      <c r="B91" s="192"/>
      <c r="C91" s="192"/>
      <c r="D91" s="192"/>
      <c r="E91" s="90"/>
      <c r="F91" s="90"/>
      <c r="G91" s="90"/>
      <c r="H91" s="90"/>
      <c r="I91" s="90"/>
    </row>
    <row r="92" spans="1:9" ht="14.4" hidden="1" x14ac:dyDescent="0.3">
      <c r="A92" s="90"/>
      <c r="B92" s="192"/>
      <c r="C92" s="192"/>
      <c r="D92" s="192"/>
      <c r="E92" s="90"/>
      <c r="F92" s="90"/>
      <c r="G92" s="90"/>
      <c r="H92" s="90"/>
      <c r="I92" s="90"/>
    </row>
    <row r="93" spans="1:9" ht="14.4" hidden="1" x14ac:dyDescent="0.3">
      <c r="A93" s="90"/>
      <c r="B93" s="192"/>
      <c r="C93" s="192"/>
      <c r="D93" s="192"/>
      <c r="E93" s="90"/>
      <c r="F93" s="90"/>
      <c r="G93" s="90"/>
      <c r="H93" s="90"/>
      <c r="I93" s="90"/>
    </row>
    <row r="94" spans="1:9" ht="14.4" hidden="1" x14ac:dyDescent="0.3">
      <c r="A94" s="90"/>
      <c r="B94" s="192"/>
      <c r="C94" s="192"/>
      <c r="D94" s="192"/>
      <c r="E94" s="90"/>
      <c r="F94" s="90"/>
      <c r="G94" s="90"/>
      <c r="H94" s="90"/>
      <c r="I94" s="90"/>
    </row>
    <row r="95" spans="1:9" ht="14.4" hidden="1" x14ac:dyDescent="0.3">
      <c r="A95" s="90"/>
      <c r="B95" s="192"/>
      <c r="C95" s="192"/>
      <c r="D95" s="192"/>
      <c r="E95" s="90"/>
      <c r="F95" s="90"/>
      <c r="G95" s="90"/>
      <c r="H95" s="90"/>
      <c r="I95" s="90"/>
    </row>
    <row r="96" spans="1:9" ht="14.4" hidden="1" x14ac:dyDescent="0.3">
      <c r="A96" s="90"/>
      <c r="B96" s="192"/>
      <c r="C96" s="192"/>
      <c r="D96" s="192"/>
      <c r="E96" s="90"/>
      <c r="F96" s="90"/>
      <c r="G96" s="90"/>
      <c r="H96" s="90"/>
      <c r="I96" s="90"/>
    </row>
    <row r="97" spans="1:9" ht="14.4" hidden="1" x14ac:dyDescent="0.3">
      <c r="A97" s="90"/>
      <c r="B97" s="192"/>
      <c r="C97" s="192"/>
      <c r="D97" s="192"/>
      <c r="E97" s="90"/>
      <c r="F97" s="90"/>
      <c r="G97" s="90"/>
      <c r="H97" s="90"/>
      <c r="I97" s="90"/>
    </row>
    <row r="98" spans="1:9" ht="14.4" hidden="1" x14ac:dyDescent="0.3">
      <c r="A98" s="90"/>
      <c r="B98" s="192"/>
      <c r="C98" s="192"/>
      <c r="D98" s="192"/>
      <c r="E98" s="90"/>
      <c r="F98" s="90"/>
      <c r="G98" s="90"/>
      <c r="H98" s="90"/>
      <c r="I98" s="90"/>
    </row>
    <row r="99" spans="1:9" ht="14.4" hidden="1" x14ac:dyDescent="0.3">
      <c r="A99" s="90"/>
      <c r="B99" s="192"/>
      <c r="C99" s="192"/>
      <c r="D99" s="192"/>
      <c r="E99" s="90"/>
      <c r="F99" s="90"/>
      <c r="G99" s="90"/>
      <c r="H99" s="90"/>
      <c r="I99" s="90"/>
    </row>
    <row r="100" spans="1:9" ht="14.4" hidden="1" x14ac:dyDescent="0.3">
      <c r="A100" s="90"/>
      <c r="B100" s="192"/>
      <c r="C100" s="192"/>
      <c r="D100" s="192"/>
      <c r="E100" s="90"/>
      <c r="F100" s="90"/>
      <c r="G100" s="90"/>
      <c r="H100" s="90"/>
      <c r="I100" s="90"/>
    </row>
    <row r="101" spans="1:9" ht="14.4" hidden="1" x14ac:dyDescent="0.3">
      <c r="A101" s="90"/>
      <c r="B101" s="192"/>
      <c r="C101" s="192"/>
      <c r="D101" s="192"/>
      <c r="E101" s="90"/>
      <c r="F101" s="90"/>
      <c r="G101" s="90"/>
      <c r="H101" s="90"/>
      <c r="I101" s="90"/>
    </row>
    <row r="102" spans="1:9" ht="14.4" hidden="1" x14ac:dyDescent="0.3">
      <c r="A102" s="90"/>
      <c r="B102" s="192"/>
      <c r="C102" s="192"/>
      <c r="D102" s="192"/>
      <c r="E102" s="90"/>
      <c r="F102" s="90"/>
      <c r="G102" s="90"/>
      <c r="H102" s="90"/>
      <c r="I102" s="90"/>
    </row>
    <row r="103" spans="1:9" ht="14.4" hidden="1" x14ac:dyDescent="0.3">
      <c r="A103" s="90"/>
      <c r="B103" s="192"/>
      <c r="C103" s="192"/>
      <c r="D103" s="192"/>
      <c r="E103" s="90"/>
      <c r="F103" s="90"/>
      <c r="G103" s="90"/>
      <c r="H103" s="90"/>
      <c r="I103" s="90"/>
    </row>
    <row r="104" spans="1:9" ht="14.4" hidden="1" x14ac:dyDescent="0.3">
      <c r="A104" s="90"/>
      <c r="B104" s="192"/>
      <c r="C104" s="192"/>
      <c r="D104" s="192"/>
      <c r="E104" s="90"/>
      <c r="F104" s="90"/>
      <c r="G104" s="90"/>
      <c r="H104" s="90"/>
      <c r="I104" s="90"/>
    </row>
    <row r="105" spans="1:9" ht="14.4" hidden="1" x14ac:dyDescent="0.3">
      <c r="A105" s="90"/>
      <c r="B105" s="192"/>
      <c r="C105" s="192"/>
      <c r="D105" s="192"/>
      <c r="E105" s="90"/>
      <c r="F105" s="90"/>
      <c r="G105" s="90"/>
      <c r="H105" s="90"/>
      <c r="I105" s="90"/>
    </row>
    <row r="106" spans="1:9" ht="14.4" hidden="1" x14ac:dyDescent="0.3">
      <c r="A106" s="90"/>
      <c r="B106" s="192"/>
      <c r="C106" s="192"/>
      <c r="D106" s="192"/>
      <c r="E106" s="90"/>
      <c r="F106" s="90"/>
      <c r="G106" s="90"/>
      <c r="H106" s="90"/>
      <c r="I106" s="90"/>
    </row>
    <row r="107" spans="1:9" ht="14.4" hidden="1" x14ac:dyDescent="0.3">
      <c r="A107" s="90"/>
      <c r="B107" s="192"/>
      <c r="C107" s="192"/>
      <c r="D107" s="192"/>
      <c r="E107" s="90"/>
      <c r="F107" s="90"/>
      <c r="G107" s="90"/>
      <c r="H107" s="90"/>
      <c r="I107" s="90"/>
    </row>
    <row r="108" spans="1:9" ht="14.4" hidden="1" x14ac:dyDescent="0.3">
      <c r="A108" s="90"/>
      <c r="B108" s="192"/>
      <c r="C108" s="192"/>
      <c r="D108" s="192"/>
      <c r="E108" s="90"/>
      <c r="F108" s="90"/>
      <c r="G108" s="90"/>
      <c r="H108" s="90"/>
      <c r="I108" s="90"/>
    </row>
    <row r="109" spans="1:9" ht="14.4" hidden="1" x14ac:dyDescent="0.3">
      <c r="A109" s="90"/>
      <c r="B109" s="192"/>
      <c r="C109" s="192"/>
      <c r="D109" s="192"/>
      <c r="E109" s="90"/>
      <c r="F109" s="90"/>
      <c r="G109" s="90"/>
      <c r="H109" s="90"/>
      <c r="I109" s="90"/>
    </row>
    <row r="110" spans="1:9" ht="14.4" hidden="1" x14ac:dyDescent="0.3">
      <c r="A110" s="90"/>
      <c r="B110" s="192"/>
      <c r="C110" s="192"/>
      <c r="D110" s="192"/>
      <c r="E110" s="90"/>
      <c r="F110" s="90"/>
      <c r="G110" s="90"/>
      <c r="H110" s="90"/>
      <c r="I110" s="90"/>
    </row>
    <row r="111" spans="1:9" ht="14.4" hidden="1" x14ac:dyDescent="0.3">
      <c r="A111" s="90"/>
      <c r="B111" s="192"/>
      <c r="C111" s="192"/>
      <c r="D111" s="192"/>
      <c r="E111" s="90"/>
      <c r="F111" s="90"/>
      <c r="G111" s="90"/>
      <c r="H111" s="90"/>
      <c r="I111" s="90"/>
    </row>
    <row r="112" spans="1:9" ht="14.4" hidden="1" x14ac:dyDescent="0.3">
      <c r="A112" s="90"/>
      <c r="B112" s="192"/>
      <c r="C112" s="192"/>
      <c r="D112" s="192"/>
      <c r="E112" s="90"/>
      <c r="F112" s="90"/>
      <c r="G112" s="90"/>
      <c r="H112" s="90"/>
      <c r="I112" s="90"/>
    </row>
    <row r="113" spans="1:9" ht="14.4" hidden="1" x14ac:dyDescent="0.3">
      <c r="A113" s="90"/>
      <c r="B113" s="192"/>
      <c r="C113" s="192"/>
      <c r="D113" s="192"/>
      <c r="E113" s="90"/>
      <c r="F113" s="90"/>
      <c r="G113" s="90"/>
      <c r="H113" s="90"/>
      <c r="I113" s="90"/>
    </row>
    <row r="114" spans="1:9" ht="14.4" hidden="1" x14ac:dyDescent="0.3">
      <c r="A114" s="90"/>
      <c r="B114" s="192"/>
      <c r="C114" s="192"/>
      <c r="D114" s="192"/>
      <c r="E114" s="90"/>
      <c r="F114" s="90"/>
      <c r="G114" s="90"/>
      <c r="H114" s="90"/>
      <c r="I114" s="90"/>
    </row>
    <row r="115" spans="1:9" ht="14.4" hidden="1" x14ac:dyDescent="0.3">
      <c r="A115" s="90"/>
      <c r="B115" s="192"/>
      <c r="C115" s="192"/>
      <c r="D115" s="192"/>
      <c r="E115" s="90"/>
      <c r="F115" s="90"/>
      <c r="G115" s="90"/>
      <c r="H115" s="90"/>
      <c r="I115" s="90"/>
    </row>
    <row r="116" spans="1:9" ht="14.4" hidden="1" x14ac:dyDescent="0.3">
      <c r="A116" s="90"/>
      <c r="B116" s="192"/>
      <c r="C116" s="192"/>
      <c r="D116" s="192"/>
      <c r="E116" s="90"/>
      <c r="F116" s="90"/>
      <c r="G116" s="90"/>
      <c r="H116" s="90"/>
      <c r="I116" s="90"/>
    </row>
    <row r="117" spans="1:9" ht="14.4" hidden="1" x14ac:dyDescent="0.3">
      <c r="A117" s="90"/>
      <c r="B117" s="192"/>
      <c r="C117" s="192"/>
      <c r="D117" s="192"/>
      <c r="E117" s="90"/>
      <c r="F117" s="90"/>
      <c r="G117" s="90"/>
      <c r="H117" s="90"/>
      <c r="I117" s="90"/>
    </row>
    <row r="118" spans="1:9" ht="14.4" hidden="1" x14ac:dyDescent="0.3">
      <c r="A118" s="90"/>
      <c r="B118" s="192"/>
      <c r="C118" s="192"/>
      <c r="D118" s="192"/>
      <c r="E118" s="90"/>
      <c r="F118" s="90"/>
      <c r="G118" s="90"/>
      <c r="H118" s="90"/>
      <c r="I118" s="90"/>
    </row>
    <row r="119" spans="1:9" ht="14.4" hidden="1" x14ac:dyDescent="0.3">
      <c r="A119" s="90"/>
      <c r="B119" s="192"/>
      <c r="C119" s="192"/>
      <c r="D119" s="192"/>
      <c r="E119" s="90"/>
      <c r="F119" s="90"/>
      <c r="G119" s="90"/>
      <c r="H119" s="90"/>
      <c r="I119" s="90"/>
    </row>
    <row r="120" spans="1:9" ht="14.4" hidden="1" x14ac:dyDescent="0.3">
      <c r="A120" s="90"/>
      <c r="B120" s="192"/>
      <c r="C120" s="192"/>
      <c r="D120" s="192"/>
      <c r="E120" s="90"/>
      <c r="F120" s="90"/>
      <c r="G120" s="90"/>
      <c r="H120" s="90"/>
      <c r="I120" s="90"/>
    </row>
    <row r="121" spans="1:9" ht="14.4" hidden="1" x14ac:dyDescent="0.3">
      <c r="A121" s="90"/>
      <c r="B121" s="192"/>
      <c r="C121" s="192"/>
      <c r="D121" s="192"/>
      <c r="E121" s="90"/>
      <c r="F121" s="90"/>
      <c r="G121" s="90"/>
      <c r="H121" s="90"/>
      <c r="I121" s="90"/>
    </row>
    <row r="122" spans="1:9" ht="14.4" hidden="1" x14ac:dyDescent="0.3">
      <c r="A122" s="90"/>
      <c r="B122" s="192"/>
      <c r="C122" s="192"/>
      <c r="D122" s="192"/>
      <c r="E122" s="90"/>
      <c r="F122" s="90"/>
      <c r="G122" s="90"/>
      <c r="H122" s="90"/>
      <c r="I122" s="90"/>
    </row>
    <row r="123" spans="1:9" ht="14.4" hidden="1" x14ac:dyDescent="0.3">
      <c r="A123" s="90"/>
      <c r="B123" s="192"/>
      <c r="C123" s="192"/>
      <c r="D123" s="192"/>
      <c r="E123" s="90"/>
      <c r="F123" s="90"/>
      <c r="G123" s="90"/>
      <c r="H123" s="90"/>
      <c r="I123" s="90"/>
    </row>
    <row r="124" spans="1:9" ht="14.4" hidden="1" x14ac:dyDescent="0.3">
      <c r="A124" s="90"/>
      <c r="B124" s="192"/>
      <c r="C124" s="192"/>
      <c r="D124" s="192"/>
      <c r="E124" s="90"/>
      <c r="F124" s="90"/>
      <c r="G124" s="90"/>
      <c r="H124" s="90"/>
      <c r="I124" s="90"/>
    </row>
    <row r="125" spans="1:9" ht="14.4" hidden="1" x14ac:dyDescent="0.3">
      <c r="A125" s="90"/>
      <c r="B125" s="192"/>
      <c r="C125" s="192"/>
      <c r="D125" s="192"/>
      <c r="E125" s="90"/>
      <c r="F125" s="90"/>
      <c r="G125" s="90"/>
      <c r="H125" s="90"/>
      <c r="I125" s="90"/>
    </row>
    <row r="126" spans="1:9" ht="14.4" hidden="1" x14ac:dyDescent="0.3">
      <c r="A126" s="90"/>
      <c r="B126" s="192"/>
      <c r="C126" s="192"/>
      <c r="D126" s="192"/>
      <c r="E126" s="90"/>
      <c r="F126" s="90"/>
      <c r="G126" s="90"/>
      <c r="H126" s="90"/>
      <c r="I126" s="90"/>
    </row>
    <row r="127" spans="1:9" ht="14.4" hidden="1" x14ac:dyDescent="0.3">
      <c r="A127" s="90"/>
      <c r="B127" s="192"/>
      <c r="C127" s="192"/>
      <c r="D127" s="192"/>
      <c r="E127" s="90"/>
      <c r="F127" s="90"/>
      <c r="G127" s="90"/>
      <c r="H127" s="90"/>
      <c r="I127" s="90"/>
    </row>
    <row r="128" spans="1:9" ht="14.4" hidden="1" x14ac:dyDescent="0.3">
      <c r="A128" s="90"/>
      <c r="B128" s="192"/>
      <c r="C128" s="192"/>
      <c r="D128" s="192"/>
      <c r="E128" s="90"/>
      <c r="F128" s="90"/>
      <c r="G128" s="90"/>
      <c r="H128" s="90"/>
      <c r="I128" s="90"/>
    </row>
    <row r="129" spans="1:9" ht="14.4" hidden="1" x14ac:dyDescent="0.3">
      <c r="A129" s="90"/>
      <c r="B129" s="192"/>
      <c r="C129" s="192"/>
      <c r="D129" s="192"/>
      <c r="E129" s="90"/>
      <c r="F129" s="90"/>
      <c r="G129" s="90"/>
      <c r="H129" s="90"/>
      <c r="I129" s="90"/>
    </row>
    <row r="130" spans="1:9" ht="14.4" hidden="1" x14ac:dyDescent="0.3">
      <c r="A130" s="90"/>
      <c r="B130" s="192"/>
      <c r="C130" s="192"/>
      <c r="D130" s="192"/>
      <c r="E130" s="90"/>
      <c r="F130" s="90"/>
      <c r="G130" s="90"/>
      <c r="H130" s="90"/>
      <c r="I130" s="90"/>
    </row>
    <row r="131" spans="1:9" ht="14.4" hidden="1" x14ac:dyDescent="0.3">
      <c r="A131" s="90"/>
      <c r="B131" s="192"/>
      <c r="C131" s="192"/>
      <c r="D131" s="192"/>
      <c r="E131" s="90"/>
      <c r="F131" s="90"/>
      <c r="G131" s="90"/>
      <c r="H131" s="90"/>
      <c r="I131" s="90"/>
    </row>
    <row r="132" spans="1:9" ht="14.4" hidden="1" x14ac:dyDescent="0.3">
      <c r="A132" s="90"/>
      <c r="B132" s="192"/>
      <c r="C132" s="192"/>
      <c r="D132" s="192"/>
      <c r="E132" s="90"/>
      <c r="F132" s="90"/>
      <c r="G132" s="90"/>
      <c r="H132" s="90"/>
      <c r="I132" s="90"/>
    </row>
    <row r="133" spans="1:9" ht="14.4" hidden="1" x14ac:dyDescent="0.3">
      <c r="A133" s="90"/>
      <c r="B133" s="192"/>
      <c r="C133" s="192"/>
      <c r="D133" s="192"/>
      <c r="E133" s="90"/>
      <c r="F133" s="90"/>
      <c r="G133" s="90"/>
      <c r="H133" s="90"/>
      <c r="I133" s="90"/>
    </row>
    <row r="134" spans="1:9" ht="14.4" hidden="1" x14ac:dyDescent="0.3">
      <c r="A134" s="90"/>
      <c r="B134" s="192"/>
      <c r="C134" s="192"/>
      <c r="D134" s="192"/>
      <c r="E134" s="90"/>
      <c r="F134" s="90"/>
      <c r="G134" s="90"/>
      <c r="H134" s="90"/>
      <c r="I134" s="90"/>
    </row>
    <row r="135" spans="1:9" ht="14.4" hidden="1" x14ac:dyDescent="0.3">
      <c r="A135" s="90"/>
      <c r="B135" s="192"/>
      <c r="C135" s="192"/>
      <c r="D135" s="192"/>
      <c r="E135" s="90"/>
      <c r="F135" s="90"/>
      <c r="G135" s="90"/>
      <c r="H135" s="90"/>
      <c r="I135" s="90"/>
    </row>
    <row r="136" spans="1:9" ht="14.4" hidden="1" x14ac:dyDescent="0.3">
      <c r="A136" s="90"/>
      <c r="B136" s="192"/>
      <c r="C136" s="192"/>
      <c r="D136" s="192"/>
      <c r="E136" s="90"/>
      <c r="F136" s="90"/>
      <c r="G136" s="90"/>
      <c r="H136" s="90"/>
      <c r="I136" s="90"/>
    </row>
    <row r="137" spans="1:9" ht="14.4" hidden="1" x14ac:dyDescent="0.3">
      <c r="A137" s="90"/>
      <c r="B137" s="192"/>
      <c r="C137" s="192"/>
      <c r="D137" s="192"/>
      <c r="E137" s="90"/>
      <c r="F137" s="90"/>
      <c r="G137" s="90"/>
      <c r="H137" s="90"/>
      <c r="I137" s="90"/>
    </row>
    <row r="138" spans="1:9" ht="14.4" hidden="1" x14ac:dyDescent="0.3">
      <c r="A138" s="90"/>
      <c r="B138" s="192"/>
      <c r="C138" s="192"/>
      <c r="D138" s="192"/>
      <c r="E138" s="90"/>
      <c r="F138" s="90"/>
      <c r="G138" s="90"/>
      <c r="H138" s="90"/>
      <c r="I138" s="90"/>
    </row>
    <row r="139" spans="1:9" ht="14.4" hidden="1" x14ac:dyDescent="0.3">
      <c r="A139" s="90"/>
      <c r="B139" s="192"/>
      <c r="C139" s="192"/>
      <c r="D139" s="192"/>
      <c r="E139" s="90"/>
      <c r="F139" s="90"/>
      <c r="G139" s="90"/>
      <c r="H139" s="90"/>
      <c r="I139" s="90"/>
    </row>
    <row r="140" spans="1:9" ht="14.4" hidden="1" x14ac:dyDescent="0.3">
      <c r="A140" s="90"/>
      <c r="B140" s="192"/>
      <c r="C140" s="192"/>
      <c r="D140" s="192"/>
      <c r="E140" s="90"/>
      <c r="F140" s="90"/>
      <c r="G140" s="90"/>
      <c r="H140" s="90"/>
      <c r="I140" s="90"/>
    </row>
    <row r="141" spans="1:9" ht="14.4" hidden="1" x14ac:dyDescent="0.3">
      <c r="A141" s="90"/>
      <c r="B141" s="192"/>
      <c r="C141" s="192"/>
      <c r="D141" s="192"/>
      <c r="E141" s="90"/>
      <c r="F141" s="90"/>
      <c r="G141" s="90"/>
      <c r="H141" s="90"/>
      <c r="I141" s="90"/>
    </row>
    <row r="142" spans="1:9" ht="14.4" hidden="1" x14ac:dyDescent="0.3">
      <c r="A142" s="90"/>
      <c r="B142" s="192"/>
      <c r="C142" s="192"/>
      <c r="D142" s="192"/>
      <c r="E142" s="90"/>
      <c r="F142" s="90"/>
      <c r="G142" s="90"/>
      <c r="H142" s="90"/>
      <c r="I142" s="90"/>
    </row>
    <row r="143" spans="1:9" ht="14.4" hidden="1" x14ac:dyDescent="0.3">
      <c r="A143" s="90"/>
      <c r="B143" s="192"/>
      <c r="C143" s="192"/>
      <c r="D143" s="192"/>
      <c r="E143" s="90"/>
      <c r="F143" s="90"/>
      <c r="G143" s="90"/>
      <c r="H143" s="90"/>
      <c r="I143" s="90"/>
    </row>
    <row r="144" spans="1:9" ht="14.4" hidden="1" x14ac:dyDescent="0.3">
      <c r="A144" s="90"/>
      <c r="B144" s="192"/>
      <c r="C144" s="192"/>
      <c r="D144" s="192"/>
      <c r="E144" s="90"/>
      <c r="F144" s="90"/>
      <c r="G144" s="90"/>
      <c r="H144" s="90"/>
      <c r="I144" s="90"/>
    </row>
    <row r="145" spans="1:9" ht="14.4" hidden="1" x14ac:dyDescent="0.3">
      <c r="A145" s="90"/>
      <c r="B145" s="192"/>
      <c r="C145" s="192"/>
      <c r="D145" s="192"/>
      <c r="E145" s="90"/>
      <c r="F145" s="90"/>
      <c r="G145" s="90"/>
      <c r="H145" s="90"/>
      <c r="I145" s="90"/>
    </row>
    <row r="146" spans="1:9" ht="14.4" hidden="1" x14ac:dyDescent="0.3">
      <c r="A146" s="90"/>
      <c r="B146" s="192"/>
      <c r="C146" s="192"/>
      <c r="D146" s="192"/>
      <c r="E146" s="90"/>
      <c r="F146" s="90"/>
      <c r="G146" s="90"/>
      <c r="H146" s="90"/>
      <c r="I146" s="90"/>
    </row>
    <row r="147" spans="1:9" ht="14.4" hidden="1" x14ac:dyDescent="0.3">
      <c r="A147" s="90"/>
      <c r="B147" s="192"/>
      <c r="C147" s="192"/>
      <c r="D147" s="192"/>
      <c r="E147" s="90"/>
      <c r="F147" s="90"/>
      <c r="G147" s="90"/>
      <c r="H147" s="90"/>
      <c r="I147" s="90"/>
    </row>
    <row r="148" spans="1:9" ht="14.4" hidden="1" x14ac:dyDescent="0.3">
      <c r="A148" s="90"/>
      <c r="B148" s="192"/>
      <c r="C148" s="192"/>
      <c r="D148" s="192"/>
      <c r="E148" s="90"/>
      <c r="F148" s="90"/>
      <c r="G148" s="90"/>
      <c r="H148" s="90"/>
      <c r="I148" s="90"/>
    </row>
    <row r="149" spans="1:9" ht="14.4" hidden="1" x14ac:dyDescent="0.3">
      <c r="A149" s="90"/>
      <c r="B149" s="192"/>
      <c r="C149" s="192"/>
      <c r="D149" s="192"/>
      <c r="E149" s="90"/>
      <c r="F149" s="90"/>
      <c r="G149" s="90"/>
      <c r="H149" s="90"/>
      <c r="I149" s="90"/>
    </row>
    <row r="150" spans="1:9" ht="14.4" hidden="1" x14ac:dyDescent="0.3">
      <c r="A150" s="90"/>
      <c r="B150" s="192"/>
      <c r="C150" s="192"/>
      <c r="D150" s="192"/>
      <c r="E150" s="90"/>
      <c r="F150" s="90"/>
      <c r="G150" s="90"/>
      <c r="H150" s="90"/>
      <c r="I150" s="90"/>
    </row>
    <row r="151" spans="1:9" ht="14.4" hidden="1" x14ac:dyDescent="0.3">
      <c r="A151" s="90"/>
      <c r="B151" s="192"/>
      <c r="C151" s="192"/>
      <c r="D151" s="192"/>
      <c r="E151" s="90"/>
      <c r="F151" s="90"/>
      <c r="G151" s="90"/>
      <c r="H151" s="90"/>
      <c r="I151" s="90"/>
    </row>
    <row r="152" spans="1:9" ht="14.4" hidden="1" x14ac:dyDescent="0.3">
      <c r="A152" s="90"/>
      <c r="B152" s="192"/>
      <c r="C152" s="192"/>
      <c r="D152" s="192"/>
      <c r="E152" s="90"/>
      <c r="F152" s="90"/>
      <c r="G152" s="90"/>
      <c r="H152" s="90"/>
      <c r="I152" s="90"/>
    </row>
    <row r="153" spans="1:9" ht="14.4" hidden="1" x14ac:dyDescent="0.3">
      <c r="A153" s="90"/>
      <c r="B153" s="192"/>
      <c r="C153" s="192"/>
      <c r="D153" s="192"/>
      <c r="E153" s="90"/>
      <c r="F153" s="90"/>
      <c r="G153" s="90"/>
      <c r="H153" s="90"/>
      <c r="I153" s="90"/>
    </row>
    <row r="154" spans="1:9" ht="14.4" hidden="1" x14ac:dyDescent="0.3">
      <c r="A154" s="90"/>
      <c r="B154" s="192"/>
      <c r="C154" s="192"/>
      <c r="D154" s="192"/>
      <c r="E154" s="90"/>
      <c r="F154" s="90"/>
      <c r="G154" s="90"/>
      <c r="H154" s="90"/>
      <c r="I154" s="90"/>
    </row>
    <row r="155" spans="1:9" ht="14.4" hidden="1" x14ac:dyDescent="0.3">
      <c r="A155" s="90"/>
      <c r="B155" s="192"/>
      <c r="C155" s="192"/>
      <c r="D155" s="192"/>
      <c r="E155" s="90"/>
      <c r="F155" s="90"/>
      <c r="G155" s="90"/>
      <c r="H155" s="90"/>
      <c r="I155" s="90"/>
    </row>
    <row r="156" spans="1:9" ht="14.4" hidden="1" x14ac:dyDescent="0.3">
      <c r="A156" s="90"/>
      <c r="B156" s="192"/>
      <c r="C156" s="192"/>
      <c r="D156" s="192"/>
      <c r="E156" s="90"/>
      <c r="F156" s="90"/>
      <c r="G156" s="90"/>
      <c r="H156" s="90"/>
      <c r="I156" s="90"/>
    </row>
    <row r="157" spans="1:9" ht="14.4" hidden="1" x14ac:dyDescent="0.3">
      <c r="A157" s="90"/>
      <c r="B157" s="192"/>
      <c r="C157" s="192"/>
      <c r="D157" s="192"/>
      <c r="E157" s="90"/>
      <c r="F157" s="90"/>
      <c r="G157" s="90"/>
      <c r="H157" s="90"/>
      <c r="I157" s="90"/>
    </row>
    <row r="158" spans="1:9" ht="14.4" hidden="1" x14ac:dyDescent="0.3">
      <c r="A158" s="90"/>
      <c r="B158" s="192"/>
      <c r="C158" s="192"/>
      <c r="D158" s="192"/>
      <c r="E158" s="90"/>
      <c r="F158" s="90"/>
      <c r="G158" s="90"/>
      <c r="H158" s="90"/>
      <c r="I158" s="90"/>
    </row>
    <row r="159" spans="1:9" ht="14.4" hidden="1" x14ac:dyDescent="0.3">
      <c r="A159" s="90"/>
      <c r="B159" s="192"/>
      <c r="C159" s="192"/>
      <c r="D159" s="192"/>
      <c r="E159" s="90"/>
      <c r="F159" s="90"/>
      <c r="G159" s="90"/>
      <c r="H159" s="90"/>
      <c r="I159" s="90"/>
    </row>
    <row r="160" spans="1:9" ht="14.4" hidden="1" x14ac:dyDescent="0.3">
      <c r="A160" s="90"/>
      <c r="B160" s="192"/>
      <c r="C160" s="192"/>
      <c r="D160" s="192"/>
      <c r="E160" s="90"/>
      <c r="F160" s="90"/>
      <c r="G160" s="90"/>
      <c r="H160" s="90"/>
      <c r="I160" s="90"/>
    </row>
    <row r="161" spans="1:9" ht="14.4" hidden="1" x14ac:dyDescent="0.3">
      <c r="A161" s="90"/>
      <c r="B161" s="192"/>
      <c r="C161" s="192"/>
      <c r="D161" s="192"/>
      <c r="E161" s="90"/>
      <c r="F161" s="90"/>
      <c r="G161" s="90"/>
      <c r="H161" s="90"/>
      <c r="I161" s="90"/>
    </row>
    <row r="162" spans="1:9" ht="14.4" hidden="1" x14ac:dyDescent="0.3">
      <c r="A162" s="90"/>
      <c r="B162" s="192"/>
      <c r="C162" s="192"/>
      <c r="D162" s="192"/>
      <c r="E162" s="90"/>
      <c r="F162" s="90"/>
      <c r="G162" s="90"/>
      <c r="H162" s="90"/>
      <c r="I162" s="90"/>
    </row>
    <row r="163" spans="1:9" ht="14.4" hidden="1" x14ac:dyDescent="0.3">
      <c r="A163" s="90"/>
      <c r="B163" s="192"/>
      <c r="C163" s="192"/>
      <c r="D163" s="192"/>
      <c r="E163" s="90"/>
      <c r="F163" s="90"/>
      <c r="G163" s="90"/>
      <c r="H163" s="90"/>
      <c r="I163" s="90"/>
    </row>
    <row r="164" spans="1:9" ht="14.4" hidden="1" x14ac:dyDescent="0.3">
      <c r="A164" s="90"/>
      <c r="B164" s="192"/>
      <c r="C164" s="192"/>
      <c r="D164" s="192"/>
      <c r="E164" s="90"/>
      <c r="F164" s="90"/>
      <c r="G164" s="90"/>
      <c r="H164" s="90"/>
      <c r="I164" s="90"/>
    </row>
    <row r="165" spans="1:9" ht="14.4" hidden="1" x14ac:dyDescent="0.3">
      <c r="A165" s="90"/>
      <c r="B165" s="192"/>
      <c r="C165" s="192"/>
      <c r="D165" s="192"/>
      <c r="E165" s="90"/>
      <c r="F165" s="90"/>
      <c r="G165" s="90"/>
      <c r="H165" s="90"/>
      <c r="I165" s="90"/>
    </row>
    <row r="166" spans="1:9" ht="14.4" hidden="1" x14ac:dyDescent="0.3">
      <c r="A166" s="90"/>
      <c r="B166" s="192"/>
      <c r="C166" s="192"/>
      <c r="D166" s="192"/>
      <c r="E166" s="90"/>
      <c r="F166" s="90"/>
      <c r="G166" s="90"/>
      <c r="H166" s="90"/>
      <c r="I166" s="90"/>
    </row>
    <row r="167" spans="1:9" ht="14.4" hidden="1" x14ac:dyDescent="0.3">
      <c r="A167" s="90"/>
      <c r="B167" s="192"/>
      <c r="C167" s="192"/>
      <c r="D167" s="192"/>
      <c r="E167" s="90"/>
      <c r="F167" s="90"/>
      <c r="G167" s="90"/>
      <c r="H167" s="90"/>
      <c r="I167" s="90"/>
    </row>
    <row r="168" spans="1:9" ht="14.4" hidden="1" x14ac:dyDescent="0.3">
      <c r="A168" s="90"/>
      <c r="B168" s="192"/>
      <c r="C168" s="192"/>
      <c r="D168" s="192"/>
      <c r="E168" s="90"/>
      <c r="F168" s="90"/>
      <c r="G168" s="90"/>
      <c r="H168" s="90"/>
      <c r="I168" s="90"/>
    </row>
    <row r="169" spans="1:9" ht="14.4" hidden="1" x14ac:dyDescent="0.3">
      <c r="A169" s="90"/>
      <c r="B169" s="192"/>
      <c r="C169" s="192"/>
      <c r="D169" s="192"/>
      <c r="E169" s="90"/>
      <c r="F169" s="90"/>
      <c r="G169" s="90"/>
      <c r="H169" s="90"/>
      <c r="I169" s="90"/>
    </row>
    <row r="170" spans="1:9" ht="14.4" hidden="1" x14ac:dyDescent="0.3">
      <c r="A170" s="90"/>
      <c r="B170" s="192"/>
      <c r="C170" s="192"/>
      <c r="D170" s="192"/>
      <c r="E170" s="90"/>
      <c r="F170" s="90"/>
      <c r="G170" s="90"/>
      <c r="H170" s="90"/>
      <c r="I170" s="90"/>
    </row>
    <row r="171" spans="1:9" ht="14.4" hidden="1" x14ac:dyDescent="0.3">
      <c r="A171" s="90"/>
      <c r="B171" s="192"/>
      <c r="C171" s="192"/>
      <c r="D171" s="192"/>
      <c r="E171" s="90"/>
      <c r="F171" s="90"/>
      <c r="G171" s="90"/>
      <c r="H171" s="90"/>
      <c r="I171" s="90"/>
    </row>
    <row r="172" spans="1:9" ht="14.4" hidden="1" x14ac:dyDescent="0.3">
      <c r="A172" s="90"/>
      <c r="B172" s="192"/>
      <c r="C172" s="192"/>
      <c r="D172" s="192"/>
      <c r="E172" s="90"/>
      <c r="F172" s="90"/>
      <c r="G172" s="90"/>
      <c r="H172" s="90"/>
      <c r="I172" s="90"/>
    </row>
    <row r="173" spans="1:9" ht="14.4" hidden="1" x14ac:dyDescent="0.3">
      <c r="A173" s="90"/>
      <c r="B173" s="192"/>
      <c r="C173" s="192"/>
      <c r="D173" s="192"/>
      <c r="E173" s="90"/>
      <c r="F173" s="90"/>
      <c r="G173" s="90"/>
      <c r="H173" s="90"/>
      <c r="I173" s="90"/>
    </row>
    <row r="174" spans="1:9" ht="14.4" hidden="1" x14ac:dyDescent="0.3">
      <c r="A174" s="90"/>
      <c r="B174" s="192"/>
      <c r="C174" s="192"/>
      <c r="D174" s="192"/>
      <c r="E174" s="90"/>
      <c r="F174" s="90"/>
      <c r="G174" s="90"/>
      <c r="H174" s="90"/>
      <c r="I174" s="90"/>
    </row>
    <row r="175" spans="1:9" ht="14.4" hidden="1" x14ac:dyDescent="0.3">
      <c r="A175" s="90"/>
      <c r="B175" s="192"/>
      <c r="C175" s="192"/>
      <c r="D175" s="192"/>
      <c r="E175" s="90"/>
      <c r="F175" s="90"/>
      <c r="G175" s="90"/>
      <c r="H175" s="90"/>
      <c r="I175" s="90"/>
    </row>
    <row r="176" spans="1:9" ht="14.4" hidden="1" x14ac:dyDescent="0.3">
      <c r="A176" s="90"/>
      <c r="B176" s="192"/>
      <c r="C176" s="192"/>
      <c r="D176" s="192"/>
      <c r="E176" s="90"/>
      <c r="F176" s="90"/>
      <c r="G176" s="90"/>
      <c r="H176" s="90"/>
      <c r="I176" s="90"/>
    </row>
    <row r="177" spans="1:9" ht="14.4" hidden="1" x14ac:dyDescent="0.3">
      <c r="A177" s="90"/>
      <c r="B177" s="192"/>
      <c r="C177" s="192"/>
      <c r="D177" s="192"/>
      <c r="E177" s="90"/>
      <c r="F177" s="90"/>
      <c r="G177" s="90"/>
      <c r="H177" s="90"/>
      <c r="I177" s="90"/>
    </row>
    <row r="178" spans="1:9" ht="14.4" hidden="1" x14ac:dyDescent="0.3">
      <c r="A178" s="90"/>
      <c r="B178" s="192"/>
      <c r="C178" s="192"/>
      <c r="D178" s="192"/>
      <c r="E178" s="90"/>
      <c r="F178" s="90"/>
      <c r="G178" s="90"/>
      <c r="H178" s="90"/>
      <c r="I178" s="90"/>
    </row>
    <row r="179" spans="1:9" ht="14.4" hidden="1" x14ac:dyDescent="0.3">
      <c r="A179" s="90"/>
      <c r="B179" s="192"/>
      <c r="C179" s="192"/>
      <c r="D179" s="192"/>
      <c r="E179" s="90"/>
      <c r="F179" s="90"/>
      <c r="G179" s="90"/>
      <c r="H179" s="90"/>
      <c r="I179" s="90"/>
    </row>
    <row r="180" spans="1:9" ht="14.4" hidden="1" x14ac:dyDescent="0.3">
      <c r="A180" s="90"/>
      <c r="B180" s="192"/>
      <c r="C180" s="192"/>
      <c r="D180" s="192"/>
      <c r="E180" s="90"/>
      <c r="F180" s="90"/>
      <c r="G180" s="90"/>
      <c r="H180" s="90"/>
      <c r="I180" s="90"/>
    </row>
    <row r="181" spans="1:9" ht="14.4" hidden="1" x14ac:dyDescent="0.3">
      <c r="A181" s="90"/>
      <c r="B181" s="192"/>
      <c r="C181" s="192"/>
      <c r="D181" s="192"/>
      <c r="E181" s="90"/>
      <c r="F181" s="90"/>
      <c r="G181" s="90"/>
      <c r="H181" s="90"/>
      <c r="I181" s="90"/>
    </row>
    <row r="182" spans="1:9" ht="14.4" hidden="1" x14ac:dyDescent="0.3">
      <c r="A182" s="90"/>
      <c r="B182" s="192"/>
      <c r="C182" s="192"/>
      <c r="D182" s="192"/>
      <c r="E182" s="90"/>
      <c r="F182" s="90"/>
      <c r="G182" s="90"/>
      <c r="H182" s="90"/>
      <c r="I182" s="90"/>
    </row>
    <row r="183" spans="1:9" ht="14.4" hidden="1" x14ac:dyDescent="0.3">
      <c r="A183" s="90"/>
      <c r="B183" s="192"/>
      <c r="C183" s="192"/>
      <c r="D183" s="192"/>
      <c r="E183" s="90"/>
      <c r="F183" s="90"/>
      <c r="G183" s="90"/>
      <c r="H183" s="90"/>
      <c r="I183" s="90"/>
    </row>
    <row r="184" spans="1:9" ht="14.4" hidden="1" x14ac:dyDescent="0.3">
      <c r="A184" s="90"/>
      <c r="B184" s="192"/>
      <c r="C184" s="192"/>
      <c r="D184" s="192"/>
      <c r="E184" s="90"/>
      <c r="F184" s="90"/>
      <c r="G184" s="90"/>
      <c r="H184" s="90"/>
      <c r="I184" s="90"/>
    </row>
    <row r="185" spans="1:9" ht="14.4" hidden="1" x14ac:dyDescent="0.3">
      <c r="A185" s="90"/>
      <c r="B185" s="192"/>
      <c r="C185" s="192"/>
      <c r="D185" s="192"/>
      <c r="E185" s="90"/>
      <c r="F185" s="90"/>
      <c r="G185" s="90"/>
      <c r="H185" s="90"/>
      <c r="I185" s="90"/>
    </row>
    <row r="186" spans="1:9" ht="14.4" hidden="1" x14ac:dyDescent="0.3">
      <c r="A186" s="90"/>
      <c r="B186" s="192"/>
      <c r="C186" s="192"/>
      <c r="D186" s="192"/>
      <c r="E186" s="90"/>
      <c r="F186" s="90"/>
      <c r="G186" s="90"/>
      <c r="H186" s="90"/>
      <c r="I186" s="90"/>
    </row>
    <row r="187" spans="1:9" ht="14.4" hidden="1" x14ac:dyDescent="0.3">
      <c r="A187" s="90"/>
      <c r="B187" s="192"/>
      <c r="C187" s="192"/>
      <c r="D187" s="192"/>
      <c r="E187" s="90"/>
      <c r="F187" s="90"/>
      <c r="G187" s="90"/>
      <c r="H187" s="90"/>
      <c r="I187" s="90"/>
    </row>
    <row r="188" spans="1:9" ht="14.4" hidden="1" x14ac:dyDescent="0.3">
      <c r="A188" s="90"/>
      <c r="B188" s="192"/>
      <c r="C188" s="192"/>
      <c r="D188" s="192"/>
      <c r="E188" s="90"/>
      <c r="F188" s="90"/>
      <c r="G188" s="90"/>
      <c r="H188" s="90"/>
      <c r="I188" s="90"/>
    </row>
    <row r="189" spans="1:9" ht="14.4" hidden="1" x14ac:dyDescent="0.3">
      <c r="A189" s="90"/>
      <c r="B189" s="192"/>
      <c r="C189" s="192"/>
      <c r="D189" s="192"/>
      <c r="E189" s="90"/>
      <c r="F189" s="90"/>
      <c r="G189" s="90"/>
      <c r="H189" s="90"/>
      <c r="I189" s="90"/>
    </row>
    <row r="190" spans="1:9" ht="14.4" hidden="1" x14ac:dyDescent="0.3">
      <c r="A190" s="90"/>
      <c r="B190" s="192"/>
      <c r="C190" s="192"/>
      <c r="D190" s="192"/>
      <c r="E190" s="90"/>
      <c r="F190" s="90"/>
      <c r="G190" s="90"/>
      <c r="H190" s="90"/>
      <c r="I190" s="90"/>
    </row>
    <row r="191" spans="1:9" ht="14.4" hidden="1" x14ac:dyDescent="0.3">
      <c r="A191" s="90"/>
      <c r="B191" s="192"/>
      <c r="C191" s="192"/>
      <c r="D191" s="192"/>
      <c r="E191" s="90"/>
      <c r="F191" s="90"/>
      <c r="G191" s="90"/>
      <c r="H191" s="90"/>
      <c r="I191" s="90"/>
    </row>
    <row r="192" spans="1:9" ht="14.4" hidden="1" x14ac:dyDescent="0.3">
      <c r="A192" s="90"/>
      <c r="B192" s="192"/>
      <c r="C192" s="192"/>
      <c r="D192" s="192"/>
      <c r="E192" s="90"/>
      <c r="F192" s="90"/>
      <c r="G192" s="90"/>
      <c r="H192" s="90"/>
      <c r="I192" s="90"/>
    </row>
    <row r="193" spans="1:9" ht="14.4" hidden="1" x14ac:dyDescent="0.3">
      <c r="A193" s="90"/>
      <c r="B193" s="192"/>
      <c r="C193" s="192"/>
      <c r="D193" s="192"/>
      <c r="E193" s="90"/>
      <c r="F193" s="90"/>
      <c r="G193" s="90"/>
      <c r="H193" s="90"/>
      <c r="I193" s="90"/>
    </row>
    <row r="194" spans="1:9" ht="14.4" hidden="1" x14ac:dyDescent="0.3">
      <c r="A194" s="90"/>
      <c r="B194" s="192"/>
      <c r="C194" s="192"/>
      <c r="D194" s="192"/>
      <c r="E194" s="90"/>
      <c r="F194" s="90"/>
      <c r="G194" s="90"/>
      <c r="H194" s="90"/>
      <c r="I194" s="90"/>
    </row>
    <row r="195" spans="1:9" ht="14.4" hidden="1" x14ac:dyDescent="0.3">
      <c r="A195" s="90"/>
      <c r="B195" s="192"/>
      <c r="C195" s="192"/>
      <c r="D195" s="192"/>
      <c r="E195" s="90"/>
      <c r="F195" s="90"/>
      <c r="G195" s="90"/>
      <c r="H195" s="90"/>
      <c r="I195" s="90"/>
    </row>
    <row r="196" spans="1:9" ht="14.4" hidden="1" x14ac:dyDescent="0.3">
      <c r="A196" s="90"/>
      <c r="B196" s="192"/>
      <c r="C196" s="192"/>
      <c r="D196" s="192"/>
      <c r="E196" s="90"/>
      <c r="F196" s="90"/>
      <c r="G196" s="90"/>
      <c r="H196" s="90"/>
      <c r="I196" s="90"/>
    </row>
    <row r="197" spans="1:9" ht="14.4" hidden="1" x14ac:dyDescent="0.3">
      <c r="A197" s="90"/>
      <c r="B197" s="192"/>
      <c r="C197" s="192"/>
      <c r="D197" s="192"/>
      <c r="E197" s="90"/>
      <c r="F197" s="90"/>
      <c r="G197" s="90"/>
      <c r="H197" s="90"/>
      <c r="I197" s="90"/>
    </row>
    <row r="198" spans="1:9" ht="14.4" hidden="1" x14ac:dyDescent="0.3">
      <c r="A198" s="90"/>
      <c r="B198" s="192"/>
      <c r="C198" s="192"/>
      <c r="D198" s="192"/>
      <c r="E198" s="90"/>
      <c r="F198" s="90"/>
      <c r="G198" s="90"/>
      <c r="H198" s="90"/>
      <c r="I198" s="90"/>
    </row>
    <row r="199" spans="1:9" ht="14.4" hidden="1" x14ac:dyDescent="0.3">
      <c r="A199" s="90"/>
      <c r="B199" s="192"/>
      <c r="C199" s="192"/>
      <c r="D199" s="192"/>
      <c r="E199" s="90"/>
      <c r="F199" s="90"/>
      <c r="G199" s="90"/>
      <c r="H199" s="90"/>
      <c r="I199" s="90"/>
    </row>
    <row r="200" spans="1:9" ht="14.4" hidden="1" x14ac:dyDescent="0.3">
      <c r="A200" s="90"/>
      <c r="B200" s="192"/>
      <c r="C200" s="192"/>
      <c r="D200" s="192"/>
      <c r="E200" s="90"/>
      <c r="F200" s="90"/>
      <c r="G200" s="90"/>
      <c r="H200" s="90"/>
      <c r="I200" s="90"/>
    </row>
    <row r="201" spans="1:9" ht="14.4" hidden="1" x14ac:dyDescent="0.3">
      <c r="A201" s="90"/>
      <c r="B201" s="192"/>
      <c r="C201" s="192"/>
      <c r="D201" s="192"/>
      <c r="E201" s="90"/>
      <c r="F201" s="90"/>
      <c r="G201" s="90"/>
      <c r="H201" s="90"/>
      <c r="I201" s="90"/>
    </row>
    <row r="202" spans="1:9" ht="14.4" hidden="1" x14ac:dyDescent="0.3">
      <c r="A202" s="90"/>
      <c r="B202" s="192"/>
      <c r="C202" s="192"/>
      <c r="D202" s="192"/>
      <c r="E202" s="90"/>
      <c r="F202" s="90"/>
      <c r="G202" s="90"/>
      <c r="H202" s="90"/>
      <c r="I202" s="90"/>
    </row>
    <row r="203" spans="1:9" ht="14.4" hidden="1" x14ac:dyDescent="0.3">
      <c r="A203" s="90"/>
      <c r="B203" s="192"/>
      <c r="C203" s="192"/>
      <c r="D203" s="192"/>
      <c r="E203" s="90"/>
      <c r="F203" s="90"/>
      <c r="G203" s="90"/>
      <c r="H203" s="90"/>
      <c r="I203" s="90"/>
    </row>
    <row r="204" spans="1:9" ht="14.4" hidden="1" x14ac:dyDescent="0.3">
      <c r="A204" s="90"/>
      <c r="B204" s="192"/>
      <c r="C204" s="192"/>
      <c r="D204" s="192"/>
      <c r="E204" s="90"/>
      <c r="F204" s="90"/>
      <c r="G204" s="90"/>
      <c r="H204" s="90"/>
      <c r="I204" s="90"/>
    </row>
    <row r="205" spans="1:9" ht="14.4" hidden="1" x14ac:dyDescent="0.3">
      <c r="A205" s="90"/>
      <c r="B205" s="192"/>
      <c r="C205" s="192"/>
      <c r="D205" s="192"/>
      <c r="E205" s="90"/>
      <c r="F205" s="90"/>
      <c r="G205" s="90"/>
      <c r="H205" s="90"/>
      <c r="I205" s="90"/>
    </row>
    <row r="206" spans="1:9" ht="14.4" hidden="1" x14ac:dyDescent="0.3">
      <c r="A206" s="90"/>
      <c r="B206" s="192"/>
      <c r="C206" s="192"/>
      <c r="D206" s="192"/>
      <c r="E206" s="90"/>
      <c r="F206" s="90"/>
      <c r="G206" s="90"/>
      <c r="H206" s="90"/>
      <c r="I206" s="90"/>
    </row>
    <row r="207" spans="1:9" ht="14.4" hidden="1" x14ac:dyDescent="0.3">
      <c r="A207" s="90"/>
      <c r="B207" s="192"/>
      <c r="C207" s="192"/>
      <c r="D207" s="192"/>
      <c r="E207" s="90"/>
      <c r="F207" s="90"/>
      <c r="G207" s="90"/>
      <c r="H207" s="90"/>
      <c r="I207" s="90"/>
    </row>
    <row r="208" spans="1:9" ht="14.4" hidden="1" x14ac:dyDescent="0.3">
      <c r="A208" s="90"/>
      <c r="B208" s="192"/>
      <c r="C208" s="192"/>
      <c r="D208" s="192"/>
      <c r="E208" s="90"/>
      <c r="F208" s="90"/>
      <c r="G208" s="90"/>
      <c r="H208" s="90"/>
      <c r="I208" s="90"/>
    </row>
    <row r="209" spans="1:9" ht="14.4" hidden="1" x14ac:dyDescent="0.3">
      <c r="A209" s="90"/>
      <c r="B209" s="192"/>
      <c r="C209" s="192"/>
      <c r="D209" s="192"/>
      <c r="E209" s="90"/>
      <c r="F209" s="90"/>
      <c r="G209" s="90"/>
      <c r="H209" s="90"/>
      <c r="I209" s="90"/>
    </row>
    <row r="210" spans="1:9" ht="14.4" hidden="1" x14ac:dyDescent="0.3">
      <c r="A210" s="90"/>
      <c r="B210" s="192"/>
      <c r="C210" s="192"/>
      <c r="D210" s="192"/>
      <c r="E210" s="90"/>
      <c r="F210" s="90"/>
      <c r="G210" s="90"/>
      <c r="H210" s="90"/>
      <c r="I210" s="90"/>
    </row>
    <row r="211" spans="1:9" ht="14.4" hidden="1" x14ac:dyDescent="0.3">
      <c r="A211" s="90"/>
      <c r="B211" s="192"/>
      <c r="C211" s="192"/>
      <c r="D211" s="192"/>
      <c r="E211" s="90"/>
      <c r="F211" s="90"/>
      <c r="G211" s="90"/>
      <c r="H211" s="90"/>
      <c r="I211" s="90"/>
    </row>
    <row r="212" spans="1:9" ht="14.4" hidden="1" x14ac:dyDescent="0.3">
      <c r="A212" s="90"/>
      <c r="B212" s="192"/>
      <c r="C212" s="192"/>
      <c r="D212" s="192"/>
      <c r="E212" s="90"/>
      <c r="F212" s="90"/>
      <c r="G212" s="90"/>
      <c r="H212" s="90"/>
      <c r="I212" s="90"/>
    </row>
    <row r="213" spans="1:9" ht="14.4" hidden="1" x14ac:dyDescent="0.3">
      <c r="A213" s="90"/>
      <c r="B213" s="192"/>
      <c r="C213" s="192"/>
      <c r="D213" s="192"/>
      <c r="E213" s="90"/>
      <c r="F213" s="90"/>
      <c r="G213" s="90"/>
      <c r="H213" s="90"/>
      <c r="I213" s="90"/>
    </row>
    <row r="214" spans="1:9" ht="14.4" hidden="1" x14ac:dyDescent="0.3">
      <c r="A214" s="90"/>
      <c r="B214" s="192"/>
      <c r="C214" s="192"/>
      <c r="D214" s="192"/>
      <c r="E214" s="90"/>
      <c r="F214" s="90"/>
      <c r="G214" s="90"/>
      <c r="H214" s="90"/>
      <c r="I214" s="90"/>
    </row>
    <row r="215" spans="1:9" ht="14.4" hidden="1" x14ac:dyDescent="0.3">
      <c r="A215" s="90"/>
      <c r="B215" s="192"/>
      <c r="C215" s="192"/>
      <c r="D215" s="192"/>
      <c r="E215" s="90"/>
      <c r="F215" s="90"/>
      <c r="G215" s="90"/>
      <c r="H215" s="90"/>
      <c r="I215" s="90"/>
    </row>
    <row r="216" spans="1:9" ht="14.4" hidden="1" x14ac:dyDescent="0.3">
      <c r="A216" s="90"/>
      <c r="B216" s="192"/>
      <c r="C216" s="192"/>
      <c r="D216" s="192"/>
      <c r="E216" s="90"/>
      <c r="F216" s="90"/>
      <c r="G216" s="90"/>
      <c r="H216" s="90"/>
      <c r="I216" s="90"/>
    </row>
    <row r="217" spans="1:9" ht="14.4" hidden="1" x14ac:dyDescent="0.3">
      <c r="A217" s="90"/>
      <c r="B217" s="192"/>
      <c r="C217" s="192"/>
      <c r="D217" s="192"/>
      <c r="E217" s="90"/>
      <c r="F217" s="90"/>
      <c r="G217" s="90"/>
      <c r="H217" s="90"/>
      <c r="I217" s="90"/>
    </row>
    <row r="218" spans="1:9" ht="14.4" hidden="1" x14ac:dyDescent="0.3">
      <c r="A218" s="90"/>
      <c r="B218" s="192"/>
      <c r="C218" s="192"/>
      <c r="D218" s="192"/>
      <c r="E218" s="90"/>
      <c r="F218" s="90"/>
      <c r="G218" s="90"/>
      <c r="H218" s="90"/>
      <c r="I218" s="90"/>
    </row>
    <row r="219" spans="1:9" ht="14.4" hidden="1" x14ac:dyDescent="0.3">
      <c r="A219" s="90"/>
      <c r="B219" s="192"/>
      <c r="C219" s="192"/>
      <c r="D219" s="192"/>
      <c r="E219" s="90"/>
      <c r="F219" s="90"/>
      <c r="G219" s="90"/>
      <c r="H219" s="90"/>
      <c r="I219" s="90"/>
    </row>
    <row r="220" spans="1:9" ht="14.4" hidden="1" x14ac:dyDescent="0.3">
      <c r="A220" s="90"/>
      <c r="B220" s="192"/>
      <c r="C220" s="192"/>
      <c r="D220" s="192"/>
      <c r="E220" s="90"/>
      <c r="F220" s="90"/>
      <c r="G220" s="90"/>
      <c r="H220" s="90"/>
      <c r="I220" s="90"/>
    </row>
    <row r="221" spans="1:9" ht="14.4" hidden="1" x14ac:dyDescent="0.3">
      <c r="A221" s="90"/>
      <c r="B221" s="192"/>
      <c r="C221" s="192"/>
      <c r="D221" s="192"/>
      <c r="E221" s="90"/>
      <c r="F221" s="90"/>
      <c r="G221" s="90"/>
      <c r="H221" s="90"/>
      <c r="I221" s="90"/>
    </row>
    <row r="222" spans="1:9" ht="14.4" hidden="1" x14ac:dyDescent="0.3">
      <c r="A222" s="90"/>
      <c r="B222" s="192"/>
      <c r="C222" s="192"/>
      <c r="D222" s="192"/>
      <c r="E222" s="90"/>
      <c r="F222" s="90"/>
      <c r="G222" s="90"/>
      <c r="H222" s="90"/>
      <c r="I222" s="90"/>
    </row>
    <row r="223" spans="1:9" ht="14.4" hidden="1" x14ac:dyDescent="0.3">
      <c r="A223" s="90"/>
      <c r="B223" s="192"/>
      <c r="C223" s="192"/>
      <c r="D223" s="192"/>
      <c r="E223" s="90"/>
      <c r="F223" s="90"/>
      <c r="G223" s="90"/>
      <c r="H223" s="90"/>
      <c r="I223" s="90"/>
    </row>
    <row r="224" spans="1:9" ht="14.4" hidden="1" x14ac:dyDescent="0.3">
      <c r="A224" s="90"/>
      <c r="B224" s="192"/>
      <c r="C224" s="192"/>
      <c r="D224" s="192"/>
      <c r="E224" s="90"/>
      <c r="F224" s="90"/>
      <c r="G224" s="90"/>
      <c r="H224" s="90"/>
      <c r="I224" s="90"/>
    </row>
    <row r="225" spans="1:9" ht="14.4" hidden="1" x14ac:dyDescent="0.3">
      <c r="A225" s="90"/>
      <c r="B225" s="192"/>
      <c r="C225" s="192"/>
      <c r="D225" s="192"/>
      <c r="E225" s="90"/>
      <c r="F225" s="90"/>
      <c r="G225" s="90"/>
      <c r="H225" s="90"/>
      <c r="I225" s="90"/>
    </row>
    <row r="226" spans="1:9" ht="14.4" hidden="1" x14ac:dyDescent="0.3">
      <c r="A226" s="90"/>
      <c r="B226" s="192"/>
      <c r="C226" s="192"/>
      <c r="D226" s="192"/>
      <c r="E226" s="90"/>
      <c r="F226" s="90"/>
      <c r="G226" s="90"/>
      <c r="H226" s="90"/>
      <c r="I226" s="90"/>
    </row>
    <row r="227" spans="1:9" ht="14.4" hidden="1" x14ac:dyDescent="0.3">
      <c r="A227" s="90"/>
      <c r="B227" s="192"/>
      <c r="C227" s="192"/>
      <c r="D227" s="192"/>
      <c r="E227" s="90"/>
      <c r="F227" s="90"/>
      <c r="G227" s="90"/>
      <c r="H227" s="90"/>
      <c r="I227" s="90"/>
    </row>
    <row r="228" spans="1:9" ht="14.4" hidden="1" x14ac:dyDescent="0.3">
      <c r="A228" s="90"/>
      <c r="B228" s="192"/>
      <c r="C228" s="192"/>
      <c r="D228" s="192"/>
      <c r="E228" s="90"/>
      <c r="F228" s="90"/>
      <c r="G228" s="90"/>
      <c r="H228" s="90"/>
      <c r="I228" s="90"/>
    </row>
    <row r="229" spans="1:9" ht="14.4" hidden="1" x14ac:dyDescent="0.3">
      <c r="A229" s="90"/>
      <c r="B229" s="192"/>
      <c r="C229" s="192"/>
      <c r="D229" s="192"/>
      <c r="E229" s="90"/>
      <c r="F229" s="90"/>
      <c r="G229" s="90"/>
      <c r="H229" s="90"/>
      <c r="I229" s="90"/>
    </row>
    <row r="230" spans="1:9" ht="14.4" hidden="1" x14ac:dyDescent="0.3">
      <c r="A230" s="90"/>
      <c r="B230" s="192"/>
      <c r="C230" s="192"/>
      <c r="D230" s="192"/>
      <c r="E230" s="90"/>
      <c r="F230" s="90"/>
      <c r="G230" s="90"/>
      <c r="H230" s="90"/>
      <c r="I230" s="90"/>
    </row>
    <row r="231" spans="1:9" ht="14.4" hidden="1" x14ac:dyDescent="0.3">
      <c r="A231" s="90"/>
      <c r="B231" s="192"/>
      <c r="C231" s="192"/>
      <c r="D231" s="192"/>
      <c r="E231" s="90"/>
      <c r="F231" s="90"/>
      <c r="G231" s="90"/>
      <c r="H231" s="90"/>
    </row>
    <row r="232" spans="1:9" ht="14.4" hidden="1" x14ac:dyDescent="0.3">
      <c r="A232" s="90"/>
      <c r="B232" s="192"/>
      <c r="C232" s="192"/>
      <c r="D232" s="192"/>
      <c r="E232" s="90"/>
      <c r="F232" s="90"/>
      <c r="G232" s="90"/>
      <c r="H232" s="90"/>
    </row>
  </sheetData>
  <sheetProtection algorithmName="SHA-512" hashValue="DK4i99os+Pdy1TFd75TgIyBSCHgsXJ92hB6uIdBUYqxRVFnvgvA3cEOOlUFGvmLR4KG2WyVikLVQnkCDaDbffQ==" saltValue="BGVLQ907mEEXwYDroqztCg==" spinCount="100000" sheet="1" objects="1" scenarios="1"/>
  <dataConsolidate/>
  <mergeCells count="33">
    <mergeCell ref="B19:D19"/>
    <mergeCell ref="B12:D12"/>
    <mergeCell ref="B26:D26"/>
    <mergeCell ref="B4:D4"/>
    <mergeCell ref="B5:D5"/>
    <mergeCell ref="B13:D13"/>
    <mergeCell ref="B14:D14"/>
    <mergeCell ref="B15:D15"/>
    <mergeCell ref="B16:D16"/>
    <mergeCell ref="B17:D17"/>
    <mergeCell ref="C1:H1"/>
    <mergeCell ref="B8:D8"/>
    <mergeCell ref="B9:D9"/>
    <mergeCell ref="B10:D10"/>
    <mergeCell ref="B11:D11"/>
    <mergeCell ref="A41:H41"/>
    <mergeCell ref="C37:E37"/>
    <mergeCell ref="F38:G38"/>
    <mergeCell ref="B35:E35"/>
    <mergeCell ref="B36:E36"/>
    <mergeCell ref="E39:G39"/>
    <mergeCell ref="B20:D20"/>
    <mergeCell ref="B21:D21"/>
    <mergeCell ref="B22:D22"/>
    <mergeCell ref="B23:D23"/>
    <mergeCell ref="B24:D24"/>
    <mergeCell ref="C33:D33"/>
    <mergeCell ref="C34:D34"/>
    <mergeCell ref="B25:D25"/>
    <mergeCell ref="C29:D29"/>
    <mergeCell ref="C30:D30"/>
    <mergeCell ref="C31:D31"/>
    <mergeCell ref="C32:D32"/>
  </mergeCells>
  <dataValidations count="74">
    <dataValidation allowBlank="1" showInputMessage="1" showErrorMessage="1" prompt="Ingresos totales del hogar de empleo o salarios" sqref="B26:D26" xr:uid="{BDF10A1F-2D7A-48C4-92BF-99367299E187}"/>
    <dataValidation allowBlank="1" showInputMessage="1" showErrorMessage="1" prompt="Ingreso de empleo anuales de los miembros del hogar procedentes de todas las fuentes." sqref="B20:D25" xr:uid="{2D4B0B3C-1991-470A-A72B-A5796B559597}"/>
    <dataValidation allowBlank="1" showInputMessage="1" showErrorMessage="1" prompt="Fecha de nacimiento del miembro del hogar 7" sqref="G15" xr:uid="{16548661-3F56-44BE-83B7-6916F37FA3F4}"/>
    <dataValidation allowBlank="1" showInputMessage="1" showErrorMessage="1" prompt="Fecha de nacimiento del miembro del hogar 6" sqref="G14" xr:uid="{E6CA2F0E-E310-424D-BDDD-9B7FCBE0A3E5}"/>
    <dataValidation allowBlank="1" showInputMessage="1" showErrorMessage="1" prompt="Fecha de nacimiento del miembro del hogar 5" sqref="G13" xr:uid="{3FEDAC6E-9B0B-4DD3-979D-9F2CC07F204A}"/>
    <dataValidation allowBlank="1" showInputMessage="1" showErrorMessage="1" prompt="Fecha de nacimiento del miembro del hogar 4" sqref="G12" xr:uid="{C07564C4-CEFC-43D7-A11B-297967A6847A}"/>
    <dataValidation allowBlank="1" showInputMessage="1" showErrorMessage="1" prompt="Fecha de nacimiento del miembro del hogar 3" sqref="G11" xr:uid="{9EF9FA2E-AFD2-45E2-A748-A25DD3760DCD}"/>
    <dataValidation allowBlank="1" showInputMessage="1" showErrorMessage="1" prompt="Fecha de nacimiento del miembro del hogar 2" sqref="G10" xr:uid="{B72EFBB8-3E5F-4D92-BE72-6AD056EDA861}"/>
    <dataValidation allowBlank="1" showInputMessage="1" showErrorMessage="1" prompt="Nombre y segunda inicial del miembro del hogar 7" sqref="E15" xr:uid="{3CB6629D-02AB-449B-A0C2-E88B968B9304}"/>
    <dataValidation allowBlank="1" showInputMessage="1" showErrorMessage="1" prompt="Nombre y segunda inicial del miembro del hogar 6" sqref="E14" xr:uid="{21E4CA81-D7F5-4E7D-A15E-C547CDE354D3}"/>
    <dataValidation allowBlank="1" showInputMessage="1" showErrorMessage="1" prompt="Nombre y segunda inicial del miembro del hogar 5" sqref="E13" xr:uid="{7C3557C1-CE37-4967-ADAF-F425E9BCD198}"/>
    <dataValidation allowBlank="1" showInputMessage="1" showErrorMessage="1" prompt="Nombre y segunda inicial del miembro del hogar 4" sqref="E12" xr:uid="{879CD20C-6B8E-4687-9A67-4965D6BDEE1E}"/>
    <dataValidation allowBlank="1" showInputMessage="1" showErrorMessage="1" prompt="Nombre y segunda inicial del miembro del hogar 3" sqref="E11" xr:uid="{D44337BF-E7BE-4582-8CD5-6BE2F453BCC8}"/>
    <dataValidation allowBlank="1" showInputMessage="1" showErrorMessage="1" prompt="Nombre y segunda inicial del miembro del hogar 2" sqref="E10" xr:uid="{CD07471E-B4CE-4CA2-B847-F04D2CF816BF}"/>
    <dataValidation allowBlank="1" showInputMessage="1" showErrorMessage="1" prompt="Apellido del miembro del hogar 8" sqref="B16:D16" xr:uid="{F81D40AE-714B-436A-AD0E-436CE863D3BA}"/>
    <dataValidation allowBlank="1" showInputMessage="1" showErrorMessage="1" prompt="Apellido del miembro del hogar 7" sqref="B15:D15" xr:uid="{F90E3582-F931-4D17-88DA-495D9E7405B5}"/>
    <dataValidation allowBlank="1" showInputMessage="1" showErrorMessage="1" prompt="Apellido del miembro del hogar 6" sqref="B14:D14" xr:uid="{5E28CDCF-C352-4D80-8844-28E39AE272F3}"/>
    <dataValidation allowBlank="1" showInputMessage="1" showErrorMessage="1" prompt="Apellido del miembro del hogar 5" sqref="B13:D13" xr:uid="{839E218C-3253-4533-9654-67F880D82DD5}"/>
    <dataValidation allowBlank="1" showInputMessage="1" showErrorMessage="1" prompt="Apellido del miembro del hogar 4" sqref="B12:D12" xr:uid="{B11FA1F6-2260-4465-9A86-69D425385C05}"/>
    <dataValidation allowBlank="1" showInputMessage="1" showErrorMessage="1" prompt="Apellido del miembro del hogar 3" sqref="B11:D11" xr:uid="{3D509475-C3F8-42DC-9282-98D80B6AB493}"/>
    <dataValidation allowBlank="1" showInputMessage="1" showErrorMessage="1" prompt="Apellido del miembro del hogar 2" sqref="B10:D10" xr:uid="{6754C045-1A84-4AAF-8690-CD19E1E1BA24}"/>
    <dataValidation allowBlank="1" showInputMessage="1" showErrorMessage="1" prompt="Apellido de cabeza de familia" sqref="B9:D9" xr:uid="{C7DD3209-CECD-4A1A-91EB-FA0CD9542598}"/>
    <dataValidation allowBlank="1" showInputMessage="1" showErrorMessage="1" prompt="Apellido del solicitante" sqref="B5:D5" xr:uid="{485783C4-6BFA-4A4C-AD2B-03DC6CE05A85}"/>
    <dataValidation allowBlank="1" showInputMessage="1" showErrorMessage="1" prompt="Nombre de administrador" sqref="B4:D4" xr:uid="{BBA782B5-FD6F-4229-ADD0-19D446126157}"/>
    <dataValidation allowBlank="1" showInputMessage="1" showErrorMessage="1" prompt="Enumere el valor en efectivo del activo correspondiente." sqref="F30:F34" xr:uid="{03BE495F-1D4F-4EEE-9F29-1201471820D0}"/>
    <dataValidation type="list" allowBlank="1" showInputMessage="1" showErrorMessage="1" prompt="Seleccione los bienes muebles o inmuebles que no sean necesarios." sqref="E30:E34" xr:uid="{CCF2C2DE-5DE2-4E6F-A00D-D089B9490676}">
      <formula1>"No necesario, Bienes inmuebles"</formula1>
    </dataValidation>
    <dataValidation allowBlank="1" showInputMessage="1" showErrorMessage="1" prompt="Ingresos reales de los activos" sqref="H30:H34" xr:uid="{3D9DA0B3-16F8-4280-A293-606156387F80}"/>
    <dataValidation type="list" allowBlank="1" showInputMessage="1" showErrorMessage="1" prompt="Seleccione &quot;Actual&quot; si la familia posee actualmente el activo, o &quot;Desechado&quot; si la familia ha desechado el activo por un valor inferior al valor de mercado dentro de los dos años siguientes a la fecha de entrada de la (re)certificación." sqref="C30:D34" xr:uid="{45FE44C1-C764-4D01-9D2A-B33CDEFEBDEC}">
      <formula1>"Actual,Desechado"</formula1>
    </dataValidation>
    <dataValidation allowBlank="1" showInputMessage="1" showErrorMessage="1" prompt="PATRIMONIO FAMILIAR NETO TOTAL" sqref="F37" xr:uid="{67637CA3-3A25-4CEF-80FB-B3C8429B3B47}"/>
    <dataValidation allowBlank="1" showInputMessage="1" showErrorMessage="1" prompt="Valor total en efectivo de los bienes personales no necesarios" sqref="F35" xr:uid="{653EF645-F03F-4D9A-BFAC-5E1042A42801}"/>
    <dataValidation allowBlank="1" showInputMessage="1" showErrorMessage="1" prompt="Valor total en efectivo de los bienes inmuebles" sqref="F36" xr:uid="{3B7B6E58-EC67-4EAF-9AEF-C8D854DD9ED7}"/>
    <dataValidation allowBlank="1" showInputMessage="1" showErrorMessage="1" prompt="Ingresos totales imputados" sqref="H37" xr:uid="{C10CC220-5883-4188-82F6-4436C39380A9}"/>
    <dataValidation allowBlank="1" showInputMessage="1" showErrorMessage="1" prompt="Ingresos totales anuales del hogar de todas las fuentes:" sqref="H39" xr:uid="{A2D98EB6-0FD6-4C7A-9497-391DD87A3BC5}"/>
    <dataValidation type="list" allowBlank="1" showInputMessage="1" showErrorMessage="1" prompt="Seleccione la relación del miembro del hogar con el cabeza de familia en la lista desplegable." sqref="F9:F16" xr:uid="{AFF1FF8E-7329-4173-9BF5-FCF51CF408BF}">
      <formula1>$J$1:$J$7</formula1>
    </dataValidation>
    <dataValidation allowBlank="1" showInputMessage="1" showErrorMessage="1" prompt="Nombre e inicial del segundo nombre del solicitante" sqref="F5" xr:uid="{0376EE16-0418-435D-80E1-43CE0A3420EB}"/>
    <dataValidation allowBlank="1" showInputMessage="1" showErrorMessage="1" prompt="Número de contrato o de reservacion" sqref="H4" xr:uid="{99796B2D-504C-4A0A-A442-282FC02D3E5E}"/>
    <dataValidation type="list" allowBlank="1" showInputMessage="1" showErrorMessage="1" promptTitle="Tipo de certificacion" prompt="Seleccione &quot;Initial&quot; si el HIC se presenta durante la configuracion inicial. Seleccione &quot;Revision&quot; si el HIC se revisa en respuesta a una solicitud de TDHCA. Seleccione &quot;Recertification&quot; si el HIC se presenta junto con la recertifición annual de TBRA" sqref="F4" xr:uid="{0E24AE08-7E59-4785-8BE2-E4E743F219EB}">
      <formula1>$I$1:$I$4</formula1>
    </dataValidation>
    <dataValidation allowBlank="1" showInputMessage="1" showErrorMessage="1" prompt="Fecha de nacimiento de cabeza de hogar" sqref="G9" xr:uid="{9D229B72-A8CD-4C2D-9E69-54D480D8BF6E}"/>
    <dataValidation allowBlank="1" showInputMessage="1" showErrorMessage="1" prompt="Fila 1: Si algún miembro del hogar recibe ingresos que no es derivado de activos, ingrese el número de miembro del hogar asignado en la Parte II anterior. Toda la información de esta fila corresponde al número de miembro del hogar seleccionado." sqref="A20" xr:uid="{4AAEEBEF-EAA5-4A90-87FA-ACED4879BB4E}"/>
    <dataValidation allowBlank="1" showInputMessage="1" showErrorMessage="1" prompt="Fila 2: Si algún miembro del hogar recibe ingresos que no es derivado de activos, ingrese el número de miembro del hogar asignado en la Parte II anterior. Toda la información de esta fila corresponde al número de miembro del hogar seleccionado." sqref="A21" xr:uid="{DC450F44-73CD-4FBE-BB37-015EF25D1211}"/>
    <dataValidation allowBlank="1" showInputMessage="1" showErrorMessage="1" prompt="Fila 3: Si algún miembro del hogar recibe ingresos que no es derivado de activos, ingrese el número de miembro del hogar asignado en la Parte II anterior. Toda la información de esta fila corresponde al número de miembro del hogar seleccionado." sqref="A22" xr:uid="{D15DBA7C-54A8-4B7E-BC73-83D455479B77}"/>
    <dataValidation allowBlank="1" showInputMessage="1" showErrorMessage="1" prompt="Fila 4: Si algún miembro del hogar recibe ingresos que no es derivado de activos, ingrese el número de miembro del hogar asignado en la Parte II anterior. Toda la información de esta fila corresponde al número de miembro del hogar seleccionado." sqref="A23" xr:uid="{EA458B06-8916-445D-B72E-9D17515306FC}"/>
    <dataValidation allowBlank="1" showInputMessage="1" showErrorMessage="1" prompt="Fila 5: Si algún miembro del hogar recibe ingresos que no es derivado de activos, ingrese el número de miembro del hogar asignado en la Parte II anterior. Toda la información de esta fila corresponde al número de miembro del hogar seleccionado." sqref="A24" xr:uid="{0BC06C66-D900-442C-8849-4DD6BB26D78F}"/>
    <dataValidation allowBlank="1" showInputMessage="1" showErrorMessage="1" prompt="Nombre y segunda inicial de cabeza de familia" sqref="E9" xr:uid="{327A5461-E5E4-4B1D-93B4-CB8304664B92}"/>
    <dataValidation allowBlank="1" showInputMessage="1" showErrorMessage="1" prompt="Fila 1: Si algún miembro del hogar posee bienes, se asignará el número de miembro del hogar correspondiente según la Parte II anterior. Cada fila describe un bien individual propiedad de un miembro del hogar. Puede haber varias filas para cada miembro. " sqref="A30" xr:uid="{498B7BED-9DE4-4A16-970E-F4034358EEF9}"/>
    <dataValidation allowBlank="1" showInputMessage="1" showErrorMessage="1" prompt="Fila 2: Si algún miembro del hogar posee bienes, se asignará el número de miembro del hogar correspondiente según la Parte II anterior. Cada fila describe un bien individual propiedad de un miembro del hogar. Puede haber varias filas para cada miembro. " sqref="A31" xr:uid="{30BAB6E9-8EDF-4C9C-8B53-9F72DBFB522D}"/>
    <dataValidation allowBlank="1" showInputMessage="1" showErrorMessage="1" prompt="Fila 3: Si algún miembro del hogar posee bienes, se asignará el número de miembro del hogar correspondiente según la Parte II anterior. Cada fila describe un bien individual propiedad de un miembro del hogar. Puede haber varias filas para cada miembro. " sqref="A32" xr:uid="{1BA08478-0F26-4773-B1D5-9F2F53EF7BF8}"/>
    <dataValidation allowBlank="1" showInputMessage="1" showErrorMessage="1" prompt="Fila 4: Si algún miembro del hogar posee bienes, se asignará el número de miembro del hogar correspondiente según la Parte II anterior. Cada fila describe un bien individual propiedad de un miembro del hogar. Puede haber varias filas para cada miembro. " sqref="A33" xr:uid="{871F0DDF-95C2-4BAC-A3E4-6ABDA37847BB}"/>
    <dataValidation allowBlank="1" showInputMessage="1" showErrorMessage="1" prompt="Fila 5: Si algún miembro del hogar posee bienes, se asignará el número de miembro del hogar correspondiente según la Parte II anterior. Cada fila describe un bien individual propiedad de un miembro del hogar. Puede haber varias filas para cada miembro. " sqref="A34" xr:uid="{2A2A1D33-B2A4-4206-B244-12EDB6AEFB1A}"/>
    <dataValidation allowBlank="1" showInputMessage="1" showErrorMessage="1" prompt="Descripción del tipo de activo." sqref="B30:B34" xr:uid="{0FF28993-3973-4511-A5BC-C26C9C597ECE}"/>
    <dataValidation allowBlank="1" showInputMessage="1" showErrorMessage="1" prompt="Tasa de interés anual, si la hubiera, que genera el activo. Si no hay interés anual, introduzca cero." sqref="G30:G34" xr:uid="{6A45ED2D-E1D7-4A84-A692-2DAFC816AF9F}"/>
    <dataValidation allowBlank="1" showInputMessage="1" showErrorMessage="1" prompt="Household member 1" sqref="A9" xr:uid="{8F75C89A-2ECC-49D3-B594-5E06E562FB94}"/>
    <dataValidation allowBlank="1" showInputMessage="1" showErrorMessage="1" prompt="Household member 2" sqref="A10" xr:uid="{C6FA3FFB-68B1-440A-ACB0-937F6F3797E6}"/>
    <dataValidation allowBlank="1" showInputMessage="1" showErrorMessage="1" prompt="Household member 3" sqref="A11" xr:uid="{AE4FFBC4-3441-4E6A-8621-671F732A7A63}"/>
    <dataValidation allowBlank="1" showInputMessage="1" showErrorMessage="1" prompt="Household member 4" sqref="A12" xr:uid="{52E512BF-AE6A-492E-88DE-F340E9EA9B17}"/>
    <dataValidation allowBlank="1" showInputMessage="1" showErrorMessage="1" prompt="Household member 5" sqref="A13" xr:uid="{8FA4C47A-7C64-4601-B7BB-8D4053FF1665}"/>
    <dataValidation allowBlank="1" showInputMessage="1" showErrorMessage="1" prompt="Household member 6" sqref="A14:A15" xr:uid="{7999FB7B-98E6-47C2-A3E2-DDD61AFE482E}"/>
    <dataValidation allowBlank="1" showInputMessage="1" showErrorMessage="1" prompt="Household member 7" sqref="A16" xr:uid="{D4098539-AAC0-40DE-825E-E5114EAD5695}"/>
    <dataValidation allowBlank="1" showInputMessage="1" showErrorMessage="1" prompt="Total de ingresos anuales (ingreso no derivado de activos)" sqref="A26" xr:uid="{1D8B8B12-5F2A-4FC5-A2C8-0AE6FE0449CA}"/>
    <dataValidation allowBlank="1" showInputMessage="1" showErrorMessage="1" prompt="Ingresos totales del hogar provenientes de seguro social, pensiones, anualidades, y retiro. " sqref="E26" xr:uid="{9AB8BB7C-68BA-4CCB-BA90-5FAB15F578F2}"/>
    <dataValidation allowBlank="1" showInputMessage="1" showErrorMessage="1" prompt="Ingresos totales del hogar provenientes de asistencia pública." sqref="F26" xr:uid="{2787E608-02C0-4CCB-97E6-9582F14FE746}"/>
    <dataValidation allowBlank="1" showInputMessage="1" showErrorMessage="1" prompt="Ingresos totales del hogar procedentes de otros ingresos" sqref="G26" xr:uid="{7E7B3897-664E-4D0E-8AFC-97FB00207E36}"/>
    <dataValidation allowBlank="1" showInputMessage="1" showErrorMessage="1" prompt="Ingresos totales del hogar (ingresos no provenientes de activos) de todas las fuentes." sqref="H26" xr:uid="{1DEAFF2E-9D97-462F-AF07-0B3205474CFA}"/>
    <dataValidation allowBlank="1" showInputMessage="1" showErrorMessage="1" prompt="Ingresos totales reales por activos" sqref="H35" xr:uid="{BA37AA20-959E-4F00-808A-1DAC6ECEE798}"/>
    <dataValidation allowBlank="1" showInputMessage="1" showErrorMessage="1" prompt="Ingresos totales de activos" sqref="H38" xr:uid="{43988295-1090-48DB-9380-E2A420770DF7}"/>
    <dataValidation allowBlank="1" showInputMessage="1" showErrorMessage="1" prompt="Fecha efectiva del HIC inicial o fecha de recertificación. La fecha efectiva debe ser igual o anterior a la fecha de la prestación." sqref="H5" xr:uid="{70D4A28E-23B8-4BAD-BE6B-EE27B8DB24D4}"/>
    <dataValidation allowBlank="1" showInputMessage="1" showErrorMessage="1" prompt="Indique con Y o N si el miembro del hogar es estudiante a tiempo completo. Si el miembro es el cabeza de familia, el cónyuge o el cotitular del hogar, seleccione N independientemente de si es estudiante o no." sqref="H9:H16" xr:uid="{D2790E03-B535-4787-903F-AB1A66C96FF3}"/>
    <dataValidation allowBlank="1" showInputMessage="1" showErrorMessage="1" prompt="Fecha de nacimiento del miembro del hogar 8" sqref="G16" xr:uid="{C4B61467-67C8-4BF0-9F36-9F2B7AD6A134}"/>
    <dataValidation allowBlank="1" showInputMessage="1" showErrorMessage="1" prompt="Nombre y segunda inicial del miembro del hogar 8" sqref="E16" xr:uid="{FD7CB4D9-B5AE-41A4-9EAA-72CAF9034404}"/>
    <dataValidation allowBlank="1" showInputMessage="1" showErrorMessage="1" prompt="Ingresos anuales de seguro social, pensión, jubilación y rentas vitalicias de todas las fuentes para cada miembro del hogar." sqref="E20:E25" xr:uid="{DD658988-273D-4C82-A966-2FBD8211474D}"/>
    <dataValidation allowBlank="1" showInputMessage="1" showErrorMessage="1" prompt="Cantidad anual de ingresos de asistencia pública (excluyendo los beneficios de SNAP) provenientes de todas las fuentes para cada miembro del hogar." sqref="F20:F25" xr:uid="{39FE3B94-150C-454D-85CE-61433C646911}"/>
    <dataValidation allowBlank="1" showInputMessage="1" showErrorMessage="1" prompt="Ingresos annual procedentes de todas las demás fuentes, excluidos los ingresos por patrimonio, para cada miembro del hogar. No incluya ningún ingreso que ya figure en esta fila." sqref="G20:G25" xr:uid="{FE3B4B17-9EF3-4327-8FA9-2CA9FEC848BA}"/>
    <dataValidation allowBlank="1" showInputMessage="1" showErrorMessage="1" prompt="Ingresos totales del miembro" sqref="H20:H25" xr:uid="{BCBD7CC1-1903-4848-943B-CBABDEB92A08}"/>
    <dataValidation allowBlank="1" showInputMessage="1" showErrorMessage="1" prompt="Fila 6: Si algún miembro del hogar recibe ingresos que no es derivado de activos, ingrese el número de miembro del hogar asignado en la Parte II anterior. Toda la información de esta fila corresponde al número de miembro del hogar seleccionado." sqref="A25" xr:uid="{3C1932DE-42A4-4C4A-A002-8998F61B733E}"/>
  </dataValidations>
  <hyperlinks>
    <hyperlink ref="K2" location="'HOME HIC'!B4" display="Start Fillable Form" xr:uid="{6E3F3B2C-3D23-4210-BAE9-BE486144E914}"/>
    <hyperlink ref="K3" location="'HOME HIC'!A8" display="Household Member Number Column" xr:uid="{55187008-ACBF-4AC7-A316-141599D9E4CC}"/>
    <hyperlink ref="K4" location="'HOME HIC'!F19" display="Member Income Total Column" xr:uid="{F7EB4DE8-F5AA-48C3-823C-6F4FFACC7848}"/>
    <hyperlink ref="K5" location="'HOME HIC'!A20" display="Income Type Row" xr:uid="{0527D831-5B9F-4C06-9F57-F4E83A0242A9}"/>
    <hyperlink ref="K6" location="'HOME HIC'!E29" display="Actual Asset Income Column" xr:uid="{96585D1D-38C4-4D4E-ACE1-652634F1DB4C}"/>
    <hyperlink ref="K7" location="'HOME HIC'!F35" display="Imputed Asset Income Calculation" xr:uid="{3FDDEB7F-D75E-40F4-840A-8B0E720F4D14}"/>
    <hyperlink ref="K8" location="'HOME HIC'!C35" display="Total Value of Assets" xr:uid="{98FC1A28-FC55-42D9-87CE-9398C4B4C90C}"/>
    <hyperlink ref="K9" location="'HOME HIC'!F36" display="Greater of Imputed or Actual Asset Income" xr:uid="{158D26EA-B903-4034-A7AD-5C5914EE69F8}"/>
    <hyperlink ref="K10" location="'HOME HIC'!F37" display="Total Household Income" xr:uid="{7C73E8A7-DBFA-4550-8B48-C144C8C5F386}"/>
    <hyperlink ref="K11" location="'HOME HIC'!A40" display="Certification Statement" xr:uid="{039E676D-011F-4319-869D-E16669BA1EE6}"/>
    <hyperlink ref="A1" location="'HOME HIC'!I1" display="HOME Program Household Income Certification- Skip to Navigation Menu" xr:uid="{1458043D-A079-4D7C-9B7A-199333ACC87C}"/>
  </hyperlinks>
  <printOptions horizontalCentered="1" verticalCentered="1"/>
  <pageMargins left="0.25" right="0.25" top="0.25" bottom="0.25" header="0" footer="0"/>
  <pageSetup scale="77"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256"/>
  <sheetViews>
    <sheetView showGridLines="0" showRuler="0" view="pageLayout" zoomScale="110" zoomScaleNormal="100" zoomScalePageLayoutView="110" workbookViewId="0">
      <selection activeCell="B1" sqref="B1"/>
    </sheetView>
  </sheetViews>
  <sheetFormatPr defaultColWidth="0" defaultRowHeight="14.4" zeroHeight="1" x14ac:dyDescent="0.3"/>
  <cols>
    <col min="1" max="1" width="4.77734375" style="43" customWidth="1"/>
    <col min="2" max="2" width="76.21875" customWidth="1"/>
    <col min="3" max="3" width="19.21875" style="39" customWidth="1"/>
    <col min="4" max="4" width="18.21875" hidden="1" customWidth="1"/>
    <col min="5" max="5" width="9.21875" hidden="1" customWidth="1"/>
    <col min="6" max="6" width="1" hidden="1" customWidth="1"/>
    <col min="7" max="7" width="2.5546875" hidden="1" customWidth="1"/>
    <col min="8" max="8" width="1.44140625" hidden="1" customWidth="1"/>
    <col min="9" max="9" width="2.21875" style="107" hidden="1" customWidth="1"/>
    <col min="10" max="10" width="9.21875" style="86" hidden="1" customWidth="1"/>
    <col min="11" max="11" width="1.5546875" hidden="1" customWidth="1"/>
    <col min="12" max="12" width="9.21875" style="123" hidden="1" customWidth="1"/>
    <col min="13" max="16384" width="9.21875" hidden="1"/>
  </cols>
  <sheetData>
    <row r="1" spans="1:12" s="1" customFormat="1" ht="42.75" customHeight="1" x14ac:dyDescent="0.4">
      <c r="A1" s="156" t="s">
        <v>351</v>
      </c>
      <c r="B1" s="151" t="s">
        <v>338</v>
      </c>
      <c r="C1" s="152"/>
      <c r="E1" s="2" t="s">
        <v>0</v>
      </c>
      <c r="F1" s="27" t="s">
        <v>268</v>
      </c>
      <c r="I1" s="103" t="s">
        <v>349</v>
      </c>
      <c r="J1" s="83"/>
      <c r="L1" s="120"/>
    </row>
    <row r="2" spans="1:12" s="33" customFormat="1" ht="12.75" customHeight="1" x14ac:dyDescent="0.3">
      <c r="A2" s="99" t="s">
        <v>289</v>
      </c>
      <c r="B2" s="98"/>
      <c r="C2" s="100"/>
      <c r="D2" s="14"/>
      <c r="E2" s="2" t="s">
        <v>1</v>
      </c>
      <c r="I2" s="104" t="s">
        <v>350</v>
      </c>
      <c r="J2" s="84">
        <v>2010</v>
      </c>
      <c r="L2" s="121"/>
    </row>
    <row r="3" spans="1:12" s="34" customFormat="1" ht="12" customHeight="1" x14ac:dyDescent="0.3">
      <c r="A3" s="52">
        <v>1.1000000000000001</v>
      </c>
      <c r="B3" s="69" t="str">
        <f>(IF('HOME HIC - English'!B4="","Enter Administrator Name on HIC",'HOME HIC - English'!B4))</f>
        <v>Enter Administrator Name on HIC</v>
      </c>
      <c r="C3" s="127"/>
      <c r="D3" s="34" t="s">
        <v>290</v>
      </c>
      <c r="E3" s="2" t="s">
        <v>2</v>
      </c>
      <c r="I3" s="104" t="s">
        <v>352</v>
      </c>
      <c r="J3" s="85">
        <v>2012</v>
      </c>
      <c r="L3" s="122"/>
    </row>
    <row r="4" spans="1:12" s="34" customFormat="1" ht="11.25" customHeight="1" x14ac:dyDescent="0.3">
      <c r="A4" s="52">
        <v>1.2</v>
      </c>
      <c r="B4" s="88" t="s">
        <v>352</v>
      </c>
      <c r="C4" s="70">
        <f>'HOME HIC - English'!H4</f>
        <v>0</v>
      </c>
      <c r="D4" s="5" t="s">
        <v>293</v>
      </c>
      <c r="E4" s="2" t="s">
        <v>3</v>
      </c>
      <c r="I4" s="104" t="s">
        <v>291</v>
      </c>
      <c r="J4" s="85"/>
      <c r="L4" s="122"/>
    </row>
    <row r="5" spans="1:12" s="34" customFormat="1" ht="9.75" customHeight="1" x14ac:dyDescent="0.3">
      <c r="A5" s="52">
        <v>1.3</v>
      </c>
      <c r="B5" s="88" t="s">
        <v>428</v>
      </c>
      <c r="C5" s="72"/>
      <c r="D5" s="34" t="s">
        <v>294</v>
      </c>
      <c r="E5" s="2" t="s">
        <v>4</v>
      </c>
      <c r="I5" s="104" t="s">
        <v>353</v>
      </c>
      <c r="J5" s="85"/>
      <c r="L5" s="122"/>
    </row>
    <row r="6" spans="1:12" s="34" customFormat="1" ht="11.25" customHeight="1" x14ac:dyDescent="0.3">
      <c r="A6" s="52">
        <v>1.4</v>
      </c>
      <c r="B6" s="88" t="s">
        <v>429</v>
      </c>
      <c r="C6" s="72"/>
      <c r="D6" s="34" t="s">
        <v>309</v>
      </c>
      <c r="E6" s="2" t="s">
        <v>5</v>
      </c>
      <c r="I6" s="104" t="s">
        <v>300</v>
      </c>
      <c r="J6" s="85"/>
      <c r="L6" s="122"/>
    </row>
    <row r="7" spans="1:12" s="34" customFormat="1" ht="11.25" customHeight="1" x14ac:dyDescent="0.3">
      <c r="A7" s="52">
        <v>1.7</v>
      </c>
      <c r="B7" s="88" t="s">
        <v>430</v>
      </c>
      <c r="C7" s="140"/>
      <c r="D7" s="90" t="s">
        <v>342</v>
      </c>
      <c r="E7" s="2" t="s">
        <v>6</v>
      </c>
      <c r="I7" s="104" t="s">
        <v>354</v>
      </c>
      <c r="J7" s="85"/>
      <c r="L7" s="122"/>
    </row>
    <row r="8" spans="1:12" s="34" customFormat="1" ht="11.25" customHeight="1" x14ac:dyDescent="0.3">
      <c r="A8" s="52">
        <v>1.8</v>
      </c>
      <c r="B8" s="88" t="s">
        <v>341</v>
      </c>
      <c r="C8" s="79"/>
      <c r="D8" s="34" t="s">
        <v>301</v>
      </c>
      <c r="E8" s="2" t="s">
        <v>7</v>
      </c>
      <c r="I8" s="104" t="s">
        <v>355</v>
      </c>
      <c r="J8" s="85"/>
      <c r="L8" s="122"/>
    </row>
    <row r="9" spans="1:12" s="34" customFormat="1" ht="11.25" customHeight="1" x14ac:dyDescent="0.3">
      <c r="A9" s="52">
        <v>1.9</v>
      </c>
      <c r="B9" s="71" t="s">
        <v>335</v>
      </c>
      <c r="C9" s="79"/>
      <c r="D9" s="34" t="s">
        <v>302</v>
      </c>
      <c r="E9" s="2" t="s">
        <v>8</v>
      </c>
      <c r="I9" s="104" t="s">
        <v>299</v>
      </c>
      <c r="J9" s="85"/>
      <c r="L9" s="122"/>
    </row>
    <row r="10" spans="1:12" s="34" customFormat="1" ht="11.25" customHeight="1" x14ac:dyDescent="0.3">
      <c r="A10" s="95">
        <v>1.101</v>
      </c>
      <c r="B10" s="71" t="s">
        <v>336</v>
      </c>
      <c r="C10" s="79"/>
      <c r="D10" s="14"/>
      <c r="E10" s="2" t="s">
        <v>9</v>
      </c>
      <c r="I10" s="104" t="s">
        <v>356</v>
      </c>
      <c r="J10" s="85"/>
      <c r="L10" s="122"/>
    </row>
    <row r="11" spans="1:12" s="34" customFormat="1" ht="23.25" customHeight="1" x14ac:dyDescent="0.3">
      <c r="A11" s="52">
        <v>1.1100000000000001</v>
      </c>
      <c r="B11" s="89" t="s">
        <v>339</v>
      </c>
      <c r="C11" s="79"/>
      <c r="D11" s="34" t="str">
        <f>CONCATENATE(C8," ",C7)</f>
        <v xml:space="preserve"> </v>
      </c>
      <c r="E11" s="2" t="s">
        <v>10</v>
      </c>
      <c r="I11" s="104" t="s">
        <v>357</v>
      </c>
      <c r="J11" s="85"/>
      <c r="L11" s="122"/>
    </row>
    <row r="12" spans="1:12" s="34" customFormat="1" ht="12.75" customHeight="1" x14ac:dyDescent="0.3">
      <c r="A12" s="99" t="s">
        <v>292</v>
      </c>
      <c r="B12" s="98"/>
      <c r="C12" s="129"/>
      <c r="E12" s="2" t="s">
        <v>11</v>
      </c>
      <c r="I12" s="104" t="s">
        <v>358</v>
      </c>
      <c r="J12" s="85"/>
      <c r="L12" s="122"/>
    </row>
    <row r="13" spans="1:12" s="34" customFormat="1" ht="12" customHeight="1" x14ac:dyDescent="0.3">
      <c r="A13" s="52">
        <v>2.1</v>
      </c>
      <c r="B13" s="53" t="s">
        <v>291</v>
      </c>
      <c r="C13" s="136">
        <f>'HOME HIC - English'!H39</f>
        <v>0</v>
      </c>
      <c r="E13" s="2" t="s">
        <v>12</v>
      </c>
      <c r="I13" s="104" t="s">
        <v>359</v>
      </c>
      <c r="J13" s="85"/>
      <c r="L13" s="122"/>
    </row>
    <row r="14" spans="1:12" s="34" customFormat="1" ht="24.6" x14ac:dyDescent="0.3">
      <c r="A14" s="52">
        <v>2.2000000000000002</v>
      </c>
      <c r="B14" s="55" t="s">
        <v>298</v>
      </c>
      <c r="C14" s="72">
        <v>0</v>
      </c>
      <c r="E14" s="2" t="s">
        <v>13</v>
      </c>
      <c r="I14" s="104" t="s">
        <v>360</v>
      </c>
      <c r="J14" s="85"/>
      <c r="L14" s="122"/>
    </row>
    <row r="15" spans="1:12" s="34" customFormat="1" ht="12.75" customHeight="1" x14ac:dyDescent="0.3">
      <c r="A15" s="52">
        <v>2.2999999999999998</v>
      </c>
      <c r="B15" s="124" t="s">
        <v>491</v>
      </c>
      <c r="C15" s="126">
        <f>SUM(C14*500)</f>
        <v>0</v>
      </c>
      <c r="E15" s="2" t="s">
        <v>14</v>
      </c>
      <c r="I15" s="104" t="s">
        <v>361</v>
      </c>
      <c r="J15" s="85"/>
      <c r="L15" s="122"/>
    </row>
    <row r="16" spans="1:12" s="34" customFormat="1" ht="12.75" customHeight="1" x14ac:dyDescent="0.3">
      <c r="A16" s="52">
        <v>2.4</v>
      </c>
      <c r="B16" s="55" t="s">
        <v>297</v>
      </c>
      <c r="C16" s="125"/>
      <c r="E16" s="2" t="s">
        <v>15</v>
      </c>
      <c r="I16" s="104" t="s">
        <v>362</v>
      </c>
      <c r="J16" s="85"/>
      <c r="L16" s="122"/>
    </row>
    <row r="17" spans="1:12" s="34" customFormat="1" ht="12.75" customHeight="1" x14ac:dyDescent="0.3">
      <c r="A17" s="52">
        <v>2.5</v>
      </c>
      <c r="B17" s="87" t="s">
        <v>370</v>
      </c>
      <c r="C17" s="135">
        <f>SUM(C15:C16)</f>
        <v>0</v>
      </c>
      <c r="E17" s="2" t="s">
        <v>16</v>
      </c>
      <c r="I17" s="104" t="s">
        <v>363</v>
      </c>
      <c r="J17" s="85"/>
      <c r="L17" s="122"/>
    </row>
    <row r="18" spans="1:12" s="34" customFormat="1" ht="12.75" customHeight="1" x14ac:dyDescent="0.3">
      <c r="A18" s="97" t="s">
        <v>431</v>
      </c>
      <c r="B18" s="98"/>
      <c r="C18" s="129"/>
      <c r="E18" s="2" t="s">
        <v>17</v>
      </c>
      <c r="I18" s="104" t="s">
        <v>364</v>
      </c>
      <c r="J18" s="85"/>
      <c r="L18" s="122"/>
    </row>
    <row r="19" spans="1:12" s="34" customFormat="1" ht="63.75" customHeight="1" x14ac:dyDescent="0.3">
      <c r="A19" s="82">
        <v>3.1</v>
      </c>
      <c r="B19" s="81" t="s">
        <v>467</v>
      </c>
      <c r="C19" s="128"/>
      <c r="E19" s="2" t="s">
        <v>18</v>
      </c>
      <c r="I19" s="105"/>
      <c r="J19" s="85"/>
      <c r="L19" s="122"/>
    </row>
    <row r="20" spans="1:12" s="34" customFormat="1" x14ac:dyDescent="0.3">
      <c r="A20" s="52">
        <v>3.2</v>
      </c>
      <c r="B20" s="87" t="s">
        <v>448</v>
      </c>
      <c r="C20" s="125"/>
      <c r="E20" s="2" t="s">
        <v>19</v>
      </c>
      <c r="I20" s="105"/>
      <c r="J20" s="85"/>
      <c r="L20" s="122"/>
    </row>
    <row r="21" spans="1:12" s="34" customFormat="1" x14ac:dyDescent="0.3">
      <c r="A21" s="52">
        <v>3.3</v>
      </c>
      <c r="B21" s="124" t="s">
        <v>494</v>
      </c>
      <c r="C21" s="136">
        <f>SUM(C13*0.1)</f>
        <v>0</v>
      </c>
      <c r="E21" s="2" t="s">
        <v>20</v>
      </c>
      <c r="I21" s="105"/>
      <c r="J21" s="85"/>
      <c r="L21" s="122"/>
    </row>
    <row r="22" spans="1:12" s="34" customFormat="1" ht="12" customHeight="1" x14ac:dyDescent="0.3">
      <c r="A22" s="52">
        <v>3.4</v>
      </c>
      <c r="B22" s="87" t="s">
        <v>432</v>
      </c>
      <c r="C22" s="126">
        <f>IF(AND(C19="YES",C20-C21&gt;0),(C20-C21),(0))</f>
        <v>0</v>
      </c>
      <c r="E22" s="2" t="s">
        <v>21</v>
      </c>
      <c r="I22" s="105"/>
      <c r="J22" s="85"/>
      <c r="L22" s="122"/>
    </row>
    <row r="23" spans="1:12" s="34" customFormat="1" ht="24.75" customHeight="1" x14ac:dyDescent="0.3">
      <c r="A23" s="52">
        <v>3.5</v>
      </c>
      <c r="B23" s="87" t="s">
        <v>433</v>
      </c>
      <c r="C23" s="125"/>
      <c r="E23" s="2" t="s">
        <v>22</v>
      </c>
      <c r="I23" s="105"/>
      <c r="J23" s="85"/>
      <c r="L23" s="122"/>
    </row>
    <row r="24" spans="1:12" s="34" customFormat="1" x14ac:dyDescent="0.3">
      <c r="A24" s="52">
        <v>3.6</v>
      </c>
      <c r="B24" s="55" t="s">
        <v>299</v>
      </c>
      <c r="C24" s="135">
        <f>MIN(C22,C23)</f>
        <v>0</v>
      </c>
      <c r="E24" s="2" t="s">
        <v>23</v>
      </c>
      <c r="I24" s="105"/>
      <c r="J24" s="85"/>
      <c r="L24" s="122"/>
    </row>
    <row r="25" spans="1:12" s="34" customFormat="1" ht="12.75" customHeight="1" x14ac:dyDescent="0.3">
      <c r="A25" s="99" t="s">
        <v>303</v>
      </c>
      <c r="B25" s="98"/>
      <c r="C25" s="129"/>
      <c r="E25" s="2" t="s">
        <v>24</v>
      </c>
      <c r="I25" s="105"/>
      <c r="J25" s="85"/>
      <c r="L25" s="122"/>
    </row>
    <row r="26" spans="1:12" s="34" customFormat="1" ht="36.6" x14ac:dyDescent="0.3">
      <c r="A26" s="64">
        <v>4.0999999999999996</v>
      </c>
      <c r="B26" s="169" t="s">
        <v>434</v>
      </c>
      <c r="C26" s="130"/>
      <c r="E26" s="2" t="s">
        <v>25</v>
      </c>
      <c r="I26" s="105"/>
      <c r="J26" s="85"/>
      <c r="L26" s="122"/>
    </row>
    <row r="27" spans="1:12" s="34" customFormat="1" x14ac:dyDescent="0.3">
      <c r="A27" s="52">
        <v>4.2</v>
      </c>
      <c r="B27" s="101" t="s">
        <v>435</v>
      </c>
      <c r="C27" s="125">
        <v>0</v>
      </c>
      <c r="E27" s="2" t="s">
        <v>26</v>
      </c>
      <c r="I27" s="105"/>
      <c r="J27" s="85"/>
      <c r="L27" s="122"/>
    </row>
    <row r="28" spans="1:12" s="34" customFormat="1" ht="15" customHeight="1" x14ac:dyDescent="0.3">
      <c r="A28" s="52">
        <v>4.3</v>
      </c>
      <c r="B28" s="101" t="s">
        <v>436</v>
      </c>
      <c r="C28" s="135">
        <f>IF(C26="NO",0,IF(AND(C24=0,(C27+C20-C21)&lt;=0),0,(C27+C20-C24-C21)))</f>
        <v>0</v>
      </c>
      <c r="E28" s="2" t="s">
        <v>27</v>
      </c>
      <c r="I28" s="105"/>
      <c r="J28" s="85"/>
      <c r="L28" s="122"/>
    </row>
    <row r="29" spans="1:12" s="34" customFormat="1" ht="12.75" customHeight="1" x14ac:dyDescent="0.3">
      <c r="A29" s="99" t="s">
        <v>304</v>
      </c>
      <c r="B29" s="98"/>
      <c r="C29" s="129"/>
      <c r="E29" s="2" t="s">
        <v>28</v>
      </c>
      <c r="I29" s="105"/>
      <c r="J29" s="85"/>
      <c r="L29" s="122"/>
    </row>
    <row r="30" spans="1:12" s="34" customFormat="1" ht="48.6" x14ac:dyDescent="0.3">
      <c r="A30" s="67">
        <v>5.0999999999999996</v>
      </c>
      <c r="B30" s="137" t="s">
        <v>490</v>
      </c>
      <c r="C30" s="135">
        <f>IF(C26="Yes",550, 0)</f>
        <v>0</v>
      </c>
      <c r="E30" s="2" t="s">
        <v>29</v>
      </c>
      <c r="I30" s="105"/>
      <c r="J30" s="85"/>
      <c r="L30" s="122"/>
    </row>
    <row r="31" spans="1:12" s="34" customFormat="1" ht="12.75" customHeight="1" x14ac:dyDescent="0.3">
      <c r="A31" s="99" t="s">
        <v>305</v>
      </c>
      <c r="B31" s="98"/>
      <c r="C31" s="129"/>
      <c r="E31" s="2" t="s">
        <v>30</v>
      </c>
      <c r="I31" s="105"/>
      <c r="J31" s="85"/>
      <c r="L31" s="122"/>
    </row>
    <row r="32" spans="1:12" s="34" customFormat="1" ht="11.25" customHeight="1" x14ac:dyDescent="0.3">
      <c r="A32" s="67">
        <v>6.1</v>
      </c>
      <c r="B32" s="170" t="s">
        <v>437</v>
      </c>
      <c r="C32" s="134">
        <f>IF(SUM(C13-C17-C24-C28-C30)&lt;0,0,(SUM(C13-C17-C24-C28-C30)))</f>
        <v>0</v>
      </c>
      <c r="E32" s="2" t="s">
        <v>31</v>
      </c>
      <c r="I32" s="105"/>
      <c r="J32" s="85"/>
      <c r="L32" s="122"/>
    </row>
    <row r="33" spans="1:12" s="34" customFormat="1" ht="12.75" customHeight="1" x14ac:dyDescent="0.3">
      <c r="A33" s="97" t="s">
        <v>347</v>
      </c>
      <c r="B33" s="98"/>
      <c r="C33" s="129"/>
      <c r="E33" s="2" t="s">
        <v>32</v>
      </c>
      <c r="I33" s="105"/>
      <c r="J33" s="85"/>
      <c r="L33" s="122"/>
    </row>
    <row r="34" spans="1:12" s="34" customFormat="1" ht="12.75" customHeight="1" x14ac:dyDescent="0.3">
      <c r="A34" s="52">
        <v>7.1</v>
      </c>
      <c r="B34" s="124" t="s">
        <v>439</v>
      </c>
      <c r="C34" s="157"/>
      <c r="E34" s="2" t="s">
        <v>33</v>
      </c>
      <c r="I34" s="105"/>
      <c r="J34" s="85"/>
      <c r="L34" s="122"/>
    </row>
    <row r="35" spans="1:12" s="34" customFormat="1" ht="12.75" hidden="1" customHeight="1" x14ac:dyDescent="0.3">
      <c r="A35" s="52"/>
      <c r="B35" s="124" t="s">
        <v>368</v>
      </c>
      <c r="C35" s="126">
        <f>(IF(SUM(C$32/12*0.3)&lt;0,0,SUM(C$32/12*0.3)))</f>
        <v>0</v>
      </c>
      <c r="E35" s="2"/>
      <c r="I35" s="105"/>
      <c r="J35" s="85"/>
      <c r="L35" s="122"/>
    </row>
    <row r="36" spans="1:12" s="34" customFormat="1" ht="12.75" customHeight="1" x14ac:dyDescent="0.3">
      <c r="A36" s="52">
        <v>7.2</v>
      </c>
      <c r="B36" s="124" t="s">
        <v>369</v>
      </c>
      <c r="C36" s="126">
        <f>ROUND(C35,0)</f>
        <v>0</v>
      </c>
      <c r="E36" s="2" t="s">
        <v>34</v>
      </c>
      <c r="I36" s="105"/>
      <c r="J36" s="85"/>
      <c r="L36" s="122"/>
    </row>
    <row r="37" spans="1:12" s="34" customFormat="1" ht="12.75" hidden="1" customHeight="1" x14ac:dyDescent="0.3">
      <c r="A37" s="52"/>
      <c r="B37" s="124" t="s">
        <v>374</v>
      </c>
      <c r="C37" s="126">
        <f>(IF(SUM(C$32/12*0.1)&lt;0,0,(SUM(C$32/12*0.1))))</f>
        <v>0</v>
      </c>
      <c r="E37" s="2"/>
      <c r="I37" s="105"/>
      <c r="J37" s="85"/>
      <c r="L37" s="122"/>
    </row>
    <row r="38" spans="1:12" s="34" customFormat="1" ht="12.75" customHeight="1" x14ac:dyDescent="0.3">
      <c r="A38" s="52">
        <v>7.3</v>
      </c>
      <c r="B38" s="124" t="s">
        <v>372</v>
      </c>
      <c r="C38" s="126">
        <f>ROUND(C37,0)</f>
        <v>0</v>
      </c>
      <c r="E38" s="2" t="s">
        <v>35</v>
      </c>
      <c r="I38" s="105"/>
      <c r="J38" s="85"/>
      <c r="L38" s="122"/>
    </row>
    <row r="39" spans="1:12" s="34" customFormat="1" ht="12" customHeight="1" x14ac:dyDescent="0.3">
      <c r="A39" s="52">
        <v>7.4</v>
      </c>
      <c r="B39" s="80" t="s">
        <v>452</v>
      </c>
      <c r="C39" s="126">
        <f>IF(SUM(C13/12*0.4)&lt;=0,0,SUM(C32/12*0.4))</f>
        <v>0</v>
      </c>
      <c r="E39" s="2" t="s">
        <v>36</v>
      </c>
      <c r="I39" s="105"/>
      <c r="J39" s="85"/>
      <c r="L39" s="122"/>
    </row>
    <row r="40" spans="1:12" s="34" customFormat="1" ht="12.75" customHeight="1" x14ac:dyDescent="0.3">
      <c r="A40" s="52">
        <v>7.5</v>
      </c>
      <c r="B40" s="124" t="s">
        <v>453</v>
      </c>
      <c r="C40" s="126">
        <f>IF(SUM(C34-(MAX(C36,C38)))&lt;0,0,(SUM(C34-(MAX(C36,C38)))))</f>
        <v>0</v>
      </c>
      <c r="E40" s="2" t="s">
        <v>37</v>
      </c>
      <c r="I40" s="105"/>
      <c r="J40" s="85"/>
      <c r="L40" s="122"/>
    </row>
    <row r="41" spans="1:12" s="34" customFormat="1" hidden="1" x14ac:dyDescent="0.3">
      <c r="A41" s="52">
        <v>8.5</v>
      </c>
      <c r="B41" s="53" t="s">
        <v>307</v>
      </c>
      <c r="C41" s="59" t="e">
        <f>IF(#REF!&gt;C34,"YES","NO")</f>
        <v>#REF!</v>
      </c>
      <c r="E41" s="2" t="s">
        <v>38</v>
      </c>
      <c r="I41" s="105"/>
      <c r="J41" s="85"/>
      <c r="L41" s="122"/>
    </row>
    <row r="42" spans="1:12" s="34" customFormat="1" ht="13.5" customHeight="1" x14ac:dyDescent="0.3">
      <c r="A42" s="283" t="s">
        <v>348</v>
      </c>
      <c r="B42" s="284"/>
      <c r="C42" s="285"/>
      <c r="E42" s="2" t="s">
        <v>39</v>
      </c>
      <c r="I42" s="105"/>
      <c r="J42" s="85"/>
      <c r="L42" s="122"/>
    </row>
    <row r="43" spans="1:12" s="34" customFormat="1" x14ac:dyDescent="0.3">
      <c r="A43" s="96">
        <v>8.1</v>
      </c>
      <c r="B43" s="101" t="s">
        <v>464</v>
      </c>
      <c r="C43" s="131">
        <f>SUM(C40*C11)</f>
        <v>0</v>
      </c>
      <c r="E43" s="2" t="s">
        <v>40</v>
      </c>
      <c r="I43" s="105"/>
      <c r="J43" s="85"/>
      <c r="L43" s="122"/>
    </row>
    <row r="44" spans="1:12" s="34" customFormat="1" x14ac:dyDescent="0.3">
      <c r="A44" s="102">
        <v>8.1999999999999993</v>
      </c>
      <c r="B44" s="101" t="s">
        <v>427</v>
      </c>
      <c r="C44" s="132"/>
      <c r="E44" s="2" t="s">
        <v>41</v>
      </c>
      <c r="I44" s="105"/>
      <c r="J44" s="85"/>
      <c r="L44" s="122"/>
    </row>
    <row r="45" spans="1:12" s="34" customFormat="1" x14ac:dyDescent="0.3">
      <c r="A45" s="102">
        <v>8.3000000000000007</v>
      </c>
      <c r="B45" s="101" t="s">
        <v>438</v>
      </c>
      <c r="C45" s="132"/>
      <c r="E45" s="2" t="s">
        <v>42</v>
      </c>
      <c r="I45" s="105"/>
      <c r="J45" s="85"/>
      <c r="L45" s="122"/>
    </row>
    <row r="46" spans="1:12" s="34" customFormat="1" x14ac:dyDescent="0.3">
      <c r="A46" s="102">
        <v>8.4</v>
      </c>
      <c r="B46" s="101" t="s">
        <v>340</v>
      </c>
      <c r="C46" s="133">
        <f>SUM(C43:C45)</f>
        <v>0</v>
      </c>
      <c r="D46" s="33"/>
      <c r="E46" s="2" t="s">
        <v>43</v>
      </c>
      <c r="I46" s="105"/>
      <c r="J46" s="85"/>
      <c r="L46" s="122"/>
    </row>
    <row r="47" spans="1:12" s="34" customFormat="1" x14ac:dyDescent="0.3">
      <c r="A47" s="41"/>
      <c r="C47" s="37"/>
      <c r="D47" s="33"/>
      <c r="E47" s="2" t="s">
        <v>44</v>
      </c>
      <c r="I47" s="105"/>
      <c r="J47" s="85"/>
      <c r="L47" s="122"/>
    </row>
    <row r="48" spans="1:12" s="34" customFormat="1" x14ac:dyDescent="0.3">
      <c r="A48" s="42"/>
      <c r="B48" s="33"/>
      <c r="C48" s="37"/>
      <c r="D48" s="33"/>
      <c r="E48" s="2" t="s">
        <v>45</v>
      </c>
      <c r="I48" s="106"/>
      <c r="J48" s="85"/>
      <c r="L48" s="122"/>
    </row>
    <row r="49" spans="1:12" s="33" customFormat="1" hidden="1" x14ac:dyDescent="0.3">
      <c r="A49" s="77" t="s">
        <v>375</v>
      </c>
      <c r="C49" s="37"/>
      <c r="E49" s="2" t="s">
        <v>46</v>
      </c>
      <c r="I49" s="106"/>
      <c r="J49" s="84"/>
      <c r="L49" s="121"/>
    </row>
    <row r="50" spans="1:12" s="33" customFormat="1" ht="5.25" hidden="1" customHeight="1" x14ac:dyDescent="0.3">
      <c r="A50" s="42"/>
      <c r="C50" s="37"/>
      <c r="E50" s="2" t="s">
        <v>47</v>
      </c>
      <c r="I50" s="106"/>
      <c r="J50" s="84"/>
      <c r="L50" s="121"/>
    </row>
    <row r="51" spans="1:12" s="33" customFormat="1" hidden="1" x14ac:dyDescent="0.3">
      <c r="A51" s="42"/>
      <c r="C51" s="37"/>
      <c r="E51" s="2" t="s">
        <v>48</v>
      </c>
      <c r="I51" s="106"/>
      <c r="J51" s="84"/>
      <c r="L51" s="121"/>
    </row>
    <row r="52" spans="1:12" s="33" customFormat="1" hidden="1" x14ac:dyDescent="0.3">
      <c r="A52" s="42"/>
      <c r="C52" s="37"/>
      <c r="E52" s="2" t="s">
        <v>49</v>
      </c>
      <c r="I52" s="106"/>
      <c r="J52" s="84"/>
      <c r="L52" s="121"/>
    </row>
    <row r="53" spans="1:12" s="33" customFormat="1" hidden="1" x14ac:dyDescent="0.3">
      <c r="A53" s="42"/>
      <c r="C53" s="37"/>
      <c r="D53"/>
      <c r="E53" s="2" t="s">
        <v>50</v>
      </c>
      <c r="I53" s="106"/>
      <c r="J53" s="84"/>
      <c r="L53" s="121"/>
    </row>
    <row r="54" spans="1:12" s="33" customFormat="1" hidden="1" x14ac:dyDescent="0.3">
      <c r="A54" s="42"/>
      <c r="C54" s="38"/>
      <c r="D54"/>
      <c r="E54" s="2" t="s">
        <v>51</v>
      </c>
      <c r="I54" s="106"/>
      <c r="J54" s="84"/>
      <c r="L54" s="121"/>
    </row>
    <row r="55" spans="1:12" s="33" customFormat="1" hidden="1" x14ac:dyDescent="0.3">
      <c r="A55" s="43"/>
      <c r="B55"/>
      <c r="C55" s="38"/>
      <c r="D55"/>
      <c r="E55" s="2" t="s">
        <v>52</v>
      </c>
      <c r="I55" s="107"/>
      <c r="J55" s="84"/>
      <c r="L55" s="121"/>
    </row>
    <row r="56" spans="1:12" hidden="1" x14ac:dyDescent="0.3">
      <c r="C56" s="38"/>
      <c r="E56" s="2" t="s">
        <v>53</v>
      </c>
    </row>
    <row r="57" spans="1:12" hidden="1" x14ac:dyDescent="0.3">
      <c r="C57" s="38"/>
      <c r="E57" s="2" t="s">
        <v>54</v>
      </c>
    </row>
    <row r="58" spans="1:12" hidden="1" x14ac:dyDescent="0.3">
      <c r="C58" s="38"/>
      <c r="E58" s="2" t="s">
        <v>55</v>
      </c>
    </row>
    <row r="59" spans="1:12" hidden="1" x14ac:dyDescent="0.3">
      <c r="C59" s="38"/>
      <c r="E59" s="2" t="s">
        <v>56</v>
      </c>
    </row>
    <row r="60" spans="1:12" hidden="1" x14ac:dyDescent="0.3">
      <c r="C60" s="38"/>
      <c r="E60" s="2" t="s">
        <v>57</v>
      </c>
    </row>
    <row r="61" spans="1:12" hidden="1" x14ac:dyDescent="0.3">
      <c r="E61" s="2" t="s">
        <v>58</v>
      </c>
    </row>
    <row r="62" spans="1:12" hidden="1" x14ac:dyDescent="0.3">
      <c r="E62" s="2" t="s">
        <v>59</v>
      </c>
    </row>
    <row r="63" spans="1:12" hidden="1" x14ac:dyDescent="0.3">
      <c r="E63" s="2" t="s">
        <v>60</v>
      </c>
    </row>
    <row r="64" spans="1:12" hidden="1" x14ac:dyDescent="0.3">
      <c r="E64" s="2" t="s">
        <v>61</v>
      </c>
    </row>
    <row r="65" spans="5:5" hidden="1" x14ac:dyDescent="0.3">
      <c r="E65" s="2" t="s">
        <v>62</v>
      </c>
    </row>
    <row r="66" spans="5:5" hidden="1" x14ac:dyDescent="0.3">
      <c r="E66" s="2" t="s">
        <v>63</v>
      </c>
    </row>
    <row r="67" spans="5:5" hidden="1" x14ac:dyDescent="0.3">
      <c r="E67" s="2" t="s">
        <v>64</v>
      </c>
    </row>
    <row r="68" spans="5:5" hidden="1" x14ac:dyDescent="0.3">
      <c r="E68" s="2" t="s">
        <v>65</v>
      </c>
    </row>
    <row r="69" spans="5:5" hidden="1" x14ac:dyDescent="0.3">
      <c r="E69" s="2" t="s">
        <v>66</v>
      </c>
    </row>
    <row r="70" spans="5:5" hidden="1" x14ac:dyDescent="0.3">
      <c r="E70" s="2" t="s">
        <v>67</v>
      </c>
    </row>
    <row r="71" spans="5:5" hidden="1" x14ac:dyDescent="0.3">
      <c r="E71" s="2" t="s">
        <v>68</v>
      </c>
    </row>
    <row r="72" spans="5:5" hidden="1" x14ac:dyDescent="0.3">
      <c r="E72" s="2" t="s">
        <v>69</v>
      </c>
    </row>
    <row r="73" spans="5:5" hidden="1" x14ac:dyDescent="0.3">
      <c r="E73" s="2" t="s">
        <v>70</v>
      </c>
    </row>
    <row r="74" spans="5:5" hidden="1" x14ac:dyDescent="0.3">
      <c r="E74" s="2" t="s">
        <v>71</v>
      </c>
    </row>
    <row r="75" spans="5:5" hidden="1" x14ac:dyDescent="0.3">
      <c r="E75" s="2" t="s">
        <v>72</v>
      </c>
    </row>
    <row r="76" spans="5:5" hidden="1" x14ac:dyDescent="0.3">
      <c r="E76" s="2" t="s">
        <v>73</v>
      </c>
    </row>
    <row r="77" spans="5:5" hidden="1" x14ac:dyDescent="0.3">
      <c r="E77" s="2" t="s">
        <v>74</v>
      </c>
    </row>
    <row r="78" spans="5:5" hidden="1" x14ac:dyDescent="0.3">
      <c r="E78" s="2" t="s">
        <v>75</v>
      </c>
    </row>
    <row r="79" spans="5:5" hidden="1" x14ac:dyDescent="0.3">
      <c r="E79" s="2" t="s">
        <v>76</v>
      </c>
    </row>
    <row r="80" spans="5:5" hidden="1" x14ac:dyDescent="0.3">
      <c r="E80" s="2" t="s">
        <v>77</v>
      </c>
    </row>
    <row r="81" spans="5:5" hidden="1" x14ac:dyDescent="0.3">
      <c r="E81" s="2" t="s">
        <v>78</v>
      </c>
    </row>
    <row r="82" spans="5:5" hidden="1" x14ac:dyDescent="0.3">
      <c r="E82" s="2" t="s">
        <v>79</v>
      </c>
    </row>
    <row r="83" spans="5:5" hidden="1" x14ac:dyDescent="0.3">
      <c r="E83" s="2" t="s">
        <v>80</v>
      </c>
    </row>
    <row r="84" spans="5:5" hidden="1" x14ac:dyDescent="0.3">
      <c r="E84" s="2" t="s">
        <v>81</v>
      </c>
    </row>
    <row r="85" spans="5:5" hidden="1" x14ac:dyDescent="0.3">
      <c r="E85" s="2" t="s">
        <v>82</v>
      </c>
    </row>
    <row r="86" spans="5:5" hidden="1" x14ac:dyDescent="0.3">
      <c r="E86" s="2" t="s">
        <v>83</v>
      </c>
    </row>
    <row r="87" spans="5:5" hidden="1" x14ac:dyDescent="0.3">
      <c r="E87" s="2" t="s">
        <v>84</v>
      </c>
    </row>
    <row r="88" spans="5:5" hidden="1" x14ac:dyDescent="0.3">
      <c r="E88" s="2" t="s">
        <v>85</v>
      </c>
    </row>
    <row r="89" spans="5:5" hidden="1" x14ac:dyDescent="0.3">
      <c r="E89" s="2" t="s">
        <v>86</v>
      </c>
    </row>
    <row r="90" spans="5:5" hidden="1" x14ac:dyDescent="0.3">
      <c r="E90" s="2" t="s">
        <v>87</v>
      </c>
    </row>
    <row r="91" spans="5:5" hidden="1" x14ac:dyDescent="0.3">
      <c r="E91" s="2" t="s">
        <v>88</v>
      </c>
    </row>
    <row r="92" spans="5:5" hidden="1" x14ac:dyDescent="0.3">
      <c r="E92" s="2" t="s">
        <v>89</v>
      </c>
    </row>
    <row r="93" spans="5:5" hidden="1" x14ac:dyDescent="0.3">
      <c r="E93" s="2" t="s">
        <v>90</v>
      </c>
    </row>
    <row r="94" spans="5:5" hidden="1" x14ac:dyDescent="0.3">
      <c r="E94" s="2" t="s">
        <v>91</v>
      </c>
    </row>
    <row r="95" spans="5:5" hidden="1" x14ac:dyDescent="0.3">
      <c r="E95" s="2" t="s">
        <v>92</v>
      </c>
    </row>
    <row r="96" spans="5:5" hidden="1" x14ac:dyDescent="0.3">
      <c r="E96" s="2" t="s">
        <v>93</v>
      </c>
    </row>
    <row r="97" spans="5:5" hidden="1" x14ac:dyDescent="0.3">
      <c r="E97" s="2" t="s">
        <v>94</v>
      </c>
    </row>
    <row r="98" spans="5:5" hidden="1" x14ac:dyDescent="0.3">
      <c r="E98" s="2" t="s">
        <v>95</v>
      </c>
    </row>
    <row r="99" spans="5:5" hidden="1" x14ac:dyDescent="0.3">
      <c r="E99" s="2" t="s">
        <v>96</v>
      </c>
    </row>
    <row r="100" spans="5:5" hidden="1" x14ac:dyDescent="0.3">
      <c r="E100" s="2" t="s">
        <v>97</v>
      </c>
    </row>
    <row r="101" spans="5:5" hidden="1" x14ac:dyDescent="0.3">
      <c r="E101" s="2" t="s">
        <v>98</v>
      </c>
    </row>
    <row r="102" spans="5:5" hidden="1" x14ac:dyDescent="0.3">
      <c r="E102" s="2" t="s">
        <v>99</v>
      </c>
    </row>
    <row r="103" spans="5:5" hidden="1" x14ac:dyDescent="0.3">
      <c r="E103" s="2" t="s">
        <v>100</v>
      </c>
    </row>
    <row r="104" spans="5:5" hidden="1" x14ac:dyDescent="0.3">
      <c r="E104" s="2" t="s">
        <v>101</v>
      </c>
    </row>
    <row r="105" spans="5:5" hidden="1" x14ac:dyDescent="0.3">
      <c r="E105" s="2" t="s">
        <v>102</v>
      </c>
    </row>
    <row r="106" spans="5:5" hidden="1" x14ac:dyDescent="0.3">
      <c r="E106" s="2" t="s">
        <v>103</v>
      </c>
    </row>
    <row r="107" spans="5:5" hidden="1" x14ac:dyDescent="0.3">
      <c r="E107" s="2" t="s">
        <v>104</v>
      </c>
    </row>
    <row r="108" spans="5:5" hidden="1" x14ac:dyDescent="0.3">
      <c r="E108" s="2" t="s">
        <v>105</v>
      </c>
    </row>
    <row r="109" spans="5:5" hidden="1" x14ac:dyDescent="0.3">
      <c r="E109" s="2" t="s">
        <v>106</v>
      </c>
    </row>
    <row r="110" spans="5:5" hidden="1" x14ac:dyDescent="0.3">
      <c r="E110" s="2" t="s">
        <v>107</v>
      </c>
    </row>
    <row r="111" spans="5:5" hidden="1" x14ac:dyDescent="0.3">
      <c r="E111" s="2" t="s">
        <v>108</v>
      </c>
    </row>
    <row r="112" spans="5:5" hidden="1" x14ac:dyDescent="0.3">
      <c r="E112" s="2" t="s">
        <v>109</v>
      </c>
    </row>
    <row r="113" spans="5:5" hidden="1" x14ac:dyDescent="0.3">
      <c r="E113" s="2" t="s">
        <v>110</v>
      </c>
    </row>
    <row r="114" spans="5:5" hidden="1" x14ac:dyDescent="0.3">
      <c r="E114" s="2" t="s">
        <v>111</v>
      </c>
    </row>
    <row r="115" spans="5:5" hidden="1" x14ac:dyDescent="0.3">
      <c r="E115" s="2" t="s">
        <v>112</v>
      </c>
    </row>
    <row r="116" spans="5:5" hidden="1" x14ac:dyDescent="0.3">
      <c r="E116" s="2" t="s">
        <v>113</v>
      </c>
    </row>
    <row r="117" spans="5:5" hidden="1" x14ac:dyDescent="0.3">
      <c r="E117" s="2" t="s">
        <v>114</v>
      </c>
    </row>
    <row r="118" spans="5:5" hidden="1" x14ac:dyDescent="0.3">
      <c r="E118" s="2" t="s">
        <v>115</v>
      </c>
    </row>
    <row r="119" spans="5:5" hidden="1" x14ac:dyDescent="0.3">
      <c r="E119" s="2" t="s">
        <v>116</v>
      </c>
    </row>
    <row r="120" spans="5:5" hidden="1" x14ac:dyDescent="0.3">
      <c r="E120" s="2" t="s">
        <v>117</v>
      </c>
    </row>
    <row r="121" spans="5:5" hidden="1" x14ac:dyDescent="0.3">
      <c r="E121" s="2" t="s">
        <v>118</v>
      </c>
    </row>
    <row r="122" spans="5:5" hidden="1" x14ac:dyDescent="0.3">
      <c r="E122" s="2" t="s">
        <v>119</v>
      </c>
    </row>
    <row r="123" spans="5:5" hidden="1" x14ac:dyDescent="0.3">
      <c r="E123" s="2" t="s">
        <v>120</v>
      </c>
    </row>
    <row r="124" spans="5:5" hidden="1" x14ac:dyDescent="0.3">
      <c r="E124" s="2" t="s">
        <v>121</v>
      </c>
    </row>
    <row r="125" spans="5:5" hidden="1" x14ac:dyDescent="0.3">
      <c r="E125" s="2" t="s">
        <v>122</v>
      </c>
    </row>
    <row r="126" spans="5:5" hidden="1" x14ac:dyDescent="0.3">
      <c r="E126" s="2" t="s">
        <v>123</v>
      </c>
    </row>
    <row r="127" spans="5:5" hidden="1" x14ac:dyDescent="0.3">
      <c r="E127" s="2" t="s">
        <v>124</v>
      </c>
    </row>
    <row r="128" spans="5:5" hidden="1" x14ac:dyDescent="0.3">
      <c r="E128" s="2" t="s">
        <v>125</v>
      </c>
    </row>
    <row r="129" spans="5:5" hidden="1" x14ac:dyDescent="0.3">
      <c r="E129" s="2" t="s">
        <v>126</v>
      </c>
    </row>
    <row r="130" spans="5:5" hidden="1" x14ac:dyDescent="0.3">
      <c r="E130" s="2" t="s">
        <v>127</v>
      </c>
    </row>
    <row r="131" spans="5:5" hidden="1" x14ac:dyDescent="0.3">
      <c r="E131" s="2" t="s">
        <v>128</v>
      </c>
    </row>
    <row r="132" spans="5:5" hidden="1" x14ac:dyDescent="0.3">
      <c r="E132" s="2" t="s">
        <v>129</v>
      </c>
    </row>
    <row r="133" spans="5:5" hidden="1" x14ac:dyDescent="0.3">
      <c r="E133" s="2" t="s">
        <v>130</v>
      </c>
    </row>
    <row r="134" spans="5:5" hidden="1" x14ac:dyDescent="0.3">
      <c r="E134" s="2" t="s">
        <v>131</v>
      </c>
    </row>
    <row r="135" spans="5:5" hidden="1" x14ac:dyDescent="0.3">
      <c r="E135" s="2" t="s">
        <v>132</v>
      </c>
    </row>
    <row r="136" spans="5:5" hidden="1" x14ac:dyDescent="0.3">
      <c r="E136" s="2" t="s">
        <v>133</v>
      </c>
    </row>
    <row r="137" spans="5:5" hidden="1" x14ac:dyDescent="0.3">
      <c r="E137" s="2" t="s">
        <v>134</v>
      </c>
    </row>
    <row r="138" spans="5:5" hidden="1" x14ac:dyDescent="0.3">
      <c r="E138" s="2" t="s">
        <v>135</v>
      </c>
    </row>
    <row r="139" spans="5:5" hidden="1" x14ac:dyDescent="0.3">
      <c r="E139" s="2" t="s">
        <v>136</v>
      </c>
    </row>
    <row r="140" spans="5:5" hidden="1" x14ac:dyDescent="0.3">
      <c r="E140" s="2" t="s">
        <v>137</v>
      </c>
    </row>
    <row r="141" spans="5:5" hidden="1" x14ac:dyDescent="0.3">
      <c r="E141" s="2" t="s">
        <v>138</v>
      </c>
    </row>
    <row r="142" spans="5:5" hidden="1" x14ac:dyDescent="0.3">
      <c r="E142" s="2" t="s">
        <v>139</v>
      </c>
    </row>
    <row r="143" spans="5:5" hidden="1" x14ac:dyDescent="0.3">
      <c r="E143" s="2" t="s">
        <v>140</v>
      </c>
    </row>
    <row r="144" spans="5:5" hidden="1" x14ac:dyDescent="0.3">
      <c r="E144" s="2" t="s">
        <v>141</v>
      </c>
    </row>
    <row r="145" spans="5:5" hidden="1" x14ac:dyDescent="0.3">
      <c r="E145" s="2" t="s">
        <v>142</v>
      </c>
    </row>
    <row r="146" spans="5:5" hidden="1" x14ac:dyDescent="0.3">
      <c r="E146" s="2" t="s">
        <v>143</v>
      </c>
    </row>
    <row r="147" spans="5:5" hidden="1" x14ac:dyDescent="0.3">
      <c r="E147" s="2" t="s">
        <v>144</v>
      </c>
    </row>
    <row r="148" spans="5:5" hidden="1" x14ac:dyDescent="0.3">
      <c r="E148" s="2" t="s">
        <v>145</v>
      </c>
    </row>
    <row r="149" spans="5:5" hidden="1" x14ac:dyDescent="0.3">
      <c r="E149" s="2" t="s">
        <v>146</v>
      </c>
    </row>
    <row r="150" spans="5:5" hidden="1" x14ac:dyDescent="0.3">
      <c r="E150" s="2" t="s">
        <v>147</v>
      </c>
    </row>
    <row r="151" spans="5:5" hidden="1" x14ac:dyDescent="0.3">
      <c r="E151" s="2" t="s">
        <v>148</v>
      </c>
    </row>
    <row r="152" spans="5:5" hidden="1" x14ac:dyDescent="0.3">
      <c r="E152" s="2" t="s">
        <v>149</v>
      </c>
    </row>
    <row r="153" spans="5:5" hidden="1" x14ac:dyDescent="0.3">
      <c r="E153" s="2" t="s">
        <v>150</v>
      </c>
    </row>
    <row r="154" spans="5:5" hidden="1" x14ac:dyDescent="0.3">
      <c r="E154" s="2" t="s">
        <v>151</v>
      </c>
    </row>
    <row r="155" spans="5:5" hidden="1" x14ac:dyDescent="0.3">
      <c r="E155" s="2" t="s">
        <v>152</v>
      </c>
    </row>
    <row r="156" spans="5:5" hidden="1" x14ac:dyDescent="0.3">
      <c r="E156" s="2" t="s">
        <v>153</v>
      </c>
    </row>
    <row r="157" spans="5:5" hidden="1" x14ac:dyDescent="0.3">
      <c r="E157" s="2" t="s">
        <v>154</v>
      </c>
    </row>
    <row r="158" spans="5:5" hidden="1" x14ac:dyDescent="0.3">
      <c r="E158" s="2" t="s">
        <v>155</v>
      </c>
    </row>
    <row r="159" spans="5:5" hidden="1" x14ac:dyDescent="0.3">
      <c r="E159" s="2" t="s">
        <v>156</v>
      </c>
    </row>
    <row r="160" spans="5:5" hidden="1" x14ac:dyDescent="0.3">
      <c r="E160" s="2" t="s">
        <v>157</v>
      </c>
    </row>
    <row r="161" spans="5:5" hidden="1" x14ac:dyDescent="0.3">
      <c r="E161" s="2" t="s">
        <v>158</v>
      </c>
    </row>
    <row r="162" spans="5:5" hidden="1" x14ac:dyDescent="0.3">
      <c r="E162" s="2" t="s">
        <v>159</v>
      </c>
    </row>
    <row r="163" spans="5:5" hidden="1" x14ac:dyDescent="0.3">
      <c r="E163" s="2" t="s">
        <v>160</v>
      </c>
    </row>
    <row r="164" spans="5:5" hidden="1" x14ac:dyDescent="0.3">
      <c r="E164" s="2" t="s">
        <v>161</v>
      </c>
    </row>
    <row r="165" spans="5:5" hidden="1" x14ac:dyDescent="0.3">
      <c r="E165" s="2" t="s">
        <v>162</v>
      </c>
    </row>
    <row r="166" spans="5:5" hidden="1" x14ac:dyDescent="0.3">
      <c r="E166" s="2" t="s">
        <v>163</v>
      </c>
    </row>
    <row r="167" spans="5:5" hidden="1" x14ac:dyDescent="0.3">
      <c r="E167" s="2" t="s">
        <v>164</v>
      </c>
    </row>
    <row r="168" spans="5:5" hidden="1" x14ac:dyDescent="0.3">
      <c r="E168" s="2" t="s">
        <v>165</v>
      </c>
    </row>
    <row r="169" spans="5:5" hidden="1" x14ac:dyDescent="0.3">
      <c r="E169" s="2" t="s">
        <v>166</v>
      </c>
    </row>
    <row r="170" spans="5:5" hidden="1" x14ac:dyDescent="0.3">
      <c r="E170" s="2" t="s">
        <v>167</v>
      </c>
    </row>
    <row r="171" spans="5:5" hidden="1" x14ac:dyDescent="0.3">
      <c r="E171" s="2" t="s">
        <v>168</v>
      </c>
    </row>
    <row r="172" spans="5:5" hidden="1" x14ac:dyDescent="0.3">
      <c r="E172" s="2" t="s">
        <v>169</v>
      </c>
    </row>
    <row r="173" spans="5:5" hidden="1" x14ac:dyDescent="0.3">
      <c r="E173" s="2" t="s">
        <v>170</v>
      </c>
    </row>
    <row r="174" spans="5:5" hidden="1" x14ac:dyDescent="0.3">
      <c r="E174" s="2" t="s">
        <v>171</v>
      </c>
    </row>
    <row r="175" spans="5:5" hidden="1" x14ac:dyDescent="0.3">
      <c r="E175" s="2" t="s">
        <v>172</v>
      </c>
    </row>
    <row r="176" spans="5:5" hidden="1" x14ac:dyDescent="0.3">
      <c r="E176" s="2" t="s">
        <v>173</v>
      </c>
    </row>
    <row r="177" spans="5:5" hidden="1" x14ac:dyDescent="0.3">
      <c r="E177" s="2" t="s">
        <v>174</v>
      </c>
    </row>
    <row r="178" spans="5:5" hidden="1" x14ac:dyDescent="0.3">
      <c r="E178" s="2" t="s">
        <v>175</v>
      </c>
    </row>
    <row r="179" spans="5:5" hidden="1" x14ac:dyDescent="0.3">
      <c r="E179" s="2" t="s">
        <v>176</v>
      </c>
    </row>
    <row r="180" spans="5:5" hidden="1" x14ac:dyDescent="0.3">
      <c r="E180" s="2" t="s">
        <v>177</v>
      </c>
    </row>
    <row r="181" spans="5:5" hidden="1" x14ac:dyDescent="0.3">
      <c r="E181" s="2" t="s">
        <v>178</v>
      </c>
    </row>
    <row r="182" spans="5:5" hidden="1" x14ac:dyDescent="0.3">
      <c r="E182" s="2" t="s">
        <v>179</v>
      </c>
    </row>
    <row r="183" spans="5:5" hidden="1" x14ac:dyDescent="0.3">
      <c r="E183" s="2" t="s">
        <v>180</v>
      </c>
    </row>
    <row r="184" spans="5:5" hidden="1" x14ac:dyDescent="0.3">
      <c r="E184" s="2" t="s">
        <v>181</v>
      </c>
    </row>
    <row r="185" spans="5:5" hidden="1" x14ac:dyDescent="0.3">
      <c r="E185" s="2" t="s">
        <v>182</v>
      </c>
    </row>
    <row r="186" spans="5:5" hidden="1" x14ac:dyDescent="0.3">
      <c r="E186" s="2" t="s">
        <v>183</v>
      </c>
    </row>
    <row r="187" spans="5:5" hidden="1" x14ac:dyDescent="0.3">
      <c r="E187" s="2" t="s">
        <v>184</v>
      </c>
    </row>
    <row r="188" spans="5:5" hidden="1" x14ac:dyDescent="0.3">
      <c r="E188" s="2" t="s">
        <v>185</v>
      </c>
    </row>
    <row r="189" spans="5:5" hidden="1" x14ac:dyDescent="0.3">
      <c r="E189" s="2" t="s">
        <v>186</v>
      </c>
    </row>
    <row r="190" spans="5:5" hidden="1" x14ac:dyDescent="0.3">
      <c r="E190" s="2" t="s">
        <v>187</v>
      </c>
    </row>
    <row r="191" spans="5:5" hidden="1" x14ac:dyDescent="0.3">
      <c r="E191" s="2" t="s">
        <v>188</v>
      </c>
    </row>
    <row r="192" spans="5:5" hidden="1" x14ac:dyDescent="0.3">
      <c r="E192" s="2" t="s">
        <v>189</v>
      </c>
    </row>
    <row r="193" spans="5:5" hidden="1" x14ac:dyDescent="0.3">
      <c r="E193" s="2" t="s">
        <v>190</v>
      </c>
    </row>
    <row r="194" spans="5:5" hidden="1" x14ac:dyDescent="0.3">
      <c r="E194" s="2" t="s">
        <v>191</v>
      </c>
    </row>
    <row r="195" spans="5:5" hidden="1" x14ac:dyDescent="0.3">
      <c r="E195" s="2" t="s">
        <v>192</v>
      </c>
    </row>
    <row r="196" spans="5:5" hidden="1" x14ac:dyDescent="0.3">
      <c r="E196" s="2" t="s">
        <v>193</v>
      </c>
    </row>
    <row r="197" spans="5:5" hidden="1" x14ac:dyDescent="0.3">
      <c r="E197" s="2" t="s">
        <v>194</v>
      </c>
    </row>
    <row r="198" spans="5:5" hidden="1" x14ac:dyDescent="0.3">
      <c r="E198" s="2" t="s">
        <v>195</v>
      </c>
    </row>
    <row r="199" spans="5:5" hidden="1" x14ac:dyDescent="0.3">
      <c r="E199" s="2" t="s">
        <v>196</v>
      </c>
    </row>
    <row r="200" spans="5:5" hidden="1" x14ac:dyDescent="0.3">
      <c r="E200" s="2" t="s">
        <v>197</v>
      </c>
    </row>
    <row r="201" spans="5:5" hidden="1" x14ac:dyDescent="0.3">
      <c r="E201" s="2" t="s">
        <v>198</v>
      </c>
    </row>
    <row r="202" spans="5:5" hidden="1" x14ac:dyDescent="0.3">
      <c r="E202" s="2" t="s">
        <v>199</v>
      </c>
    </row>
    <row r="203" spans="5:5" hidden="1" x14ac:dyDescent="0.3">
      <c r="E203" s="2" t="s">
        <v>200</v>
      </c>
    </row>
    <row r="204" spans="5:5" hidden="1" x14ac:dyDescent="0.3">
      <c r="E204" s="2" t="s">
        <v>201</v>
      </c>
    </row>
    <row r="205" spans="5:5" hidden="1" x14ac:dyDescent="0.3">
      <c r="E205" s="2" t="s">
        <v>202</v>
      </c>
    </row>
    <row r="206" spans="5:5" hidden="1" x14ac:dyDescent="0.3">
      <c r="E206" s="2" t="s">
        <v>203</v>
      </c>
    </row>
    <row r="207" spans="5:5" hidden="1" x14ac:dyDescent="0.3">
      <c r="E207" s="2" t="s">
        <v>204</v>
      </c>
    </row>
    <row r="208" spans="5:5" hidden="1" x14ac:dyDescent="0.3">
      <c r="E208" s="2" t="s">
        <v>205</v>
      </c>
    </row>
    <row r="209" spans="5:5" hidden="1" x14ac:dyDescent="0.3">
      <c r="E209" s="2" t="s">
        <v>206</v>
      </c>
    </row>
    <row r="210" spans="5:5" hidden="1" x14ac:dyDescent="0.3">
      <c r="E210" s="2" t="s">
        <v>207</v>
      </c>
    </row>
    <row r="211" spans="5:5" hidden="1" x14ac:dyDescent="0.3">
      <c r="E211" s="2" t="s">
        <v>208</v>
      </c>
    </row>
    <row r="212" spans="5:5" hidden="1" x14ac:dyDescent="0.3">
      <c r="E212" s="2" t="s">
        <v>209</v>
      </c>
    </row>
    <row r="213" spans="5:5" hidden="1" x14ac:dyDescent="0.3">
      <c r="E213" s="2" t="s">
        <v>210</v>
      </c>
    </row>
    <row r="214" spans="5:5" hidden="1" x14ac:dyDescent="0.3">
      <c r="E214" s="2" t="s">
        <v>211</v>
      </c>
    </row>
    <row r="215" spans="5:5" hidden="1" x14ac:dyDescent="0.3">
      <c r="E215" s="2" t="s">
        <v>212</v>
      </c>
    </row>
    <row r="216" spans="5:5" hidden="1" x14ac:dyDescent="0.3">
      <c r="E216" s="2" t="s">
        <v>213</v>
      </c>
    </row>
    <row r="217" spans="5:5" hidden="1" x14ac:dyDescent="0.3">
      <c r="E217" s="2" t="s">
        <v>214</v>
      </c>
    </row>
    <row r="218" spans="5:5" hidden="1" x14ac:dyDescent="0.3">
      <c r="E218" s="2" t="s">
        <v>215</v>
      </c>
    </row>
    <row r="219" spans="5:5" hidden="1" x14ac:dyDescent="0.3">
      <c r="E219" s="2" t="s">
        <v>216</v>
      </c>
    </row>
    <row r="220" spans="5:5" hidden="1" x14ac:dyDescent="0.3">
      <c r="E220" s="2" t="s">
        <v>217</v>
      </c>
    </row>
    <row r="221" spans="5:5" hidden="1" x14ac:dyDescent="0.3">
      <c r="E221" s="2" t="s">
        <v>218</v>
      </c>
    </row>
    <row r="222" spans="5:5" hidden="1" x14ac:dyDescent="0.3">
      <c r="E222" s="2" t="s">
        <v>219</v>
      </c>
    </row>
    <row r="223" spans="5:5" hidden="1" x14ac:dyDescent="0.3">
      <c r="E223" s="2" t="s">
        <v>220</v>
      </c>
    </row>
    <row r="224" spans="5:5" hidden="1" x14ac:dyDescent="0.3">
      <c r="E224" s="2" t="s">
        <v>221</v>
      </c>
    </row>
    <row r="225" spans="5:5" hidden="1" x14ac:dyDescent="0.3">
      <c r="E225" s="2" t="s">
        <v>222</v>
      </c>
    </row>
    <row r="226" spans="5:5" hidden="1" x14ac:dyDescent="0.3">
      <c r="E226" s="2" t="s">
        <v>223</v>
      </c>
    </row>
    <row r="227" spans="5:5" hidden="1" x14ac:dyDescent="0.3">
      <c r="E227" s="2" t="s">
        <v>224</v>
      </c>
    </row>
    <row r="228" spans="5:5" hidden="1" x14ac:dyDescent="0.3">
      <c r="E228" s="2" t="s">
        <v>225</v>
      </c>
    </row>
    <row r="229" spans="5:5" hidden="1" x14ac:dyDescent="0.3">
      <c r="E229" s="2" t="s">
        <v>226</v>
      </c>
    </row>
    <row r="230" spans="5:5" hidden="1" x14ac:dyDescent="0.3">
      <c r="E230" s="2" t="s">
        <v>227</v>
      </c>
    </row>
    <row r="231" spans="5:5" hidden="1" x14ac:dyDescent="0.3">
      <c r="E231" s="2" t="s">
        <v>228</v>
      </c>
    </row>
    <row r="232" spans="5:5" hidden="1" x14ac:dyDescent="0.3">
      <c r="E232" s="2" t="s">
        <v>229</v>
      </c>
    </row>
    <row r="233" spans="5:5" hidden="1" x14ac:dyDescent="0.3">
      <c r="E233" s="2" t="s">
        <v>230</v>
      </c>
    </row>
    <row r="234" spans="5:5" hidden="1" x14ac:dyDescent="0.3">
      <c r="E234" s="2" t="s">
        <v>231</v>
      </c>
    </row>
    <row r="235" spans="5:5" hidden="1" x14ac:dyDescent="0.3">
      <c r="E235" s="2" t="s">
        <v>232</v>
      </c>
    </row>
    <row r="236" spans="5:5" hidden="1" x14ac:dyDescent="0.3">
      <c r="E236" s="2" t="s">
        <v>233</v>
      </c>
    </row>
    <row r="237" spans="5:5" hidden="1" x14ac:dyDescent="0.3">
      <c r="E237" s="2" t="s">
        <v>234</v>
      </c>
    </row>
    <row r="238" spans="5:5" hidden="1" x14ac:dyDescent="0.3">
      <c r="E238" s="2" t="s">
        <v>235</v>
      </c>
    </row>
    <row r="239" spans="5:5" hidden="1" x14ac:dyDescent="0.3">
      <c r="E239" s="2" t="s">
        <v>236</v>
      </c>
    </row>
    <row r="240" spans="5:5" hidden="1" x14ac:dyDescent="0.3">
      <c r="E240" s="2" t="s">
        <v>237</v>
      </c>
    </row>
    <row r="241" spans="5:5" hidden="1" x14ac:dyDescent="0.3">
      <c r="E241" s="2" t="s">
        <v>238</v>
      </c>
    </row>
    <row r="242" spans="5:5" hidden="1" x14ac:dyDescent="0.3">
      <c r="E242" s="2" t="s">
        <v>239</v>
      </c>
    </row>
    <row r="243" spans="5:5" hidden="1" x14ac:dyDescent="0.3">
      <c r="E243" s="2" t="s">
        <v>240</v>
      </c>
    </row>
    <row r="244" spans="5:5" hidden="1" x14ac:dyDescent="0.3">
      <c r="E244" s="2" t="s">
        <v>241</v>
      </c>
    </row>
    <row r="245" spans="5:5" hidden="1" x14ac:dyDescent="0.3">
      <c r="E245" s="2" t="s">
        <v>242</v>
      </c>
    </row>
    <row r="246" spans="5:5" hidden="1" x14ac:dyDescent="0.3">
      <c r="E246" s="2" t="s">
        <v>243</v>
      </c>
    </row>
    <row r="247" spans="5:5" hidden="1" x14ac:dyDescent="0.3">
      <c r="E247" s="2" t="s">
        <v>244</v>
      </c>
    </row>
    <row r="248" spans="5:5" hidden="1" x14ac:dyDescent="0.3">
      <c r="E248" s="2" t="s">
        <v>245</v>
      </c>
    </row>
    <row r="249" spans="5:5" hidden="1" x14ac:dyDescent="0.3">
      <c r="E249" s="2" t="s">
        <v>246</v>
      </c>
    </row>
    <row r="250" spans="5:5" hidden="1" x14ac:dyDescent="0.3">
      <c r="E250" s="2" t="s">
        <v>247</v>
      </c>
    </row>
    <row r="251" spans="5:5" hidden="1" x14ac:dyDescent="0.3">
      <c r="E251" s="2" t="s">
        <v>248</v>
      </c>
    </row>
    <row r="252" spans="5:5" hidden="1" x14ac:dyDescent="0.3">
      <c r="E252" s="2" t="s">
        <v>249</v>
      </c>
    </row>
    <row r="253" spans="5:5" hidden="1" x14ac:dyDescent="0.3">
      <c r="E253" s="2" t="s">
        <v>250</v>
      </c>
    </row>
    <row r="254" spans="5:5" hidden="1" x14ac:dyDescent="0.3">
      <c r="E254" s="2" t="s">
        <v>251</v>
      </c>
    </row>
    <row r="255" spans="5:5" hidden="1" x14ac:dyDescent="0.3">
      <c r="E255" s="2" t="s">
        <v>252</v>
      </c>
    </row>
    <row r="256" spans="5:5" hidden="1" x14ac:dyDescent="0.3">
      <c r="E256" s="2" t="s">
        <v>253</v>
      </c>
    </row>
  </sheetData>
  <sheetProtection algorithmName="SHA-512" hashValue="ExIXX0VnpBnsrhAry6a3iu6xjAUDcoOj4IvEjDqxsdb2eJIeS1MUdLB9EnfIrEdudzrR8Otyjta0bstHh6hgxQ==" saltValue="QYdCHR+ZeVJtZvalTnpf0g==" spinCount="100000" sheet="1" objects="1" scenarios="1"/>
  <mergeCells count="1">
    <mergeCell ref="A42:C42"/>
  </mergeCells>
  <conditionalFormatting sqref="B3">
    <cfRule type="containsText" dxfId="3" priority="1" stopIfTrue="1" operator="containsText" text="Enter Administrator">
      <formula>NOT(ISERROR(SEARCH("Enter Administrator",B3)))</formula>
    </cfRule>
  </conditionalFormatting>
  <dataValidations xWindow="890" yWindow="377" count="35">
    <dataValidation allowBlank="1" showInputMessage="1" showErrorMessage="1" prompt="Total dependant deductions" sqref="C17" xr:uid="{00000000-0002-0000-0200-000000000000}"/>
    <dataValidation allowBlank="1" showInputMessage="1" showErrorMessage="1" prompt="Standard dependent deduction" sqref="C15" xr:uid="{00000000-0002-0000-0200-000001000000}"/>
    <dataValidation allowBlank="1" showInputMessage="1" showErrorMessage="1" prompt="Anticipated annual gross income from HIC" sqref="C13" xr:uid="{00000000-0002-0000-0200-000002000000}"/>
    <dataValidation allowBlank="1" showInputMessage="1" showErrorMessage="1" prompt="Number of household members who are under age 18, disabled, or full-time students (other than the head of household, spouse, or co-head)" sqref="C14" xr:uid="{00000000-0002-0000-0200-000003000000}"/>
    <dataValidation allowBlank="1" showInputMessage="1" showErrorMessage="1" prompt="Annual child care expenses for children age 12 and under" sqref="C16" xr:uid="{00000000-0002-0000-0200-000004000000}"/>
    <dataValidation type="list" allowBlank="1" showInputMessage="1" showErrorMessage="1" prompt="If household has qualifies for the Disability Assistance Expense deduction, select Yes.  " sqref="C19" xr:uid="{00000000-0002-0000-0200-000005000000}">
      <formula1>$D$8:$D$9</formula1>
    </dataValidation>
    <dataValidation allowBlank="1" showInputMessage="1" showErrorMessage="1" prompt="Maximum subsidy" sqref="C40" xr:uid="{00000000-0002-0000-0200-000006000000}"/>
    <dataValidation allowBlank="1" showInputMessage="1" showErrorMessage="1" prompt="Maximum tenant contribution (40% of gross monthly income)" sqref="C39" xr:uid="{00000000-0002-0000-0200-000007000000}"/>
    <dataValidation allowBlank="1" showInputMessage="1" showErrorMessage="1" prompt="Minimum tenant contribution (10% of gross monthly income)" sqref="C37" xr:uid="{00000000-0002-0000-0200-000008000000}"/>
    <dataValidation allowBlank="1" showInputMessage="1" showErrorMessage="1" prompt="30% of adjusted monthly income" sqref="C35:C36" xr:uid="{00000000-0002-0000-0200-000009000000}"/>
    <dataValidation allowBlank="1" showInputMessage="1" showErrorMessage="1" prompt="Elderly or disabled household standard deduction" sqref="C30" xr:uid="{00000000-0002-0000-0200-00000A000000}"/>
    <dataValidation allowBlank="1" showInputMessage="1" showErrorMessage="1" prompt="Elderly or disabled household's total allowable medical expense deduction" sqref="C28" xr:uid="{00000000-0002-0000-0200-00000B000000}"/>
    <dataValidation allowBlank="1" showInputMessage="1" showErrorMessage="1" prompt="Total disability assistance expense deduction" sqref="C24" xr:uid="{00000000-0002-0000-0200-00000C000000}"/>
    <dataValidation allowBlank="1" showInputMessage="1" showErrorMessage="1" prompt="Maximum allowable disability assistance expense deduction" sqref="C22" xr:uid="{00000000-0002-0000-0200-00000D000000}"/>
    <dataValidation allowBlank="1" showInputMessage="1" showErrorMessage="1" prompt="Ten percent of annual income" sqref="C21" xr:uid="{00000000-0002-0000-0200-00000E000000}"/>
    <dataValidation allowBlank="1" showInputMessage="1" showErrorMessage="1" prompt="Rent Standard - Fair Market Rent for Payment Standard Size indicated on line 1.7." sqref="C34" xr:uid="{00000000-0002-0000-0200-00000F000000}"/>
    <dataValidation allowBlank="1" showInputMessage="1" showErrorMessage="1" prompt="Elderly Household's total annual medical expenses" sqref="C27" xr:uid="{00000000-0002-0000-0200-000010000000}"/>
    <dataValidation allowBlank="1" showInputMessage="1" showErrorMessage="1" prompt="Household's total annual disability assistance expenses" sqref="C20" xr:uid="{00000000-0002-0000-0200-000011000000}"/>
    <dataValidation allowBlank="1" showInputMessage="1" showErrorMessage="1" prompt="Amount earned annually by the individual enabled to work as a result of Disability Assistance expenses" sqref="C23" xr:uid="{00000000-0002-0000-0200-000012000000}"/>
    <dataValidation type="list" allowBlank="1" showInputMessage="1" showErrorMessage="1" prompt="Is household Elderly or Disabled? Defined as a household where the Head, Spouse, or Co-head is age 62 or older or is disabled. If not, skip to line 6.1." sqref="C26" xr:uid="{00000000-0002-0000-0200-000013000000}">
      <formula1>$D$8:$D$9</formula1>
    </dataValidation>
    <dataValidation type="whole" allowBlank="1" showInputMessage="1" showErrorMessage="1" prompt="Number of months that household will be assisted under the contract.  (Max 24 months) If not a whole number due to a prorated month, round up." sqref="C11" xr:uid="{00000000-0002-0000-0200-000014000000}">
      <formula1>1</formula1>
      <formula2>24</formula2>
    </dataValidation>
    <dataValidation type="list" allowBlank="1" showInputMessage="1" showErrorMessage="1" prompt="Select the Fair Market Rent year" sqref="C8" xr:uid="{00000000-0002-0000-0200-000015000000}">
      <formula1>"2024,2025,2026"</formula1>
    </dataValidation>
    <dataValidation type="list" allowBlank="1" showInputMessage="1" showErrorMessage="1" prompt="If the worksheet is being completed for inital occupancy, select &quot;Yes.&quot; Otherwise, select &quot;No.&quot;" sqref="C10" xr:uid="{00000000-0002-0000-0200-000016000000}">
      <formula1>"YES,NO"</formula1>
    </dataValidation>
    <dataValidation type="list" allowBlank="1" showInputMessage="1" showErrorMessage="1" prompt="Select the rule year to which the activiy is subject from the drop-down menu." sqref="C9" xr:uid="{00000000-0002-0000-0200-000017000000}">
      <formula1>"2024,2025"</formula1>
    </dataValidation>
    <dataValidation type="list" allowBlank="1" showInputMessage="1" showErrorMessage="1" prompt="Unit size household's subsidy is based on per the subsidy standards." sqref="C7" xr:uid="{00000000-0002-0000-0200-000018000000}">
      <formula1>$D$3:$D$7</formula1>
    </dataValidation>
    <dataValidation allowBlank="1" showInputMessage="1" showErrorMessage="1" prompt="Contract/Reservation number" sqref="C4" xr:uid="{00000000-0002-0000-0200-000019000000}"/>
    <dataValidation allowBlank="1" showInputMessage="1" showErrorMessage="1" prompt="Administrator" sqref="B3:C3" xr:uid="{00000000-0002-0000-0200-00001A000000}"/>
    <dataValidation allowBlank="1" showInputMessage="1" showErrorMessage="1" prompt="Head of household name" sqref="C5" xr:uid="{00000000-0002-0000-0200-00001B000000}"/>
    <dataValidation type="list" allowBlank="1" showInputMessage="1" showErrorMessage="1" prompt="County of housing unit to be rented" sqref="C6" xr:uid="{00000000-0002-0000-0200-00001C000000}">
      <formula1>$E$1:$E$256</formula1>
    </dataValidation>
    <dataValidation allowBlank="1" showInputMessage="1" showErrorMessage="1" prompt="Estimated Utility Deposit, if applicable.  Maximum $500." sqref="C44" xr:uid="{00000000-0002-0000-0200-00001D000000}"/>
    <dataValidation allowBlank="1" showInputMessage="1" showErrorMessage="1" prompt="Maximum rental subsidy for entire term of assistance" sqref="C43" xr:uid="{00000000-0002-0000-0200-00001E000000}"/>
    <dataValidation allowBlank="1" showInputMessage="1" showErrorMessage="1" prompt="Estimated security deposit assistance, if applicable.  Maximum Fair Market Rent for unit size X 2" sqref="C45" xr:uid="{00000000-0002-0000-0200-00001F000000}"/>
    <dataValidation allowBlank="1" showInputMessage="1" showErrorMessage="1" prompt="Total amount of household commitment" sqref="C46" xr:uid="{00000000-0002-0000-0200-000020000000}"/>
    <dataValidation allowBlank="1" showInputMessage="1" showErrorMessage="1" prompt="Minimum tenant contribution (10% of adjusted monthly income)" sqref="C38" xr:uid="{00000000-0002-0000-0200-000021000000}"/>
    <dataValidation allowBlank="1" showInputMessage="1" showErrorMessage="1" prompt="Adjusted Gross Income for the Household" sqref="C32" xr:uid="{00000000-0002-0000-0200-000022000000}"/>
  </dataValidations>
  <hyperlinks>
    <hyperlink ref="A1" location="'OPTIONAL -TBRA Subsidy Estimate'!I1" display="Optional Maximum Estimated Subsidy Worksheet- Skip to navigation menu or tab to fillable fields" xr:uid="{00000000-0004-0000-0200-000000000000}"/>
    <hyperlink ref="I2" location="'OPTIONAL -TBRA Subsidy Estimate'!C3" display="Administrator Name" xr:uid="{00000000-0004-0000-0200-000001000000}"/>
    <hyperlink ref="I3" location="'OPTIONAL -TBRA Subsidy Estimate'!C4" display="Contract Number" xr:uid="{00000000-0004-0000-0200-000002000000}"/>
    <hyperlink ref="I4" location="'OPTIONAL -TBRA Subsidy Estimate'!C13" display="Anticipated Annual Gross Income from HIC" xr:uid="{00000000-0004-0000-0200-000003000000}"/>
    <hyperlink ref="I5" location="'OPTIONAL -TBRA Subsidy Estimate'!C15" display="Standard Dependant Deduction" xr:uid="{00000000-0004-0000-0200-000004000000}"/>
    <hyperlink ref="I6" location="'OPTIONAL -TBRA Subsidy Estimate'!C17" display="Total Dependant Deductions" xr:uid="{00000000-0004-0000-0200-000005000000}"/>
    <hyperlink ref="I7" location="'OPTIONAL -TBRA Subsidy Estimate'!C21" display="Three % of annual income" xr:uid="{00000000-0004-0000-0200-000006000000}"/>
    <hyperlink ref="I8" location="'OPTIONAL -TBRA Subsidy Estimate'!C22" display="Maximum allowable Disability Assistance Expense Deduction" xr:uid="{00000000-0004-0000-0200-000007000000}"/>
    <hyperlink ref="I9" location="'OPTIONAL -TBRA Subsidy Estimate'!C24" display="Total Disability Expense Deduction" xr:uid="{00000000-0004-0000-0200-000008000000}"/>
    <hyperlink ref="I10" location="'OPTIONAL -TBRA Subsidy Estimate'!C28" display="Elderly Household Total allowable medical expense deduction" xr:uid="{00000000-0004-0000-0200-000009000000}"/>
    <hyperlink ref="I11" location="'OPTIONAL -TBRA Subsidy Estimate'!C30" display="Standard elderly or disabled deduction" xr:uid="{00000000-0004-0000-0200-00000A000000}"/>
    <hyperlink ref="I12" location="'OPTIONAL -TBRA Subsidy Estimate'!C32" display="Adjusted gross income" xr:uid="{00000000-0004-0000-0200-00000B000000}"/>
    <hyperlink ref="I13" location="'OPTIONAL -TBRA Subsidy Estimate'!C35" display="30% of adjusted monthly income" xr:uid="{00000000-0004-0000-0200-00000C000000}"/>
    <hyperlink ref="I14" location="'OPTIONAL -TBRA Subsidy Estimate'!C36" display="Minumim tenant contribution" xr:uid="{00000000-0004-0000-0200-00000D000000}"/>
    <hyperlink ref="I15" location="'OPTIONAL -TBRA Subsidy Estimate'!C37" display="Maximum tenant contribution" xr:uid="{00000000-0004-0000-0200-00000E000000}"/>
    <hyperlink ref="I16" location="'OPTIONAL -TBRA Subsidy Estimate'!C38" display="Maximum monthly subsidy" xr:uid="{00000000-0004-0000-0200-00000F000000}"/>
    <hyperlink ref="I17" location="'OPTIONAL -TBRA Subsidy Estimate'!C41" display="Total maximum rental subsidy for number of months of assistance" xr:uid="{00000000-0004-0000-0200-000010000000}"/>
    <hyperlink ref="I18" location="'OPTIONAL -TBRA Subsidy Estimate'!C44" display="Amount of Household Commitment" xr:uid="{00000000-0004-0000-0200-000011000000}"/>
  </hyperlinks>
  <pageMargins left="0.25" right="0.25" top="0.25" bottom="0.25" header="0" footer="0"/>
  <pageSetup orientation="portrait" horizontalDpi="1200" verticalDpi="1200" r:id="rId1"/>
  <ignoredErrors>
    <ignoredError sqref="C37"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51"/>
  <sheetViews>
    <sheetView showGridLines="0" showRuler="0" showWhiteSpace="0" zoomScaleNormal="100" workbookViewId="0">
      <selection activeCell="A3" sqref="A3:E3"/>
    </sheetView>
  </sheetViews>
  <sheetFormatPr defaultColWidth="0" defaultRowHeight="14.4" zeroHeight="1" x14ac:dyDescent="0.3"/>
  <cols>
    <col min="1" max="1" width="17" customWidth="1"/>
    <col min="2" max="2" width="26" customWidth="1"/>
    <col min="3" max="3" width="0.21875" hidden="1" customWidth="1"/>
    <col min="4" max="4" width="21.77734375" style="93" customWidth="1"/>
    <col min="5" max="5" width="35" customWidth="1"/>
    <col min="6" max="6" width="9.21875" hidden="1" customWidth="1"/>
    <col min="7" max="7" width="1.5546875" customWidth="1"/>
    <col min="8" max="15" width="9.21875" style="141" hidden="1" customWidth="1"/>
    <col min="16" max="16384" width="9.21875" hidden="1"/>
  </cols>
  <sheetData>
    <row r="1" spans="1:6" ht="15" customHeight="1" x14ac:dyDescent="0.3">
      <c r="A1" s="91"/>
      <c r="E1" s="91"/>
      <c r="F1" s="2" t="s">
        <v>0</v>
      </c>
    </row>
    <row r="2" spans="1:6" ht="48" customHeight="1" x14ac:dyDescent="0.3">
      <c r="A2" s="292" t="s">
        <v>343</v>
      </c>
      <c r="B2" s="293"/>
      <c r="C2" s="294"/>
      <c r="D2" s="294"/>
      <c r="E2" s="294"/>
      <c r="F2" s="2" t="s">
        <v>1</v>
      </c>
    </row>
    <row r="3" spans="1:6" ht="223.5" customHeight="1" x14ac:dyDescent="0.3">
      <c r="A3" s="291" t="s">
        <v>440</v>
      </c>
      <c r="B3" s="291"/>
      <c r="C3" s="291"/>
      <c r="D3" s="291"/>
      <c r="E3" s="291"/>
      <c r="F3" s="2" t="s">
        <v>2</v>
      </c>
    </row>
    <row r="4" spans="1:6" x14ac:dyDescent="0.3">
      <c r="D4" s="94"/>
      <c r="F4" s="2" t="s">
        <v>3</v>
      </c>
    </row>
    <row r="5" spans="1:6" ht="18" x14ac:dyDescent="0.35">
      <c r="A5" s="286" t="s">
        <v>441</v>
      </c>
      <c r="B5" s="287"/>
      <c r="C5" s="108"/>
      <c r="D5" s="118" t="str">
        <f>IF('HOME HIC - English'!B5&gt;0,'HOME HIC - English'!B5,"")</f>
        <v/>
      </c>
      <c r="E5" s="117"/>
      <c r="F5" s="2"/>
    </row>
    <row r="6" spans="1:6" ht="18" x14ac:dyDescent="0.35">
      <c r="A6" s="286" t="s">
        <v>429</v>
      </c>
      <c r="B6" s="287"/>
      <c r="C6" s="108"/>
      <c r="D6" s="118" t="str">
        <f>IF('TBRA Subsidy Estimate'!C6&gt;0,'TBRA Subsidy Estimate'!C6,"")</f>
        <v/>
      </c>
      <c r="E6" s="117"/>
      <c r="F6" s="2" t="s">
        <v>4</v>
      </c>
    </row>
    <row r="7" spans="1:6" ht="18" x14ac:dyDescent="0.35">
      <c r="A7" s="286" t="s">
        <v>442</v>
      </c>
      <c r="B7" s="287"/>
      <c r="C7" s="108"/>
      <c r="D7" s="166" t="str">
        <f>IF('TBRA Subsidy Estimate'!C7&gt;0,'TBRA Subsidy Estimate'!C7,"")</f>
        <v/>
      </c>
      <c r="E7" s="117"/>
      <c r="F7" s="2" t="s">
        <v>5</v>
      </c>
    </row>
    <row r="8" spans="1:6" ht="18" x14ac:dyDescent="0.35">
      <c r="A8" s="286" t="s">
        <v>443</v>
      </c>
      <c r="B8" s="287"/>
      <c r="C8" s="108"/>
      <c r="D8" s="167"/>
      <c r="E8" s="165" t="str">
        <f>CONCATENATE(D9," ",D7)</f>
        <v xml:space="preserve">0 </v>
      </c>
      <c r="F8" s="2" t="s">
        <v>6</v>
      </c>
    </row>
    <row r="9" spans="1:6" ht="18" x14ac:dyDescent="0.35">
      <c r="A9" s="286" t="s">
        <v>444</v>
      </c>
      <c r="B9" s="287"/>
      <c r="C9" s="108"/>
      <c r="D9" s="119">
        <f>'TBRA Subsidy Estimate'!C8</f>
        <v>0</v>
      </c>
      <c r="E9" s="117"/>
      <c r="F9" s="2" t="s">
        <v>7</v>
      </c>
    </row>
    <row r="10" spans="1:6" ht="29.25" customHeight="1" x14ac:dyDescent="0.35">
      <c r="A10" s="288" t="s">
        <v>344</v>
      </c>
      <c r="B10" s="289"/>
      <c r="C10" s="289"/>
      <c r="D10" s="289"/>
      <c r="E10" s="290"/>
      <c r="F10" s="2" t="s">
        <v>8</v>
      </c>
    </row>
    <row r="11" spans="1:6" ht="80.25" customHeight="1" x14ac:dyDescent="0.35">
      <c r="A11" s="109"/>
      <c r="B11" s="110" t="s">
        <v>366</v>
      </c>
      <c r="C11" s="111"/>
      <c r="D11" s="110" t="s">
        <v>346</v>
      </c>
      <c r="E11" s="112" t="s">
        <v>365</v>
      </c>
      <c r="F11" s="2" t="s">
        <v>9</v>
      </c>
    </row>
    <row r="12" spans="1:6" ht="18" x14ac:dyDescent="0.35">
      <c r="A12" s="113" t="s">
        <v>290</v>
      </c>
      <c r="B12" s="168">
        <v>0</v>
      </c>
      <c r="C12" s="115"/>
      <c r="D12" s="114">
        <f>SUM('How Much Rent Can I Afford'!B12-MAX('TBRA Subsidy Estimate'!$C$36,'TBRA Subsidy Estimate'!$C$38))</f>
        <v>0</v>
      </c>
      <c r="E12" s="116">
        <f>SUM(D12+'TBRA Subsidy Estimate'!$C$39)</f>
        <v>0</v>
      </c>
      <c r="F12" s="2" t="s">
        <v>10</v>
      </c>
    </row>
    <row r="13" spans="1:6" ht="18" x14ac:dyDescent="0.35">
      <c r="A13" s="113" t="s">
        <v>293</v>
      </c>
      <c r="B13" s="168">
        <v>0</v>
      </c>
      <c r="C13" s="115"/>
      <c r="D13" s="114">
        <f>SUM('How Much Rent Can I Afford'!B13-MAX('TBRA Subsidy Estimate'!$C$36,'TBRA Subsidy Estimate'!$C$38))</f>
        <v>0</v>
      </c>
      <c r="E13" s="116">
        <f>SUM(D13+'TBRA Subsidy Estimate'!$C$39)</f>
        <v>0</v>
      </c>
      <c r="F13" s="2" t="s">
        <v>11</v>
      </c>
    </row>
    <row r="14" spans="1:6" ht="18" x14ac:dyDescent="0.35">
      <c r="A14" s="113" t="s">
        <v>294</v>
      </c>
      <c r="B14" s="168">
        <v>0</v>
      </c>
      <c r="C14" s="115"/>
      <c r="D14" s="114">
        <f>SUM('How Much Rent Can I Afford'!B14-MAX('TBRA Subsidy Estimate'!$C$36,'TBRA Subsidy Estimate'!$C$38))</f>
        <v>0</v>
      </c>
      <c r="E14" s="116">
        <f>SUM(D14+'TBRA Subsidy Estimate'!$C$39)</f>
        <v>0</v>
      </c>
      <c r="F14" s="2" t="s">
        <v>12</v>
      </c>
    </row>
    <row r="15" spans="1:6" ht="18" x14ac:dyDescent="0.35">
      <c r="A15" s="113" t="s">
        <v>309</v>
      </c>
      <c r="B15" s="168">
        <v>0</v>
      </c>
      <c r="C15" s="115"/>
      <c r="D15" s="114">
        <f>SUM('How Much Rent Can I Afford'!B15-MAX('TBRA Subsidy Estimate'!$C$36,'TBRA Subsidy Estimate'!$C$38))</f>
        <v>0</v>
      </c>
      <c r="E15" s="116">
        <f>SUM(D15+'TBRA Subsidy Estimate'!$C$39)</f>
        <v>0</v>
      </c>
      <c r="F15" s="2" t="s">
        <v>13</v>
      </c>
    </row>
    <row r="16" spans="1:6" ht="18" customHeight="1" x14ac:dyDescent="0.35">
      <c r="A16" s="113" t="s">
        <v>342</v>
      </c>
      <c r="B16" s="168">
        <v>0</v>
      </c>
      <c r="C16" s="115"/>
      <c r="D16" s="114">
        <f>SUM('How Much Rent Can I Afford'!B16-MAX('TBRA Subsidy Estimate'!$C$36,'TBRA Subsidy Estimate'!$C$38))</f>
        <v>0</v>
      </c>
      <c r="E16" s="116">
        <f>SUM(D16+'TBRA Subsidy Estimate'!$C$39)</f>
        <v>0</v>
      </c>
      <c r="F16" s="2" t="s">
        <v>14</v>
      </c>
    </row>
    <row r="17" spans="1:6" x14ac:dyDescent="0.3">
      <c r="F17" s="2" t="s">
        <v>15</v>
      </c>
    </row>
    <row r="18" spans="1:6" hidden="1" x14ac:dyDescent="0.3">
      <c r="A18" s="138" t="s">
        <v>390</v>
      </c>
      <c r="B18" t="e">
        <f>VLOOKUP(D6,#REF!,2,TRUE)</f>
        <v>#REF!</v>
      </c>
      <c r="F18" s="2" t="s">
        <v>21</v>
      </c>
    </row>
    <row r="19" spans="1:6" hidden="1" x14ac:dyDescent="0.3">
      <c r="A19" t="s">
        <v>391</v>
      </c>
      <c r="B19" t="e">
        <f>VLOOKUP(D6,#REF!,3,TRUE)</f>
        <v>#REF!</v>
      </c>
      <c r="F19" s="2" t="s">
        <v>22</v>
      </c>
    </row>
    <row r="20" spans="1:6" hidden="1" x14ac:dyDescent="0.3">
      <c r="A20" t="s">
        <v>392</v>
      </c>
      <c r="B20" t="e">
        <f>VLOOKUP(D6,#REF!,4,TRUE)</f>
        <v>#REF!</v>
      </c>
      <c r="F20" s="2" t="s">
        <v>23</v>
      </c>
    </row>
    <row r="21" spans="1:6" hidden="1" x14ac:dyDescent="0.3">
      <c r="A21" t="s">
        <v>393</v>
      </c>
      <c r="B21" t="e">
        <f>VLOOKUP(D6,#REF!,5,TRUE)</f>
        <v>#REF!</v>
      </c>
      <c r="F21" s="2" t="s">
        <v>24</v>
      </c>
    </row>
    <row r="22" spans="1:6" hidden="1" x14ac:dyDescent="0.3">
      <c r="A22" t="s">
        <v>394</v>
      </c>
      <c r="B22" t="e">
        <f>VLOOKUP(D6,#REF!,6,TRUE)</f>
        <v>#REF!</v>
      </c>
      <c r="F22" s="2" t="s">
        <v>25</v>
      </c>
    </row>
    <row r="23" spans="1:6" hidden="1" x14ac:dyDescent="0.3">
      <c r="A23" t="s">
        <v>395</v>
      </c>
      <c r="B23" t="e">
        <f>VLOOKUP(D$6,#REF!,2,TRUE)</f>
        <v>#REF!</v>
      </c>
      <c r="F23" s="2" t="s">
        <v>26</v>
      </c>
    </row>
    <row r="24" spans="1:6" hidden="1" x14ac:dyDescent="0.3">
      <c r="A24" t="s">
        <v>396</v>
      </c>
      <c r="B24" t="e">
        <f>VLOOKUP(D6,#REF!,3,TRUE)</f>
        <v>#REF!</v>
      </c>
      <c r="F24" s="2" t="s">
        <v>27</v>
      </c>
    </row>
    <row r="25" spans="1:6" hidden="1" x14ac:dyDescent="0.3">
      <c r="A25" t="s">
        <v>397</v>
      </c>
      <c r="B25" t="e">
        <f>VLOOKUP(D6,#REF!,4,TRUE)</f>
        <v>#REF!</v>
      </c>
      <c r="F25" s="2" t="s">
        <v>28</v>
      </c>
    </row>
    <row r="26" spans="1:6" hidden="1" x14ac:dyDescent="0.3">
      <c r="A26" t="s">
        <v>398</v>
      </c>
      <c r="B26" t="e">
        <f>VLOOKUP(D6,#REF!,5,TRUE)</f>
        <v>#REF!</v>
      </c>
      <c r="F26" s="2" t="s">
        <v>29</v>
      </c>
    </row>
    <row r="27" spans="1:6" hidden="1" x14ac:dyDescent="0.3">
      <c r="A27" t="s">
        <v>399</v>
      </c>
      <c r="B27" t="e">
        <f>VLOOKUP(D6,#REF!,6,TRUE)</f>
        <v>#REF!</v>
      </c>
      <c r="F27" s="2" t="s">
        <v>30</v>
      </c>
    </row>
    <row r="28" spans="1:6" hidden="1" x14ac:dyDescent="0.3">
      <c r="A28" t="s">
        <v>421</v>
      </c>
      <c r="B28" t="e">
        <f>VLOOKUP(D6,#REF!,2,TRUE)</f>
        <v>#REF!</v>
      </c>
      <c r="F28" s="2" t="s">
        <v>31</v>
      </c>
    </row>
    <row r="29" spans="1:6" hidden="1" x14ac:dyDescent="0.3">
      <c r="A29" t="s">
        <v>422</v>
      </c>
      <c r="B29" t="e">
        <f>VLOOKUP(D6,#REF!,3,TRUE)</f>
        <v>#REF!</v>
      </c>
      <c r="F29" s="2" t="s">
        <v>32</v>
      </c>
    </row>
    <row r="30" spans="1:6" hidden="1" x14ac:dyDescent="0.3">
      <c r="A30" t="s">
        <v>423</v>
      </c>
      <c r="B30" t="e">
        <f>VLOOKUP(D6,#REF!,4,TRUE)</f>
        <v>#REF!</v>
      </c>
      <c r="F30" s="2" t="s">
        <v>33</v>
      </c>
    </row>
    <row r="31" spans="1:6" hidden="1" x14ac:dyDescent="0.3">
      <c r="A31" t="s">
        <v>424</v>
      </c>
      <c r="B31" t="e">
        <f>VLOOKUP(D6,#REF!,5,TRUE)</f>
        <v>#REF!</v>
      </c>
      <c r="F31" s="2" t="s">
        <v>34</v>
      </c>
    </row>
    <row r="32" spans="1:6" hidden="1" x14ac:dyDescent="0.3">
      <c r="A32" t="s">
        <v>425</v>
      </c>
      <c r="B32" t="e">
        <f>VLOOKUP(D6,#REF!,6,TRUE)</f>
        <v>#REF!</v>
      </c>
      <c r="F32" s="2" t="s">
        <v>35</v>
      </c>
    </row>
    <row r="33" spans="6:6" hidden="1" x14ac:dyDescent="0.3">
      <c r="F33" s="2" t="s">
        <v>36</v>
      </c>
    </row>
    <row r="34" spans="6:6" hidden="1" x14ac:dyDescent="0.3">
      <c r="F34" s="2" t="s">
        <v>37</v>
      </c>
    </row>
    <row r="35" spans="6:6" hidden="1" x14ac:dyDescent="0.3">
      <c r="F35" s="2" t="s">
        <v>38</v>
      </c>
    </row>
    <row r="36" spans="6:6" hidden="1" x14ac:dyDescent="0.3">
      <c r="F36" s="2" t="s">
        <v>39</v>
      </c>
    </row>
    <row r="37" spans="6:6" hidden="1" x14ac:dyDescent="0.3">
      <c r="F37" s="2" t="s">
        <v>40</v>
      </c>
    </row>
    <row r="38" spans="6:6" hidden="1" x14ac:dyDescent="0.3">
      <c r="F38" s="2" t="s">
        <v>41</v>
      </c>
    </row>
    <row r="39" spans="6:6" hidden="1" x14ac:dyDescent="0.3">
      <c r="F39" s="2" t="s">
        <v>42</v>
      </c>
    </row>
    <row r="40" spans="6:6" hidden="1" x14ac:dyDescent="0.3">
      <c r="F40" s="2" t="s">
        <v>43</v>
      </c>
    </row>
    <row r="41" spans="6:6" hidden="1" x14ac:dyDescent="0.3">
      <c r="F41" s="2" t="s">
        <v>44</v>
      </c>
    </row>
    <row r="42" spans="6:6" hidden="1" x14ac:dyDescent="0.3">
      <c r="F42" s="2" t="s">
        <v>45</v>
      </c>
    </row>
    <row r="43" spans="6:6" hidden="1" x14ac:dyDescent="0.3">
      <c r="F43" s="2" t="s">
        <v>46</v>
      </c>
    </row>
    <row r="44" spans="6:6" hidden="1" x14ac:dyDescent="0.3">
      <c r="F44" s="2" t="s">
        <v>47</v>
      </c>
    </row>
    <row r="45" spans="6:6" hidden="1" x14ac:dyDescent="0.3">
      <c r="F45" s="2" t="s">
        <v>48</v>
      </c>
    </row>
    <row r="46" spans="6:6" hidden="1" x14ac:dyDescent="0.3">
      <c r="F46" s="2" t="s">
        <v>49</v>
      </c>
    </row>
    <row r="47" spans="6:6" hidden="1" x14ac:dyDescent="0.3">
      <c r="F47" s="2" t="s">
        <v>50</v>
      </c>
    </row>
    <row r="48" spans="6:6" hidden="1" x14ac:dyDescent="0.3">
      <c r="F48" s="2" t="s">
        <v>51</v>
      </c>
    </row>
    <row r="49" spans="6:6" hidden="1" x14ac:dyDescent="0.3">
      <c r="F49" s="2" t="s">
        <v>52</v>
      </c>
    </row>
    <row r="50" spans="6:6" hidden="1" x14ac:dyDescent="0.3">
      <c r="F50" s="2" t="s">
        <v>53</v>
      </c>
    </row>
    <row r="51" spans="6:6" hidden="1" x14ac:dyDescent="0.3">
      <c r="F51" s="2" t="s">
        <v>54</v>
      </c>
    </row>
    <row r="52" spans="6:6" hidden="1" x14ac:dyDescent="0.3">
      <c r="F52" s="2" t="s">
        <v>55</v>
      </c>
    </row>
    <row r="53" spans="6:6" hidden="1" x14ac:dyDescent="0.3">
      <c r="F53" s="2" t="s">
        <v>56</v>
      </c>
    </row>
    <row r="54" spans="6:6" hidden="1" x14ac:dyDescent="0.3">
      <c r="F54" s="2" t="s">
        <v>57</v>
      </c>
    </row>
    <row r="55" spans="6:6" hidden="1" x14ac:dyDescent="0.3">
      <c r="F55" s="2" t="s">
        <v>58</v>
      </c>
    </row>
    <row r="56" spans="6:6" hidden="1" x14ac:dyDescent="0.3">
      <c r="F56" s="2" t="s">
        <v>59</v>
      </c>
    </row>
    <row r="57" spans="6:6" hidden="1" x14ac:dyDescent="0.3">
      <c r="F57" s="2" t="s">
        <v>60</v>
      </c>
    </row>
    <row r="58" spans="6:6" hidden="1" x14ac:dyDescent="0.3">
      <c r="F58" s="2" t="s">
        <v>61</v>
      </c>
    </row>
    <row r="59" spans="6:6" hidden="1" x14ac:dyDescent="0.3">
      <c r="F59" s="2" t="s">
        <v>62</v>
      </c>
    </row>
    <row r="60" spans="6:6" hidden="1" x14ac:dyDescent="0.3">
      <c r="F60" s="2" t="s">
        <v>63</v>
      </c>
    </row>
    <row r="61" spans="6:6" hidden="1" x14ac:dyDescent="0.3">
      <c r="F61" s="2" t="s">
        <v>64</v>
      </c>
    </row>
    <row r="62" spans="6:6" hidden="1" x14ac:dyDescent="0.3">
      <c r="F62" s="2" t="s">
        <v>65</v>
      </c>
    </row>
    <row r="63" spans="6:6" hidden="1" x14ac:dyDescent="0.3">
      <c r="F63" s="2" t="s">
        <v>66</v>
      </c>
    </row>
    <row r="64" spans="6:6" hidden="1" x14ac:dyDescent="0.3">
      <c r="F64" s="2" t="s">
        <v>67</v>
      </c>
    </row>
    <row r="65" spans="6:6" hidden="1" x14ac:dyDescent="0.3">
      <c r="F65" s="2" t="s">
        <v>68</v>
      </c>
    </row>
    <row r="66" spans="6:6" hidden="1" x14ac:dyDescent="0.3">
      <c r="F66" s="2" t="s">
        <v>69</v>
      </c>
    </row>
    <row r="67" spans="6:6" hidden="1" x14ac:dyDescent="0.3">
      <c r="F67" s="2" t="s">
        <v>70</v>
      </c>
    </row>
    <row r="68" spans="6:6" hidden="1" x14ac:dyDescent="0.3">
      <c r="F68" s="2" t="s">
        <v>71</v>
      </c>
    </row>
    <row r="69" spans="6:6" hidden="1" x14ac:dyDescent="0.3">
      <c r="F69" s="2" t="s">
        <v>72</v>
      </c>
    </row>
    <row r="70" spans="6:6" hidden="1" x14ac:dyDescent="0.3">
      <c r="F70" s="2" t="s">
        <v>73</v>
      </c>
    </row>
    <row r="71" spans="6:6" hidden="1" x14ac:dyDescent="0.3">
      <c r="F71" s="2" t="s">
        <v>74</v>
      </c>
    </row>
    <row r="72" spans="6:6" hidden="1" x14ac:dyDescent="0.3">
      <c r="F72" s="2" t="s">
        <v>75</v>
      </c>
    </row>
    <row r="73" spans="6:6" hidden="1" x14ac:dyDescent="0.3">
      <c r="F73" s="2" t="s">
        <v>76</v>
      </c>
    </row>
    <row r="74" spans="6:6" hidden="1" x14ac:dyDescent="0.3">
      <c r="F74" s="2" t="s">
        <v>77</v>
      </c>
    </row>
    <row r="75" spans="6:6" hidden="1" x14ac:dyDescent="0.3">
      <c r="F75" s="2" t="s">
        <v>78</v>
      </c>
    </row>
    <row r="76" spans="6:6" hidden="1" x14ac:dyDescent="0.3">
      <c r="F76" s="2" t="s">
        <v>79</v>
      </c>
    </row>
    <row r="77" spans="6:6" hidden="1" x14ac:dyDescent="0.3">
      <c r="F77" s="2" t="s">
        <v>80</v>
      </c>
    </row>
    <row r="78" spans="6:6" hidden="1" x14ac:dyDescent="0.3">
      <c r="F78" s="2" t="s">
        <v>81</v>
      </c>
    </row>
    <row r="79" spans="6:6" hidden="1" x14ac:dyDescent="0.3">
      <c r="F79" s="2" t="s">
        <v>82</v>
      </c>
    </row>
    <row r="80" spans="6:6" hidden="1" x14ac:dyDescent="0.3">
      <c r="F80" s="2" t="s">
        <v>83</v>
      </c>
    </row>
    <row r="81" spans="6:6" hidden="1" x14ac:dyDescent="0.3">
      <c r="F81" s="2" t="s">
        <v>84</v>
      </c>
    </row>
    <row r="82" spans="6:6" hidden="1" x14ac:dyDescent="0.3">
      <c r="F82" s="2" t="s">
        <v>85</v>
      </c>
    </row>
    <row r="83" spans="6:6" hidden="1" x14ac:dyDescent="0.3">
      <c r="F83" s="2" t="s">
        <v>86</v>
      </c>
    </row>
    <row r="84" spans="6:6" hidden="1" x14ac:dyDescent="0.3">
      <c r="F84" s="2" t="s">
        <v>87</v>
      </c>
    </row>
    <row r="85" spans="6:6" hidden="1" x14ac:dyDescent="0.3">
      <c r="F85" s="2" t="s">
        <v>88</v>
      </c>
    </row>
    <row r="86" spans="6:6" hidden="1" x14ac:dyDescent="0.3">
      <c r="F86" s="2" t="s">
        <v>89</v>
      </c>
    </row>
    <row r="87" spans="6:6" hidden="1" x14ac:dyDescent="0.3">
      <c r="F87" s="2" t="s">
        <v>90</v>
      </c>
    </row>
    <row r="88" spans="6:6" hidden="1" x14ac:dyDescent="0.3">
      <c r="F88" s="2" t="s">
        <v>91</v>
      </c>
    </row>
    <row r="89" spans="6:6" hidden="1" x14ac:dyDescent="0.3">
      <c r="F89" s="2" t="s">
        <v>92</v>
      </c>
    </row>
    <row r="90" spans="6:6" hidden="1" x14ac:dyDescent="0.3">
      <c r="F90" s="2" t="s">
        <v>93</v>
      </c>
    </row>
    <row r="91" spans="6:6" hidden="1" x14ac:dyDescent="0.3">
      <c r="F91" s="2" t="s">
        <v>94</v>
      </c>
    </row>
    <row r="92" spans="6:6" hidden="1" x14ac:dyDescent="0.3">
      <c r="F92" s="2" t="s">
        <v>95</v>
      </c>
    </row>
    <row r="93" spans="6:6" hidden="1" x14ac:dyDescent="0.3">
      <c r="F93" s="2" t="s">
        <v>96</v>
      </c>
    </row>
    <row r="94" spans="6:6" hidden="1" x14ac:dyDescent="0.3">
      <c r="F94" s="2" t="s">
        <v>97</v>
      </c>
    </row>
    <row r="95" spans="6:6" hidden="1" x14ac:dyDescent="0.3">
      <c r="F95" s="2" t="s">
        <v>98</v>
      </c>
    </row>
    <row r="96" spans="6:6" hidden="1" x14ac:dyDescent="0.3">
      <c r="F96" s="2" t="s">
        <v>99</v>
      </c>
    </row>
    <row r="97" spans="6:6" hidden="1" x14ac:dyDescent="0.3">
      <c r="F97" s="2" t="s">
        <v>100</v>
      </c>
    </row>
    <row r="98" spans="6:6" hidden="1" x14ac:dyDescent="0.3">
      <c r="F98" s="2" t="s">
        <v>101</v>
      </c>
    </row>
    <row r="99" spans="6:6" hidden="1" x14ac:dyDescent="0.3">
      <c r="F99" s="2" t="s">
        <v>102</v>
      </c>
    </row>
    <row r="100" spans="6:6" hidden="1" x14ac:dyDescent="0.3">
      <c r="F100" s="2" t="s">
        <v>103</v>
      </c>
    </row>
    <row r="101" spans="6:6" hidden="1" x14ac:dyDescent="0.3">
      <c r="F101" s="2" t="s">
        <v>104</v>
      </c>
    </row>
    <row r="102" spans="6:6" hidden="1" x14ac:dyDescent="0.3">
      <c r="F102" s="2" t="s">
        <v>105</v>
      </c>
    </row>
    <row r="103" spans="6:6" hidden="1" x14ac:dyDescent="0.3">
      <c r="F103" s="2" t="s">
        <v>106</v>
      </c>
    </row>
    <row r="104" spans="6:6" hidden="1" x14ac:dyDescent="0.3">
      <c r="F104" s="2" t="s">
        <v>107</v>
      </c>
    </row>
    <row r="105" spans="6:6" hidden="1" x14ac:dyDescent="0.3">
      <c r="F105" s="2" t="s">
        <v>108</v>
      </c>
    </row>
    <row r="106" spans="6:6" hidden="1" x14ac:dyDescent="0.3">
      <c r="F106" s="2" t="s">
        <v>109</v>
      </c>
    </row>
    <row r="107" spans="6:6" hidden="1" x14ac:dyDescent="0.3">
      <c r="F107" s="2" t="s">
        <v>110</v>
      </c>
    </row>
    <row r="108" spans="6:6" hidden="1" x14ac:dyDescent="0.3">
      <c r="F108" s="2" t="s">
        <v>111</v>
      </c>
    </row>
    <row r="109" spans="6:6" hidden="1" x14ac:dyDescent="0.3">
      <c r="F109" s="2" t="s">
        <v>112</v>
      </c>
    </row>
    <row r="110" spans="6:6" hidden="1" x14ac:dyDescent="0.3">
      <c r="F110" s="2" t="s">
        <v>113</v>
      </c>
    </row>
    <row r="111" spans="6:6" hidden="1" x14ac:dyDescent="0.3">
      <c r="F111" s="2" t="s">
        <v>114</v>
      </c>
    </row>
    <row r="112" spans="6:6" hidden="1" x14ac:dyDescent="0.3">
      <c r="F112" s="2" t="s">
        <v>115</v>
      </c>
    </row>
    <row r="113" spans="6:6" hidden="1" x14ac:dyDescent="0.3">
      <c r="F113" s="2" t="s">
        <v>116</v>
      </c>
    </row>
    <row r="114" spans="6:6" hidden="1" x14ac:dyDescent="0.3">
      <c r="F114" s="2" t="s">
        <v>117</v>
      </c>
    </row>
    <row r="115" spans="6:6" hidden="1" x14ac:dyDescent="0.3">
      <c r="F115" s="2" t="s">
        <v>118</v>
      </c>
    </row>
    <row r="116" spans="6:6" hidden="1" x14ac:dyDescent="0.3">
      <c r="F116" s="2" t="s">
        <v>119</v>
      </c>
    </row>
    <row r="117" spans="6:6" hidden="1" x14ac:dyDescent="0.3">
      <c r="F117" s="2" t="s">
        <v>120</v>
      </c>
    </row>
    <row r="118" spans="6:6" hidden="1" x14ac:dyDescent="0.3">
      <c r="F118" s="2" t="s">
        <v>121</v>
      </c>
    </row>
    <row r="119" spans="6:6" hidden="1" x14ac:dyDescent="0.3">
      <c r="F119" s="2" t="s">
        <v>122</v>
      </c>
    </row>
    <row r="120" spans="6:6" hidden="1" x14ac:dyDescent="0.3">
      <c r="F120" s="2" t="s">
        <v>123</v>
      </c>
    </row>
    <row r="121" spans="6:6" hidden="1" x14ac:dyDescent="0.3">
      <c r="F121" s="2" t="s">
        <v>124</v>
      </c>
    </row>
    <row r="122" spans="6:6" hidden="1" x14ac:dyDescent="0.3">
      <c r="F122" s="2" t="s">
        <v>125</v>
      </c>
    </row>
    <row r="123" spans="6:6" hidden="1" x14ac:dyDescent="0.3">
      <c r="F123" s="2" t="s">
        <v>126</v>
      </c>
    </row>
    <row r="124" spans="6:6" hidden="1" x14ac:dyDescent="0.3">
      <c r="F124" s="2" t="s">
        <v>127</v>
      </c>
    </row>
    <row r="125" spans="6:6" hidden="1" x14ac:dyDescent="0.3">
      <c r="F125" s="2" t="s">
        <v>128</v>
      </c>
    </row>
    <row r="126" spans="6:6" hidden="1" x14ac:dyDescent="0.3">
      <c r="F126" s="2" t="s">
        <v>129</v>
      </c>
    </row>
    <row r="127" spans="6:6" hidden="1" x14ac:dyDescent="0.3">
      <c r="F127" s="2" t="s">
        <v>130</v>
      </c>
    </row>
    <row r="128" spans="6:6" hidden="1" x14ac:dyDescent="0.3">
      <c r="F128" s="2" t="s">
        <v>131</v>
      </c>
    </row>
    <row r="129" spans="6:6" hidden="1" x14ac:dyDescent="0.3">
      <c r="F129" s="2" t="s">
        <v>132</v>
      </c>
    </row>
    <row r="130" spans="6:6" hidden="1" x14ac:dyDescent="0.3">
      <c r="F130" s="2" t="s">
        <v>133</v>
      </c>
    </row>
    <row r="131" spans="6:6" hidden="1" x14ac:dyDescent="0.3">
      <c r="F131" s="2" t="s">
        <v>134</v>
      </c>
    </row>
    <row r="132" spans="6:6" hidden="1" x14ac:dyDescent="0.3">
      <c r="F132" s="2" t="s">
        <v>135</v>
      </c>
    </row>
    <row r="133" spans="6:6" hidden="1" x14ac:dyDescent="0.3">
      <c r="F133" s="2" t="s">
        <v>136</v>
      </c>
    </row>
    <row r="134" spans="6:6" hidden="1" x14ac:dyDescent="0.3">
      <c r="F134" s="2" t="s">
        <v>137</v>
      </c>
    </row>
    <row r="135" spans="6:6" hidden="1" x14ac:dyDescent="0.3">
      <c r="F135" s="2" t="s">
        <v>138</v>
      </c>
    </row>
    <row r="136" spans="6:6" hidden="1" x14ac:dyDescent="0.3">
      <c r="F136" s="2" t="s">
        <v>139</v>
      </c>
    </row>
    <row r="137" spans="6:6" hidden="1" x14ac:dyDescent="0.3">
      <c r="F137" s="2" t="s">
        <v>140</v>
      </c>
    </row>
    <row r="138" spans="6:6" hidden="1" x14ac:dyDescent="0.3">
      <c r="F138" s="2" t="s">
        <v>141</v>
      </c>
    </row>
    <row r="139" spans="6:6" hidden="1" x14ac:dyDescent="0.3">
      <c r="F139" s="2" t="s">
        <v>142</v>
      </c>
    </row>
    <row r="140" spans="6:6" hidden="1" x14ac:dyDescent="0.3">
      <c r="F140" s="2" t="s">
        <v>143</v>
      </c>
    </row>
    <row r="141" spans="6:6" hidden="1" x14ac:dyDescent="0.3">
      <c r="F141" s="2" t="s">
        <v>144</v>
      </c>
    </row>
    <row r="142" spans="6:6" hidden="1" x14ac:dyDescent="0.3">
      <c r="F142" s="2" t="s">
        <v>145</v>
      </c>
    </row>
    <row r="143" spans="6:6" hidden="1" x14ac:dyDescent="0.3">
      <c r="F143" s="2" t="s">
        <v>146</v>
      </c>
    </row>
    <row r="144" spans="6:6" hidden="1" x14ac:dyDescent="0.3">
      <c r="F144" s="2" t="s">
        <v>147</v>
      </c>
    </row>
    <row r="145" spans="6:6" hidden="1" x14ac:dyDescent="0.3">
      <c r="F145" s="2" t="s">
        <v>148</v>
      </c>
    </row>
    <row r="146" spans="6:6" hidden="1" x14ac:dyDescent="0.3">
      <c r="F146" s="2" t="s">
        <v>149</v>
      </c>
    </row>
    <row r="147" spans="6:6" hidden="1" x14ac:dyDescent="0.3">
      <c r="F147" s="2" t="s">
        <v>150</v>
      </c>
    </row>
    <row r="148" spans="6:6" hidden="1" x14ac:dyDescent="0.3">
      <c r="F148" s="2" t="s">
        <v>151</v>
      </c>
    </row>
    <row r="149" spans="6:6" hidden="1" x14ac:dyDescent="0.3">
      <c r="F149" s="2" t="s">
        <v>152</v>
      </c>
    </row>
    <row r="150" spans="6:6" hidden="1" x14ac:dyDescent="0.3">
      <c r="F150" s="2" t="s">
        <v>153</v>
      </c>
    </row>
    <row r="151" spans="6:6" hidden="1" x14ac:dyDescent="0.3">
      <c r="F151" s="2" t="s">
        <v>154</v>
      </c>
    </row>
    <row r="152" spans="6:6" hidden="1" x14ac:dyDescent="0.3">
      <c r="F152" s="2" t="s">
        <v>155</v>
      </c>
    </row>
    <row r="153" spans="6:6" hidden="1" x14ac:dyDescent="0.3">
      <c r="F153" s="2" t="s">
        <v>156</v>
      </c>
    </row>
    <row r="154" spans="6:6" hidden="1" x14ac:dyDescent="0.3">
      <c r="F154" s="2" t="s">
        <v>157</v>
      </c>
    </row>
    <row r="155" spans="6:6" hidden="1" x14ac:dyDescent="0.3">
      <c r="F155" s="2" t="s">
        <v>158</v>
      </c>
    </row>
    <row r="156" spans="6:6" hidden="1" x14ac:dyDescent="0.3">
      <c r="F156" s="2" t="s">
        <v>159</v>
      </c>
    </row>
    <row r="157" spans="6:6" hidden="1" x14ac:dyDescent="0.3">
      <c r="F157" s="2" t="s">
        <v>160</v>
      </c>
    </row>
    <row r="158" spans="6:6" hidden="1" x14ac:dyDescent="0.3">
      <c r="F158" s="2" t="s">
        <v>161</v>
      </c>
    </row>
    <row r="159" spans="6:6" hidden="1" x14ac:dyDescent="0.3">
      <c r="F159" s="2" t="s">
        <v>162</v>
      </c>
    </row>
    <row r="160" spans="6:6" hidden="1" x14ac:dyDescent="0.3">
      <c r="F160" s="2" t="s">
        <v>163</v>
      </c>
    </row>
    <row r="161" spans="6:6" hidden="1" x14ac:dyDescent="0.3">
      <c r="F161" s="2" t="s">
        <v>164</v>
      </c>
    </row>
    <row r="162" spans="6:6" hidden="1" x14ac:dyDescent="0.3">
      <c r="F162" s="2" t="s">
        <v>165</v>
      </c>
    </row>
    <row r="163" spans="6:6" hidden="1" x14ac:dyDescent="0.3">
      <c r="F163" s="2" t="s">
        <v>166</v>
      </c>
    </row>
    <row r="164" spans="6:6" hidden="1" x14ac:dyDescent="0.3">
      <c r="F164" s="2" t="s">
        <v>167</v>
      </c>
    </row>
    <row r="165" spans="6:6" hidden="1" x14ac:dyDescent="0.3">
      <c r="F165" s="2" t="s">
        <v>168</v>
      </c>
    </row>
    <row r="166" spans="6:6" hidden="1" x14ac:dyDescent="0.3">
      <c r="F166" s="2" t="s">
        <v>169</v>
      </c>
    </row>
    <row r="167" spans="6:6" hidden="1" x14ac:dyDescent="0.3">
      <c r="F167" s="2" t="s">
        <v>170</v>
      </c>
    </row>
    <row r="168" spans="6:6" hidden="1" x14ac:dyDescent="0.3">
      <c r="F168" s="2" t="s">
        <v>171</v>
      </c>
    </row>
    <row r="169" spans="6:6" hidden="1" x14ac:dyDescent="0.3">
      <c r="F169" s="2" t="s">
        <v>172</v>
      </c>
    </row>
    <row r="170" spans="6:6" hidden="1" x14ac:dyDescent="0.3">
      <c r="F170" s="2" t="s">
        <v>173</v>
      </c>
    </row>
    <row r="171" spans="6:6" hidden="1" x14ac:dyDescent="0.3">
      <c r="F171" s="2" t="s">
        <v>174</v>
      </c>
    </row>
    <row r="172" spans="6:6" hidden="1" x14ac:dyDescent="0.3">
      <c r="F172" s="2" t="s">
        <v>175</v>
      </c>
    </row>
    <row r="173" spans="6:6" hidden="1" x14ac:dyDescent="0.3">
      <c r="F173" s="2" t="s">
        <v>176</v>
      </c>
    </row>
    <row r="174" spans="6:6" hidden="1" x14ac:dyDescent="0.3">
      <c r="F174" s="2" t="s">
        <v>177</v>
      </c>
    </row>
    <row r="175" spans="6:6" hidden="1" x14ac:dyDescent="0.3">
      <c r="F175" s="2" t="s">
        <v>178</v>
      </c>
    </row>
    <row r="176" spans="6:6" hidden="1" x14ac:dyDescent="0.3">
      <c r="F176" s="2" t="s">
        <v>179</v>
      </c>
    </row>
    <row r="177" spans="6:6" hidden="1" x14ac:dyDescent="0.3">
      <c r="F177" s="2" t="s">
        <v>180</v>
      </c>
    </row>
    <row r="178" spans="6:6" hidden="1" x14ac:dyDescent="0.3">
      <c r="F178" s="2" t="s">
        <v>181</v>
      </c>
    </row>
    <row r="179" spans="6:6" hidden="1" x14ac:dyDescent="0.3">
      <c r="F179" s="2" t="s">
        <v>182</v>
      </c>
    </row>
    <row r="180" spans="6:6" hidden="1" x14ac:dyDescent="0.3">
      <c r="F180" s="2" t="s">
        <v>183</v>
      </c>
    </row>
    <row r="181" spans="6:6" hidden="1" x14ac:dyDescent="0.3">
      <c r="F181" s="2" t="s">
        <v>184</v>
      </c>
    </row>
    <row r="182" spans="6:6" hidden="1" x14ac:dyDescent="0.3">
      <c r="F182" s="2" t="s">
        <v>185</v>
      </c>
    </row>
    <row r="183" spans="6:6" hidden="1" x14ac:dyDescent="0.3">
      <c r="F183" s="2" t="s">
        <v>186</v>
      </c>
    </row>
    <row r="184" spans="6:6" hidden="1" x14ac:dyDescent="0.3">
      <c r="F184" s="2" t="s">
        <v>187</v>
      </c>
    </row>
    <row r="185" spans="6:6" hidden="1" x14ac:dyDescent="0.3">
      <c r="F185" s="2" t="s">
        <v>188</v>
      </c>
    </row>
    <row r="186" spans="6:6" hidden="1" x14ac:dyDescent="0.3">
      <c r="F186" s="2" t="s">
        <v>189</v>
      </c>
    </row>
    <row r="187" spans="6:6" hidden="1" x14ac:dyDescent="0.3">
      <c r="F187" s="2" t="s">
        <v>190</v>
      </c>
    </row>
    <row r="188" spans="6:6" hidden="1" x14ac:dyDescent="0.3">
      <c r="F188" s="2" t="s">
        <v>191</v>
      </c>
    </row>
    <row r="189" spans="6:6" hidden="1" x14ac:dyDescent="0.3">
      <c r="F189" s="2" t="s">
        <v>192</v>
      </c>
    </row>
    <row r="190" spans="6:6" hidden="1" x14ac:dyDescent="0.3">
      <c r="F190" s="2" t="s">
        <v>193</v>
      </c>
    </row>
    <row r="191" spans="6:6" hidden="1" x14ac:dyDescent="0.3">
      <c r="F191" s="2" t="s">
        <v>194</v>
      </c>
    </row>
    <row r="192" spans="6:6" hidden="1" x14ac:dyDescent="0.3">
      <c r="F192" s="2" t="s">
        <v>195</v>
      </c>
    </row>
    <row r="193" spans="6:6" hidden="1" x14ac:dyDescent="0.3">
      <c r="F193" s="2" t="s">
        <v>196</v>
      </c>
    </row>
    <row r="194" spans="6:6" hidden="1" x14ac:dyDescent="0.3">
      <c r="F194" s="2" t="s">
        <v>197</v>
      </c>
    </row>
    <row r="195" spans="6:6" hidden="1" x14ac:dyDescent="0.3">
      <c r="F195" s="2" t="s">
        <v>198</v>
      </c>
    </row>
    <row r="196" spans="6:6" hidden="1" x14ac:dyDescent="0.3">
      <c r="F196" s="2" t="s">
        <v>199</v>
      </c>
    </row>
    <row r="197" spans="6:6" hidden="1" x14ac:dyDescent="0.3">
      <c r="F197" s="2" t="s">
        <v>200</v>
      </c>
    </row>
    <row r="198" spans="6:6" hidden="1" x14ac:dyDescent="0.3">
      <c r="F198" s="2" t="s">
        <v>201</v>
      </c>
    </row>
    <row r="199" spans="6:6" hidden="1" x14ac:dyDescent="0.3">
      <c r="F199" s="2" t="s">
        <v>202</v>
      </c>
    </row>
    <row r="200" spans="6:6" hidden="1" x14ac:dyDescent="0.3">
      <c r="F200" s="2" t="s">
        <v>203</v>
      </c>
    </row>
    <row r="201" spans="6:6" hidden="1" x14ac:dyDescent="0.3">
      <c r="F201" s="2" t="s">
        <v>204</v>
      </c>
    </row>
    <row r="202" spans="6:6" hidden="1" x14ac:dyDescent="0.3">
      <c r="F202" s="2" t="s">
        <v>205</v>
      </c>
    </row>
    <row r="203" spans="6:6" hidden="1" x14ac:dyDescent="0.3">
      <c r="F203" s="2" t="s">
        <v>206</v>
      </c>
    </row>
    <row r="204" spans="6:6" hidden="1" x14ac:dyDescent="0.3">
      <c r="F204" s="2" t="s">
        <v>207</v>
      </c>
    </row>
    <row r="205" spans="6:6" hidden="1" x14ac:dyDescent="0.3">
      <c r="F205" s="2" t="s">
        <v>208</v>
      </c>
    </row>
    <row r="206" spans="6:6" hidden="1" x14ac:dyDescent="0.3">
      <c r="F206" s="2" t="s">
        <v>209</v>
      </c>
    </row>
    <row r="207" spans="6:6" hidden="1" x14ac:dyDescent="0.3">
      <c r="F207" s="2" t="s">
        <v>210</v>
      </c>
    </row>
    <row r="208" spans="6:6" hidden="1" x14ac:dyDescent="0.3">
      <c r="F208" s="2" t="s">
        <v>211</v>
      </c>
    </row>
    <row r="209" spans="6:6" hidden="1" x14ac:dyDescent="0.3">
      <c r="F209" s="2" t="s">
        <v>212</v>
      </c>
    </row>
    <row r="210" spans="6:6" hidden="1" x14ac:dyDescent="0.3">
      <c r="F210" s="2" t="s">
        <v>213</v>
      </c>
    </row>
    <row r="211" spans="6:6" hidden="1" x14ac:dyDescent="0.3">
      <c r="F211" s="2" t="s">
        <v>214</v>
      </c>
    </row>
    <row r="212" spans="6:6" hidden="1" x14ac:dyDescent="0.3">
      <c r="F212" s="2" t="s">
        <v>215</v>
      </c>
    </row>
    <row r="213" spans="6:6" hidden="1" x14ac:dyDescent="0.3">
      <c r="F213" s="2" t="s">
        <v>216</v>
      </c>
    </row>
    <row r="214" spans="6:6" hidden="1" x14ac:dyDescent="0.3">
      <c r="F214" s="2" t="s">
        <v>217</v>
      </c>
    </row>
    <row r="215" spans="6:6" hidden="1" x14ac:dyDescent="0.3">
      <c r="F215" s="2" t="s">
        <v>218</v>
      </c>
    </row>
    <row r="216" spans="6:6" hidden="1" x14ac:dyDescent="0.3">
      <c r="F216" s="2" t="s">
        <v>219</v>
      </c>
    </row>
    <row r="217" spans="6:6" hidden="1" x14ac:dyDescent="0.3">
      <c r="F217" s="2" t="s">
        <v>220</v>
      </c>
    </row>
    <row r="218" spans="6:6" hidden="1" x14ac:dyDescent="0.3">
      <c r="F218" s="2" t="s">
        <v>221</v>
      </c>
    </row>
    <row r="219" spans="6:6" hidden="1" x14ac:dyDescent="0.3">
      <c r="F219" s="2" t="s">
        <v>222</v>
      </c>
    </row>
    <row r="220" spans="6:6" hidden="1" x14ac:dyDescent="0.3">
      <c r="F220" s="2" t="s">
        <v>223</v>
      </c>
    </row>
    <row r="221" spans="6:6" hidden="1" x14ac:dyDescent="0.3">
      <c r="F221" s="2" t="s">
        <v>224</v>
      </c>
    </row>
    <row r="222" spans="6:6" hidden="1" x14ac:dyDescent="0.3">
      <c r="F222" s="2" t="s">
        <v>225</v>
      </c>
    </row>
    <row r="223" spans="6:6" hidden="1" x14ac:dyDescent="0.3">
      <c r="F223" s="2" t="s">
        <v>226</v>
      </c>
    </row>
    <row r="224" spans="6:6" hidden="1" x14ac:dyDescent="0.3">
      <c r="F224" s="2" t="s">
        <v>227</v>
      </c>
    </row>
    <row r="225" spans="6:6" hidden="1" x14ac:dyDescent="0.3">
      <c r="F225" s="2" t="s">
        <v>228</v>
      </c>
    </row>
    <row r="226" spans="6:6" hidden="1" x14ac:dyDescent="0.3">
      <c r="F226" s="2" t="s">
        <v>229</v>
      </c>
    </row>
    <row r="227" spans="6:6" hidden="1" x14ac:dyDescent="0.3">
      <c r="F227" s="2" t="s">
        <v>230</v>
      </c>
    </row>
    <row r="228" spans="6:6" hidden="1" x14ac:dyDescent="0.3">
      <c r="F228" s="2" t="s">
        <v>231</v>
      </c>
    </row>
    <row r="229" spans="6:6" hidden="1" x14ac:dyDescent="0.3">
      <c r="F229" s="2" t="s">
        <v>232</v>
      </c>
    </row>
    <row r="230" spans="6:6" hidden="1" x14ac:dyDescent="0.3">
      <c r="F230" s="2" t="s">
        <v>233</v>
      </c>
    </row>
    <row r="231" spans="6:6" hidden="1" x14ac:dyDescent="0.3">
      <c r="F231" s="2" t="s">
        <v>234</v>
      </c>
    </row>
    <row r="232" spans="6:6" hidden="1" x14ac:dyDescent="0.3">
      <c r="F232" s="2" t="s">
        <v>235</v>
      </c>
    </row>
    <row r="233" spans="6:6" hidden="1" x14ac:dyDescent="0.3">
      <c r="F233" s="2" t="s">
        <v>236</v>
      </c>
    </row>
    <row r="234" spans="6:6" hidden="1" x14ac:dyDescent="0.3">
      <c r="F234" s="2" t="s">
        <v>237</v>
      </c>
    </row>
    <row r="235" spans="6:6" hidden="1" x14ac:dyDescent="0.3">
      <c r="F235" s="2" t="s">
        <v>238</v>
      </c>
    </row>
    <row r="236" spans="6:6" hidden="1" x14ac:dyDescent="0.3">
      <c r="F236" s="2" t="s">
        <v>239</v>
      </c>
    </row>
    <row r="237" spans="6:6" hidden="1" x14ac:dyDescent="0.3">
      <c r="F237" s="2" t="s">
        <v>240</v>
      </c>
    </row>
    <row r="238" spans="6:6" hidden="1" x14ac:dyDescent="0.3">
      <c r="F238" s="2" t="s">
        <v>241</v>
      </c>
    </row>
    <row r="239" spans="6:6" hidden="1" x14ac:dyDescent="0.3">
      <c r="F239" s="2" t="s">
        <v>242</v>
      </c>
    </row>
    <row r="240" spans="6:6" hidden="1" x14ac:dyDescent="0.3">
      <c r="F240" s="2" t="s">
        <v>243</v>
      </c>
    </row>
    <row r="241" spans="6:6" hidden="1" x14ac:dyDescent="0.3">
      <c r="F241" s="2" t="s">
        <v>244</v>
      </c>
    </row>
    <row r="242" spans="6:6" hidden="1" x14ac:dyDescent="0.3">
      <c r="F242" s="2" t="s">
        <v>245</v>
      </c>
    </row>
    <row r="243" spans="6:6" hidden="1" x14ac:dyDescent="0.3">
      <c r="F243" s="2" t="s">
        <v>246</v>
      </c>
    </row>
    <row r="244" spans="6:6" hidden="1" x14ac:dyDescent="0.3">
      <c r="F244" s="2" t="s">
        <v>247</v>
      </c>
    </row>
    <row r="245" spans="6:6" hidden="1" x14ac:dyDescent="0.3">
      <c r="F245" s="2" t="s">
        <v>248</v>
      </c>
    </row>
    <row r="246" spans="6:6" hidden="1" x14ac:dyDescent="0.3">
      <c r="F246" s="2" t="s">
        <v>249</v>
      </c>
    </row>
    <row r="247" spans="6:6" hidden="1" x14ac:dyDescent="0.3">
      <c r="F247" s="2" t="s">
        <v>250</v>
      </c>
    </row>
    <row r="248" spans="6:6" hidden="1" x14ac:dyDescent="0.3">
      <c r="F248" s="2" t="s">
        <v>251</v>
      </c>
    </row>
    <row r="249" spans="6:6" hidden="1" x14ac:dyDescent="0.3">
      <c r="F249" s="2" t="s">
        <v>252</v>
      </c>
    </row>
    <row r="250" spans="6:6" hidden="1" x14ac:dyDescent="0.3">
      <c r="F250" s="2" t="s">
        <v>253</v>
      </c>
    </row>
    <row r="251" spans="6:6" hidden="1" x14ac:dyDescent="0.3">
      <c r="F251" s="2" t="s">
        <v>253</v>
      </c>
    </row>
  </sheetData>
  <sheetProtection algorithmName="SHA-512" hashValue="0OUH9a9tzlJFP+vGzWHuh4GGwWBwkOO2Drj9vh1CAYJUTZl/BGJwSL0PzF+RjtMAv+h5uGdfQHt2H7knylNFuQ==" saltValue="erjz1APwu4zurEdvTfIQqQ==" spinCount="100000" sheet="1"/>
  <mergeCells count="8">
    <mergeCell ref="A9:B9"/>
    <mergeCell ref="A10:E10"/>
    <mergeCell ref="A5:B5"/>
    <mergeCell ref="A3:E3"/>
    <mergeCell ref="A2:E2"/>
    <mergeCell ref="A6:B6"/>
    <mergeCell ref="A7:B7"/>
    <mergeCell ref="A8:B8"/>
  </mergeCells>
  <pageMargins left="0.25" right="0.25" top="0.75" bottom="0.75" header="0.3" footer="0.3"/>
  <pageSetup orientation="portrait" r:id="rId1"/>
  <headerFooter>
    <oddFooter>&amp;RSeptember 2023</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L254"/>
  <sheetViews>
    <sheetView showGridLines="0" showRuler="0" showWhiteSpace="0" view="pageLayout" zoomScale="120" zoomScaleNormal="100" zoomScalePageLayoutView="120" workbookViewId="0">
      <selection activeCell="B1" sqref="B1:C1"/>
    </sheetView>
  </sheetViews>
  <sheetFormatPr defaultColWidth="0" defaultRowHeight="15.6" zeroHeight="1" x14ac:dyDescent="0.3"/>
  <cols>
    <col min="1" max="1" width="3.77734375" style="43" customWidth="1"/>
    <col min="2" max="2" width="81.77734375" customWidth="1"/>
    <col min="3" max="3" width="14.77734375" style="39" customWidth="1"/>
    <col min="4" max="4" width="18.21875" hidden="1" customWidth="1"/>
    <col min="5" max="9" width="6" style="123" hidden="1" customWidth="1"/>
    <col min="10" max="10" width="1.77734375" style="146" customWidth="1"/>
    <col min="11" max="11" width="19" style="145" hidden="1" customWidth="1"/>
    <col min="12" max="12" width="6" style="123" hidden="1" customWidth="1"/>
    <col min="13" max="16384" width="9.21875" hidden="1"/>
  </cols>
  <sheetData>
    <row r="1" spans="1:12" s="1" customFormat="1" ht="42.75" customHeight="1" x14ac:dyDescent="0.3">
      <c r="A1" s="155" t="s">
        <v>322</v>
      </c>
      <c r="B1" s="295" t="s">
        <v>492</v>
      </c>
      <c r="C1" s="296"/>
      <c r="E1" s="120"/>
      <c r="F1" s="142" t="s">
        <v>268</v>
      </c>
      <c r="G1" s="120"/>
      <c r="H1" s="120"/>
      <c r="I1" s="120"/>
      <c r="J1" s="146" t="s">
        <v>323</v>
      </c>
      <c r="K1" s="143"/>
      <c r="L1" s="120"/>
    </row>
    <row r="2" spans="1:12" s="33" customFormat="1" ht="12.75" customHeight="1" x14ac:dyDescent="0.3">
      <c r="A2" s="40" t="s">
        <v>289</v>
      </c>
      <c r="B2" s="36"/>
      <c r="C2" s="44"/>
      <c r="D2" s="14"/>
      <c r="E2" s="2" t="s">
        <v>0</v>
      </c>
      <c r="F2" s="121"/>
      <c r="G2" s="121"/>
      <c r="H2" s="121"/>
      <c r="I2" s="123"/>
      <c r="J2" s="147" t="s">
        <v>324</v>
      </c>
      <c r="K2" s="144"/>
      <c r="L2" s="121"/>
    </row>
    <row r="3" spans="1:12" s="34" customFormat="1" ht="12" customHeight="1" x14ac:dyDescent="0.3">
      <c r="A3" s="52">
        <v>1.1000000000000001</v>
      </c>
      <c r="B3" s="69" t="str">
        <f>(IF('HOME HIC - English'!B4="","Enter Administrator Name on HIC",'HOME HIC - English'!B4))</f>
        <v>Enter Administrator Name on HIC</v>
      </c>
      <c r="C3" s="70"/>
      <c r="D3" s="34" t="s">
        <v>290</v>
      </c>
      <c r="E3" s="2" t="s">
        <v>1</v>
      </c>
      <c r="F3" s="122"/>
      <c r="G3" s="122"/>
      <c r="H3" s="122"/>
      <c r="I3" s="123"/>
      <c r="J3" s="147" t="s">
        <v>325</v>
      </c>
      <c r="K3" s="122"/>
      <c r="L3" s="122"/>
    </row>
    <row r="4" spans="1:12" s="34" customFormat="1" ht="11.25" customHeight="1" x14ac:dyDescent="0.3">
      <c r="A4" s="52">
        <v>1.2</v>
      </c>
      <c r="B4" s="88" t="s">
        <v>352</v>
      </c>
      <c r="C4" s="70">
        <f>'HOME HIC - English'!H4</f>
        <v>0</v>
      </c>
      <c r="D4" s="5" t="s">
        <v>293</v>
      </c>
      <c r="E4" s="2" t="s">
        <v>2</v>
      </c>
      <c r="F4" s="122"/>
      <c r="G4" s="122"/>
      <c r="H4" s="122"/>
      <c r="I4" s="123"/>
      <c r="J4" s="147" t="s">
        <v>327</v>
      </c>
      <c r="K4" s="122"/>
      <c r="L4" s="122"/>
    </row>
    <row r="5" spans="1:12" s="34" customFormat="1" ht="9.75" customHeight="1" x14ac:dyDescent="0.3">
      <c r="A5" s="52">
        <v>1.3</v>
      </c>
      <c r="B5" s="88" t="s">
        <v>428</v>
      </c>
      <c r="C5" s="72"/>
      <c r="D5" s="34" t="s">
        <v>294</v>
      </c>
      <c r="E5" s="2" t="s">
        <v>3</v>
      </c>
      <c r="F5" s="122"/>
      <c r="G5" s="122"/>
      <c r="H5" s="122"/>
      <c r="I5" s="123"/>
      <c r="J5" s="147" t="s">
        <v>326</v>
      </c>
      <c r="K5" s="122"/>
      <c r="L5" s="122"/>
    </row>
    <row r="6" spans="1:12" s="34" customFormat="1" ht="11.25" customHeight="1" x14ac:dyDescent="0.3">
      <c r="A6" s="52">
        <v>1.4</v>
      </c>
      <c r="B6" s="88" t="s">
        <v>429</v>
      </c>
      <c r="C6" s="73"/>
      <c r="D6" s="34" t="s">
        <v>309</v>
      </c>
      <c r="E6" s="2" t="s">
        <v>4</v>
      </c>
      <c r="F6" s="122"/>
      <c r="G6" s="122"/>
      <c r="H6" s="122"/>
      <c r="I6" s="123"/>
      <c r="J6" s="148" t="s">
        <v>328</v>
      </c>
      <c r="K6" s="122"/>
      <c r="L6" s="122"/>
    </row>
    <row r="7" spans="1:12" s="34" customFormat="1" ht="10.5" customHeight="1" x14ac:dyDescent="0.3">
      <c r="A7" s="52">
        <v>1.5</v>
      </c>
      <c r="B7" s="88" t="s">
        <v>341</v>
      </c>
      <c r="C7" s="72"/>
      <c r="D7" s="34" t="s">
        <v>295</v>
      </c>
      <c r="E7" s="2" t="s">
        <v>5</v>
      </c>
      <c r="F7" s="122"/>
      <c r="G7" s="122"/>
      <c r="H7" s="122"/>
      <c r="I7" s="123"/>
      <c r="J7" s="148" t="s">
        <v>329</v>
      </c>
      <c r="K7" s="122"/>
      <c r="L7" s="122"/>
    </row>
    <row r="8" spans="1:12" s="34" customFormat="1" ht="11.25" customHeight="1" x14ac:dyDescent="0.3">
      <c r="A8" s="52">
        <v>1.6</v>
      </c>
      <c r="B8" s="89" t="s">
        <v>445</v>
      </c>
      <c r="C8" s="61"/>
      <c r="D8" s="34" t="s">
        <v>296</v>
      </c>
      <c r="E8" s="2" t="s">
        <v>6</v>
      </c>
      <c r="F8" s="122"/>
      <c r="G8" s="122"/>
      <c r="H8" s="122"/>
      <c r="I8" s="123"/>
      <c r="J8" s="148" t="s">
        <v>330</v>
      </c>
      <c r="K8" s="122"/>
      <c r="L8" s="122"/>
    </row>
    <row r="9" spans="1:12" s="34" customFormat="1" ht="11.25" customHeight="1" x14ac:dyDescent="0.3">
      <c r="A9" s="52">
        <v>1.7</v>
      </c>
      <c r="B9" s="88" t="s">
        <v>446</v>
      </c>
      <c r="C9" s="61"/>
      <c r="D9" s="34" t="s">
        <v>301</v>
      </c>
      <c r="E9" s="2" t="s">
        <v>7</v>
      </c>
      <c r="F9" s="122"/>
      <c r="G9" s="122"/>
      <c r="H9" s="122"/>
      <c r="I9" s="123"/>
      <c r="J9" s="148" t="s">
        <v>331</v>
      </c>
      <c r="K9" s="122"/>
      <c r="L9" s="122"/>
    </row>
    <row r="10" spans="1:12" s="34" customFormat="1" ht="11.25" customHeight="1" x14ac:dyDescent="0.3">
      <c r="A10" s="52">
        <v>1.8</v>
      </c>
      <c r="B10" s="88" t="s">
        <v>335</v>
      </c>
      <c r="C10" s="79"/>
      <c r="D10" s="90" t="s">
        <v>302</v>
      </c>
      <c r="E10" s="2" t="s">
        <v>8</v>
      </c>
      <c r="F10" s="122"/>
      <c r="G10" s="122"/>
      <c r="H10" s="122"/>
      <c r="I10" s="123"/>
      <c r="J10" s="148"/>
      <c r="K10" s="122"/>
      <c r="L10" s="122"/>
    </row>
    <row r="11" spans="1:12" s="34" customFormat="1" ht="11.25" customHeight="1" x14ac:dyDescent="0.3">
      <c r="A11" s="52">
        <v>1.9</v>
      </c>
      <c r="B11" s="71" t="s">
        <v>336</v>
      </c>
      <c r="C11" s="61"/>
      <c r="E11" s="2" t="s">
        <v>9</v>
      </c>
      <c r="F11" s="122"/>
      <c r="G11" s="122"/>
      <c r="H11" s="122"/>
      <c r="I11" s="123"/>
      <c r="J11" s="148"/>
      <c r="K11" s="122"/>
      <c r="L11" s="122"/>
    </row>
    <row r="12" spans="1:12" s="34" customFormat="1" ht="12.75" customHeight="1" x14ac:dyDescent="0.3">
      <c r="A12" s="40" t="s">
        <v>292</v>
      </c>
      <c r="B12" s="36"/>
      <c r="C12" s="45"/>
      <c r="E12" s="2" t="s">
        <v>10</v>
      </c>
      <c r="F12" s="122"/>
      <c r="G12" s="122"/>
      <c r="H12" s="122"/>
      <c r="I12" s="123"/>
      <c r="J12" s="148" t="s">
        <v>332</v>
      </c>
      <c r="K12" s="122"/>
      <c r="L12" s="122"/>
    </row>
    <row r="13" spans="1:12" s="34" customFormat="1" ht="12" customHeight="1" x14ac:dyDescent="0.3">
      <c r="A13" s="52">
        <v>2.1</v>
      </c>
      <c r="B13" s="124" t="s">
        <v>291</v>
      </c>
      <c r="C13" s="65">
        <f>'HOME HIC - English'!H39</f>
        <v>0</v>
      </c>
      <c r="D13" s="14"/>
      <c r="E13" s="2" t="s">
        <v>11</v>
      </c>
      <c r="F13" s="122"/>
      <c r="G13" s="122"/>
      <c r="H13" s="122"/>
      <c r="I13" s="123"/>
      <c r="J13" s="147" t="s">
        <v>337</v>
      </c>
      <c r="K13" s="122"/>
      <c r="L13" s="122"/>
    </row>
    <row r="14" spans="1:12" s="34" customFormat="1" ht="24.6" x14ac:dyDescent="0.3">
      <c r="A14" s="52">
        <v>2.2000000000000002</v>
      </c>
      <c r="B14" s="87" t="s">
        <v>298</v>
      </c>
      <c r="C14" s="68">
        <v>0</v>
      </c>
      <c r="D14" s="34" t="str">
        <f>CONCATENATE(C7," ", C8)</f>
        <v xml:space="preserve"> </v>
      </c>
      <c r="E14" s="2" t="s">
        <v>12</v>
      </c>
      <c r="F14" s="122"/>
      <c r="G14" s="122"/>
      <c r="H14" s="122"/>
      <c r="I14" s="123"/>
      <c r="J14" s="146"/>
      <c r="K14" s="122"/>
      <c r="L14" s="122"/>
    </row>
    <row r="15" spans="1:12" s="34" customFormat="1" ht="12.75" customHeight="1" x14ac:dyDescent="0.3">
      <c r="A15" s="52">
        <v>2.2999999999999998</v>
      </c>
      <c r="B15" s="124" t="s">
        <v>491</v>
      </c>
      <c r="C15" s="66">
        <f>SUM(C14*500)</f>
        <v>0</v>
      </c>
      <c r="D15" s="153"/>
      <c r="E15" s="2" t="s">
        <v>13</v>
      </c>
      <c r="F15" s="122"/>
      <c r="G15" s="122"/>
      <c r="H15" s="122"/>
      <c r="I15" s="123"/>
      <c r="J15" s="149"/>
      <c r="L15" s="122"/>
    </row>
    <row r="16" spans="1:12" s="34" customFormat="1" ht="12.75" customHeight="1" x14ac:dyDescent="0.3">
      <c r="A16" s="52">
        <v>2.4</v>
      </c>
      <c r="B16" s="87" t="s">
        <v>297</v>
      </c>
      <c r="C16" s="62">
        <v>0</v>
      </c>
      <c r="E16" s="2" t="s">
        <v>14</v>
      </c>
      <c r="F16" s="122"/>
      <c r="G16" s="122"/>
      <c r="H16" s="122"/>
      <c r="I16" s="123"/>
      <c r="J16" s="149"/>
      <c r="L16" s="122"/>
    </row>
    <row r="17" spans="1:12" s="34" customFormat="1" ht="12.75" customHeight="1" x14ac:dyDescent="0.3">
      <c r="A17" s="52">
        <v>2.5</v>
      </c>
      <c r="B17" s="87" t="s">
        <v>370</v>
      </c>
      <c r="C17" s="63">
        <f>SUM(C15:C16)</f>
        <v>0</v>
      </c>
      <c r="E17" s="2" t="s">
        <v>15</v>
      </c>
      <c r="F17" s="122"/>
      <c r="G17" s="122"/>
      <c r="H17" s="122"/>
      <c r="I17" s="123"/>
      <c r="J17" s="149"/>
      <c r="L17" s="122"/>
    </row>
    <row r="18" spans="1:12" s="34" customFormat="1" ht="12.75" customHeight="1" x14ac:dyDescent="0.3">
      <c r="A18" s="97" t="s">
        <v>447</v>
      </c>
      <c r="B18" s="36"/>
      <c r="C18" s="45"/>
      <c r="E18" s="2" t="s">
        <v>16</v>
      </c>
      <c r="F18" s="122"/>
      <c r="G18" s="122"/>
      <c r="H18" s="122"/>
      <c r="I18" s="123"/>
      <c r="J18" s="149"/>
      <c r="L18" s="122"/>
    </row>
    <row r="19" spans="1:12" s="34" customFormat="1" ht="50.25" customHeight="1" x14ac:dyDescent="0.3">
      <c r="A19" s="82">
        <v>3.1</v>
      </c>
      <c r="B19" s="81" t="s">
        <v>468</v>
      </c>
      <c r="C19" s="139"/>
      <c r="E19" s="2" t="s">
        <v>17</v>
      </c>
      <c r="F19" s="122"/>
      <c r="G19" s="122"/>
      <c r="H19" s="122"/>
      <c r="I19" s="123"/>
      <c r="J19" s="149"/>
      <c r="L19" s="122"/>
    </row>
    <row r="20" spans="1:12" s="34" customFormat="1" ht="12.75" customHeight="1" x14ac:dyDescent="0.3">
      <c r="A20" s="52">
        <v>3.2</v>
      </c>
      <c r="B20" s="87" t="s">
        <v>448</v>
      </c>
      <c r="C20" s="62">
        <v>0</v>
      </c>
      <c r="E20" s="2" t="s">
        <v>18</v>
      </c>
      <c r="F20" s="122"/>
      <c r="G20" s="122"/>
      <c r="H20" s="122"/>
      <c r="I20" s="123"/>
      <c r="J20" s="149"/>
      <c r="L20" s="122"/>
    </row>
    <row r="21" spans="1:12" s="34" customFormat="1" ht="12.75" customHeight="1" x14ac:dyDescent="0.3">
      <c r="A21" s="52">
        <v>3.3</v>
      </c>
      <c r="B21" s="124" t="s">
        <v>494</v>
      </c>
      <c r="C21" s="65">
        <f>SUM(C13*0.1)</f>
        <v>0</v>
      </c>
      <c r="E21" s="2" t="s">
        <v>19</v>
      </c>
      <c r="F21" s="122"/>
      <c r="G21" s="122"/>
      <c r="H21" s="122"/>
      <c r="I21" s="123"/>
      <c r="J21" s="149"/>
      <c r="L21" s="122"/>
    </row>
    <row r="22" spans="1:12" s="34" customFormat="1" ht="12" customHeight="1" x14ac:dyDescent="0.3">
      <c r="A22" s="52">
        <v>3.4</v>
      </c>
      <c r="B22" s="87" t="s">
        <v>449</v>
      </c>
      <c r="C22" s="66">
        <f>IF(AND(C19="YES",C20-C21&gt;0),(C20-C21),(0))</f>
        <v>0</v>
      </c>
      <c r="E22" s="2" t="s">
        <v>20</v>
      </c>
      <c r="F22" s="122"/>
      <c r="G22" s="122"/>
      <c r="H22" s="122"/>
      <c r="I22" s="123"/>
      <c r="J22" s="149"/>
      <c r="L22" s="122"/>
    </row>
    <row r="23" spans="1:12" s="34" customFormat="1" ht="14.4" x14ac:dyDescent="0.3">
      <c r="A23" s="52">
        <v>3.5</v>
      </c>
      <c r="B23" s="87" t="s">
        <v>433</v>
      </c>
      <c r="C23" s="62">
        <v>0</v>
      </c>
      <c r="E23" s="2" t="s">
        <v>21</v>
      </c>
      <c r="F23" s="122"/>
      <c r="G23" s="122"/>
      <c r="H23" s="122"/>
      <c r="I23" s="123"/>
      <c r="J23" s="149"/>
      <c r="L23" s="122"/>
    </row>
    <row r="24" spans="1:12" s="34" customFormat="1" ht="14.25" customHeight="1" x14ac:dyDescent="0.3">
      <c r="A24" s="52">
        <v>3.6</v>
      </c>
      <c r="B24" s="87" t="s">
        <v>299</v>
      </c>
      <c r="C24" s="63">
        <f>MIN(C22,C23)</f>
        <v>0</v>
      </c>
      <c r="E24" s="2" t="s">
        <v>22</v>
      </c>
      <c r="F24" s="122"/>
      <c r="G24" s="122"/>
      <c r="H24" s="122"/>
      <c r="I24" s="123"/>
      <c r="J24" s="149"/>
      <c r="L24" s="122"/>
    </row>
    <row r="25" spans="1:12" s="34" customFormat="1" ht="12.75" customHeight="1" x14ac:dyDescent="0.3">
      <c r="A25" s="40" t="s">
        <v>303</v>
      </c>
      <c r="B25" s="36"/>
      <c r="C25" s="45"/>
      <c r="E25" s="2" t="s">
        <v>23</v>
      </c>
      <c r="F25" s="122"/>
      <c r="G25" s="122"/>
      <c r="H25" s="122"/>
      <c r="I25" s="123"/>
      <c r="J25" s="149"/>
      <c r="L25" s="122"/>
    </row>
    <row r="26" spans="1:12" s="34" customFormat="1" ht="36.6" x14ac:dyDescent="0.3">
      <c r="A26" s="64">
        <v>4.0999999999999996</v>
      </c>
      <c r="B26" s="169" t="s">
        <v>426</v>
      </c>
      <c r="C26" s="61"/>
      <c r="E26" s="2" t="s">
        <v>24</v>
      </c>
      <c r="F26" s="122"/>
      <c r="G26" s="122"/>
      <c r="H26" s="122"/>
      <c r="I26" s="123"/>
      <c r="J26" s="149"/>
      <c r="L26" s="122"/>
    </row>
    <row r="27" spans="1:12" s="34" customFormat="1" ht="14.4" x14ac:dyDescent="0.3">
      <c r="A27" s="52">
        <v>4.2</v>
      </c>
      <c r="B27" s="101" t="s">
        <v>435</v>
      </c>
      <c r="C27" s="62"/>
      <c r="E27" s="2" t="s">
        <v>25</v>
      </c>
      <c r="F27" s="122"/>
      <c r="G27" s="122"/>
      <c r="H27" s="122"/>
      <c r="I27" s="123"/>
      <c r="J27" s="149"/>
      <c r="L27" s="122"/>
    </row>
    <row r="28" spans="1:12" s="34" customFormat="1" ht="15" customHeight="1" x14ac:dyDescent="0.3">
      <c r="A28" s="52">
        <v>4.3</v>
      </c>
      <c r="B28" s="101" t="s">
        <v>436</v>
      </c>
      <c r="C28" s="63">
        <f>IF(C26="NO",0,IF(AND(C24=0,(C27+C20-C21)&lt;=0),0,(C27+C20-C24-C21)))</f>
        <v>0</v>
      </c>
      <c r="E28" s="2" t="s">
        <v>26</v>
      </c>
      <c r="F28" s="122"/>
      <c r="G28" s="122"/>
      <c r="H28" s="122"/>
      <c r="I28" s="123"/>
      <c r="J28" s="149"/>
      <c r="L28" s="122"/>
    </row>
    <row r="29" spans="1:12" s="34" customFormat="1" ht="12.75" customHeight="1" x14ac:dyDescent="0.3">
      <c r="A29" s="40" t="s">
        <v>304</v>
      </c>
      <c r="B29" s="36"/>
      <c r="C29" s="45"/>
      <c r="E29" s="2" t="s">
        <v>27</v>
      </c>
      <c r="F29" s="122"/>
      <c r="G29" s="122"/>
      <c r="H29" s="122"/>
      <c r="I29" s="123"/>
      <c r="J29" s="149"/>
      <c r="L29" s="122"/>
    </row>
    <row r="30" spans="1:12" s="34" customFormat="1" ht="48" customHeight="1" x14ac:dyDescent="0.3">
      <c r="A30" s="67">
        <v>5.0999999999999996</v>
      </c>
      <c r="B30" s="137" t="s">
        <v>490</v>
      </c>
      <c r="C30" s="63">
        <f>IF(C26="Yes",550, 0)</f>
        <v>0</v>
      </c>
      <c r="E30" s="2" t="s">
        <v>28</v>
      </c>
      <c r="F30" s="122"/>
      <c r="G30" s="122"/>
      <c r="H30" s="122"/>
      <c r="I30" s="123"/>
      <c r="J30" s="149"/>
      <c r="L30" s="122"/>
    </row>
    <row r="31" spans="1:12" s="34" customFormat="1" ht="12.75" customHeight="1" x14ac:dyDescent="0.3">
      <c r="A31" s="40" t="s">
        <v>305</v>
      </c>
      <c r="B31" s="36"/>
      <c r="C31" s="45"/>
      <c r="E31" s="2" t="s">
        <v>29</v>
      </c>
      <c r="F31" s="122"/>
      <c r="G31" s="122"/>
      <c r="H31" s="122"/>
      <c r="I31" s="123"/>
      <c r="J31" s="146"/>
      <c r="K31" s="122"/>
      <c r="L31" s="122"/>
    </row>
    <row r="32" spans="1:12" s="34" customFormat="1" ht="11.25" customHeight="1" x14ac:dyDescent="0.3">
      <c r="A32" s="67">
        <v>6.1</v>
      </c>
      <c r="B32" s="170" t="s">
        <v>437</v>
      </c>
      <c r="C32" s="227">
        <f>IF(SUM(C13-C17-C24-C28-C30)&lt;0,0,(SUM(C13-C17-C24-C28-C30)))</f>
        <v>0</v>
      </c>
      <c r="E32" s="2" t="s">
        <v>30</v>
      </c>
      <c r="F32" s="122"/>
      <c r="G32" s="122"/>
      <c r="H32" s="122"/>
      <c r="I32" s="123"/>
      <c r="J32" s="146"/>
      <c r="K32" s="122"/>
      <c r="L32" s="122"/>
    </row>
    <row r="33" spans="1:12" s="34" customFormat="1" ht="12.75" customHeight="1" x14ac:dyDescent="0.3">
      <c r="A33" s="40" t="s">
        <v>306</v>
      </c>
      <c r="B33" s="36"/>
      <c r="C33" s="45"/>
      <c r="E33" s="2" t="s">
        <v>31</v>
      </c>
      <c r="F33" s="122"/>
      <c r="G33" s="122"/>
      <c r="H33" s="122"/>
      <c r="I33" s="123"/>
      <c r="J33" s="146"/>
      <c r="K33" s="122"/>
      <c r="L33" s="122"/>
    </row>
    <row r="34" spans="1:12" s="34" customFormat="1" ht="12.75" customHeight="1" x14ac:dyDescent="0.3">
      <c r="A34" s="52">
        <v>7.1</v>
      </c>
      <c r="B34" s="124" t="s">
        <v>439</v>
      </c>
      <c r="C34" s="158"/>
      <c r="E34" s="2" t="s">
        <v>32</v>
      </c>
      <c r="F34" s="122"/>
      <c r="G34" s="122"/>
      <c r="H34" s="122"/>
      <c r="I34" s="123"/>
      <c r="J34" s="146"/>
      <c r="K34" s="122"/>
      <c r="L34" s="122"/>
    </row>
    <row r="35" spans="1:12" s="34" customFormat="1" ht="12.75" hidden="1" customHeight="1" x14ac:dyDescent="0.3">
      <c r="A35" s="52"/>
      <c r="B35" s="124" t="s">
        <v>367</v>
      </c>
      <c r="C35" s="57">
        <f>IF(SUM(C$32/12*0.3)&lt;0,0,SUM(C$32/12*0.3))</f>
        <v>0</v>
      </c>
      <c r="E35" s="2" t="s">
        <v>33</v>
      </c>
      <c r="F35" s="122"/>
      <c r="G35" s="122"/>
      <c r="H35" s="122"/>
      <c r="I35" s="123"/>
      <c r="J35" s="146"/>
      <c r="K35" s="122"/>
      <c r="L35" s="122"/>
    </row>
    <row r="36" spans="1:12" s="34" customFormat="1" ht="12.75" customHeight="1" x14ac:dyDescent="0.3">
      <c r="A36" s="52">
        <v>7.2</v>
      </c>
      <c r="B36" s="124" t="s">
        <v>450</v>
      </c>
      <c r="C36" s="57">
        <f>ROUND(C35,0)</f>
        <v>0</v>
      </c>
      <c r="E36" s="2" t="s">
        <v>35</v>
      </c>
      <c r="F36" s="122"/>
      <c r="G36" s="122"/>
      <c r="H36" s="122"/>
      <c r="I36" s="123"/>
      <c r="J36" s="146"/>
      <c r="K36" s="122"/>
      <c r="L36" s="122"/>
    </row>
    <row r="37" spans="1:12" s="34" customFormat="1" ht="12.75" hidden="1" customHeight="1" x14ac:dyDescent="0.3">
      <c r="A37" s="52"/>
      <c r="B37" s="124" t="s">
        <v>373</v>
      </c>
      <c r="C37" s="57">
        <f>IF(SUM(C$32/12*0.1)&lt;0,0,(SUM(C$32/12*0.1)))</f>
        <v>0</v>
      </c>
      <c r="E37" s="2" t="s">
        <v>36</v>
      </c>
      <c r="F37" s="122"/>
      <c r="G37" s="122"/>
      <c r="H37" s="122"/>
      <c r="I37" s="123"/>
      <c r="J37" s="146"/>
      <c r="K37" s="122"/>
      <c r="L37" s="122"/>
    </row>
    <row r="38" spans="1:12" s="34" customFormat="1" ht="12.75" customHeight="1" x14ac:dyDescent="0.3">
      <c r="A38" s="52">
        <v>7.3</v>
      </c>
      <c r="B38" s="124" t="s">
        <v>451</v>
      </c>
      <c r="C38" s="57">
        <f>ROUND(C37,0)</f>
        <v>0</v>
      </c>
      <c r="E38" s="2" t="s">
        <v>37</v>
      </c>
      <c r="F38" s="122"/>
      <c r="G38" s="122"/>
      <c r="H38" s="122"/>
      <c r="I38" s="123"/>
      <c r="J38" s="146"/>
      <c r="K38" s="122"/>
      <c r="L38" s="122"/>
    </row>
    <row r="39" spans="1:12" s="34" customFormat="1" ht="12" customHeight="1" x14ac:dyDescent="0.3">
      <c r="A39" s="52">
        <v>7.4</v>
      </c>
      <c r="B39" s="80" t="s">
        <v>452</v>
      </c>
      <c r="C39" s="57">
        <f>IF(SUM(C13/12*0.4)&lt;=0,0,IF(C10=2010,SUM(C13/12*0.4),SUM(C32/12*0.4)))</f>
        <v>0</v>
      </c>
      <c r="E39" s="2" t="s">
        <v>38</v>
      </c>
      <c r="F39" s="122"/>
      <c r="G39" s="122"/>
      <c r="H39" s="122"/>
      <c r="I39" s="123"/>
      <c r="J39" s="146"/>
      <c r="K39" s="122"/>
      <c r="L39" s="122"/>
    </row>
    <row r="40" spans="1:12" s="34" customFormat="1" ht="12.75" customHeight="1" x14ac:dyDescent="0.3">
      <c r="A40" s="52">
        <v>7.5</v>
      </c>
      <c r="B40" s="124" t="s">
        <v>453</v>
      </c>
      <c r="C40" s="57">
        <f>IF(SUM(C34-(MAX(C36,C38)))&lt;0,0,(SUM(C34-(MAX(C36,C38)))))</f>
        <v>0</v>
      </c>
      <c r="E40" s="2" t="s">
        <v>39</v>
      </c>
      <c r="F40" s="122"/>
      <c r="G40" s="122"/>
      <c r="H40" s="122"/>
      <c r="I40" s="123"/>
      <c r="J40" s="146"/>
      <c r="K40" s="122"/>
      <c r="L40" s="122"/>
    </row>
    <row r="41" spans="1:12" s="34" customFormat="1" ht="12.75" customHeight="1" x14ac:dyDescent="0.3">
      <c r="A41" s="52">
        <v>7.6</v>
      </c>
      <c r="B41" s="124" t="s">
        <v>454</v>
      </c>
      <c r="C41" s="56"/>
      <c r="E41" s="2" t="s">
        <v>40</v>
      </c>
      <c r="F41" s="122"/>
      <c r="G41" s="122"/>
      <c r="H41" s="122"/>
      <c r="I41" s="123"/>
      <c r="J41" s="146"/>
      <c r="K41" s="122"/>
      <c r="L41" s="122"/>
    </row>
    <row r="42" spans="1:12" s="34" customFormat="1" ht="12" customHeight="1" x14ac:dyDescent="0.3">
      <c r="A42" s="52">
        <v>7.7</v>
      </c>
      <c r="B42" s="124" t="s">
        <v>455</v>
      </c>
      <c r="C42" s="56"/>
      <c r="E42" s="2" t="s">
        <v>41</v>
      </c>
      <c r="F42" s="122"/>
      <c r="G42" s="122"/>
      <c r="H42" s="122"/>
      <c r="I42" s="123"/>
      <c r="J42" s="146"/>
      <c r="K42" s="122"/>
      <c r="L42" s="122"/>
    </row>
    <row r="43" spans="1:12" s="34" customFormat="1" ht="12.75" customHeight="1" x14ac:dyDescent="0.3">
      <c r="A43" s="52">
        <v>7.8</v>
      </c>
      <c r="B43" s="124" t="s">
        <v>456</v>
      </c>
      <c r="C43" s="57">
        <f>SUM(C41:C42)</f>
        <v>0</v>
      </c>
      <c r="E43" s="2" t="s">
        <v>42</v>
      </c>
      <c r="F43" s="122"/>
      <c r="G43" s="122"/>
      <c r="H43" s="122"/>
      <c r="I43" s="123"/>
      <c r="J43" s="146"/>
      <c r="K43" s="122"/>
      <c r="L43" s="122"/>
    </row>
    <row r="44" spans="1:12" s="34" customFormat="1" ht="12.75" customHeight="1" x14ac:dyDescent="0.3">
      <c r="A44" s="52">
        <v>7.9</v>
      </c>
      <c r="B44" s="124" t="s">
        <v>457</v>
      </c>
      <c r="C44" s="57">
        <f>IF(SUM(C43-C40)&lt;0,0,SUM(C43-C40))</f>
        <v>0</v>
      </c>
      <c r="E44" s="2" t="s">
        <v>43</v>
      </c>
      <c r="F44" s="122"/>
      <c r="G44" s="122"/>
      <c r="H44" s="122"/>
      <c r="I44" s="123"/>
      <c r="J44" s="146"/>
      <c r="K44" s="122"/>
      <c r="L44" s="122"/>
    </row>
    <row r="45" spans="1:12" s="34" customFormat="1" ht="12.75" customHeight="1" x14ac:dyDescent="0.3">
      <c r="A45" s="54">
        <v>8</v>
      </c>
      <c r="B45" s="124" t="s">
        <v>458</v>
      </c>
      <c r="C45" s="58">
        <f>IF(SUM(C43-(MAX(C44,C38)))&lt;0,0,(SUM(C43-(MAX(C44,C38)))))</f>
        <v>0</v>
      </c>
      <c r="E45" s="2" t="s">
        <v>44</v>
      </c>
      <c r="F45" s="122"/>
      <c r="G45" s="122"/>
      <c r="H45" s="122"/>
      <c r="I45" s="123"/>
      <c r="J45" s="146"/>
      <c r="K45" s="122"/>
      <c r="L45" s="122"/>
    </row>
    <row r="46" spans="1:12" s="34" customFormat="1" ht="12.75" customHeight="1" x14ac:dyDescent="0.3">
      <c r="A46" s="52">
        <v>8.1</v>
      </c>
      <c r="B46" s="124" t="s">
        <v>459</v>
      </c>
      <c r="C46" s="57">
        <f>MIN(C41,C45)</f>
        <v>0</v>
      </c>
      <c r="E46" s="2" t="s">
        <v>45</v>
      </c>
      <c r="F46" s="122"/>
      <c r="G46" s="122"/>
      <c r="H46" s="122"/>
      <c r="I46" s="123"/>
      <c r="J46" s="146"/>
      <c r="K46" s="122"/>
      <c r="L46" s="122"/>
    </row>
    <row r="47" spans="1:12" s="34" customFormat="1" ht="12.75" customHeight="1" x14ac:dyDescent="0.3">
      <c r="A47" s="52">
        <v>8.1999999999999993</v>
      </c>
      <c r="B47" s="124" t="s">
        <v>460</v>
      </c>
      <c r="C47" s="57">
        <f>IF(SUM(C45-C46)&lt;0,0,(SUM(C45-C46)))</f>
        <v>0</v>
      </c>
      <c r="E47" s="2" t="s">
        <v>46</v>
      </c>
      <c r="F47" s="122"/>
      <c r="G47" s="122"/>
      <c r="H47" s="122"/>
      <c r="I47" s="123"/>
      <c r="J47" s="146"/>
      <c r="K47" s="122"/>
      <c r="L47" s="122"/>
    </row>
    <row r="48" spans="1:12" s="34" customFormat="1" ht="13.5" customHeight="1" x14ac:dyDescent="0.3">
      <c r="A48" s="52">
        <v>8.3000000000000007</v>
      </c>
      <c r="B48" s="124" t="s">
        <v>461</v>
      </c>
      <c r="C48" s="57">
        <f>IF(SUM(C41-C46)&lt;0,0,SUM(C41-C46))</f>
        <v>0</v>
      </c>
      <c r="E48" s="2" t="s">
        <v>47</v>
      </c>
      <c r="F48" s="122"/>
      <c r="G48" s="122"/>
      <c r="H48" s="122"/>
      <c r="I48" s="123"/>
      <c r="J48" s="146"/>
      <c r="K48" s="122"/>
      <c r="L48" s="122"/>
    </row>
    <row r="49" spans="1:12" s="34" customFormat="1" ht="12.75" customHeight="1" x14ac:dyDescent="0.3">
      <c r="A49" s="52">
        <v>8.4</v>
      </c>
      <c r="B49" s="124" t="s">
        <v>462</v>
      </c>
      <c r="C49" s="57">
        <f>IF(SUM(C43-C45)&lt;0,0,(SUM(C43-C45)))</f>
        <v>0</v>
      </c>
      <c r="E49" s="2" t="s">
        <v>48</v>
      </c>
      <c r="F49" s="122"/>
      <c r="G49" s="122"/>
      <c r="H49" s="122"/>
      <c r="I49" s="123"/>
      <c r="J49" s="146"/>
      <c r="K49" s="122"/>
      <c r="L49" s="122"/>
    </row>
    <row r="50" spans="1:12" s="34" customFormat="1" x14ac:dyDescent="0.3">
      <c r="A50" s="52">
        <v>8.5</v>
      </c>
      <c r="B50" s="124" t="s">
        <v>307</v>
      </c>
      <c r="C50" s="59" t="str">
        <f>IF(C43&gt;C34,"YES","NO")</f>
        <v>NO</v>
      </c>
      <c r="E50" s="2" t="s">
        <v>49</v>
      </c>
      <c r="F50" s="122"/>
      <c r="G50" s="122"/>
      <c r="H50" s="122"/>
      <c r="I50" s="122"/>
      <c r="J50" s="146"/>
      <c r="K50" s="122"/>
      <c r="L50" s="122"/>
    </row>
    <row r="51" spans="1:12" s="34" customFormat="1" ht="27" customHeight="1" x14ac:dyDescent="0.3">
      <c r="A51" s="52">
        <v>8.6</v>
      </c>
      <c r="B51" s="87" t="s">
        <v>463</v>
      </c>
      <c r="C51" s="60" t="str">
        <f>IF(AND(C10=2010,C39&gt;=C49),"YES",IF(AND(C10&gt;2010,C11="YES",C39&gt;=C49),"YES",IF(AND(C10&gt;2010,C11="NO"),"N/A","NO")))</f>
        <v>NO</v>
      </c>
      <c r="E51" s="2" t="s">
        <v>50</v>
      </c>
      <c r="F51" s="122"/>
      <c r="G51" s="122"/>
      <c r="H51" s="122"/>
      <c r="I51" s="122"/>
      <c r="J51" s="150"/>
      <c r="K51" s="122"/>
      <c r="L51" s="122"/>
    </row>
    <row r="52" spans="1:12" s="34" customFormat="1" ht="5.25" customHeight="1" x14ac:dyDescent="0.3">
      <c r="A52" s="41"/>
      <c r="C52" s="37"/>
      <c r="E52" s="2" t="s">
        <v>51</v>
      </c>
      <c r="F52" s="122"/>
      <c r="G52" s="122"/>
      <c r="H52" s="122"/>
      <c r="I52" s="122"/>
      <c r="J52" s="150"/>
      <c r="K52" s="122"/>
      <c r="L52" s="122"/>
    </row>
    <row r="53" spans="1:12" s="34" customFormat="1" ht="5.25" customHeight="1" x14ac:dyDescent="0.3">
      <c r="A53" s="41"/>
      <c r="C53" s="37"/>
      <c r="E53" s="2" t="s">
        <v>52</v>
      </c>
      <c r="F53" s="122"/>
      <c r="G53" s="122"/>
      <c r="H53" s="122"/>
      <c r="I53" s="122"/>
      <c r="J53" s="150"/>
      <c r="K53" s="122"/>
      <c r="L53" s="122"/>
    </row>
    <row r="54" spans="1:12" s="34" customFormat="1" hidden="1" x14ac:dyDescent="0.3">
      <c r="A54" s="41"/>
      <c r="C54" s="37"/>
      <c r="E54" s="2" t="s">
        <v>53</v>
      </c>
      <c r="F54" s="122"/>
      <c r="G54" s="122"/>
      <c r="H54" s="122"/>
      <c r="I54" s="122"/>
      <c r="J54" s="150"/>
      <c r="K54" s="122"/>
      <c r="L54" s="122"/>
    </row>
    <row r="55" spans="1:12" s="34" customFormat="1" hidden="1" x14ac:dyDescent="0.3">
      <c r="A55" s="41"/>
      <c r="B55" s="138" t="s">
        <v>388</v>
      </c>
      <c r="C55" t="e">
        <f>VLOOKUP('TBRA TTP'!$C$6,#REF!,2,FALSE)</f>
        <v>#REF!</v>
      </c>
      <c r="E55" s="2" t="s">
        <v>54</v>
      </c>
      <c r="F55" s="122"/>
      <c r="G55" s="122"/>
      <c r="H55" s="122"/>
      <c r="I55" s="122"/>
      <c r="J55" s="150"/>
      <c r="K55" s="122"/>
      <c r="L55" s="122"/>
    </row>
    <row r="56" spans="1:12" s="34" customFormat="1" hidden="1" x14ac:dyDescent="0.3">
      <c r="A56" s="42"/>
      <c r="B56" t="s">
        <v>376</v>
      </c>
      <c r="C56" t="e">
        <f>VLOOKUP('TBRA TTP'!$C$6,#REF!,3,FALSE)</f>
        <v>#REF!</v>
      </c>
      <c r="E56" s="2" t="s">
        <v>55</v>
      </c>
      <c r="F56" s="122"/>
      <c r="G56" s="122"/>
      <c r="H56" s="122"/>
      <c r="I56" s="122"/>
      <c r="J56" s="150"/>
      <c r="K56" s="122"/>
      <c r="L56" s="122"/>
    </row>
    <row r="57" spans="1:12" s="34" customFormat="1" hidden="1" x14ac:dyDescent="0.3">
      <c r="A57" s="42"/>
      <c r="B57" t="s">
        <v>377</v>
      </c>
      <c r="C57" t="e">
        <f>VLOOKUP('TBRA TTP'!$C$6,#REF!,4,FALSE)</f>
        <v>#REF!</v>
      </c>
      <c r="E57" s="2" t="s">
        <v>56</v>
      </c>
      <c r="F57" s="122"/>
      <c r="G57" s="122"/>
      <c r="H57" s="122"/>
      <c r="I57" s="122"/>
      <c r="J57" s="150"/>
      <c r="K57" s="122"/>
      <c r="L57" s="122"/>
    </row>
    <row r="58" spans="1:12" s="33" customFormat="1" hidden="1" x14ac:dyDescent="0.3">
      <c r="A58" s="42"/>
      <c r="B58" t="s">
        <v>378</v>
      </c>
      <c r="C58" t="e">
        <f>VLOOKUP('TBRA TTP'!$C$6,#REF!,5,FALSE)</f>
        <v>#REF!</v>
      </c>
      <c r="E58" s="2" t="s">
        <v>57</v>
      </c>
      <c r="F58" s="121"/>
      <c r="G58" s="121"/>
      <c r="H58" s="121"/>
      <c r="I58" s="121"/>
      <c r="J58" s="150"/>
      <c r="K58" s="144"/>
      <c r="L58" s="121"/>
    </row>
    <row r="59" spans="1:12" s="33" customFormat="1" hidden="1" x14ac:dyDescent="0.3">
      <c r="A59" s="42"/>
      <c r="B59" t="s">
        <v>379</v>
      </c>
      <c r="C59" t="e">
        <f>VLOOKUP('TBRA TTP'!$C$6,#REF!,6,FALSE)</f>
        <v>#REF!</v>
      </c>
      <c r="E59" s="2" t="s">
        <v>58</v>
      </c>
      <c r="F59" s="121"/>
      <c r="G59" s="121"/>
      <c r="H59" s="121"/>
      <c r="I59" s="121"/>
      <c r="J59" s="150"/>
      <c r="K59" s="144"/>
      <c r="L59" s="121"/>
    </row>
    <row r="60" spans="1:12" s="33" customFormat="1" hidden="1" x14ac:dyDescent="0.3">
      <c r="A60" s="42"/>
      <c r="B60"/>
      <c r="C60"/>
      <c r="E60" s="2" t="s">
        <v>59</v>
      </c>
      <c r="F60" s="121"/>
      <c r="G60" s="121"/>
      <c r="H60" s="121"/>
      <c r="I60" s="121"/>
      <c r="J60" s="150"/>
      <c r="K60" s="144"/>
      <c r="L60" s="121"/>
    </row>
    <row r="61" spans="1:12" s="33" customFormat="1" hidden="1" x14ac:dyDescent="0.3">
      <c r="A61" s="42"/>
      <c r="B61" t="s">
        <v>345</v>
      </c>
      <c r="C61" t="e">
        <f>VLOOKUP($C$6,#REF!,2,FALSE)</f>
        <v>#REF!</v>
      </c>
      <c r="E61" s="2" t="s">
        <v>60</v>
      </c>
      <c r="F61" s="121"/>
      <c r="G61" s="121"/>
      <c r="H61" s="121"/>
      <c r="I61" s="121"/>
      <c r="J61" s="150"/>
      <c r="K61" s="144"/>
      <c r="L61" s="121"/>
    </row>
    <row r="62" spans="1:12" s="33" customFormat="1" hidden="1" x14ac:dyDescent="0.3">
      <c r="A62" s="42"/>
      <c r="B62" t="s">
        <v>380</v>
      </c>
      <c r="C62" t="e">
        <f>VLOOKUP($C$6,#REF!,3,FALSE)</f>
        <v>#REF!</v>
      </c>
      <c r="E62" s="2" t="s">
        <v>61</v>
      </c>
      <c r="F62" s="121"/>
      <c r="G62" s="121"/>
      <c r="H62" s="121"/>
      <c r="I62" s="121"/>
      <c r="J62" s="150"/>
      <c r="K62" s="144"/>
      <c r="L62" s="121"/>
    </row>
    <row r="63" spans="1:12" s="33" customFormat="1" hidden="1" x14ac:dyDescent="0.3">
      <c r="A63" s="43"/>
      <c r="B63" t="s">
        <v>381</v>
      </c>
      <c r="C63" t="e">
        <f>VLOOKUP($C$6,#REF!,4,FALSE)</f>
        <v>#REF!</v>
      </c>
      <c r="E63" s="2" t="s">
        <v>62</v>
      </c>
      <c r="F63" s="121"/>
      <c r="G63" s="121"/>
      <c r="H63" s="121"/>
      <c r="I63" s="121"/>
      <c r="J63" s="150"/>
      <c r="K63" s="144"/>
      <c r="L63" s="121"/>
    </row>
    <row r="64" spans="1:12" s="33" customFormat="1" hidden="1" x14ac:dyDescent="0.3">
      <c r="A64" s="43"/>
      <c r="B64" t="s">
        <v>382</v>
      </c>
      <c r="C64" t="e">
        <f>VLOOKUP($C$6,#REF!,5,FALSE)</f>
        <v>#REF!</v>
      </c>
      <c r="E64" s="2" t="s">
        <v>63</v>
      </c>
      <c r="F64" s="121"/>
      <c r="G64" s="121"/>
      <c r="H64" s="121"/>
      <c r="I64" s="121"/>
      <c r="J64" s="150"/>
      <c r="K64" s="144"/>
      <c r="L64" s="121"/>
    </row>
    <row r="65" spans="2:10" hidden="1" x14ac:dyDescent="0.3">
      <c r="B65" t="s">
        <v>383</v>
      </c>
      <c r="C65" t="e">
        <f>VLOOKUP($C$6,#REF!,6,FALSE)</f>
        <v>#REF!</v>
      </c>
      <c r="E65" s="2" t="s">
        <v>64</v>
      </c>
      <c r="J65" s="150"/>
    </row>
    <row r="66" spans="2:10" hidden="1" x14ac:dyDescent="0.3">
      <c r="B66" t="s">
        <v>371</v>
      </c>
      <c r="C66" t="e">
        <f>VLOOKUP($C$6,#REF!,2,FALSE)</f>
        <v>#REF!</v>
      </c>
      <c r="E66" s="2" t="s">
        <v>65</v>
      </c>
    </row>
    <row r="67" spans="2:10" hidden="1" x14ac:dyDescent="0.3">
      <c r="B67" t="s">
        <v>384</v>
      </c>
      <c r="C67" t="e">
        <f>VLOOKUP($C$6,#REF!,3,FALSE)</f>
        <v>#REF!</v>
      </c>
      <c r="E67" s="2" t="s">
        <v>66</v>
      </c>
    </row>
    <row r="68" spans="2:10" hidden="1" x14ac:dyDescent="0.3">
      <c r="B68" t="s">
        <v>385</v>
      </c>
      <c r="C68" t="e">
        <f>VLOOKUP($C$6,#REF!,4,FALSE)</f>
        <v>#REF!</v>
      </c>
      <c r="E68" s="2" t="s">
        <v>67</v>
      </c>
    </row>
    <row r="69" spans="2:10" hidden="1" x14ac:dyDescent="0.3">
      <c r="B69" t="s">
        <v>386</v>
      </c>
      <c r="C69" t="e">
        <f>VLOOKUP($C$6,#REF!,5,FALSE)</f>
        <v>#REF!</v>
      </c>
      <c r="E69" s="2" t="s">
        <v>68</v>
      </c>
    </row>
    <row r="70" spans="2:10" hidden="1" x14ac:dyDescent="0.3">
      <c r="B70" t="s">
        <v>387</v>
      </c>
      <c r="C70" t="e">
        <f>VLOOKUP($C$6,#REF!,6,FALSE)</f>
        <v>#REF!</v>
      </c>
      <c r="E70" s="2" t="s">
        <v>69</v>
      </c>
    </row>
    <row r="71" spans="2:10" hidden="1" x14ac:dyDescent="0.3">
      <c r="E71" s="2" t="s">
        <v>70</v>
      </c>
    </row>
    <row r="72" spans="2:10" hidden="1" x14ac:dyDescent="0.3">
      <c r="E72" s="2" t="s">
        <v>71</v>
      </c>
    </row>
    <row r="73" spans="2:10" hidden="1" x14ac:dyDescent="0.3">
      <c r="E73" s="2" t="s">
        <v>72</v>
      </c>
    </row>
    <row r="74" spans="2:10" hidden="1" x14ac:dyDescent="0.3">
      <c r="E74" s="2" t="s">
        <v>73</v>
      </c>
    </row>
    <row r="75" spans="2:10" hidden="1" x14ac:dyDescent="0.3">
      <c r="E75" s="2" t="s">
        <v>74</v>
      </c>
    </row>
    <row r="76" spans="2:10" hidden="1" x14ac:dyDescent="0.3">
      <c r="E76" s="2" t="s">
        <v>75</v>
      </c>
    </row>
    <row r="77" spans="2:10" hidden="1" x14ac:dyDescent="0.3">
      <c r="E77" s="2" t="s">
        <v>76</v>
      </c>
    </row>
    <row r="78" spans="2:10" hidden="1" x14ac:dyDescent="0.3">
      <c r="E78" s="2" t="s">
        <v>77</v>
      </c>
    </row>
    <row r="79" spans="2:10" hidden="1" x14ac:dyDescent="0.3">
      <c r="E79" s="2" t="s">
        <v>78</v>
      </c>
    </row>
    <row r="80" spans="2:10" hidden="1" x14ac:dyDescent="0.3">
      <c r="E80" s="2" t="s">
        <v>79</v>
      </c>
    </row>
    <row r="81" spans="5:5" hidden="1" x14ac:dyDescent="0.3">
      <c r="E81" s="2" t="s">
        <v>80</v>
      </c>
    </row>
    <row r="82" spans="5:5" hidden="1" x14ac:dyDescent="0.3">
      <c r="E82" s="2" t="s">
        <v>81</v>
      </c>
    </row>
    <row r="83" spans="5:5" hidden="1" x14ac:dyDescent="0.3">
      <c r="E83" s="2" t="s">
        <v>82</v>
      </c>
    </row>
    <row r="84" spans="5:5" hidden="1" x14ac:dyDescent="0.3">
      <c r="E84" s="2" t="s">
        <v>83</v>
      </c>
    </row>
    <row r="85" spans="5:5" hidden="1" x14ac:dyDescent="0.3">
      <c r="E85" s="2" t="s">
        <v>84</v>
      </c>
    </row>
    <row r="86" spans="5:5" hidden="1" x14ac:dyDescent="0.3">
      <c r="E86" s="2" t="s">
        <v>85</v>
      </c>
    </row>
    <row r="87" spans="5:5" hidden="1" x14ac:dyDescent="0.3">
      <c r="E87" s="2" t="s">
        <v>86</v>
      </c>
    </row>
    <row r="88" spans="5:5" hidden="1" x14ac:dyDescent="0.3">
      <c r="E88" s="2" t="s">
        <v>87</v>
      </c>
    </row>
    <row r="89" spans="5:5" hidden="1" x14ac:dyDescent="0.3">
      <c r="E89" s="2" t="s">
        <v>88</v>
      </c>
    </row>
    <row r="90" spans="5:5" hidden="1" x14ac:dyDescent="0.3">
      <c r="E90" s="2" t="s">
        <v>89</v>
      </c>
    </row>
    <row r="91" spans="5:5" hidden="1" x14ac:dyDescent="0.3">
      <c r="E91" s="2" t="s">
        <v>90</v>
      </c>
    </row>
    <row r="92" spans="5:5" hidden="1" x14ac:dyDescent="0.3">
      <c r="E92" s="2" t="s">
        <v>91</v>
      </c>
    </row>
    <row r="93" spans="5:5" hidden="1" x14ac:dyDescent="0.3">
      <c r="E93" s="2" t="s">
        <v>92</v>
      </c>
    </row>
    <row r="94" spans="5:5" hidden="1" x14ac:dyDescent="0.3">
      <c r="E94" s="2" t="s">
        <v>93</v>
      </c>
    </row>
    <row r="95" spans="5:5" hidden="1" x14ac:dyDescent="0.3">
      <c r="E95" s="2" t="s">
        <v>94</v>
      </c>
    </row>
    <row r="96" spans="5:5" hidden="1" x14ac:dyDescent="0.3">
      <c r="E96" s="2" t="s">
        <v>95</v>
      </c>
    </row>
    <row r="97" spans="5:5" hidden="1" x14ac:dyDescent="0.3">
      <c r="E97" s="2" t="s">
        <v>96</v>
      </c>
    </row>
    <row r="98" spans="5:5" hidden="1" x14ac:dyDescent="0.3">
      <c r="E98" s="2" t="s">
        <v>97</v>
      </c>
    </row>
    <row r="99" spans="5:5" hidden="1" x14ac:dyDescent="0.3">
      <c r="E99" s="2" t="s">
        <v>98</v>
      </c>
    </row>
    <row r="100" spans="5:5" hidden="1" x14ac:dyDescent="0.3">
      <c r="E100" s="2" t="s">
        <v>99</v>
      </c>
    </row>
    <row r="101" spans="5:5" hidden="1" x14ac:dyDescent="0.3">
      <c r="E101" s="2" t="s">
        <v>100</v>
      </c>
    </row>
    <row r="102" spans="5:5" hidden="1" x14ac:dyDescent="0.3">
      <c r="E102" s="2" t="s">
        <v>101</v>
      </c>
    </row>
    <row r="103" spans="5:5" hidden="1" x14ac:dyDescent="0.3">
      <c r="E103" s="2" t="s">
        <v>102</v>
      </c>
    </row>
    <row r="104" spans="5:5" hidden="1" x14ac:dyDescent="0.3">
      <c r="E104" s="2" t="s">
        <v>103</v>
      </c>
    </row>
    <row r="105" spans="5:5" hidden="1" x14ac:dyDescent="0.3">
      <c r="E105" s="2" t="s">
        <v>104</v>
      </c>
    </row>
    <row r="106" spans="5:5" hidden="1" x14ac:dyDescent="0.3">
      <c r="E106" s="2" t="s">
        <v>105</v>
      </c>
    </row>
    <row r="107" spans="5:5" hidden="1" x14ac:dyDescent="0.3">
      <c r="E107" s="2" t="s">
        <v>106</v>
      </c>
    </row>
    <row r="108" spans="5:5" hidden="1" x14ac:dyDescent="0.3">
      <c r="E108" s="2" t="s">
        <v>107</v>
      </c>
    </row>
    <row r="109" spans="5:5" hidden="1" x14ac:dyDescent="0.3">
      <c r="E109" s="2" t="s">
        <v>108</v>
      </c>
    </row>
    <row r="110" spans="5:5" hidden="1" x14ac:dyDescent="0.3">
      <c r="E110" s="2" t="s">
        <v>109</v>
      </c>
    </row>
    <row r="111" spans="5:5" hidden="1" x14ac:dyDescent="0.3">
      <c r="E111" s="2" t="s">
        <v>110</v>
      </c>
    </row>
    <row r="112" spans="5:5" hidden="1" x14ac:dyDescent="0.3">
      <c r="E112" s="2" t="s">
        <v>111</v>
      </c>
    </row>
    <row r="113" spans="5:5" hidden="1" x14ac:dyDescent="0.3">
      <c r="E113" s="2" t="s">
        <v>112</v>
      </c>
    </row>
    <row r="114" spans="5:5" hidden="1" x14ac:dyDescent="0.3">
      <c r="E114" s="2" t="s">
        <v>113</v>
      </c>
    </row>
    <row r="115" spans="5:5" hidden="1" x14ac:dyDescent="0.3">
      <c r="E115" s="2" t="s">
        <v>114</v>
      </c>
    </row>
    <row r="116" spans="5:5" hidden="1" x14ac:dyDescent="0.3">
      <c r="E116" s="2" t="s">
        <v>115</v>
      </c>
    </row>
    <row r="117" spans="5:5" hidden="1" x14ac:dyDescent="0.3">
      <c r="E117" s="2" t="s">
        <v>116</v>
      </c>
    </row>
    <row r="118" spans="5:5" hidden="1" x14ac:dyDescent="0.3">
      <c r="E118" s="2" t="s">
        <v>117</v>
      </c>
    </row>
    <row r="119" spans="5:5" hidden="1" x14ac:dyDescent="0.3">
      <c r="E119" s="2" t="s">
        <v>118</v>
      </c>
    </row>
    <row r="120" spans="5:5" hidden="1" x14ac:dyDescent="0.3">
      <c r="E120" s="2" t="s">
        <v>119</v>
      </c>
    </row>
    <row r="121" spans="5:5" hidden="1" x14ac:dyDescent="0.3">
      <c r="E121" s="2" t="s">
        <v>120</v>
      </c>
    </row>
    <row r="122" spans="5:5" hidden="1" x14ac:dyDescent="0.3">
      <c r="E122" s="2" t="s">
        <v>121</v>
      </c>
    </row>
    <row r="123" spans="5:5" hidden="1" x14ac:dyDescent="0.3">
      <c r="E123" s="2" t="s">
        <v>122</v>
      </c>
    </row>
    <row r="124" spans="5:5" hidden="1" x14ac:dyDescent="0.3">
      <c r="E124" s="2" t="s">
        <v>123</v>
      </c>
    </row>
    <row r="125" spans="5:5" hidden="1" x14ac:dyDescent="0.3">
      <c r="E125" s="2" t="s">
        <v>124</v>
      </c>
    </row>
    <row r="126" spans="5:5" hidden="1" x14ac:dyDescent="0.3">
      <c r="E126" s="2" t="s">
        <v>125</v>
      </c>
    </row>
    <row r="127" spans="5:5" hidden="1" x14ac:dyDescent="0.3">
      <c r="E127" s="2" t="s">
        <v>126</v>
      </c>
    </row>
    <row r="128" spans="5:5" hidden="1" x14ac:dyDescent="0.3">
      <c r="E128" s="2" t="s">
        <v>127</v>
      </c>
    </row>
    <row r="129" spans="5:5" hidden="1" x14ac:dyDescent="0.3">
      <c r="E129" s="2" t="s">
        <v>128</v>
      </c>
    </row>
    <row r="130" spans="5:5" hidden="1" x14ac:dyDescent="0.3">
      <c r="E130" s="2" t="s">
        <v>129</v>
      </c>
    </row>
    <row r="131" spans="5:5" hidden="1" x14ac:dyDescent="0.3">
      <c r="E131" s="2" t="s">
        <v>130</v>
      </c>
    </row>
    <row r="132" spans="5:5" hidden="1" x14ac:dyDescent="0.3">
      <c r="E132" s="2" t="s">
        <v>131</v>
      </c>
    </row>
    <row r="133" spans="5:5" hidden="1" x14ac:dyDescent="0.3">
      <c r="E133" s="2" t="s">
        <v>132</v>
      </c>
    </row>
    <row r="134" spans="5:5" hidden="1" x14ac:dyDescent="0.3">
      <c r="E134" s="2" t="s">
        <v>133</v>
      </c>
    </row>
    <row r="135" spans="5:5" hidden="1" x14ac:dyDescent="0.3">
      <c r="E135" s="2" t="s">
        <v>134</v>
      </c>
    </row>
    <row r="136" spans="5:5" hidden="1" x14ac:dyDescent="0.3">
      <c r="E136" s="2" t="s">
        <v>135</v>
      </c>
    </row>
    <row r="137" spans="5:5" hidden="1" x14ac:dyDescent="0.3">
      <c r="E137" s="2" t="s">
        <v>136</v>
      </c>
    </row>
    <row r="138" spans="5:5" hidden="1" x14ac:dyDescent="0.3">
      <c r="E138" s="2" t="s">
        <v>137</v>
      </c>
    </row>
    <row r="139" spans="5:5" hidden="1" x14ac:dyDescent="0.3">
      <c r="E139" s="2" t="s">
        <v>138</v>
      </c>
    </row>
    <row r="140" spans="5:5" hidden="1" x14ac:dyDescent="0.3">
      <c r="E140" s="2" t="s">
        <v>139</v>
      </c>
    </row>
    <row r="141" spans="5:5" hidden="1" x14ac:dyDescent="0.3">
      <c r="E141" s="2" t="s">
        <v>140</v>
      </c>
    </row>
    <row r="142" spans="5:5" hidden="1" x14ac:dyDescent="0.3">
      <c r="E142" s="2" t="s">
        <v>141</v>
      </c>
    </row>
    <row r="143" spans="5:5" hidden="1" x14ac:dyDescent="0.3">
      <c r="E143" s="2" t="s">
        <v>142</v>
      </c>
    </row>
    <row r="144" spans="5:5" hidden="1" x14ac:dyDescent="0.3">
      <c r="E144" s="2" t="s">
        <v>143</v>
      </c>
    </row>
    <row r="145" spans="5:5" hidden="1" x14ac:dyDescent="0.3">
      <c r="E145" s="2" t="s">
        <v>144</v>
      </c>
    </row>
    <row r="146" spans="5:5" hidden="1" x14ac:dyDescent="0.3">
      <c r="E146" s="2" t="s">
        <v>145</v>
      </c>
    </row>
    <row r="147" spans="5:5" hidden="1" x14ac:dyDescent="0.3">
      <c r="E147" s="2" t="s">
        <v>146</v>
      </c>
    </row>
    <row r="148" spans="5:5" hidden="1" x14ac:dyDescent="0.3">
      <c r="E148" s="2" t="s">
        <v>147</v>
      </c>
    </row>
    <row r="149" spans="5:5" hidden="1" x14ac:dyDescent="0.3">
      <c r="E149" s="2" t="s">
        <v>148</v>
      </c>
    </row>
    <row r="150" spans="5:5" hidden="1" x14ac:dyDescent="0.3">
      <c r="E150" s="2" t="s">
        <v>149</v>
      </c>
    </row>
    <row r="151" spans="5:5" hidden="1" x14ac:dyDescent="0.3">
      <c r="E151" s="2" t="s">
        <v>150</v>
      </c>
    </row>
    <row r="152" spans="5:5" hidden="1" x14ac:dyDescent="0.3">
      <c r="E152" s="2" t="s">
        <v>151</v>
      </c>
    </row>
    <row r="153" spans="5:5" hidden="1" x14ac:dyDescent="0.3">
      <c r="E153" s="2" t="s">
        <v>152</v>
      </c>
    </row>
    <row r="154" spans="5:5" hidden="1" x14ac:dyDescent="0.3">
      <c r="E154" s="2" t="s">
        <v>153</v>
      </c>
    </row>
    <row r="155" spans="5:5" hidden="1" x14ac:dyDescent="0.3">
      <c r="E155" s="2" t="s">
        <v>154</v>
      </c>
    </row>
    <row r="156" spans="5:5" hidden="1" x14ac:dyDescent="0.3">
      <c r="E156" s="2" t="s">
        <v>155</v>
      </c>
    </row>
    <row r="157" spans="5:5" hidden="1" x14ac:dyDescent="0.3">
      <c r="E157" s="2" t="s">
        <v>156</v>
      </c>
    </row>
    <row r="158" spans="5:5" hidden="1" x14ac:dyDescent="0.3">
      <c r="E158" s="2" t="s">
        <v>157</v>
      </c>
    </row>
    <row r="159" spans="5:5" hidden="1" x14ac:dyDescent="0.3">
      <c r="E159" s="2" t="s">
        <v>158</v>
      </c>
    </row>
    <row r="160" spans="5:5" hidden="1" x14ac:dyDescent="0.3">
      <c r="E160" s="2" t="s">
        <v>159</v>
      </c>
    </row>
    <row r="161" spans="5:5" hidden="1" x14ac:dyDescent="0.3">
      <c r="E161" s="2" t="s">
        <v>160</v>
      </c>
    </row>
    <row r="162" spans="5:5" hidden="1" x14ac:dyDescent="0.3">
      <c r="E162" s="2" t="s">
        <v>161</v>
      </c>
    </row>
    <row r="163" spans="5:5" hidden="1" x14ac:dyDescent="0.3">
      <c r="E163" s="2" t="s">
        <v>162</v>
      </c>
    </row>
    <row r="164" spans="5:5" hidden="1" x14ac:dyDescent="0.3">
      <c r="E164" s="2" t="s">
        <v>163</v>
      </c>
    </row>
    <row r="165" spans="5:5" hidden="1" x14ac:dyDescent="0.3">
      <c r="E165" s="2" t="s">
        <v>164</v>
      </c>
    </row>
    <row r="166" spans="5:5" hidden="1" x14ac:dyDescent="0.3">
      <c r="E166" s="2" t="s">
        <v>165</v>
      </c>
    </row>
    <row r="167" spans="5:5" hidden="1" x14ac:dyDescent="0.3">
      <c r="E167" s="2" t="s">
        <v>166</v>
      </c>
    </row>
    <row r="168" spans="5:5" hidden="1" x14ac:dyDescent="0.3">
      <c r="E168" s="2" t="s">
        <v>167</v>
      </c>
    </row>
    <row r="169" spans="5:5" hidden="1" x14ac:dyDescent="0.3">
      <c r="E169" s="2" t="s">
        <v>168</v>
      </c>
    </row>
    <row r="170" spans="5:5" hidden="1" x14ac:dyDescent="0.3">
      <c r="E170" s="2" t="s">
        <v>169</v>
      </c>
    </row>
    <row r="171" spans="5:5" hidden="1" x14ac:dyDescent="0.3">
      <c r="E171" s="2" t="s">
        <v>170</v>
      </c>
    </row>
    <row r="172" spans="5:5" hidden="1" x14ac:dyDescent="0.3">
      <c r="E172" s="2" t="s">
        <v>171</v>
      </c>
    </row>
    <row r="173" spans="5:5" hidden="1" x14ac:dyDescent="0.3">
      <c r="E173" s="2" t="s">
        <v>172</v>
      </c>
    </row>
    <row r="174" spans="5:5" hidden="1" x14ac:dyDescent="0.3">
      <c r="E174" s="2" t="s">
        <v>173</v>
      </c>
    </row>
    <row r="175" spans="5:5" hidden="1" x14ac:dyDescent="0.3">
      <c r="E175" s="2" t="s">
        <v>174</v>
      </c>
    </row>
    <row r="176" spans="5:5" hidden="1" x14ac:dyDescent="0.3">
      <c r="E176" s="2" t="s">
        <v>175</v>
      </c>
    </row>
    <row r="177" spans="5:5" hidden="1" x14ac:dyDescent="0.3">
      <c r="E177" s="2" t="s">
        <v>176</v>
      </c>
    </row>
    <row r="178" spans="5:5" hidden="1" x14ac:dyDescent="0.3">
      <c r="E178" s="2" t="s">
        <v>177</v>
      </c>
    </row>
    <row r="179" spans="5:5" hidden="1" x14ac:dyDescent="0.3">
      <c r="E179" s="2" t="s">
        <v>178</v>
      </c>
    </row>
    <row r="180" spans="5:5" hidden="1" x14ac:dyDescent="0.3">
      <c r="E180" s="2" t="s">
        <v>179</v>
      </c>
    </row>
    <row r="181" spans="5:5" hidden="1" x14ac:dyDescent="0.3">
      <c r="E181" s="2" t="s">
        <v>180</v>
      </c>
    </row>
    <row r="182" spans="5:5" hidden="1" x14ac:dyDescent="0.3">
      <c r="E182" s="2" t="s">
        <v>181</v>
      </c>
    </row>
    <row r="183" spans="5:5" hidden="1" x14ac:dyDescent="0.3">
      <c r="E183" s="2" t="s">
        <v>182</v>
      </c>
    </row>
    <row r="184" spans="5:5" hidden="1" x14ac:dyDescent="0.3">
      <c r="E184" s="2" t="s">
        <v>183</v>
      </c>
    </row>
    <row r="185" spans="5:5" hidden="1" x14ac:dyDescent="0.3">
      <c r="E185" s="2" t="s">
        <v>184</v>
      </c>
    </row>
    <row r="186" spans="5:5" hidden="1" x14ac:dyDescent="0.3">
      <c r="E186" s="2" t="s">
        <v>185</v>
      </c>
    </row>
    <row r="187" spans="5:5" hidden="1" x14ac:dyDescent="0.3">
      <c r="E187" s="2" t="s">
        <v>186</v>
      </c>
    </row>
    <row r="188" spans="5:5" hidden="1" x14ac:dyDescent="0.3">
      <c r="E188" s="2" t="s">
        <v>187</v>
      </c>
    </row>
    <row r="189" spans="5:5" hidden="1" x14ac:dyDescent="0.3">
      <c r="E189" s="2" t="s">
        <v>188</v>
      </c>
    </row>
    <row r="190" spans="5:5" hidden="1" x14ac:dyDescent="0.3">
      <c r="E190" s="2" t="s">
        <v>189</v>
      </c>
    </row>
    <row r="191" spans="5:5" hidden="1" x14ac:dyDescent="0.3">
      <c r="E191" s="2" t="s">
        <v>190</v>
      </c>
    </row>
    <row r="192" spans="5:5" hidden="1" x14ac:dyDescent="0.3">
      <c r="E192" s="2" t="s">
        <v>191</v>
      </c>
    </row>
    <row r="193" spans="5:5" hidden="1" x14ac:dyDescent="0.3">
      <c r="E193" s="2" t="s">
        <v>192</v>
      </c>
    </row>
    <row r="194" spans="5:5" hidden="1" x14ac:dyDescent="0.3">
      <c r="E194" s="2" t="s">
        <v>193</v>
      </c>
    </row>
    <row r="195" spans="5:5" hidden="1" x14ac:dyDescent="0.3">
      <c r="E195" s="2" t="s">
        <v>194</v>
      </c>
    </row>
    <row r="196" spans="5:5" hidden="1" x14ac:dyDescent="0.3">
      <c r="E196" s="2" t="s">
        <v>195</v>
      </c>
    </row>
    <row r="197" spans="5:5" hidden="1" x14ac:dyDescent="0.3">
      <c r="E197" s="2" t="s">
        <v>196</v>
      </c>
    </row>
    <row r="198" spans="5:5" hidden="1" x14ac:dyDescent="0.3">
      <c r="E198" s="2" t="s">
        <v>197</v>
      </c>
    </row>
    <row r="199" spans="5:5" hidden="1" x14ac:dyDescent="0.3">
      <c r="E199" s="2" t="s">
        <v>198</v>
      </c>
    </row>
    <row r="200" spans="5:5" hidden="1" x14ac:dyDescent="0.3">
      <c r="E200" s="2" t="s">
        <v>199</v>
      </c>
    </row>
    <row r="201" spans="5:5" hidden="1" x14ac:dyDescent="0.3">
      <c r="E201" s="2" t="s">
        <v>200</v>
      </c>
    </row>
    <row r="202" spans="5:5" hidden="1" x14ac:dyDescent="0.3">
      <c r="E202" s="2" t="s">
        <v>201</v>
      </c>
    </row>
    <row r="203" spans="5:5" hidden="1" x14ac:dyDescent="0.3">
      <c r="E203" s="2" t="s">
        <v>202</v>
      </c>
    </row>
    <row r="204" spans="5:5" hidden="1" x14ac:dyDescent="0.3">
      <c r="E204" s="2" t="s">
        <v>203</v>
      </c>
    </row>
    <row r="205" spans="5:5" hidden="1" x14ac:dyDescent="0.3">
      <c r="E205" s="2" t="s">
        <v>204</v>
      </c>
    </row>
    <row r="206" spans="5:5" hidden="1" x14ac:dyDescent="0.3">
      <c r="E206" s="2" t="s">
        <v>205</v>
      </c>
    </row>
    <row r="207" spans="5:5" hidden="1" x14ac:dyDescent="0.3">
      <c r="E207" s="2" t="s">
        <v>206</v>
      </c>
    </row>
    <row r="208" spans="5:5" hidden="1" x14ac:dyDescent="0.3">
      <c r="E208" s="2" t="s">
        <v>207</v>
      </c>
    </row>
    <row r="209" spans="5:5" hidden="1" x14ac:dyDescent="0.3">
      <c r="E209" s="2" t="s">
        <v>208</v>
      </c>
    </row>
    <row r="210" spans="5:5" hidden="1" x14ac:dyDescent="0.3">
      <c r="E210" s="2" t="s">
        <v>209</v>
      </c>
    </row>
    <row r="211" spans="5:5" hidden="1" x14ac:dyDescent="0.3">
      <c r="E211" s="2" t="s">
        <v>210</v>
      </c>
    </row>
    <row r="212" spans="5:5" hidden="1" x14ac:dyDescent="0.3">
      <c r="E212" s="2" t="s">
        <v>211</v>
      </c>
    </row>
    <row r="213" spans="5:5" hidden="1" x14ac:dyDescent="0.3">
      <c r="E213" s="2" t="s">
        <v>212</v>
      </c>
    </row>
    <row r="214" spans="5:5" hidden="1" x14ac:dyDescent="0.3">
      <c r="E214" s="2" t="s">
        <v>213</v>
      </c>
    </row>
    <row r="215" spans="5:5" hidden="1" x14ac:dyDescent="0.3">
      <c r="E215" s="2" t="s">
        <v>214</v>
      </c>
    </row>
    <row r="216" spans="5:5" hidden="1" x14ac:dyDescent="0.3">
      <c r="E216" s="2" t="s">
        <v>215</v>
      </c>
    </row>
    <row r="217" spans="5:5" hidden="1" x14ac:dyDescent="0.3">
      <c r="E217" s="2" t="s">
        <v>216</v>
      </c>
    </row>
    <row r="218" spans="5:5" hidden="1" x14ac:dyDescent="0.3">
      <c r="E218" s="2" t="s">
        <v>217</v>
      </c>
    </row>
    <row r="219" spans="5:5" hidden="1" x14ac:dyDescent="0.3">
      <c r="E219" s="2" t="s">
        <v>218</v>
      </c>
    </row>
    <row r="220" spans="5:5" hidden="1" x14ac:dyDescent="0.3">
      <c r="E220" s="2" t="s">
        <v>219</v>
      </c>
    </row>
    <row r="221" spans="5:5" hidden="1" x14ac:dyDescent="0.3">
      <c r="E221" s="2" t="s">
        <v>220</v>
      </c>
    </row>
    <row r="222" spans="5:5" hidden="1" x14ac:dyDescent="0.3">
      <c r="E222" s="2" t="s">
        <v>221</v>
      </c>
    </row>
    <row r="223" spans="5:5" hidden="1" x14ac:dyDescent="0.3">
      <c r="E223" s="2" t="s">
        <v>222</v>
      </c>
    </row>
    <row r="224" spans="5:5" hidden="1" x14ac:dyDescent="0.3">
      <c r="E224" s="2" t="s">
        <v>223</v>
      </c>
    </row>
    <row r="225" spans="5:5" hidden="1" x14ac:dyDescent="0.3">
      <c r="E225" s="2" t="s">
        <v>224</v>
      </c>
    </row>
    <row r="226" spans="5:5" hidden="1" x14ac:dyDescent="0.3">
      <c r="E226" s="2" t="s">
        <v>225</v>
      </c>
    </row>
    <row r="227" spans="5:5" hidden="1" x14ac:dyDescent="0.3">
      <c r="E227" s="2" t="s">
        <v>226</v>
      </c>
    </row>
    <row r="228" spans="5:5" hidden="1" x14ac:dyDescent="0.3">
      <c r="E228" s="2" t="s">
        <v>227</v>
      </c>
    </row>
    <row r="229" spans="5:5" hidden="1" x14ac:dyDescent="0.3">
      <c r="E229" s="2" t="s">
        <v>228</v>
      </c>
    </row>
    <row r="230" spans="5:5" hidden="1" x14ac:dyDescent="0.3">
      <c r="E230" s="2" t="s">
        <v>229</v>
      </c>
    </row>
    <row r="231" spans="5:5" hidden="1" x14ac:dyDescent="0.3">
      <c r="E231" s="2" t="s">
        <v>230</v>
      </c>
    </row>
    <row r="232" spans="5:5" hidden="1" x14ac:dyDescent="0.3">
      <c r="E232" s="2" t="s">
        <v>231</v>
      </c>
    </row>
    <row r="233" spans="5:5" hidden="1" x14ac:dyDescent="0.3">
      <c r="E233" s="2" t="s">
        <v>232</v>
      </c>
    </row>
    <row r="234" spans="5:5" hidden="1" x14ac:dyDescent="0.3">
      <c r="E234" s="2" t="s">
        <v>233</v>
      </c>
    </row>
    <row r="235" spans="5:5" hidden="1" x14ac:dyDescent="0.3">
      <c r="E235" s="2" t="s">
        <v>234</v>
      </c>
    </row>
    <row r="236" spans="5:5" hidden="1" x14ac:dyDescent="0.3">
      <c r="E236" s="2" t="s">
        <v>235</v>
      </c>
    </row>
    <row r="237" spans="5:5" hidden="1" x14ac:dyDescent="0.3">
      <c r="E237" s="2" t="s">
        <v>236</v>
      </c>
    </row>
    <row r="238" spans="5:5" hidden="1" x14ac:dyDescent="0.3">
      <c r="E238" s="2" t="s">
        <v>237</v>
      </c>
    </row>
    <row r="239" spans="5:5" hidden="1" x14ac:dyDescent="0.3">
      <c r="E239" s="2" t="s">
        <v>238</v>
      </c>
    </row>
    <row r="240" spans="5:5" hidden="1" x14ac:dyDescent="0.3">
      <c r="E240" s="2" t="s">
        <v>239</v>
      </c>
    </row>
    <row r="241" spans="5:5" hidden="1" x14ac:dyDescent="0.3">
      <c r="E241" s="2" t="s">
        <v>240</v>
      </c>
    </row>
    <row r="242" spans="5:5" hidden="1" x14ac:dyDescent="0.3">
      <c r="E242" s="2" t="s">
        <v>241</v>
      </c>
    </row>
    <row r="243" spans="5:5" hidden="1" x14ac:dyDescent="0.3">
      <c r="E243" s="2" t="s">
        <v>242</v>
      </c>
    </row>
    <row r="244" spans="5:5" hidden="1" x14ac:dyDescent="0.3">
      <c r="E244" s="2" t="s">
        <v>243</v>
      </c>
    </row>
    <row r="245" spans="5:5" hidden="1" x14ac:dyDescent="0.3">
      <c r="E245" s="2" t="s">
        <v>244</v>
      </c>
    </row>
    <row r="246" spans="5:5" hidden="1" x14ac:dyDescent="0.3">
      <c r="E246" s="2" t="s">
        <v>245</v>
      </c>
    </row>
    <row r="247" spans="5:5" hidden="1" x14ac:dyDescent="0.3">
      <c r="E247" s="2" t="s">
        <v>246</v>
      </c>
    </row>
    <row r="248" spans="5:5" hidden="1" x14ac:dyDescent="0.3">
      <c r="E248" s="2" t="s">
        <v>247</v>
      </c>
    </row>
    <row r="249" spans="5:5" hidden="1" x14ac:dyDescent="0.3">
      <c r="E249" s="2" t="s">
        <v>248</v>
      </c>
    </row>
    <row r="250" spans="5:5" hidden="1" x14ac:dyDescent="0.3">
      <c r="E250" s="2" t="s">
        <v>249</v>
      </c>
    </row>
    <row r="251" spans="5:5" hidden="1" x14ac:dyDescent="0.3">
      <c r="E251" s="2" t="s">
        <v>250</v>
      </c>
    </row>
    <row r="252" spans="5:5" hidden="1" x14ac:dyDescent="0.3">
      <c r="E252" s="2" t="s">
        <v>251</v>
      </c>
    </row>
    <row r="253" spans="5:5" hidden="1" x14ac:dyDescent="0.3">
      <c r="E253" s="2" t="s">
        <v>252</v>
      </c>
    </row>
    <row r="254" spans="5:5" hidden="1" x14ac:dyDescent="0.3">
      <c r="E254" s="2" t="s">
        <v>253</v>
      </c>
    </row>
  </sheetData>
  <sheetProtection algorithmName="SHA-512" hashValue="KVbmijVGwuI4bjgPdVCQjvlbaUYKwqjNZIpeZRlB5tVZiPvhMHw2OUuikL8H7a0JYt5J96NVzVKs9xEM+Kl44Q==" saltValue="LO2mswt99Kivdbp4D8T66g==" spinCount="100000" sheet="1" objects="1" scenarios="1"/>
  <mergeCells count="1">
    <mergeCell ref="B1:C1"/>
  </mergeCells>
  <phoneticPr fontId="3" type="noConversion"/>
  <conditionalFormatting sqref="B3">
    <cfRule type="containsText" dxfId="2" priority="1" stopIfTrue="1" operator="containsText" text="Enter Administrator">
      <formula>NOT(ISERROR(SEARCH("Enter Administrator",B3)))</formula>
    </cfRule>
  </conditionalFormatting>
  <conditionalFormatting sqref="C51">
    <cfRule type="cellIs" dxfId="1" priority="2" stopIfTrue="1" operator="equal">
      <formula>"YES"</formula>
    </cfRule>
    <cfRule type="cellIs" dxfId="0" priority="3" stopIfTrue="1" operator="equal">
      <formula>"NO"</formula>
    </cfRule>
  </conditionalFormatting>
  <dataValidations count="41">
    <dataValidation type="list" allowBlank="1" showInputMessage="1" showErrorMessage="1" prompt="Is household Elderly or Disabled? Defined as a household where the Head, Spouse, or Co-head is age 62 or older or is disabled. If not, skip to line 6.1." sqref="C26" xr:uid="{00000000-0002-0000-0400-000000000000}">
      <formula1>$D$9:$D$12</formula1>
    </dataValidation>
    <dataValidation allowBlank="1" showInputMessage="1" showErrorMessage="1" prompt="Amount earned annually by the individual enabled to work as a result of Disability Assistance expenses" sqref="C23" xr:uid="{00000000-0002-0000-0400-000001000000}"/>
    <dataValidation allowBlank="1" showInputMessage="1" showErrorMessage="1" prompt="Household's total annual disability assistance expenses" sqref="C20" xr:uid="{00000000-0002-0000-0400-000002000000}"/>
    <dataValidation allowBlank="1" showInputMessage="1" showErrorMessage="1" prompt="Elderly Household's total annual medical expenses" sqref="C27" xr:uid="{00000000-0002-0000-0400-000003000000}"/>
    <dataValidation allowBlank="1" showInputMessage="1" showErrorMessage="1" prompt="Rent Standard - Fair Market Rent for Payment Standard Size indicated on line 1.7." sqref="C34" xr:uid="{00000000-0002-0000-0400-000004000000}"/>
    <dataValidation allowBlank="1" showInputMessage="1" showErrorMessage="1" prompt="Contract Rent (defined as rent charged by owner/landlord in the lease agreement)" sqref="C41" xr:uid="{00000000-0002-0000-0400-000005000000}"/>
    <dataValidation allowBlank="1" showInputMessage="1" showErrorMessage="1" prompt="Utility Allowance (unit size for the allowance schedule must be the acutal size selected as shown on line 1.6)" sqref="C42" xr:uid="{00000000-0002-0000-0400-000006000000}"/>
    <dataValidation allowBlank="1" showInputMessage="1" showErrorMessage="1" prompt="Ten percent of annual income" sqref="C21" xr:uid="{00000000-0002-0000-0400-000007000000}"/>
    <dataValidation allowBlank="1" showInputMessage="1" showErrorMessage="1" prompt="Maximum allowable disability assistance expense deduction" sqref="C22" xr:uid="{00000000-0002-0000-0400-000008000000}"/>
    <dataValidation allowBlank="1" showInputMessage="1" showErrorMessage="1" prompt="Total disability assistance expense deduction" sqref="C24" xr:uid="{00000000-0002-0000-0400-000009000000}"/>
    <dataValidation allowBlank="1" showInputMessage="1" showErrorMessage="1" prompt="Elderly or disabled household's total allowable medical expense deduction" sqref="C28" xr:uid="{00000000-0002-0000-0400-00000A000000}"/>
    <dataValidation allowBlank="1" showInputMessage="1" showErrorMessage="1" prompt="Elderly or disabled household standard deduction" sqref="C30" xr:uid="{00000000-0002-0000-0400-00000B000000}"/>
    <dataValidation allowBlank="1" showInputMessage="1" showErrorMessage="1" prompt="30% of adjusted monthly income" sqref="C35:C36" xr:uid="{00000000-0002-0000-0400-00000C000000}"/>
    <dataValidation allowBlank="1" showInputMessage="1" showErrorMessage="1" prompt="Minimum tenant contribution (10% of gross monthly income)" sqref="C37" xr:uid="{00000000-0002-0000-0400-00000D000000}"/>
    <dataValidation allowBlank="1" showInputMessage="1" showErrorMessage="1" prompt="Maximum tenant contribution (40% of gross monthly income)" sqref="C39" xr:uid="{00000000-0002-0000-0400-00000E000000}"/>
    <dataValidation allowBlank="1" showInputMessage="1" showErrorMessage="1" prompt="Maximum subsidy" sqref="C40" xr:uid="{00000000-0002-0000-0400-00000F000000}"/>
    <dataValidation allowBlank="1" showInputMessage="1" showErrorMessage="1" prompt="Gross rent for unit (contract rent plus utility allowance)" sqref="C43" xr:uid="{00000000-0002-0000-0400-000010000000}"/>
    <dataValidation allowBlank="1" showInputMessage="1" showErrorMessage="1" prompt="Gross rent less maximum subsidy" sqref="C44" xr:uid="{00000000-0002-0000-0400-000011000000}"/>
    <dataValidation allowBlank="1" showInputMessage="1" showErrorMessage="1" prompt="Total subsidy _x000a_" sqref="C45" xr:uid="{00000000-0002-0000-0400-000012000000}"/>
    <dataValidation allowBlank="1" showInputMessage="1" showErrorMessage="1" prompt="HOME Contract Rent subsidy " sqref="C46" xr:uid="{00000000-0002-0000-0400-000013000000}"/>
    <dataValidation allowBlank="1" showInputMessage="1" showErrorMessage="1" prompt="Utility reimbursement " sqref="C47" xr:uid="{00000000-0002-0000-0400-000014000000}"/>
    <dataValidation allowBlank="1" showInputMessage="1" showErrorMessage="1" prompt="Tenant portion of Contract Rent" sqref="C48" xr:uid="{00000000-0002-0000-0400-000015000000}"/>
    <dataValidation allowBlank="1" showInputMessage="1" showErrorMessage="1" prompt="Total Tenant Payment" sqref="C49" xr:uid="{00000000-0002-0000-0400-000016000000}"/>
    <dataValidation allowBlank="1" showInputMessage="1" showErrorMessage="1" prompt="Is unit affordable to tenant?  If not, Contact Rent must be negotiated or tenant may not be subsidized in the unit." sqref="C51" xr:uid="{00000000-0002-0000-0400-000017000000}"/>
    <dataValidation type="list" allowBlank="1" showInputMessage="1" showErrorMessage="1" prompt="If household has qualifies for the Disability Assistance Expense deduction, select &quot;Yes.&quot;  " sqref="C19" xr:uid="{00000000-0002-0000-0400-000018000000}">
      <formula1>$D$9:$D$12</formula1>
    </dataValidation>
    <dataValidation allowBlank="1" showInputMessage="1" showErrorMessage="1" prompt="Annual child care expenses for children age 12 and under" sqref="C16" xr:uid="{00000000-0002-0000-0400-000019000000}"/>
    <dataValidation allowBlank="1" showInputMessage="1" showErrorMessage="1" prompt="Number of household members who are under age 18, disabled, or full-time students (other than the head of household, spouse, or co-head)" sqref="C14" xr:uid="{00000000-0002-0000-0400-00001A000000}"/>
    <dataValidation allowBlank="1" showInputMessage="1" showErrorMessage="1" prompt="Anticipated annual gross income from HIC" sqref="C13" xr:uid="{00000000-0002-0000-0400-00001B000000}"/>
    <dataValidation allowBlank="1" showInputMessage="1" showErrorMessage="1" prompt="Standard dependent deduction" sqref="C15" xr:uid="{00000000-0002-0000-0400-00001C000000}"/>
    <dataValidation allowBlank="1" showInputMessage="1" showErrorMessage="1" prompt="Total dependent deductions" sqref="C17" xr:uid="{00000000-0002-0000-0400-00001D000000}"/>
    <dataValidation type="list" allowBlank="1" showInputMessage="1" showErrorMessage="1" prompt="County of housing unit to be rented" sqref="C6" xr:uid="{00000000-0002-0000-0400-00001E000000}">
      <formula1>$E$2:$E$254</formula1>
    </dataValidation>
    <dataValidation type="list" allowBlank="1" showInputMessage="1" showErrorMessage="1" prompt="Fair Market Rent Year" sqref="C7" xr:uid="{00000000-0002-0000-0400-00001F000000}">
      <formula1>"2024,2025,2026"</formula1>
    </dataValidation>
    <dataValidation allowBlank="1" showInputMessage="1" showErrorMessage="1" prompt="Head of household name" sqref="C5" xr:uid="{00000000-0002-0000-0400-000020000000}"/>
    <dataValidation type="list" allowBlank="1" showInputMessage="1" showErrorMessage="1" prompt="Acutal unit size selected by household" sqref="C8" xr:uid="{00000000-0002-0000-0400-000021000000}">
      <formula1>$D$3:$D$8</formula1>
    </dataValidation>
    <dataValidation type="list" allowBlank="1" showInputMessage="1" showErrorMessage="1" prompt="Unit size household's subsidy is based on per the subsidy standards." sqref="C9" xr:uid="{00000000-0002-0000-0400-000022000000}">
      <formula1>$D$3:$D$8</formula1>
    </dataValidation>
    <dataValidation allowBlank="1" showInputMessage="1" showErrorMessage="1" prompt="Administrator" sqref="B3:C3" xr:uid="{00000000-0002-0000-0400-000023000000}"/>
    <dataValidation allowBlank="1" showInputMessage="1" showErrorMessage="1" prompt="Contract/Reservation number" sqref="C4" xr:uid="{00000000-0002-0000-0400-000024000000}"/>
    <dataValidation type="list" allowBlank="1" showInputMessage="1" showErrorMessage="1" prompt="Select the rule year to which the activiy is subject from the drop-down menu." sqref="C10" xr:uid="{00000000-0002-0000-0400-000025000000}">
      <formula1>"2024,2025"</formula1>
    </dataValidation>
    <dataValidation type="list" allowBlank="1" showInputMessage="1" showErrorMessage="1" prompt="If the worksheet is being completed for inital occupancy, select &quot;Yes.&quot; Otherwise, select &quot;No.&quot;" sqref="C11" xr:uid="{00000000-0002-0000-0400-000026000000}">
      <formula1>"YES,NO"</formula1>
    </dataValidation>
    <dataValidation allowBlank="1" showInputMessage="1" showErrorMessage="1" prompt="Minimum tenant contribution (10% of adjusted monthly income)" sqref="C38" xr:uid="{00000000-0002-0000-0400-000027000000}"/>
    <dataValidation allowBlank="1" showInputMessage="1" showErrorMessage="1" prompt="Adjusted Gross Income for the Household" sqref="C32" xr:uid="{00000000-0002-0000-0400-000028000000}"/>
  </dataValidations>
  <hyperlinks>
    <hyperlink ref="A1" location="'TBRA TTP'!J1" display="TBRA Total Tenant Payment Worksheet- Skip to navigation menu" xr:uid="{00000000-0004-0000-0400-000000000000}"/>
    <hyperlink ref="J2" location="'TBRA TTP'!B3" display="Part 1 Household Information " xr:uid="{00000000-0004-0000-0400-000001000000}"/>
    <hyperlink ref="J3" location="'TBRA TTP'!C13" display="Part 2. Dependent Income and Adjustments" xr:uid="{00000000-0004-0000-0400-000002000000}"/>
    <hyperlink ref="J5" location="'TBRA TTP'!C19" display="Part 3. Disability Assistance Expense Adjustment" xr:uid="{00000000-0004-0000-0400-000003000000}"/>
    <hyperlink ref="J4" location="'TBRA TTP'!B19" display="Disability Assisance Expense Qualification Factors" xr:uid="{00000000-0004-0000-0400-000004000000}"/>
    <hyperlink ref="J6" location="'TBRA TTP'!B26" display="Medical Expense Adjustment Qualification Factors" xr:uid="{00000000-0004-0000-0400-000005000000}"/>
    <hyperlink ref="J7" location="'TBRA TTP'!C26" display="Part 4. Medical Expense Adjustment" xr:uid="{00000000-0004-0000-0400-000006000000}"/>
    <hyperlink ref="J8" location="'TBRA TTP'!B30" display="Elderly or Disabled Standard Deduction Qualification Factors" xr:uid="{00000000-0004-0000-0400-000007000000}"/>
    <hyperlink ref="J9" location="'TBRA TTP'!C30" display="Part 5. Elderly or Disabled Household Standard Deduction Calculation" xr:uid="{00000000-0004-0000-0400-000008000000}"/>
    <hyperlink ref="J12" location="'TBRA TTP'!C32" display="Part 6. Adjusted Gross Income of the Household" xr:uid="{00000000-0004-0000-0400-000009000000}"/>
    <hyperlink ref="J13" location="'TBRA TTP'!C34" display="Part 7. Total Tenant Payment" xr:uid="{00000000-0004-0000-0400-00000A000000}"/>
  </hyperlinks>
  <pageMargins left="0.25" right="0" top="0.25" bottom="0.25" header="0" footer="0"/>
  <pageSetup orientation="portrait" horizontalDpi="1200" verticalDpi="1200" r:id="rId1"/>
  <headerFooter differentOddEven="1"/>
  <ignoredErrors>
    <ignoredError sqref="C37" formula="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HOME HIC - English</vt:lpstr>
      <vt:lpstr>HOME HIC - Spanish</vt:lpstr>
      <vt:lpstr>TBRA Subsidy Estimate</vt:lpstr>
      <vt:lpstr>How Much Rent Can I Afford</vt:lpstr>
      <vt:lpstr>TBRA TTP</vt:lpstr>
      <vt:lpstr>'HOME HIC - English'!Print_Area</vt:lpstr>
      <vt:lpstr>'HOME HIC - Spanish'!Print_Area</vt:lpstr>
      <vt:lpstr>'How Much Rent Can I Afford'!Print_Area</vt:lpstr>
      <vt:lpstr>'TBRA Subsidy Estimate'!Print_Area</vt:lpstr>
      <vt:lpstr>'TBRA TTP'!Print_Area</vt:lpstr>
      <vt:lpstr>'TBRA Subsidy Estimate'!Print_Titles</vt:lpstr>
      <vt:lpstr>'TBRA TTP'!Print_Titles</vt:lpstr>
    </vt:vector>
  </TitlesOfParts>
  <Company>TDHCA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HIC TTP SFD Analysis 2010 and 2012 Compliant</dc:title>
  <dc:creator>HOME</dc:creator>
  <cp:lastModifiedBy>Chad Landry</cp:lastModifiedBy>
  <cp:lastPrinted>2025-11-18T21:38:38Z</cp:lastPrinted>
  <dcterms:created xsi:type="dcterms:W3CDTF">2011-03-03T18:26:21Z</dcterms:created>
  <dcterms:modified xsi:type="dcterms:W3CDTF">2025-12-17T16:59:14Z</dcterms:modified>
</cp:coreProperties>
</file>