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10.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11.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12.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13.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14.xml" ContentType="application/vnd.openxmlformats-officedocument.drawing+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15.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drawings/drawing16.xml" ContentType="application/vnd.openxmlformats-officedocument.drawing+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drawings/drawing17.xml" ContentType="application/vnd.openxmlformats-officedocument.drawing+xml"/>
  <Override PartName="/xl/ctrlProps/ctrlProp155.xml" ContentType="application/vnd.ms-excel.controlproperties+xml"/>
  <Override PartName="/xl/drawings/drawing18.xml" ContentType="application/vnd.openxmlformats-officedocument.drawing+xml"/>
  <Override PartName="/xl/ctrlProps/ctrlProp156.xml" ContentType="application/vnd.ms-excel.controlproperties+xml"/>
  <Override PartName="/xl/drawings/drawing19.xml" ContentType="application/vnd.openxmlformats-officedocument.drawing+xml"/>
  <Override PartName="/xl/ctrlProps/ctrlProp157.xml" ContentType="application/vnd.ms-excel.controlproperties+xml"/>
  <Override PartName="/xl/drawings/drawing20.xml" ContentType="application/vnd.openxmlformats-officedocument.drawing+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drawings/drawing21.xml" ContentType="application/vnd.openxmlformats-officedocument.drawing+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drawings/drawing22.xml" ContentType="application/vnd.openxmlformats-officedocument.drawing+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T:\ca\catr\WAP\Website\Posted\Program Guidance Webpage\4. Program Forms\4-TDHCA Assessment Package\New Assessment Form\"/>
    </mc:Choice>
  </mc:AlternateContent>
  <xr:revisionPtr revIDLastSave="0" documentId="13_ncr:1_{5619AB4C-8278-409F-8AF3-ECC79CB7DDB1}" xr6:coauthVersionLast="47" xr6:coauthVersionMax="47" xr10:uidLastSave="{00000000-0000-0000-0000-000000000000}"/>
  <bookViews>
    <workbookView xWindow="-120" yWindow="-120" windowWidth="29040" windowHeight="17640" xr2:uid="{CEB6C68D-650F-47AB-866E-B032C6A5D389}"/>
  </bookViews>
  <sheets>
    <sheet name="Client Information " sheetId="23" r:id="rId1"/>
    <sheet name="Drawing" sheetId="14" r:id="rId2"/>
    <sheet name="Drawing- Example" sheetId="13" r:id="rId3"/>
    <sheet name="Walls" sheetId="3" r:id="rId4"/>
    <sheet name="Windows " sheetId="4" r:id="rId5"/>
    <sheet name="Doors" sheetId="5" r:id="rId6"/>
    <sheet name="Attics" sheetId="6" r:id="rId7"/>
    <sheet name="Foundation" sheetId="7" r:id="rId8"/>
    <sheet name="Heating (1)" sheetId="1" r:id="rId9"/>
    <sheet name="Heating  (2)" sheetId="17" state="hidden" r:id="rId10"/>
    <sheet name="Heating  (3)" sheetId="18" state="hidden" r:id="rId11"/>
    <sheet name="Heating  (4)" sheetId="19" state="hidden" r:id="rId12"/>
    <sheet name="Cooling (1) " sheetId="2" r:id="rId13"/>
    <sheet name="Cooling (2)" sheetId="20" state="hidden" r:id="rId14"/>
    <sheet name="Cooling (3)" sheetId="21" state="hidden" r:id="rId15"/>
    <sheet name="Cooling (4)" sheetId="22" state="hidden" r:id="rId16"/>
    <sheet name="Duct System (1)" sheetId="8" r:id="rId17"/>
    <sheet name="Duct System (2)" sheetId="24" state="hidden" r:id="rId18"/>
    <sheet name="Ducts and Infiltration" sheetId="9" r:id="rId19"/>
    <sheet name="Baseloads" sheetId="10" r:id="rId20"/>
    <sheet name="Health &amp; Safety " sheetId="11" r:id="rId21"/>
    <sheet name="Repairs " sheetId="12" r:id="rId22"/>
  </sheets>
  <definedNames>
    <definedName name="_xlnm.Print_Area" localSheetId="19">Baseloads!$A$1:$N$109</definedName>
    <definedName name="_xlnm.Print_Area" localSheetId="0">'Client Information '!$A$1:$L$52</definedName>
    <definedName name="_xlnm.Print_Area" localSheetId="12">'Cooling (1) '!$A$1:$N$46</definedName>
    <definedName name="_xlnm.Print_Area" localSheetId="5">Doors!$A$1:$N$29</definedName>
    <definedName name="_xlnm.Print_Area" localSheetId="16">'Duct System (1)'!$A$1:$N$43</definedName>
    <definedName name="_xlnm.Print_Area" localSheetId="18">'Ducts and Infiltration'!$A$1:$N$94</definedName>
    <definedName name="_xlnm.Print_Area" localSheetId="7">Foundation!$A$1:$N$101</definedName>
    <definedName name="_xlnm.Print_Area" localSheetId="8">'Heating (1)'!$A$1:$N$53</definedName>
    <definedName name="_xlnm.Print_Area" localSheetId="3">Walls!$A$1:$N$44</definedName>
    <definedName name="Z_9D19C33F_C50B_4AAB_9485_F8DEEC285468_.wvu.Cols" localSheetId="1" hidden="1">Drawing!$DM:$DV</definedName>
    <definedName name="Z_9D19C33F_C50B_4AAB_9485_F8DEEC285468_.wvu.Cols" localSheetId="2" hidden="1">'Drawing- Example'!$DM:$DV</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J66" i="14" l="1"/>
  <c r="DH66" i="14"/>
  <c r="DV65" i="14"/>
  <c r="DK65" i="14"/>
  <c r="DJ65" i="14"/>
  <c r="DI65" i="14"/>
  <c r="DH65" i="14"/>
  <c r="EG64" i="14"/>
  <c r="ED64" i="14"/>
  <c r="EC64" i="14"/>
  <c r="EA64" i="14"/>
  <c r="EE64" i="14" s="1"/>
  <c r="DW64" i="14"/>
  <c r="DT64" i="14"/>
  <c r="DU64" i="14" s="1"/>
  <c r="DS64" i="14"/>
  <c r="DQ64" i="14"/>
  <c r="DK64" i="14"/>
  <c r="DJ64" i="14"/>
  <c r="DI64" i="14"/>
  <c r="DH64" i="14"/>
  <c r="EG63" i="14"/>
  <c r="ED63" i="14"/>
  <c r="EC63" i="14"/>
  <c r="EA63" i="14"/>
  <c r="EE63" i="14" s="1"/>
  <c r="DW63" i="14"/>
  <c r="DT63" i="14"/>
  <c r="DS63" i="14"/>
  <c r="DQ63" i="14"/>
  <c r="DU63" i="14" s="1"/>
  <c r="DK63" i="14"/>
  <c r="DJ63" i="14"/>
  <c r="DI63" i="14"/>
  <c r="DH63" i="14"/>
  <c r="EG62" i="14"/>
  <c r="ED62" i="14"/>
  <c r="EC62" i="14"/>
  <c r="EA62" i="14"/>
  <c r="EE62" i="14" s="1"/>
  <c r="DW62" i="14"/>
  <c r="DT62" i="14"/>
  <c r="DS62" i="14"/>
  <c r="DQ62" i="14"/>
  <c r="DU62" i="14" s="1"/>
  <c r="DK62" i="14"/>
  <c r="DJ62" i="14"/>
  <c r="DI62" i="14"/>
  <c r="DH62" i="14"/>
  <c r="EG61" i="14"/>
  <c r="EE61" i="14"/>
  <c r="ED61" i="14"/>
  <c r="EC61" i="14"/>
  <c r="EA61" i="14"/>
  <c r="DW61" i="14"/>
  <c r="DT61" i="14"/>
  <c r="DS61" i="14"/>
  <c r="DQ61" i="14"/>
  <c r="DU61" i="14" s="1"/>
  <c r="DK61" i="14"/>
  <c r="DJ61" i="14"/>
  <c r="DI61" i="14"/>
  <c r="DH61" i="14"/>
  <c r="EG60" i="14"/>
  <c r="ED60" i="14"/>
  <c r="EC60" i="14"/>
  <c r="EE60" i="14" s="1"/>
  <c r="EA60" i="14"/>
  <c r="DW60" i="14"/>
  <c r="DT60" i="14"/>
  <c r="DS60" i="14"/>
  <c r="DU60" i="14" s="1"/>
  <c r="DQ60" i="14"/>
  <c r="DK60" i="14"/>
  <c r="DJ60" i="14"/>
  <c r="DI60" i="14"/>
  <c r="DH60" i="14"/>
  <c r="EG59" i="14"/>
  <c r="ED59" i="14"/>
  <c r="EC59" i="14"/>
  <c r="EE59" i="14" s="1"/>
  <c r="EA59" i="14"/>
  <c r="DW59" i="14"/>
  <c r="DT59" i="14"/>
  <c r="DS59" i="14"/>
  <c r="DQ59" i="14"/>
  <c r="DU59" i="14" s="1"/>
  <c r="DK59" i="14"/>
  <c r="DJ59" i="14"/>
  <c r="DI59" i="14"/>
  <c r="DH59" i="14"/>
  <c r="EG58" i="14"/>
  <c r="EE58" i="14"/>
  <c r="ED58" i="14"/>
  <c r="EC58" i="14"/>
  <c r="EA58" i="14"/>
  <c r="DW58" i="14"/>
  <c r="DT58" i="14"/>
  <c r="DU58" i="14" s="1"/>
  <c r="DS58" i="14"/>
  <c r="DQ58" i="14"/>
  <c r="DK58" i="14"/>
  <c r="DK66" i="14" s="1"/>
  <c r="DJ58" i="14"/>
  <c r="DI58" i="14"/>
  <c r="DI66" i="14" s="1"/>
  <c r="DH58" i="14"/>
  <c r="EG57" i="14"/>
  <c r="ED57" i="14"/>
  <c r="EC57" i="14"/>
  <c r="EA57" i="14"/>
  <c r="EE57" i="14" s="1"/>
  <c r="DW57" i="14"/>
  <c r="DT57" i="14"/>
  <c r="DS57" i="14"/>
  <c r="DQ57" i="14"/>
  <c r="DU57" i="14" s="1"/>
  <c r="EG56" i="14"/>
  <c r="EE56" i="14"/>
  <c r="ED56" i="14"/>
  <c r="EC56" i="14"/>
  <c r="EA56" i="14"/>
  <c r="DW56" i="14"/>
  <c r="DT56" i="14"/>
  <c r="DU56" i="14" s="1"/>
  <c r="DS56" i="14"/>
  <c r="DQ56" i="14"/>
  <c r="EG55" i="14"/>
  <c r="ED55" i="14"/>
  <c r="EC55" i="14"/>
  <c r="EE55" i="14" s="1"/>
  <c r="EA55" i="14"/>
  <c r="DW55" i="14"/>
  <c r="DT55" i="14"/>
  <c r="DS55" i="14"/>
  <c r="DQ55" i="14"/>
  <c r="DU55" i="14" s="1"/>
  <c r="EG54" i="14"/>
  <c r="ED54" i="14"/>
  <c r="EC54" i="14"/>
  <c r="EA54" i="14"/>
  <c r="EE54" i="14" s="1"/>
  <c r="DW54" i="14"/>
  <c r="DT54" i="14"/>
  <c r="DS54" i="14"/>
  <c r="DQ54" i="14"/>
  <c r="DU54" i="14" s="1"/>
  <c r="DJ53" i="14"/>
  <c r="DI53" i="14"/>
  <c r="DI52" i="14"/>
  <c r="DJ52" i="14" s="1"/>
  <c r="DJ51" i="14"/>
  <c r="DI51" i="14"/>
  <c r="DJ50" i="14"/>
  <c r="DI50" i="14"/>
  <c r="DE50" i="14"/>
  <c r="DJ49" i="14"/>
  <c r="DI49" i="14"/>
  <c r="DE49" i="14"/>
  <c r="DI48" i="14"/>
  <c r="DJ48" i="14" s="1"/>
  <c r="DE48" i="14"/>
  <c r="DJ47" i="14"/>
  <c r="DI47" i="14"/>
  <c r="DE47" i="14"/>
  <c r="DJ46" i="14"/>
  <c r="DI46" i="14"/>
  <c r="DE46" i="14"/>
  <c r="DE45" i="14"/>
  <c r="DI44" i="14"/>
  <c r="DE44" i="14"/>
  <c r="DE43" i="14"/>
  <c r="DE42" i="14"/>
  <c r="DE41" i="14"/>
  <c r="DE40" i="14"/>
  <c r="DX39" i="14"/>
  <c r="DW39" i="14"/>
  <c r="DV39" i="14"/>
  <c r="DU39" i="14"/>
  <c r="DT39" i="14"/>
  <c r="DS39" i="14"/>
  <c r="DR39" i="14"/>
  <c r="DQ39" i="14"/>
  <c r="DP39" i="14"/>
  <c r="DO39" i="14"/>
  <c r="DN39" i="14"/>
  <c r="DM39" i="14"/>
  <c r="DL39" i="14"/>
  <c r="DK39" i="14"/>
  <c r="DJ39" i="14"/>
  <c r="DI39" i="14"/>
  <c r="DE39" i="14"/>
  <c r="DE38" i="14"/>
  <c r="DE37" i="14"/>
  <c r="DE36" i="14"/>
  <c r="DX35" i="14"/>
  <c r="DX41" i="14" s="1"/>
  <c r="DV35" i="14"/>
  <c r="DV41" i="14" s="1"/>
  <c r="DS35" i="14"/>
  <c r="DS41" i="14" s="1"/>
  <c r="DQ35" i="14"/>
  <c r="DQ41" i="14" s="1"/>
  <c r="DO35" i="14"/>
  <c r="DO41" i="14" s="1"/>
  <c r="DN35" i="14"/>
  <c r="DN41" i="14" s="1"/>
  <c r="DL35" i="14"/>
  <c r="DL41" i="14" s="1"/>
  <c r="DJ35" i="14"/>
  <c r="DJ41" i="14" s="1"/>
  <c r="DE35" i="14"/>
  <c r="DX34" i="14"/>
  <c r="DW34" i="14"/>
  <c r="DV34" i="14"/>
  <c r="DU34" i="14"/>
  <c r="DT34" i="14"/>
  <c r="DS34" i="14"/>
  <c r="DR34" i="14"/>
  <c r="DQ34" i="14"/>
  <c r="DP34" i="14"/>
  <c r="DO34" i="14"/>
  <c r="DN34" i="14"/>
  <c r="DM34" i="14"/>
  <c r="DL34" i="14"/>
  <c r="DK34" i="14"/>
  <c r="DJ34" i="14"/>
  <c r="DI34" i="14"/>
  <c r="DE34" i="14"/>
  <c r="DX33" i="14"/>
  <c r="DW33" i="14"/>
  <c r="DV33" i="14"/>
  <c r="DU33" i="14"/>
  <c r="DT33" i="14"/>
  <c r="DS33" i="14"/>
  <c r="DR33" i="14"/>
  <c r="DQ33" i="14"/>
  <c r="DP33" i="14"/>
  <c r="DO33" i="14"/>
  <c r="DN33" i="14"/>
  <c r="DM33" i="14"/>
  <c r="DL33" i="14"/>
  <c r="DK33" i="14"/>
  <c r="DJ33" i="14"/>
  <c r="DI33" i="14"/>
  <c r="DE33" i="14"/>
  <c r="DX32" i="14"/>
  <c r="DW32" i="14"/>
  <c r="DV32" i="14"/>
  <c r="DU32" i="14"/>
  <c r="DT32" i="14"/>
  <c r="DS32" i="14"/>
  <c r="DR32" i="14"/>
  <c r="DQ32" i="14"/>
  <c r="DP32" i="14"/>
  <c r="DO32" i="14"/>
  <c r="DN32" i="14"/>
  <c r="DM32" i="14"/>
  <c r="DL32" i="14"/>
  <c r="DK32" i="14"/>
  <c r="DJ32" i="14"/>
  <c r="DI32" i="14"/>
  <c r="DE32" i="14"/>
  <c r="DX31" i="14"/>
  <c r="DW31" i="14"/>
  <c r="DV31" i="14"/>
  <c r="DU31" i="14"/>
  <c r="DT31" i="14"/>
  <c r="DS31" i="14"/>
  <c r="DR31" i="14"/>
  <c r="DQ31" i="14"/>
  <c r="DP31" i="14"/>
  <c r="DO31" i="14"/>
  <c r="DN31" i="14"/>
  <c r="DM31" i="14"/>
  <c r="DL31" i="14"/>
  <c r="DK31" i="14"/>
  <c r="DJ31" i="14"/>
  <c r="DI31" i="14"/>
  <c r="DE31" i="14"/>
  <c r="DX30" i="14"/>
  <c r="DW30" i="14"/>
  <c r="DV30" i="14"/>
  <c r="DU30" i="14"/>
  <c r="DT30" i="14"/>
  <c r="DS30" i="14"/>
  <c r="DR30" i="14"/>
  <c r="DQ30" i="14"/>
  <c r="DP30" i="14"/>
  <c r="DO30" i="14"/>
  <c r="DN30" i="14"/>
  <c r="DM30" i="14"/>
  <c r="DL30" i="14"/>
  <c r="DK30" i="14"/>
  <c r="DJ30" i="14"/>
  <c r="DI30" i="14"/>
  <c r="DE30" i="14"/>
  <c r="DX29" i="14"/>
  <c r="DW29" i="14"/>
  <c r="DW35" i="14" s="1"/>
  <c r="DW41" i="14" s="1"/>
  <c r="DV29" i="14"/>
  <c r="DU29" i="14"/>
  <c r="DU35" i="14" s="1"/>
  <c r="DU41" i="14" s="1"/>
  <c r="DT29" i="14"/>
  <c r="DT35" i="14" s="1"/>
  <c r="DT41" i="14" s="1"/>
  <c r="DS29" i="14"/>
  <c r="DR29" i="14"/>
  <c r="DR35" i="14" s="1"/>
  <c r="DR41" i="14" s="1"/>
  <c r="DQ29" i="14"/>
  <c r="DP29" i="14"/>
  <c r="DP35" i="14" s="1"/>
  <c r="DP41" i="14" s="1"/>
  <c r="DO29" i="14"/>
  <c r="DN29" i="14"/>
  <c r="DM29" i="14"/>
  <c r="DM35" i="14" s="1"/>
  <c r="DM41" i="14" s="1"/>
  <c r="DL29" i="14"/>
  <c r="DK29" i="14"/>
  <c r="DK35" i="14" s="1"/>
  <c r="DK41" i="14" s="1"/>
  <c r="DJ29" i="14"/>
  <c r="DI29" i="14"/>
  <c r="DI35" i="14" s="1"/>
  <c r="DI41" i="14" s="1"/>
  <c r="DE29" i="14"/>
  <c r="DE51" i="14" s="1"/>
  <c r="DX25" i="14"/>
  <c r="DX40" i="14" s="1"/>
  <c r="DW25" i="14"/>
  <c r="DW40" i="14" s="1"/>
  <c r="DV25" i="14"/>
  <c r="DV40" i="14" s="1"/>
  <c r="DU25" i="14"/>
  <c r="DU40" i="14" s="1"/>
  <c r="DT25" i="14"/>
  <c r="DT40" i="14" s="1"/>
  <c r="DS25" i="14"/>
  <c r="DS40" i="14" s="1"/>
  <c r="DR25" i="14"/>
  <c r="DR40" i="14" s="1"/>
  <c r="DQ25" i="14"/>
  <c r="DQ40" i="14" s="1"/>
  <c r="DP25" i="14"/>
  <c r="DP40" i="14" s="1"/>
  <c r="DO25" i="14"/>
  <c r="DO40" i="14" s="1"/>
  <c r="DN25" i="14"/>
  <c r="DN40" i="14" s="1"/>
  <c r="DM25" i="14"/>
  <c r="DM40" i="14" s="1"/>
  <c r="DL25" i="14"/>
  <c r="DL40" i="14" s="1"/>
  <c r="DK25" i="14"/>
  <c r="DK40" i="14" s="1"/>
  <c r="DJ25" i="14"/>
  <c r="DJ40" i="14" s="1"/>
  <c r="DI25" i="14"/>
  <c r="DI40" i="14" s="1"/>
  <c r="DJ64" i="13"/>
  <c r="DH64" i="13"/>
  <c r="DV63" i="13"/>
  <c r="DK63" i="13"/>
  <c r="DJ63" i="13"/>
  <c r="DI63" i="13"/>
  <c r="DH63" i="13"/>
  <c r="EG62" i="13"/>
  <c r="EE62" i="13"/>
  <c r="ED62" i="13"/>
  <c r="EC62" i="13"/>
  <c r="EA62" i="13"/>
  <c r="DW62" i="13"/>
  <c r="DU62" i="13"/>
  <c r="DT62" i="13"/>
  <c r="DS62" i="13"/>
  <c r="DQ62" i="13"/>
  <c r="DK62" i="13"/>
  <c r="DJ62" i="13"/>
  <c r="DI62" i="13"/>
  <c r="DH62" i="13"/>
  <c r="EG61" i="13"/>
  <c r="ED61" i="13"/>
  <c r="EC61" i="13"/>
  <c r="EA61" i="13"/>
  <c r="EE61" i="13" s="1"/>
  <c r="DW61" i="13"/>
  <c r="DT61" i="13"/>
  <c r="DS61" i="13"/>
  <c r="DQ61" i="13"/>
  <c r="DU61" i="13" s="1"/>
  <c r="DK61" i="13"/>
  <c r="DJ61" i="13"/>
  <c r="DI61" i="13"/>
  <c r="DH61" i="13"/>
  <c r="EG60" i="13"/>
  <c r="ED60" i="13"/>
  <c r="EC60" i="13"/>
  <c r="EA60" i="13"/>
  <c r="EE60" i="13" s="1"/>
  <c r="DW60" i="13"/>
  <c r="DT60" i="13"/>
  <c r="DU60" i="13" s="1"/>
  <c r="DS60" i="13"/>
  <c r="DQ60" i="13"/>
  <c r="DK60" i="13"/>
  <c r="DJ60" i="13"/>
  <c r="DI60" i="13"/>
  <c r="DH60" i="13"/>
  <c r="EG59" i="13"/>
  <c r="ED59" i="13"/>
  <c r="EC59" i="13"/>
  <c r="EA59" i="13"/>
  <c r="EE59" i="13" s="1"/>
  <c r="DW59" i="13"/>
  <c r="DT59" i="13"/>
  <c r="DU59" i="13" s="1"/>
  <c r="DS59" i="13"/>
  <c r="DQ59" i="13"/>
  <c r="DK59" i="13"/>
  <c r="DJ59" i="13"/>
  <c r="DI59" i="13"/>
  <c r="DH59" i="13"/>
  <c r="EG58" i="13"/>
  <c r="ED58" i="13"/>
  <c r="EC58" i="13"/>
  <c r="EE58" i="13" s="1"/>
  <c r="EA58" i="13"/>
  <c r="DW58" i="13"/>
  <c r="DT58" i="13"/>
  <c r="DS58" i="13"/>
  <c r="DQ58" i="13"/>
  <c r="DU58" i="13" s="1"/>
  <c r="DK58" i="13"/>
  <c r="DJ58" i="13"/>
  <c r="DI58" i="13"/>
  <c r="DH58" i="13"/>
  <c r="EG57" i="13"/>
  <c r="EE57" i="13"/>
  <c r="ED57" i="13"/>
  <c r="EC57" i="13"/>
  <c r="EA57" i="13"/>
  <c r="DW57" i="13"/>
  <c r="DT57" i="13"/>
  <c r="DS57" i="13"/>
  <c r="DQ57" i="13"/>
  <c r="DU57" i="13" s="1"/>
  <c r="DK57" i="13"/>
  <c r="DJ57" i="13"/>
  <c r="DI57" i="13"/>
  <c r="DH57" i="13"/>
  <c r="EG56" i="13"/>
  <c r="EE56" i="13"/>
  <c r="ED56" i="13"/>
  <c r="EC56" i="13"/>
  <c r="EA56" i="13"/>
  <c r="DW56" i="13"/>
  <c r="DU56" i="13"/>
  <c r="DT56" i="13"/>
  <c r="DS56" i="13"/>
  <c r="DQ56" i="13"/>
  <c r="DK56" i="13"/>
  <c r="DK64" i="13" s="1"/>
  <c r="DJ56" i="13"/>
  <c r="DI56" i="13"/>
  <c r="DI64" i="13" s="1"/>
  <c r="DH56" i="13"/>
  <c r="EG55" i="13"/>
  <c r="ED55" i="13"/>
  <c r="EC55" i="13"/>
  <c r="EA55" i="13"/>
  <c r="EE55" i="13" s="1"/>
  <c r="DW55" i="13"/>
  <c r="DT55" i="13"/>
  <c r="DS55" i="13"/>
  <c r="DQ55" i="13"/>
  <c r="DU55" i="13" s="1"/>
  <c r="EG54" i="13"/>
  <c r="EE54" i="13"/>
  <c r="ED54" i="13"/>
  <c r="EC54" i="13"/>
  <c r="EA54" i="13"/>
  <c r="DW54" i="13"/>
  <c r="DT54" i="13"/>
  <c r="DS54" i="13"/>
  <c r="DQ54" i="13"/>
  <c r="DU54" i="13" s="1"/>
  <c r="DI53" i="13"/>
  <c r="DJ53" i="13" s="1"/>
  <c r="DJ52" i="13"/>
  <c r="DI52" i="13"/>
  <c r="DI51" i="13"/>
  <c r="DJ51" i="13" s="1"/>
  <c r="DJ50" i="13"/>
  <c r="DI50" i="13"/>
  <c r="DE50" i="13"/>
  <c r="DI49" i="13"/>
  <c r="DJ49" i="13" s="1"/>
  <c r="DE49" i="13"/>
  <c r="DJ48" i="13"/>
  <c r="DI48" i="13"/>
  <c r="DE48" i="13"/>
  <c r="DI47" i="13"/>
  <c r="DJ47" i="13" s="1"/>
  <c r="DE47" i="13"/>
  <c r="DJ46" i="13"/>
  <c r="DI46" i="13"/>
  <c r="DE46" i="13"/>
  <c r="DE45" i="13"/>
  <c r="DI44" i="13"/>
  <c r="DE44" i="13"/>
  <c r="DE43" i="13"/>
  <c r="DE42" i="13"/>
  <c r="DE41" i="13"/>
  <c r="DE40" i="13"/>
  <c r="DX39" i="13"/>
  <c r="DW39" i="13"/>
  <c r="DV39" i="13"/>
  <c r="DU39" i="13"/>
  <c r="DT39" i="13"/>
  <c r="DS39" i="13"/>
  <c r="DR39" i="13"/>
  <c r="DQ39" i="13"/>
  <c r="DP39" i="13"/>
  <c r="DO39" i="13"/>
  <c r="DN39" i="13"/>
  <c r="DM39" i="13"/>
  <c r="DL39" i="13"/>
  <c r="DK39" i="13"/>
  <c r="DJ39" i="13"/>
  <c r="DI39" i="13"/>
  <c r="DE39" i="13"/>
  <c r="DE38" i="13"/>
  <c r="DE37" i="13"/>
  <c r="DE36" i="13"/>
  <c r="DX35" i="13"/>
  <c r="DX41" i="13" s="1"/>
  <c r="DW35" i="13"/>
  <c r="DW41" i="13" s="1"/>
  <c r="DV35" i="13"/>
  <c r="DV41" i="13" s="1"/>
  <c r="DT35" i="13"/>
  <c r="DT41" i="13" s="1"/>
  <c r="DO35" i="13"/>
  <c r="DO41" i="13" s="1"/>
  <c r="DL35" i="13"/>
  <c r="DL41" i="13" s="1"/>
  <c r="DK35" i="13"/>
  <c r="DK41" i="13" s="1"/>
  <c r="DJ35" i="13"/>
  <c r="DJ41" i="13" s="1"/>
  <c r="DE35" i="13"/>
  <c r="DX34" i="13"/>
  <c r="DW34" i="13"/>
  <c r="DV34" i="13"/>
  <c r="DU34" i="13"/>
  <c r="DT34" i="13"/>
  <c r="DS34" i="13"/>
  <c r="DR34" i="13"/>
  <c r="DQ34" i="13"/>
  <c r="DP34" i="13"/>
  <c r="DO34" i="13"/>
  <c r="DN34" i="13"/>
  <c r="DM34" i="13"/>
  <c r="DL34" i="13"/>
  <c r="DK34" i="13"/>
  <c r="DJ34" i="13"/>
  <c r="DI34" i="13"/>
  <c r="DE34" i="13"/>
  <c r="DX33" i="13"/>
  <c r="DW33" i="13"/>
  <c r="DV33" i="13"/>
  <c r="DU33" i="13"/>
  <c r="DT33" i="13"/>
  <c r="DS33" i="13"/>
  <c r="DR33" i="13"/>
  <c r="DQ33" i="13"/>
  <c r="DP33" i="13"/>
  <c r="DO33" i="13"/>
  <c r="DN33" i="13"/>
  <c r="DM33" i="13"/>
  <c r="DL33" i="13"/>
  <c r="DK33" i="13"/>
  <c r="DJ33" i="13"/>
  <c r="DI33" i="13"/>
  <c r="DE33" i="13"/>
  <c r="DX32" i="13"/>
  <c r="DW32" i="13"/>
  <c r="DV32" i="13"/>
  <c r="DU32" i="13"/>
  <c r="DT32" i="13"/>
  <c r="DS32" i="13"/>
  <c r="DR32" i="13"/>
  <c r="DQ32" i="13"/>
  <c r="DP32" i="13"/>
  <c r="DO32" i="13"/>
  <c r="DN32" i="13"/>
  <c r="DM32" i="13"/>
  <c r="DL32" i="13"/>
  <c r="DK32" i="13"/>
  <c r="DJ32" i="13"/>
  <c r="DI32" i="13"/>
  <c r="DE32" i="13"/>
  <c r="DX31" i="13"/>
  <c r="DW31" i="13"/>
  <c r="DV31" i="13"/>
  <c r="DU31" i="13"/>
  <c r="DT31" i="13"/>
  <c r="DS31" i="13"/>
  <c r="DR31" i="13"/>
  <c r="DQ31" i="13"/>
  <c r="DP31" i="13"/>
  <c r="DO31" i="13"/>
  <c r="DN31" i="13"/>
  <c r="DM31" i="13"/>
  <c r="DL31" i="13"/>
  <c r="DK31" i="13"/>
  <c r="DJ31" i="13"/>
  <c r="DI31" i="13"/>
  <c r="DE31" i="13"/>
  <c r="DE51" i="13" s="1"/>
  <c r="DX30" i="13"/>
  <c r="DW30" i="13"/>
  <c r="DV30" i="13"/>
  <c r="DU30" i="13"/>
  <c r="DT30" i="13"/>
  <c r="DS30" i="13"/>
  <c r="DR30" i="13"/>
  <c r="DQ30" i="13"/>
  <c r="DP30" i="13"/>
  <c r="DO30" i="13"/>
  <c r="DN30" i="13"/>
  <c r="DM30" i="13"/>
  <c r="DL30" i="13"/>
  <c r="DK30" i="13"/>
  <c r="DJ30" i="13"/>
  <c r="DI30" i="13"/>
  <c r="DE30" i="13"/>
  <c r="DE53" i="13" s="1"/>
  <c r="DX29" i="13"/>
  <c r="DW29" i="13"/>
  <c r="DV29" i="13"/>
  <c r="DU29" i="13"/>
  <c r="DU35" i="13" s="1"/>
  <c r="DU41" i="13" s="1"/>
  <c r="DT29" i="13"/>
  <c r="DS29" i="13"/>
  <c r="DS35" i="13" s="1"/>
  <c r="DS41" i="13" s="1"/>
  <c r="DR29" i="13"/>
  <c r="DR35" i="13" s="1"/>
  <c r="DR41" i="13" s="1"/>
  <c r="DQ29" i="13"/>
  <c r="DQ35" i="13" s="1"/>
  <c r="DQ41" i="13" s="1"/>
  <c r="DP29" i="13"/>
  <c r="DP35" i="13" s="1"/>
  <c r="DP41" i="13" s="1"/>
  <c r="DO29" i="13"/>
  <c r="DN29" i="13"/>
  <c r="DN35" i="13" s="1"/>
  <c r="DN41" i="13" s="1"/>
  <c r="DM29" i="13"/>
  <c r="DM35" i="13" s="1"/>
  <c r="DM41" i="13" s="1"/>
  <c r="DL29" i="13"/>
  <c r="DK29" i="13"/>
  <c r="DJ29" i="13"/>
  <c r="DI29" i="13"/>
  <c r="DI35" i="13" s="1"/>
  <c r="DI41" i="13" s="1"/>
  <c r="DE29" i="13"/>
  <c r="DE52" i="13" s="1"/>
  <c r="DX25" i="13"/>
  <c r="DX40" i="13" s="1"/>
  <c r="DW25" i="13"/>
  <c r="DW40" i="13" s="1"/>
  <c r="DV25" i="13"/>
  <c r="DV40" i="13" s="1"/>
  <c r="DU25" i="13"/>
  <c r="DU40" i="13" s="1"/>
  <c r="DT25" i="13"/>
  <c r="DT40" i="13" s="1"/>
  <c r="DS25" i="13"/>
  <c r="DS40" i="13" s="1"/>
  <c r="DR25" i="13"/>
  <c r="DR40" i="13" s="1"/>
  <c r="DQ25" i="13"/>
  <c r="DQ40" i="13" s="1"/>
  <c r="DP25" i="13"/>
  <c r="DP40" i="13" s="1"/>
  <c r="DO25" i="13"/>
  <c r="DO40" i="13" s="1"/>
  <c r="DN25" i="13"/>
  <c r="DN40" i="13" s="1"/>
  <c r="DM25" i="13"/>
  <c r="DM40" i="13" s="1"/>
  <c r="DL25" i="13"/>
  <c r="DL40" i="13" s="1"/>
  <c r="DK25" i="13"/>
  <c r="DK40" i="13" s="1"/>
  <c r="DJ25" i="13"/>
  <c r="DJ40" i="13" s="1"/>
  <c r="DI25" i="13"/>
  <c r="DI40" i="13" s="1"/>
  <c r="DI68" i="14" l="1"/>
  <c r="DE52" i="14"/>
  <c r="DE53" i="14" s="1"/>
  <c r="DI66" i="13"/>
  <c r="L94" i="9" l="1"/>
  <c r="L81" i="9"/>
  <c r="E10" i="5" l="1"/>
  <c r="E9" i="5"/>
  <c r="E8" i="5"/>
  <c r="E7" i="5"/>
  <c r="E6" i="5"/>
  <c r="E5" i="5"/>
  <c r="E4" i="5"/>
  <c r="M23" i="3"/>
  <c r="M22" i="3"/>
  <c r="M21" i="3"/>
  <c r="M20" i="3"/>
  <c r="M19" i="3"/>
  <c r="M18" i="3"/>
  <c r="M17" i="3"/>
  <c r="M16" i="3"/>
  <c r="M15" i="3"/>
  <c r="M14" i="3"/>
  <c r="M13" i="3"/>
  <c r="M12" i="3"/>
  <c r="M11" i="3"/>
  <c r="M10" i="3"/>
  <c r="M9" i="3"/>
  <c r="M8" i="3"/>
  <c r="M7" i="3"/>
  <c r="M6" i="3"/>
  <c r="M5" i="3"/>
  <c r="M4" i="3"/>
</calcChain>
</file>

<file path=xl/sharedStrings.xml><?xml version="1.0" encoding="utf-8"?>
<sst xmlns="http://schemas.openxmlformats.org/spreadsheetml/2006/main" count="1390" uniqueCount="496">
  <si>
    <t xml:space="preserve">Heating Codes (Choose a code that fits Agency Ex. Htr. 1, Htr. 2, Etc.) </t>
  </si>
  <si>
    <t xml:space="preserve">Existing Equipment </t>
  </si>
  <si>
    <t xml:space="preserve">HVAC System Code </t>
  </si>
  <si>
    <t xml:space="preserve">Equipment Type </t>
  </si>
  <si>
    <t>Fuel Type</t>
  </si>
  <si>
    <t xml:space="preserve">Equipment Location </t>
  </si>
  <si>
    <t xml:space="preserve">Year Manufactured </t>
  </si>
  <si>
    <t xml:space="preserve">Primary System </t>
  </si>
  <si>
    <t xml:space="preserve">Secondary System </t>
  </si>
  <si>
    <t xml:space="preserve">Flow Configuration </t>
  </si>
  <si>
    <t xml:space="preserve">CO Reading </t>
  </si>
  <si>
    <t>Serial Number #</t>
  </si>
  <si>
    <t xml:space="preserve">Model # </t>
  </si>
  <si>
    <t xml:space="preserve">Gas Leak Present </t>
  </si>
  <si>
    <t>Maintenance Status</t>
  </si>
  <si>
    <t xml:space="preserve">Recommend Further Diagnostic Testing </t>
  </si>
  <si>
    <t xml:space="preserve">Heat Rise Test </t>
  </si>
  <si>
    <t xml:space="preserve">Supply Temp. </t>
  </si>
  <si>
    <t xml:space="preserve">Return Temp. </t>
  </si>
  <si>
    <t>Heat Rise Results</t>
  </si>
  <si>
    <t xml:space="preserve">Heating Performance </t>
  </si>
  <si>
    <t xml:space="preserve">Output Capacity </t>
  </si>
  <si>
    <t xml:space="preserve">Steady State Efficiency </t>
  </si>
  <si>
    <t>Input Units</t>
  </si>
  <si>
    <t>Output Capacity</t>
  </si>
  <si>
    <t xml:space="preserve">Existing HSPF </t>
  </si>
  <si>
    <t xml:space="preserve">Ton(s) </t>
  </si>
  <si>
    <t xml:space="preserve">Equipment Features </t>
  </si>
  <si>
    <t xml:space="preserve">Fraction of Load Served </t>
  </si>
  <si>
    <t>Atmospheric Burner</t>
  </si>
  <si>
    <t>Automatic Vent Damper</t>
  </si>
  <si>
    <t>IID</t>
  </si>
  <si>
    <t xml:space="preserve">Pilot Light </t>
  </si>
  <si>
    <t>On in Summer</t>
  </si>
  <si>
    <t>Heating Setback Used</t>
  </si>
  <si>
    <t xml:space="preserve">Retrofit Options to Evaluate </t>
  </si>
  <si>
    <t xml:space="preserve">Required </t>
  </si>
  <si>
    <t xml:space="preserve">Include In SIR </t>
  </si>
  <si>
    <t>Heating Nighttime Setback (F)</t>
  </si>
  <si>
    <t xml:space="preserve">Daily Setback Hours </t>
  </si>
  <si>
    <t xml:space="preserve">Additional Cost ($) </t>
  </si>
  <si>
    <t xml:space="preserve">Tune Up </t>
  </si>
  <si>
    <t xml:space="preserve">Efficiency Improvements (%) </t>
  </si>
  <si>
    <t xml:space="preserve">Replace the Equipment </t>
  </si>
  <si>
    <t xml:space="preserve">Install Smart Thermostat </t>
  </si>
  <si>
    <t xml:space="preserve">Replacement Equipment </t>
  </si>
  <si>
    <t>Material Cost ($)</t>
  </si>
  <si>
    <t>Labor Cost ($)</t>
  </si>
  <si>
    <t xml:space="preserve">Other Cost ($) </t>
  </si>
  <si>
    <t>Output Capacity:</t>
  </si>
  <si>
    <t>Heating:</t>
  </si>
  <si>
    <t xml:space="preserve">Thermostat Type </t>
  </si>
  <si>
    <t>Nighttime Thermostat Setting (F)</t>
  </si>
  <si>
    <t>Relocate Thermostat</t>
  </si>
  <si>
    <t xml:space="preserve">Existing Flue Type </t>
  </si>
  <si>
    <t xml:space="preserve">Existing Flue Condition </t>
  </si>
  <si>
    <t xml:space="preserve">Combustion System Type </t>
  </si>
  <si>
    <t>Flue Diameter (in)</t>
  </si>
  <si>
    <t xml:space="preserve">Combustion Air Intake </t>
  </si>
  <si>
    <t xml:space="preserve">Air Filter Location </t>
  </si>
  <si>
    <t>Blower Motor Type</t>
  </si>
  <si>
    <t>Blower Condition</t>
  </si>
  <si>
    <t>Filter Condition</t>
  </si>
  <si>
    <t xml:space="preserve">Filter Size (length x width, in.) </t>
  </si>
  <si>
    <t xml:space="preserve">Cooling Codes (Choose a code that fits Agency AC1, AC2, Etc.) </t>
  </si>
  <si>
    <t xml:space="preserve">Condition </t>
  </si>
  <si>
    <t xml:space="preserve">Floor Area Cooled (Sq. Ft) </t>
  </si>
  <si>
    <t xml:space="preserve">Cooling Performance </t>
  </si>
  <si>
    <t>Air Conditioner Coil Condition</t>
  </si>
  <si>
    <t>Condenser Coil Condition</t>
  </si>
  <si>
    <t>Existing SEER</t>
  </si>
  <si>
    <t xml:space="preserve">Output Type </t>
  </si>
  <si>
    <t>Ton(s)</t>
  </si>
  <si>
    <t>Existing EER</t>
  </si>
  <si>
    <t xml:space="preserve">Amps (Actual Metering)- If applicable </t>
  </si>
  <si>
    <t xml:space="preserve">Exterior/Interior Wall Info   (Wall Code should be orientation plus wall number Example N1, E2, Etc.)    </t>
  </si>
  <si>
    <t>Wall # Code</t>
  </si>
  <si>
    <t>Wall Type</t>
  </si>
  <si>
    <t>Stud Size</t>
  </si>
  <si>
    <t>Exterior Type</t>
  </si>
  <si>
    <t>Exposure To</t>
  </si>
  <si>
    <t>Orientation</t>
  </si>
  <si>
    <t>Condition</t>
  </si>
  <si>
    <t>Width (ft.)</t>
  </si>
  <si>
    <t xml:space="preserve">Height (ft.) </t>
  </si>
  <si>
    <t>Existing Insulation</t>
  </si>
  <si>
    <t>Ext. R-Value</t>
  </si>
  <si>
    <t xml:space="preserve">Added Insulation Type </t>
  </si>
  <si>
    <t>Gross Area (sqft)</t>
  </si>
  <si>
    <t>Additional Cost ($)</t>
  </si>
  <si>
    <t xml:space="preserve"> </t>
  </si>
  <si>
    <t xml:space="preserve">Additional Wall Notes - Note: Anything specific to ECM's and NEAT Audit Inputs </t>
  </si>
  <si>
    <t xml:space="preserve">Wall Information </t>
  </si>
  <si>
    <t xml:space="preserve">Additional Heating Notes- Note: anything specific to ECM's and NEAT Audit Inputs </t>
  </si>
  <si>
    <t>Additional Cooling Notes- Note: Anything specific to ECM's and NEAT Audit Inputs</t>
  </si>
  <si>
    <t>Window Code</t>
  </si>
  <si>
    <t>Window Type</t>
  </si>
  <si>
    <t>Frame Type</t>
  </si>
  <si>
    <t>Glazing Type</t>
  </si>
  <si>
    <t>Leakiness</t>
  </si>
  <si>
    <t>Window Width (in)</t>
  </si>
  <si>
    <t>Window Height (in)</t>
  </si>
  <si>
    <t>Wall Code</t>
  </si>
  <si>
    <t>Install Solar Screen</t>
  </si>
  <si>
    <t>Retrofit Options</t>
  </si>
  <si>
    <t>Additional Window Notes Note: Anything specific to ECM's and NEAT Audit Inputs</t>
  </si>
  <si>
    <t xml:space="preserve">Existing Window Information </t>
  </si>
  <si>
    <t xml:space="preserve">Windows  (window code shall be the window # only Ex. 1,2,3)    </t>
  </si>
  <si>
    <t>*If windows are deteriorated beyond repair picture will be needed to submitted with assessment*</t>
  </si>
  <si>
    <t>Storm Window</t>
  </si>
  <si>
    <t>Interior Shading</t>
  </si>
  <si>
    <t>Exterior Shading</t>
  </si>
  <si>
    <t xml:space="preserve">Overhang/Awning </t>
  </si>
  <si>
    <t>Horizontal Projection (in)</t>
  </si>
  <si>
    <t xml:space="preserve">Distance from Lintel (in) </t>
  </si>
  <si>
    <t xml:space="preserve">Number on This Wall </t>
  </si>
  <si>
    <t>Doors (door code shall be alphabetical ex. A,B,C, etc.)</t>
  </si>
  <si>
    <t>Door Code</t>
  </si>
  <si>
    <t>Door Type</t>
  </si>
  <si>
    <t>Width (in)</t>
  </si>
  <si>
    <t>Height (in)</t>
  </si>
  <si>
    <t>Area (sq. ft.)</t>
  </si>
  <si>
    <t>Storm Door Condition</t>
  </si>
  <si>
    <t xml:space="preserve">Replacement Door Required </t>
  </si>
  <si>
    <t xml:space="preserve">Include in SIR </t>
  </si>
  <si>
    <t>Additional Door Notes - Anything specific to ECM's and NEAT Audit Inputs</t>
  </si>
  <si>
    <t xml:space="preserve">Existing Door Information </t>
  </si>
  <si>
    <t xml:space="preserve">Leakiness Guide </t>
  </si>
  <si>
    <t xml:space="preserve">Additional Cost ($/door) </t>
  </si>
  <si>
    <t>UNFINISHED-Attic Info.   (Attic Codes shall be with abbreviated identifying characteristics Ex. MA-main attic,  LA-left attic,  RA- right attic,  FRP-  flat roof portion,  etc.)</t>
  </si>
  <si>
    <t>Attic Code</t>
  </si>
  <si>
    <t>Attic Types</t>
  </si>
  <si>
    <t xml:space="preserve">Joist Spacing </t>
  </si>
  <si>
    <t>Depth (in)</t>
  </si>
  <si>
    <t xml:space="preserve">Existing R-Value </t>
  </si>
  <si>
    <t xml:space="preserve">R-Value to Add </t>
  </si>
  <si>
    <t xml:space="preserve">Add Insulation Type </t>
  </si>
  <si>
    <t xml:space="preserve">Roof Color </t>
  </si>
  <si>
    <t xml:space="preserve">Additional Cost(s) </t>
  </si>
  <si>
    <t>Existing. Insul. Type</t>
  </si>
  <si>
    <t>Existing High Ventilation?</t>
  </si>
  <si>
    <t xml:space="preserve">Existing Low Ventilation? </t>
  </si>
  <si>
    <t xml:space="preserve">Vent Free Area Selection </t>
  </si>
  <si>
    <t xml:space="preserve">Existing Attic Information- Unfinished Attic </t>
  </si>
  <si>
    <t>FINISHED-Attic Info.   (Attic Codes shall be with abbreviated identifying characteristics Ex. MA-main attic,  LA-left attic,  RA- right attic,  FRP-  flat roof portion,  etc.)</t>
  </si>
  <si>
    <t xml:space="preserve">Attic Area Type </t>
  </si>
  <si>
    <t>R-Value to Add</t>
  </si>
  <si>
    <t>Additional Cost(s)</t>
  </si>
  <si>
    <t xml:space="preserve">Existing Attic Information- Finished Attic </t>
  </si>
  <si>
    <t xml:space="preserve">Floor Type </t>
  </si>
  <si>
    <t>Additional Attic Notes Note: Anything specific to ECM's and NEAT Audit Inputs</t>
  </si>
  <si>
    <t xml:space="preserve">Foundation Codes should be labeled with short abbreviations like F1, F2, etc. </t>
  </si>
  <si>
    <t xml:space="preserve">Foundation Code </t>
  </si>
  <si>
    <t xml:space="preserve">Foundation Type </t>
  </si>
  <si>
    <t>Conditioned</t>
  </si>
  <si>
    <t xml:space="preserve">Floor Information Required- Conditioned </t>
  </si>
  <si>
    <t xml:space="preserve">Area (sq. ft) </t>
  </si>
  <si>
    <t xml:space="preserve">Sill Information Required- Conditioned </t>
  </si>
  <si>
    <t xml:space="preserve">Floor Joist Size (in) </t>
  </si>
  <si>
    <t xml:space="preserve">Perimeter (ft) </t>
  </si>
  <si>
    <t>Existing Insulation R-Value</t>
  </si>
  <si>
    <t xml:space="preserve">Foundation Wall Information Required- Conditioned </t>
  </si>
  <si>
    <t xml:space="preserve">Height (ft) </t>
  </si>
  <si>
    <t>Height Exposed %</t>
  </si>
  <si>
    <t>Perimeter (ft)</t>
  </si>
  <si>
    <t>Existing Insulation R Value</t>
  </si>
  <si>
    <t xml:space="preserve">Area (sq ft) </t>
  </si>
  <si>
    <t xml:space="preserve">Sill Information Required- Non-Conditioned </t>
  </si>
  <si>
    <t xml:space="preserve">Vented Non-Conditioned </t>
  </si>
  <si>
    <t xml:space="preserve">Floor Information Required Vented Non-Conditioned </t>
  </si>
  <si>
    <t xml:space="preserve">Floor Information Required-Non-Conditioned or Unintentionally Conditioned </t>
  </si>
  <si>
    <t xml:space="preserve">Sill Information Required- Non-Conditioned or Unintentionally Conditioned </t>
  </si>
  <si>
    <t xml:space="preserve">Foundation Wall Information Required- Non-Conditioned or Unintentionally Conditioned </t>
  </si>
  <si>
    <t xml:space="preserve">Floor Information Required Uninsulated Slab or Insulated Slab </t>
  </si>
  <si>
    <t xml:space="preserve">Foundation Wall Required Uninsulated Slab or Insulated Slab </t>
  </si>
  <si>
    <t xml:space="preserve">Floor Information Required Exposed Floor- With Sheating or Exposed Floor- No Sheating </t>
  </si>
  <si>
    <t xml:space="preserve">Sill Information Required Exposed Floor- With Sheating or Exposed Floor- No Sheating </t>
  </si>
  <si>
    <t>NEAT includes eight foundation types, each requiring specific information. Enter details based on the selected foundation type.
• If the foundation type appears gray, no further selection is needed.
• If yellow, choose the option that best applies, as they require the same information.</t>
  </si>
  <si>
    <t>Additional Floor Notes - Anything specific to ECM's and NEAT Audit Inputs</t>
  </si>
  <si>
    <t xml:space="preserve">Duct System Codes (Enter the Duct System applicable to the Existing Equipment) </t>
  </si>
  <si>
    <t xml:space="preserve">Existing Duct Systems </t>
  </si>
  <si>
    <t xml:space="preserve">Duct System Code </t>
  </si>
  <si>
    <t xml:space="preserve">Duct Type </t>
  </si>
  <si>
    <t xml:space="preserve">HVAC Systems Served </t>
  </si>
  <si>
    <t xml:space="preserve">Duct Location </t>
  </si>
  <si>
    <t xml:space="preserve">Duct Insulation </t>
  </si>
  <si>
    <t>Duct Insulation R-Value</t>
  </si>
  <si>
    <t xml:space="preserve"># of Supply Registers </t>
  </si>
  <si>
    <t># of Return Registers</t>
  </si>
  <si>
    <t xml:space="preserve">Existing Register Evaluation </t>
  </si>
  <si>
    <t xml:space="preserve">Duct Section </t>
  </si>
  <si>
    <t>Shape of Ducts</t>
  </si>
  <si>
    <t>Length (ft)</t>
  </si>
  <si>
    <t xml:space="preserve">Add Insulation </t>
  </si>
  <si>
    <t xml:space="preserve">Added R-Value </t>
  </si>
  <si>
    <t>Duct Dimensions If measurements are known enter information here. (Group if share same dimensions)</t>
  </si>
  <si>
    <t>Use Defaults (Check Box if Utilizing Defaults)</t>
  </si>
  <si>
    <t>Surface Area (sq ft)- Return</t>
  </si>
  <si>
    <t>Surface Area (sq ft)- Supply</t>
  </si>
  <si>
    <t xml:space="preserve">Diameter (in) </t>
  </si>
  <si>
    <t>Insulation R-Value (Default)</t>
  </si>
  <si>
    <t xml:space="preserve">Measure Number </t>
  </si>
  <si>
    <t xml:space="preserve">Ducts and Infiltration </t>
  </si>
  <si>
    <t>Building Pressure Differential (Pa)</t>
  </si>
  <si>
    <t xml:space="preserve">Evaluate Duct Sealing </t>
  </si>
  <si>
    <t xml:space="preserve">Duct Leakage Method </t>
  </si>
  <si>
    <t xml:space="preserve">Duct Blower Measurements </t>
  </si>
  <si>
    <t xml:space="preserve">Whole House Blower Door Measurements </t>
  </si>
  <si>
    <t xml:space="preserve">Date Tests Conducted </t>
  </si>
  <si>
    <t xml:space="preserve">Target Leakage Rate - After Weatherization </t>
  </si>
  <si>
    <t>Air Leakage Rate (CFM) - Before Weatherization</t>
  </si>
  <si>
    <t>After Duct Sealing- Target or Actual- Total (CFM) @25 (Pa)</t>
  </si>
  <si>
    <t xml:space="preserve">Before Duct Sealing- Existing- Total (CFM) @25 (Pa) </t>
  </si>
  <si>
    <t xml:space="preserve">Before Duct Sealing- Existing - Outside (CFM) @25 (Pa) </t>
  </si>
  <si>
    <t>After Duct Sealing- Target or Actual- Outside(CFM) @25 (Pa)</t>
  </si>
  <si>
    <t>*'Outside' readings are taken while the house to outdoor presure difference provided by a blower door is maintained at the same level as the duct to outdoor pressure difference created by the duct blower. Thus, the 'Duct Pressure' and the 'House Pressure With Respect To Outside' should be equal.</t>
  </si>
  <si>
    <t xml:space="preserve">Duct Operating Pressures </t>
  </si>
  <si>
    <t xml:space="preserve">Before Duct Sealing </t>
  </si>
  <si>
    <t xml:space="preserve">Supply (Pa) </t>
  </si>
  <si>
    <t xml:space="preserve">Return (Pa) </t>
  </si>
  <si>
    <t xml:space="preserve">After Duct Sealing </t>
  </si>
  <si>
    <t xml:space="preserve">Costs </t>
  </si>
  <si>
    <t xml:space="preserve">Infilration Reduction ($) </t>
  </si>
  <si>
    <t xml:space="preserve">Duct Sealing ($) </t>
  </si>
  <si>
    <t xml:space="preserve">Zone Pressure Diagnostics (ZPD's) </t>
  </si>
  <si>
    <t xml:space="preserve">Location </t>
  </si>
  <si>
    <t>Pressure (Pa)</t>
  </si>
  <si>
    <t xml:space="preserve">Air Infiltration/Duct System Notes (Area of Focus) </t>
  </si>
  <si>
    <t xml:space="preserve">Air Infiltration Measure(s)- Location/Description </t>
  </si>
  <si>
    <t>Cost ($)</t>
  </si>
  <si>
    <t>Total ($)</t>
  </si>
  <si>
    <t>Duct Sealing Measure(s)- Location/Description</t>
  </si>
  <si>
    <t xml:space="preserve">Baseloads </t>
  </si>
  <si>
    <t xml:space="preserve">Manufacturer </t>
  </si>
  <si>
    <t>Model Number</t>
  </si>
  <si>
    <t xml:space="preserve">Serial Number </t>
  </si>
  <si>
    <t xml:space="preserve">Manufacture Year </t>
  </si>
  <si>
    <t xml:space="preserve">Fuel Type </t>
  </si>
  <si>
    <t>Condition of Water Heater</t>
  </si>
  <si>
    <t xml:space="preserve">Rated Storage Capacity (gal) </t>
  </si>
  <si>
    <t xml:space="preserve">Input Units </t>
  </si>
  <si>
    <t xml:space="preserve">Rated Input </t>
  </si>
  <si>
    <t xml:space="preserve">Energy Factor </t>
  </si>
  <si>
    <t>Uniform Energy Factor</t>
  </si>
  <si>
    <t>First-Hour Rating (gal)</t>
  </si>
  <si>
    <t xml:space="preserve">Recovery Efficiency </t>
  </si>
  <si>
    <t xml:space="preserve">Output Rating </t>
  </si>
  <si>
    <t xml:space="preserve">CO Reading at Initial Inspection </t>
  </si>
  <si>
    <t>HWH Temp at Initial Inspection</t>
  </si>
  <si>
    <t xml:space="preserve">HWH Testing Efficiency </t>
  </si>
  <si>
    <t xml:space="preserve">Draft Test Results </t>
  </si>
  <si>
    <t xml:space="preserve">Existing Insulation Levels - Water Heating Equipment (#1) </t>
  </si>
  <si>
    <t>Water Heater Wrap Present</t>
  </si>
  <si>
    <t xml:space="preserve">Water Heater Pipe Insulation Present </t>
  </si>
  <si>
    <t xml:space="preserve">Existing Tank R-Value </t>
  </si>
  <si>
    <t xml:space="preserve">Existing Tank Thickness (in) </t>
  </si>
  <si>
    <t xml:space="preserve">Existing Insulation Type </t>
  </si>
  <si>
    <t>Note: Adjust Temp if &gt;120 (F)</t>
  </si>
  <si>
    <t>Water Heating- Existing Equipment (#2)</t>
  </si>
  <si>
    <t xml:space="preserve">Existing Insulation Levels - Water Heating Equipment (#2) </t>
  </si>
  <si>
    <t>Combustion Water Heating Testing Results (#1)</t>
  </si>
  <si>
    <t>Combustion Water Heating Testing Results (#2)</t>
  </si>
  <si>
    <t>Low Flow Showerhead/Aerators</t>
  </si>
  <si>
    <t xml:space="preserve">Existing Showerheads </t>
  </si>
  <si>
    <t xml:space="preserve">Number of Showerheads Present </t>
  </si>
  <si>
    <t xml:space="preserve">Shower Use (min/day) </t>
  </si>
  <si>
    <t xml:space="preserve">Flow Rate (gpm) </t>
  </si>
  <si>
    <t xml:space="preserve">Existing Aerators </t>
  </si>
  <si>
    <t xml:space="preserve">Number of Aerators Present </t>
  </si>
  <si>
    <t xml:space="preserve">Minutes each/per day </t>
  </si>
  <si>
    <t xml:space="preserve">Refrigerators </t>
  </si>
  <si>
    <t>Manufacturer</t>
  </si>
  <si>
    <t xml:space="preserve">Model Number </t>
  </si>
  <si>
    <t>Serial Number</t>
  </si>
  <si>
    <t xml:space="preserve">Door Seal Condition </t>
  </si>
  <si>
    <t xml:space="preserve">Defrost Option </t>
  </si>
  <si>
    <t>Manufacture Date</t>
  </si>
  <si>
    <t>Metering Minutes</t>
  </si>
  <si>
    <t xml:space="preserve">Meter Reading (kWh) </t>
  </si>
  <si>
    <t>Size (cu ft)</t>
  </si>
  <si>
    <t xml:space="preserve">Lighting (LED) 's </t>
  </si>
  <si>
    <t xml:space="preserve">Lighting Code: 40 watt Eq. (9watt) </t>
  </si>
  <si>
    <t xml:space="preserve">Type </t>
  </si>
  <si>
    <t>Quantity</t>
  </si>
  <si>
    <t xml:space="preserve">Lighting Code: 60 watt Eq. (13watt) </t>
  </si>
  <si>
    <t xml:space="preserve">Lighting Code: 75 watt Eq. (19watt) </t>
  </si>
  <si>
    <t xml:space="preserve">Lighting Code: 100 watt Eq. (23watt) </t>
  </si>
  <si>
    <t xml:space="preserve">Usage (hr/day) </t>
  </si>
  <si>
    <t>Additional Baseload Notes- Note: Anything specific to ECM's and NEAT Audit Inputs</t>
  </si>
  <si>
    <t>Health &amp; Safety</t>
  </si>
  <si>
    <t xml:space="preserve">Health and Safety Devices </t>
  </si>
  <si>
    <t xml:space="preserve">Smoke Detector is Needed </t>
  </si>
  <si>
    <t xml:space="preserve">Quantity </t>
  </si>
  <si>
    <t xml:space="preserve">All Existing Smoke Detectors are Operable </t>
  </si>
  <si>
    <t xml:space="preserve">(Select Check Box, if Dwelling unit has operable smoke detectors in the correct locations) </t>
  </si>
  <si>
    <t xml:space="preserve">Carbon Monoxide (CO) Monitor is Needed </t>
  </si>
  <si>
    <t xml:space="preserve">All Existing CO Detectors are Operable </t>
  </si>
  <si>
    <t xml:space="preserve">(Select Check Box, if Dwelling unit has operable CO Detectors in the correct locations) </t>
  </si>
  <si>
    <t xml:space="preserve">CAZ Isolation Details </t>
  </si>
  <si>
    <t xml:space="preserve">Combustion Appliance Location </t>
  </si>
  <si>
    <t xml:space="preserve">Build Combustion Closet for CAZ? </t>
  </si>
  <si>
    <t xml:space="preserve">Combustion Air Vent Pipe Size Needed </t>
  </si>
  <si>
    <t>8"</t>
  </si>
  <si>
    <t xml:space="preserve">Spillage Test Results </t>
  </si>
  <si>
    <t xml:space="preserve">Acceptable Combustion Air? </t>
  </si>
  <si>
    <r>
      <t xml:space="preserve">✅ </t>
    </r>
    <r>
      <rPr>
        <b/>
        <sz val="11"/>
        <color theme="1"/>
        <rFont val="Calibri"/>
        <family val="2"/>
        <scheme val="minor"/>
      </rPr>
      <t>Spillage Test</t>
    </r>
    <r>
      <rPr>
        <sz val="11"/>
        <color theme="1"/>
        <rFont val="Calibri"/>
        <family val="2"/>
        <scheme val="minor"/>
      </rPr>
      <t xml:space="preserve"> – Check if combustion gases escape into the home instead of venting properly.</t>
    </r>
  </si>
  <si>
    <r>
      <t xml:space="preserve">✅ </t>
    </r>
    <r>
      <rPr>
        <b/>
        <sz val="11"/>
        <color theme="1"/>
        <rFont val="Calibri"/>
        <family val="2"/>
        <scheme val="minor"/>
      </rPr>
      <t>Draft Pressure Test</t>
    </r>
    <r>
      <rPr>
        <sz val="11"/>
        <color theme="1"/>
        <rFont val="Calibri"/>
        <family val="2"/>
        <scheme val="minor"/>
      </rPr>
      <t xml:space="preserve"> – Measure draft pressure (Pa) to ensure proper exhaust flow.</t>
    </r>
  </si>
  <si>
    <r>
      <t xml:space="preserve">✅ </t>
    </r>
    <r>
      <rPr>
        <b/>
        <sz val="11"/>
        <color theme="1"/>
        <rFont val="Calibri"/>
        <family val="2"/>
        <scheme val="minor"/>
      </rPr>
      <t>CO (Carbon Monoxide) Testing</t>
    </r>
    <r>
      <rPr>
        <sz val="11"/>
        <color theme="1"/>
        <rFont val="Calibri"/>
        <family val="2"/>
        <scheme val="minor"/>
      </rPr>
      <t xml:space="preserve"> – Measure CO levels in the flue and ambient air.</t>
    </r>
  </si>
  <si>
    <r>
      <t xml:space="preserve">✅ </t>
    </r>
    <r>
      <rPr>
        <b/>
        <sz val="11"/>
        <color theme="1"/>
        <rFont val="Calibri"/>
        <family val="2"/>
        <scheme val="minor"/>
      </rPr>
      <t>Worst-Case Depressurization Test</t>
    </r>
    <r>
      <rPr>
        <sz val="11"/>
        <color theme="1"/>
        <rFont val="Calibri"/>
        <family val="2"/>
        <scheme val="minor"/>
      </rPr>
      <t xml:space="preserve"> – Assess if exhaust fans or air pressure changes cause backdrafting.</t>
    </r>
  </si>
  <si>
    <r>
      <t xml:space="preserve">✅ </t>
    </r>
    <r>
      <rPr>
        <b/>
        <sz val="11"/>
        <color theme="1"/>
        <rFont val="Calibri"/>
        <family val="2"/>
        <scheme val="minor"/>
      </rPr>
      <t>Excessive Flame Rollout</t>
    </r>
    <r>
      <rPr>
        <sz val="11"/>
        <color theme="1"/>
        <rFont val="Calibri"/>
        <family val="2"/>
        <scheme val="minor"/>
      </rPr>
      <t xml:space="preserve"> – Check for flames escaping from the burner area.</t>
    </r>
  </si>
  <si>
    <t xml:space="preserve">Combustion Safety Key Measurements to Consider </t>
  </si>
  <si>
    <t xml:space="preserve">Cook Stove Details </t>
  </si>
  <si>
    <t xml:space="preserve">Oven Measurement </t>
  </si>
  <si>
    <t xml:space="preserve">Oven Fuel Type </t>
  </si>
  <si>
    <t>Beyond Cleaning Repair?</t>
  </si>
  <si>
    <t xml:space="preserve">Recommend Replacement? </t>
  </si>
  <si>
    <t>Center</t>
  </si>
  <si>
    <t>RF</t>
  </si>
  <si>
    <t>LF</t>
  </si>
  <si>
    <t xml:space="preserve">RR </t>
  </si>
  <si>
    <t>LR</t>
  </si>
  <si>
    <t xml:space="preserve">Range Top Burner Measurements </t>
  </si>
  <si>
    <t xml:space="preserve">Vent Pipe Considerations </t>
  </si>
  <si>
    <t>Total BTU Input</t>
  </si>
  <si>
    <t>Up to 50,000 BTU's</t>
  </si>
  <si>
    <t>50,001-100,000 BTU's</t>
  </si>
  <si>
    <t>100,001-200,000 BTU's</t>
  </si>
  <si>
    <t xml:space="preserve">Recommended Duct Size (Round) </t>
  </si>
  <si>
    <t xml:space="preserve">6" </t>
  </si>
  <si>
    <t xml:space="preserve">10" </t>
  </si>
  <si>
    <r>
      <t xml:space="preserve">✅ </t>
    </r>
    <r>
      <rPr>
        <b/>
        <sz val="10"/>
        <color theme="1"/>
        <rFont val="Calibri"/>
        <family val="2"/>
        <scheme val="minor"/>
      </rPr>
      <t>Verify using NFPA 54, Table 9.3.1.2 (Combustion Air Sizing)</t>
    </r>
  </si>
  <si>
    <r>
      <t xml:space="preserve">✅ </t>
    </r>
    <r>
      <rPr>
        <b/>
        <sz val="10"/>
        <color theme="1"/>
        <rFont val="Calibri"/>
        <family val="2"/>
        <scheme val="minor"/>
      </rPr>
      <t>Consider room size (confined vs. unconfined space)</t>
    </r>
  </si>
  <si>
    <r>
      <t xml:space="preserve">✅ </t>
    </r>
    <r>
      <rPr>
        <b/>
        <sz val="10"/>
        <color theme="1"/>
        <rFont val="Calibri"/>
        <family val="2"/>
        <scheme val="minor"/>
      </rPr>
      <t>Ensure duct length, restrictions, and louvers are accounted for</t>
    </r>
  </si>
  <si>
    <t xml:space="preserve">Source Control &amp; Moisture Prevention - (Use Checkboxes to Confirm Visual Inspection Completion) </t>
  </si>
  <si>
    <t xml:space="preserve">Inspected Roof for Leaks, missing/damaged Shingles, Weak Spots, etc.) </t>
  </si>
  <si>
    <t>Evaluated Gutters for Clogging, disrepair, or improper slope</t>
  </si>
  <si>
    <t xml:space="preserve">Checked for Proper downspounts and extensions to direct water away from home </t>
  </si>
  <si>
    <t>Verified presence &amp; function of flashing around roof penetrations</t>
  </si>
  <si>
    <t xml:space="preserve">Looked for evidence of standing water. </t>
  </si>
  <si>
    <t>Evaluated windows for condensation issues around windows/doors</t>
  </si>
  <si>
    <t>Checked for bulk water intrustion evidence around windows/doors</t>
  </si>
  <si>
    <t xml:space="preserve">Roof/Crawlspace/Windows &amp; Doors/ Drainage System </t>
  </si>
  <si>
    <t xml:space="preserve">Action Needed? </t>
  </si>
  <si>
    <t xml:space="preserve">General Asbestos Inspection </t>
  </si>
  <si>
    <t xml:space="preserve">Conducted Visial Inspection for materials suspected to contain Asbestos (e.g., Insulation, walls, pipes, roof, etc. </t>
  </si>
  <si>
    <t xml:space="preserve">General Plumbing Inspection </t>
  </si>
  <si>
    <t xml:space="preserve">Conducted Visual inspection for any exposed plumbing areas for active leaks. </t>
  </si>
  <si>
    <t>Action Needed?</t>
  </si>
  <si>
    <t xml:space="preserve">General Electrical Inspection </t>
  </si>
  <si>
    <t>Visual Inspection for Presence and condtion of Knob-and-Tube wiring</t>
  </si>
  <si>
    <t xml:space="preserve">Verified proper grounding and bonding of electrical system. </t>
  </si>
  <si>
    <t xml:space="preserve">Wood Stove/Fireplace </t>
  </si>
  <si>
    <t>Fireplace Passess Inspection</t>
  </si>
  <si>
    <t xml:space="preserve">Fireplace Condition </t>
  </si>
  <si>
    <t xml:space="preserve">Fireplace Operational and In-use by HH. </t>
  </si>
  <si>
    <t>Wood Stove Present?</t>
  </si>
  <si>
    <t xml:space="preserve">Proper Floor Protection, and code compliace clearances to walls </t>
  </si>
  <si>
    <t xml:space="preserve">Lead Paint Inspection </t>
  </si>
  <si>
    <t xml:space="preserve">Suspected Lead Paint Present? </t>
  </si>
  <si>
    <t>Measure/Description</t>
  </si>
  <si>
    <t xml:space="preserve">Cost($) </t>
  </si>
  <si>
    <t>Health &amp; Safety Notes - Anything specific to ECM's and NEAT Audit Inputs</t>
  </si>
  <si>
    <t>Estimated H&amp;S Measures</t>
  </si>
  <si>
    <t>Include SIR</t>
  </si>
  <si>
    <t>Annual Energy Savings</t>
  </si>
  <si>
    <t xml:space="preserve">Units: </t>
  </si>
  <si>
    <t xml:space="preserve">Repair Notes- Anything specific to ECM's and NEAT Audit Inputs </t>
  </si>
  <si>
    <t xml:space="preserve">Repairs Measures to Consider </t>
  </si>
  <si>
    <t xml:space="preserve">Fuel Saved: </t>
  </si>
  <si>
    <t xml:space="preserve">Life (yr): </t>
  </si>
  <si>
    <t>Audit #</t>
  </si>
  <si>
    <t>Window Sq Ft for insulation</t>
  </si>
  <si>
    <t>A</t>
  </si>
  <si>
    <t>B</t>
  </si>
  <si>
    <t>C</t>
  </si>
  <si>
    <t>D</t>
  </si>
  <si>
    <t>E</t>
  </si>
  <si>
    <t>F</t>
  </si>
  <si>
    <t>G</t>
  </si>
  <si>
    <t>H</t>
  </si>
  <si>
    <t>I</t>
  </si>
  <si>
    <t>J</t>
  </si>
  <si>
    <t>K</t>
  </si>
  <si>
    <t>L</t>
  </si>
  <si>
    <t>M</t>
  </si>
  <si>
    <t>N</t>
  </si>
  <si>
    <t>O</t>
  </si>
  <si>
    <t>P</t>
  </si>
  <si>
    <t>Wall Legend</t>
  </si>
  <si>
    <t>Door Legend</t>
  </si>
  <si>
    <t xml:space="preserve">Sq. Ft. </t>
  </si>
  <si>
    <t>FOR ACTUAL SCREEN MEASUREMENTS THAT ARE DIFFERENT THAN WINDOW MEASUREMENT</t>
  </si>
  <si>
    <t>Volume Calculator</t>
  </si>
  <si>
    <t>Door Sq Ft for Insulation</t>
  </si>
  <si>
    <t xml:space="preserve">Window Legend </t>
  </si>
  <si>
    <t xml:space="preserve">Mechanical Legends </t>
  </si>
  <si>
    <t>Length</t>
  </si>
  <si>
    <t>Witdth</t>
  </si>
  <si>
    <t>Height</t>
  </si>
  <si>
    <t>Volume</t>
  </si>
  <si>
    <t>Shaded</t>
  </si>
  <si>
    <t>#</t>
  </si>
  <si>
    <t>Width</t>
  </si>
  <si>
    <t>Burglar Bars</t>
  </si>
  <si>
    <t>BR Legend</t>
  </si>
  <si>
    <t>Wall Sq Ft for Insulation</t>
  </si>
  <si>
    <t>Wall</t>
  </si>
  <si>
    <t xml:space="preserve">Misc. </t>
  </si>
  <si>
    <t>Windows</t>
  </si>
  <si>
    <t>Doors</t>
  </si>
  <si>
    <t>Total Insul</t>
  </si>
  <si>
    <t>0</t>
  </si>
  <si>
    <t>Total Wall Insulation</t>
  </si>
  <si>
    <t>D1</t>
  </si>
  <si>
    <t>D2</t>
  </si>
  <si>
    <t>D3</t>
  </si>
  <si>
    <t>D4</t>
  </si>
  <si>
    <t>D5</t>
  </si>
  <si>
    <t>Total Volume</t>
  </si>
  <si>
    <t>D6</t>
  </si>
  <si>
    <t xml:space="preserve">1, </t>
  </si>
  <si>
    <t xml:space="preserve">12, </t>
  </si>
  <si>
    <t>Averaged Wall Height</t>
  </si>
  <si>
    <t xml:space="preserve">4, </t>
  </si>
  <si>
    <t xml:space="preserve">15, </t>
  </si>
  <si>
    <t xml:space="preserve">5, </t>
  </si>
  <si>
    <t xml:space="preserve">16, </t>
  </si>
  <si>
    <t xml:space="preserve">6, </t>
  </si>
  <si>
    <t xml:space="preserve">17, </t>
  </si>
  <si>
    <t xml:space="preserve">7, </t>
  </si>
  <si>
    <t xml:space="preserve">18, </t>
  </si>
  <si>
    <t xml:space="preserve">8, </t>
  </si>
  <si>
    <t xml:space="preserve">19, </t>
  </si>
  <si>
    <t xml:space="preserve">9, </t>
  </si>
  <si>
    <t xml:space="preserve">20, </t>
  </si>
  <si>
    <t xml:space="preserve">10, </t>
  </si>
  <si>
    <t xml:space="preserve">21, </t>
  </si>
  <si>
    <t xml:space="preserve">11, </t>
  </si>
  <si>
    <t xml:space="preserve">22, </t>
  </si>
  <si>
    <t xml:space="preserve"> EA.</t>
  </si>
  <si>
    <t>Avg Height</t>
  </si>
  <si>
    <t xml:space="preserve">2, </t>
  </si>
  <si>
    <t xml:space="preserve">13, </t>
  </si>
  <si>
    <t>Assessor</t>
  </si>
  <si>
    <t>Date</t>
  </si>
  <si>
    <t xml:space="preserve">3, </t>
  </si>
  <si>
    <t xml:space="preserve">14, </t>
  </si>
  <si>
    <t>Subrecipient Information</t>
  </si>
  <si>
    <t>Assessment Information</t>
  </si>
  <si>
    <t xml:space="preserve">Additional Notes (Directions, Landmarks, Client Availability, Etc.) </t>
  </si>
  <si>
    <t xml:space="preserve">Client Information </t>
  </si>
  <si>
    <t xml:space="preserve">Head of Houeshold </t>
  </si>
  <si>
    <t xml:space="preserve">Unit Address </t>
  </si>
  <si>
    <t xml:space="preserve">County </t>
  </si>
  <si>
    <t xml:space="preserve">Number of Occupants </t>
  </si>
  <si>
    <t>Number of Disabled</t>
  </si>
  <si>
    <t>Number of Elderly</t>
  </si>
  <si>
    <t>Number of Children Under 5</t>
  </si>
  <si>
    <t xml:space="preserve">Building Information </t>
  </si>
  <si>
    <t xml:space="preserve">Building Type </t>
  </si>
  <si>
    <t>Primary Heating Fuel</t>
  </si>
  <si>
    <t xml:space="preserve">Owner or Rental </t>
  </si>
  <si>
    <t xml:space="preserve">Weatherized in the Past 15 Years? </t>
  </si>
  <si>
    <t xml:space="preserve">High Energy Burden &gt;11% of Gross Annual Income </t>
  </si>
  <si>
    <t xml:space="preserve">High Energy User &gt; $1,000.00 Annually </t>
  </si>
  <si>
    <t xml:space="preserve">Square Footage </t>
  </si>
  <si>
    <t xml:space="preserve">Conditioned Stories </t>
  </si>
  <si>
    <t>Infiltration Height (ft)</t>
  </si>
  <si>
    <t>Number of Bedrooms</t>
  </si>
  <si>
    <t>Number of Bathrooms</t>
  </si>
  <si>
    <t xml:space="preserve">Wind Shielding </t>
  </si>
  <si>
    <t>Application Approval Date</t>
  </si>
  <si>
    <t>Assessment Date</t>
  </si>
  <si>
    <t xml:space="preserve">Audit Date </t>
  </si>
  <si>
    <t>Initial Assessor(s)</t>
  </si>
  <si>
    <t>Energy Auditor(s)</t>
  </si>
  <si>
    <t>Final Inspector(s)</t>
  </si>
  <si>
    <r>
      <rPr>
        <b/>
        <sz val="14"/>
        <color theme="1"/>
        <rFont val="Calibri"/>
        <family val="2"/>
        <scheme val="minor"/>
      </rPr>
      <t>Tight</t>
    </r>
    <r>
      <rPr>
        <sz val="14"/>
        <color theme="1"/>
        <rFont val="Calibri"/>
        <family val="2"/>
        <scheme val="minor"/>
      </rPr>
      <t xml:space="preserve">: Selection should be based off Tight-fitting doors that are structrually sound and have fully functional Weatherstriping and likely would not benefit from A.I. Efforts. </t>
    </r>
  </si>
  <si>
    <r>
      <rPr>
        <b/>
        <sz val="14"/>
        <color theme="1"/>
        <rFont val="Calibri"/>
        <family val="2"/>
        <scheme val="minor"/>
      </rPr>
      <t>Medium</t>
    </r>
    <r>
      <rPr>
        <sz val="14"/>
        <color theme="1"/>
        <rFont val="Calibri"/>
        <family val="2"/>
        <scheme val="minor"/>
      </rPr>
      <t xml:space="preserve">: Selection should be based off a door that is structurally stable but may have minor alignment issues, small gaps, or weatherstripping that is present but not fully effective, allowing some air leakage. Would more than likely benefit from A.I. efforts. </t>
    </r>
  </si>
  <si>
    <r>
      <rPr>
        <b/>
        <sz val="14"/>
        <color theme="1"/>
        <rFont val="Calibri"/>
        <family val="2"/>
        <scheme val="minor"/>
      </rPr>
      <t>Loose</t>
    </r>
    <r>
      <rPr>
        <sz val="14"/>
        <color theme="1"/>
        <rFont val="Calibri"/>
        <family val="2"/>
        <scheme val="minor"/>
      </rPr>
      <t xml:space="preserve">: Selection should be based off ill-fitted and has structrual problems, noticeable leakage sites, and no or non-functional weatherstripping. Will benefit from air sealing efforts or possible repair/replacement. </t>
    </r>
  </si>
  <si>
    <t xml:space="preserve">Efficiency Measurement </t>
  </si>
  <si>
    <t>Output Capacity Measurement</t>
  </si>
  <si>
    <t>Efficiency</t>
  </si>
  <si>
    <t>Daytime Thermostat Setting (F)</t>
  </si>
  <si>
    <t xml:space="preserve">Efficiency: </t>
  </si>
  <si>
    <t xml:space="preserve">Output Capacity Measurement </t>
  </si>
  <si>
    <t xml:space="preserve">Cooling: </t>
  </si>
  <si>
    <t>Condition of Plenum Joints</t>
  </si>
  <si>
    <t>1234ABC</t>
  </si>
  <si>
    <t xml:space="preserve">Existing Equipment - For more than (1) Cooling System - Right Click on the Cooling Tab and Unhide for more </t>
  </si>
  <si>
    <t>Subrecipient Name</t>
  </si>
  <si>
    <t>Subrecipient Address</t>
  </si>
  <si>
    <t>Client Contact Number</t>
  </si>
  <si>
    <t xml:space="preserve">Contractor Start Date </t>
  </si>
  <si>
    <t>Water Heating- Existing Equipment (#1)</t>
  </si>
  <si>
    <t xml:space="preserve">Existing Equipment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</si>
</sst>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quot;$&quot;#,##0.00"/>
    <numFmt numFmtId="165" formatCode="0.000"/>
  </numFmts>
  <fonts count="32"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b/>
      <sz val="11"/>
      <color theme="0"/>
      <name val="Calibri"/>
      <family val="2"/>
      <scheme val="minor"/>
    </font>
    <font>
      <b/>
      <sz val="16"/>
      <name val="Calibri"/>
      <family val="2"/>
      <scheme val="minor"/>
    </font>
    <font>
      <b/>
      <sz val="11"/>
      <name val="Calibri"/>
      <family val="2"/>
      <scheme val="minor"/>
    </font>
    <font>
      <b/>
      <sz val="12"/>
      <name val="Calibri"/>
      <family val="2"/>
      <scheme val="minor"/>
    </font>
    <font>
      <sz val="12"/>
      <name val="Calibri"/>
      <family val="2"/>
      <scheme val="minor"/>
    </font>
    <font>
      <sz val="12"/>
      <color theme="1"/>
      <name val="Calibri"/>
      <family val="2"/>
      <scheme val="minor"/>
    </font>
    <font>
      <b/>
      <sz val="14"/>
      <name val="Calibri"/>
      <family val="2"/>
      <scheme val="minor"/>
    </font>
    <font>
      <sz val="11"/>
      <name val="Calibri"/>
      <family val="2"/>
      <scheme val="minor"/>
    </font>
    <font>
      <b/>
      <u/>
      <sz val="12"/>
      <color theme="1"/>
      <name val="Calibri"/>
      <family val="2"/>
      <scheme val="minor"/>
    </font>
    <font>
      <u/>
      <sz val="11"/>
      <color theme="10"/>
      <name val="Calibri"/>
      <family val="2"/>
      <scheme val="minor"/>
    </font>
    <font>
      <sz val="10"/>
      <color theme="1"/>
      <name val="Calibri"/>
      <family val="2"/>
      <scheme val="minor"/>
    </font>
    <font>
      <b/>
      <sz val="10"/>
      <color theme="1"/>
      <name val="Calibri"/>
      <family val="2"/>
      <scheme val="minor"/>
    </font>
    <font>
      <sz val="16"/>
      <color theme="1"/>
      <name val="Calibri"/>
      <family val="2"/>
      <scheme val="minor"/>
    </font>
    <font>
      <i/>
      <sz val="11"/>
      <color theme="1"/>
      <name val="Calibri"/>
      <family val="2"/>
      <scheme val="minor"/>
    </font>
    <font>
      <sz val="11"/>
      <color rgb="FFFF0000"/>
      <name val="Calibri"/>
      <family val="2"/>
      <scheme val="minor"/>
    </font>
    <font>
      <b/>
      <sz val="18"/>
      <name val="Calibri"/>
      <family val="2"/>
      <scheme val="minor"/>
    </font>
    <font>
      <sz val="10"/>
      <name val="Calibri"/>
      <family val="2"/>
      <scheme val="minor"/>
    </font>
    <font>
      <sz val="10"/>
      <color theme="0" tint="-0.14999847407452621"/>
      <name val="Calibri"/>
      <family val="2"/>
      <scheme val="minor"/>
    </font>
    <font>
      <sz val="9"/>
      <color theme="1"/>
      <name val="Calibri"/>
      <family val="2"/>
      <scheme val="minor"/>
    </font>
    <font>
      <sz val="10"/>
      <color rgb="FFFF0000"/>
      <name val="Calibri"/>
      <family val="2"/>
      <scheme val="minor"/>
    </font>
    <font>
      <u/>
      <sz val="10"/>
      <color theme="1"/>
      <name val="Calibri"/>
      <family val="2"/>
      <scheme val="minor"/>
    </font>
    <font>
      <sz val="9"/>
      <color rgb="FFFF0000"/>
      <name val="Calibri"/>
      <family val="2"/>
      <scheme val="minor"/>
    </font>
    <font>
      <sz val="11"/>
      <color theme="0" tint="-0.14999847407452621"/>
      <name val="Calibri"/>
      <family val="2"/>
      <scheme val="minor"/>
    </font>
    <font>
      <sz val="12"/>
      <color theme="0" tint="-0.14999847407452621"/>
      <name val="Calibri"/>
      <family val="2"/>
      <scheme val="minor"/>
    </font>
    <font>
      <sz val="14"/>
      <color theme="1"/>
      <name val="Calibri"/>
      <family val="2"/>
      <scheme val="minor"/>
    </font>
    <font>
      <b/>
      <sz val="16"/>
      <color theme="1"/>
      <name val="Calibri"/>
      <family val="2"/>
      <scheme val="minor"/>
    </font>
    <font>
      <b/>
      <u/>
      <sz val="16"/>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A5A5A5"/>
      </patternFill>
    </fill>
    <fill>
      <patternFill patternType="solid">
        <fgColor rgb="FFFFFFCC"/>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rgb="FFFFFFE1"/>
        <bgColor indexed="64"/>
      </patternFill>
    </fill>
    <fill>
      <patternFill patternType="solid">
        <fgColor theme="2" tint="-0.249977111117893"/>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5">
    <xf numFmtId="0" fontId="0" fillId="0" borderId="0"/>
    <xf numFmtId="44" fontId="4" fillId="0" borderId="0" applyFont="0" applyFill="0" applyBorder="0" applyAlignment="0" applyProtection="0"/>
    <xf numFmtId="0" fontId="5" fillId="5" borderId="11" applyNumberFormat="0" applyAlignment="0" applyProtection="0"/>
    <xf numFmtId="0" fontId="14" fillId="0" borderId="0" applyNumberFormat="0" applyFill="0" applyBorder="0" applyAlignment="0" applyProtection="0"/>
    <xf numFmtId="9" fontId="4" fillId="0" borderId="0" applyFont="0" applyFill="0" applyBorder="0" applyAlignment="0" applyProtection="0"/>
  </cellStyleXfs>
  <cellXfs count="561">
    <xf numFmtId="0" fontId="0" fillId="0" borderId="0" xfId="0"/>
    <xf numFmtId="0" fontId="0" fillId="0" borderId="0" xfId="0" applyAlignment="1"/>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horizontal="center"/>
    </xf>
    <xf numFmtId="0" fontId="9" fillId="4" borderId="1" xfId="0" applyFont="1" applyFill="1" applyBorder="1" applyAlignment="1" applyProtection="1">
      <alignment horizontal="center" vertical="center"/>
      <protection locked="0"/>
    </xf>
    <xf numFmtId="0" fontId="0" fillId="4" borderId="1" xfId="0" applyFont="1" applyFill="1" applyBorder="1" applyAlignment="1" applyProtection="1">
      <alignment horizontal="center" vertical="center"/>
      <protection locked="0"/>
    </xf>
    <xf numFmtId="2" fontId="0" fillId="4" borderId="1" xfId="0" applyNumberFormat="1" applyFont="1" applyFill="1" applyBorder="1" applyAlignment="1">
      <alignment horizontal="center" vertical="center"/>
    </xf>
    <xf numFmtId="0" fontId="5" fillId="4" borderId="1" xfId="2" applyFont="1" applyFill="1" applyBorder="1" applyAlignment="1" applyProtection="1">
      <alignment horizontal="center" vertical="center"/>
      <protection locked="0"/>
    </xf>
    <xf numFmtId="0" fontId="0" fillId="4" borderId="1" xfId="0" applyFont="1" applyFill="1" applyBorder="1" applyAlignment="1" applyProtection="1">
      <alignment vertical="center"/>
      <protection locked="0"/>
    </xf>
    <xf numFmtId="0" fontId="10" fillId="4" borderId="1" xfId="0" applyFont="1" applyFill="1" applyBorder="1" applyAlignment="1" applyProtection="1">
      <alignment horizontal="center" vertical="center" wrapText="1"/>
      <protection locked="0"/>
    </xf>
    <xf numFmtId="0" fontId="10" fillId="4" borderId="14" xfId="0" applyFont="1" applyFill="1" applyBorder="1" applyAlignment="1" applyProtection="1">
      <alignment horizontal="center" vertical="center"/>
      <protection locked="0"/>
    </xf>
    <xf numFmtId="0" fontId="10" fillId="4" borderId="14" xfId="0" applyFont="1" applyFill="1" applyBorder="1" applyAlignment="1" applyProtection="1">
      <alignment horizontal="center" vertical="center" wrapText="1"/>
      <protection locked="0"/>
    </xf>
    <xf numFmtId="0" fontId="0" fillId="4" borderId="1" xfId="0" applyFont="1" applyFill="1" applyBorder="1" applyAlignment="1" applyProtection="1">
      <alignment horizontal="center" vertical="center" wrapText="1"/>
      <protection locked="0"/>
    </xf>
    <xf numFmtId="9" fontId="0" fillId="4" borderId="1" xfId="0" applyNumberFormat="1" applyFont="1" applyFill="1" applyBorder="1" applyAlignment="1" applyProtection="1">
      <alignment horizontal="center" vertical="center"/>
      <protection locked="0"/>
    </xf>
    <xf numFmtId="9" fontId="0" fillId="4" borderId="1" xfId="0" applyNumberFormat="1" applyFont="1" applyFill="1" applyBorder="1" applyAlignment="1" applyProtection="1">
      <alignment horizontal="center" vertical="center" wrapText="1"/>
      <protection locked="0"/>
    </xf>
    <xf numFmtId="2" fontId="10" fillId="4" borderId="1" xfId="0" applyNumberFormat="1" applyFont="1" applyFill="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 fillId="2" borderId="0" xfId="0" applyFont="1" applyFill="1"/>
    <xf numFmtId="0" fontId="0" fillId="0" borderId="0" xfId="0" applyAlignment="1">
      <alignment horizontal="center"/>
    </xf>
    <xf numFmtId="0" fontId="0" fillId="0" borderId="0" xfId="0" applyProtection="1">
      <protection locked="0"/>
    </xf>
    <xf numFmtId="165" fontId="10" fillId="4" borderId="1" xfId="0" applyNumberFormat="1" applyFont="1" applyFill="1" applyBorder="1" applyAlignment="1" applyProtection="1">
      <alignment horizontal="center" vertical="center"/>
      <protection locked="0"/>
    </xf>
    <xf numFmtId="0" fontId="0" fillId="0" borderId="1" xfId="0" applyBorder="1" applyProtection="1">
      <protection locked="0"/>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4" borderId="14" xfId="0" applyFont="1" applyFill="1" applyBorder="1" applyAlignment="1" applyProtection="1">
      <alignment horizontal="center" vertical="center" wrapText="1"/>
      <protection locked="0"/>
    </xf>
    <xf numFmtId="0" fontId="0" fillId="0" borderId="17" xfId="0" applyBorder="1" applyAlignment="1">
      <alignment horizontal="center"/>
    </xf>
    <xf numFmtId="0" fontId="0" fillId="0" borderId="18" xfId="0" applyBorder="1" applyAlignment="1">
      <alignment horizontal="center"/>
    </xf>
    <xf numFmtId="0" fontId="1" fillId="7" borderId="19" xfId="0" applyFont="1" applyFill="1" applyBorder="1" applyAlignment="1">
      <alignment horizontal="center" vertical="center"/>
    </xf>
    <xf numFmtId="0" fontId="1" fillId="7" borderId="13" xfId="0" applyFont="1" applyFill="1" applyBorder="1" applyAlignment="1">
      <alignment horizontal="center" vertical="center"/>
    </xf>
    <xf numFmtId="0" fontId="0" fillId="7" borderId="13" xfId="0" applyFill="1" applyBorder="1" applyAlignment="1">
      <alignment horizontal="center"/>
    </xf>
    <xf numFmtId="0" fontId="0" fillId="7" borderId="20" xfId="0" applyFill="1" applyBorder="1" applyAlignment="1">
      <alignment horizontal="center"/>
    </xf>
    <xf numFmtId="0" fontId="0" fillId="7" borderId="13" xfId="0" applyFill="1" applyBorder="1"/>
    <xf numFmtId="0" fontId="0" fillId="7" borderId="21" xfId="0" applyFill="1" applyBorder="1"/>
    <xf numFmtId="0" fontId="10" fillId="2" borderId="1" xfId="0" applyFont="1" applyFill="1" applyBorder="1" applyAlignment="1">
      <alignment horizontal="center" vertical="center"/>
    </xf>
    <xf numFmtId="0" fontId="10" fillId="2" borderId="25" xfId="0" applyFont="1" applyFill="1" applyBorder="1" applyAlignment="1">
      <alignment horizontal="center" vertical="center"/>
    </xf>
    <xf numFmtId="0" fontId="1" fillId="7" borderId="24" xfId="0" applyFont="1" applyFill="1" applyBorder="1" applyAlignment="1">
      <alignment horizontal="center" vertical="center"/>
    </xf>
    <xf numFmtId="0" fontId="1" fillId="7" borderId="22" xfId="0" applyFont="1" applyFill="1" applyBorder="1" applyAlignment="1">
      <alignment horizontal="center" vertical="center"/>
    </xf>
    <xf numFmtId="0" fontId="0" fillId="7" borderId="22" xfId="0" applyFill="1" applyBorder="1" applyAlignment="1">
      <alignment horizontal="center"/>
    </xf>
    <xf numFmtId="0" fontId="0" fillId="7" borderId="26" xfId="0" applyFill="1" applyBorder="1" applyAlignment="1">
      <alignment horizontal="center"/>
    </xf>
    <xf numFmtId="0" fontId="0" fillId="7" borderId="22" xfId="0" applyFill="1" applyBorder="1"/>
    <xf numFmtId="0" fontId="0" fillId="7" borderId="23" xfId="0" applyFill="1" applyBorder="1"/>
    <xf numFmtId="0" fontId="12" fillId="4" borderId="1" xfId="3" applyFont="1" applyFill="1" applyBorder="1" applyAlignment="1" applyProtection="1">
      <alignment vertical="center"/>
      <protection locked="0"/>
    </xf>
    <xf numFmtId="0" fontId="7" fillId="2" borderId="1" xfId="3" applyFont="1" applyFill="1" applyBorder="1" applyAlignment="1" applyProtection="1">
      <alignment horizontal="center" vertical="center"/>
    </xf>
    <xf numFmtId="0" fontId="7" fillId="2" borderId="1" xfId="3" applyFont="1" applyFill="1" applyBorder="1" applyAlignment="1" applyProtection="1">
      <alignment horizontal="center" vertical="center" wrapText="1"/>
      <protection locked="0"/>
    </xf>
    <xf numFmtId="0" fontId="7" fillId="4" borderId="1" xfId="0" applyFont="1" applyFill="1" applyBorder="1" applyAlignment="1">
      <alignment vertical="center"/>
    </xf>
    <xf numFmtId="0" fontId="0" fillId="2" borderId="17" xfId="0" applyFill="1" applyBorder="1" applyAlignment="1"/>
    <xf numFmtId="0" fontId="0" fillId="2" borderId="8" xfId="0" applyFill="1" applyBorder="1" applyAlignment="1"/>
    <xf numFmtId="0" fontId="0" fillId="2" borderId="0" xfId="0" applyFill="1" applyBorder="1"/>
    <xf numFmtId="0" fontId="0" fillId="2" borderId="9" xfId="0" applyFill="1" applyBorder="1"/>
    <xf numFmtId="0" fontId="0" fillId="2" borderId="17" xfId="0" applyFill="1" applyBorder="1"/>
    <xf numFmtId="0" fontId="0" fillId="2" borderId="28" xfId="0" applyFill="1" applyBorder="1"/>
    <xf numFmtId="0" fontId="0" fillId="2" borderId="15" xfId="0" applyFill="1" applyBorder="1"/>
    <xf numFmtId="0" fontId="0" fillId="2" borderId="6" xfId="0" applyFill="1" applyBorder="1"/>
    <xf numFmtId="0" fontId="0" fillId="2" borderId="2" xfId="0" applyFill="1" applyBorder="1"/>
    <xf numFmtId="0" fontId="0" fillId="2" borderId="8" xfId="0" applyFill="1" applyBorder="1"/>
    <xf numFmtId="0" fontId="0" fillId="2" borderId="18" xfId="0" applyFill="1" applyBorder="1" applyAlignment="1">
      <alignment wrapText="1"/>
    </xf>
    <xf numFmtId="0" fontId="0" fillId="2" borderId="0" xfId="0" applyFill="1" applyBorder="1" applyAlignment="1">
      <alignment wrapText="1"/>
    </xf>
    <xf numFmtId="0" fontId="0" fillId="2" borderId="9" xfId="0" applyFill="1" applyBorder="1" applyAlignment="1">
      <alignment wrapText="1"/>
    </xf>
    <xf numFmtId="0" fontId="0" fillId="2" borderId="10" xfId="0" applyFill="1" applyBorder="1" applyAlignment="1">
      <alignment wrapText="1"/>
    </xf>
    <xf numFmtId="0" fontId="1" fillId="2" borderId="1" xfId="0" applyFont="1" applyFill="1" applyBorder="1" applyAlignment="1">
      <alignment wrapText="1"/>
    </xf>
    <xf numFmtId="0" fontId="10" fillId="4" borderId="1" xfId="0"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2" fillId="4" borderId="1" xfId="0" applyFont="1" applyFill="1" applyBorder="1" applyAlignment="1" applyProtection="1">
      <alignment horizontal="center" vertical="center"/>
      <protection locked="0"/>
    </xf>
    <xf numFmtId="0" fontId="0" fillId="0" borderId="0" xfId="0" applyAlignment="1">
      <alignment horizontal="center" vertical="center"/>
    </xf>
    <xf numFmtId="0" fontId="9" fillId="4"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xf>
    <xf numFmtId="0" fontId="12" fillId="4" borderId="1" xfId="0" applyFont="1" applyFill="1" applyBorder="1" applyAlignment="1" applyProtection="1">
      <alignment horizontal="center" vertical="center" wrapText="1"/>
      <protection locked="0"/>
    </xf>
    <xf numFmtId="0" fontId="21" fillId="4" borderId="0" xfId="0" applyFont="1" applyFill="1"/>
    <xf numFmtId="0" fontId="22" fillId="0" borderId="0" xfId="0" applyFont="1"/>
    <xf numFmtId="0" fontId="15" fillId="0" borderId="0" xfId="0" applyFont="1"/>
    <xf numFmtId="0" fontId="23" fillId="0" borderId="0" xfId="0" applyFont="1"/>
    <xf numFmtId="0" fontId="23" fillId="0" borderId="0" xfId="0" applyFont="1" applyAlignment="1">
      <alignment horizontal="center" vertical="center"/>
    </xf>
    <xf numFmtId="1" fontId="23" fillId="0" borderId="0" xfId="0" applyNumberFormat="1" applyFont="1" applyAlignment="1">
      <alignment horizontal="center" vertical="center"/>
    </xf>
    <xf numFmtId="0" fontId="22" fillId="0" borderId="29" xfId="0" applyFont="1" applyBorder="1" applyProtection="1">
      <protection locked="0"/>
    </xf>
    <xf numFmtId="0" fontId="15" fillId="0" borderId="29" xfId="0" applyFont="1" applyBorder="1" applyProtection="1">
      <protection locked="0"/>
    </xf>
    <xf numFmtId="0" fontId="0" fillId="0" borderId="29" xfId="0" applyBorder="1"/>
    <xf numFmtId="1" fontId="23" fillId="0" borderId="1" xfId="0" applyNumberFormat="1" applyFont="1" applyBorder="1" applyAlignment="1">
      <alignment horizontal="center" vertical="center"/>
    </xf>
    <xf numFmtId="0" fontId="22" fillId="0" borderId="29" xfId="0" applyFont="1" applyBorder="1" applyAlignment="1" applyProtection="1">
      <alignment horizontal="center" vertical="center"/>
      <protection locked="0"/>
    </xf>
    <xf numFmtId="0" fontId="25" fillId="0" borderId="0" xfId="0" applyFont="1" applyAlignment="1">
      <alignment horizontal="center" vertical="center"/>
    </xf>
    <xf numFmtId="0" fontId="19" fillId="0" borderId="0" xfId="0" applyFont="1" applyAlignment="1">
      <alignment horizontal="center" vertical="center" wrapText="1"/>
    </xf>
    <xf numFmtId="0" fontId="23" fillId="0" borderId="0" xfId="0" applyFont="1" applyAlignment="1">
      <alignment horizontal="center"/>
    </xf>
    <xf numFmtId="0" fontId="0" fillId="0" borderId="0" xfId="0" applyAlignment="1">
      <alignment horizontal="left" vertical="center"/>
    </xf>
    <xf numFmtId="0" fontId="15" fillId="0" borderId="0" xfId="0" applyFont="1" applyAlignment="1">
      <alignment horizontal="center" vertical="center"/>
    </xf>
    <xf numFmtId="0" fontId="0" fillId="0" borderId="12" xfId="0" applyBorder="1" applyAlignment="1">
      <alignment horizontal="center" vertical="center"/>
    </xf>
    <xf numFmtId="0" fontId="15" fillId="0" borderId="12" xfId="0" applyFont="1" applyBorder="1" applyAlignment="1">
      <alignment horizontal="center" vertical="center"/>
    </xf>
    <xf numFmtId="0" fontId="0" fillId="9" borderId="0" xfId="0" applyFill="1" applyAlignment="1">
      <alignment horizontal="left" vertical="center"/>
    </xf>
    <xf numFmtId="0" fontId="0" fillId="0" borderId="1" xfId="0" applyBorder="1"/>
    <xf numFmtId="0" fontId="23" fillId="0" borderId="1" xfId="0" applyFont="1" applyBorder="1" applyAlignment="1">
      <alignment horizontal="center"/>
    </xf>
    <xf numFmtId="0" fontId="23" fillId="0" borderId="1" xfId="0" applyFont="1" applyBorder="1" applyAlignment="1">
      <alignment horizontal="center" vertical="center"/>
    </xf>
    <xf numFmtId="0" fontId="15" fillId="0" borderId="1" xfId="0" applyFont="1" applyBorder="1" applyAlignment="1">
      <alignment horizontal="center" vertical="center"/>
    </xf>
    <xf numFmtId="0" fontId="0" fillId="0" borderId="29" xfId="0" applyBorder="1" applyProtection="1">
      <protection locked="0"/>
    </xf>
    <xf numFmtId="0" fontId="0" fillId="9" borderId="1" xfId="0" applyFill="1" applyBorder="1" applyAlignment="1">
      <alignment horizontal="center"/>
    </xf>
    <xf numFmtId="0" fontId="26" fillId="0" borderId="1" xfId="0" applyFont="1" applyBorder="1" applyAlignment="1">
      <alignment horizontal="center" vertical="center"/>
    </xf>
    <xf numFmtId="1" fontId="26" fillId="0" borderId="1" xfId="0" applyNumberFormat="1" applyFont="1" applyBorder="1" applyAlignment="1">
      <alignment horizontal="center" vertical="center"/>
    </xf>
    <xf numFmtId="1" fontId="15" fillId="0" borderId="1" xfId="0" applyNumberFormat="1" applyFont="1" applyBorder="1" applyAlignment="1">
      <alignment horizontal="center" vertical="center"/>
    </xf>
    <xf numFmtId="2" fontId="0" fillId="0" borderId="1" xfId="0" applyNumberFormat="1" applyBorder="1" applyAlignment="1">
      <alignment horizontal="center"/>
    </xf>
    <xf numFmtId="0" fontId="16" fillId="0" borderId="1" xfId="0" applyFont="1" applyBorder="1" applyAlignment="1">
      <alignment horizontal="center"/>
    </xf>
    <xf numFmtId="0" fontId="15" fillId="0" borderId="1" xfId="0" applyFont="1" applyBorder="1" applyAlignment="1">
      <alignment horizontal="center"/>
    </xf>
    <xf numFmtId="0" fontId="15" fillId="0" borderId="0" xfId="0" applyFont="1" applyAlignment="1">
      <alignment horizontal="right" vertical="center"/>
    </xf>
    <xf numFmtId="1" fontId="15" fillId="0" borderId="0" xfId="0" applyNumberFormat="1" applyFont="1" applyAlignment="1">
      <alignment horizontal="center" vertical="center"/>
    </xf>
    <xf numFmtId="2" fontId="15" fillId="0" borderId="0" xfId="0" applyNumberFormat="1" applyFont="1" applyAlignment="1">
      <alignment horizontal="center" vertical="center"/>
    </xf>
    <xf numFmtId="0" fontId="0" fillId="0" borderId="5" xfId="0" applyBorder="1"/>
    <xf numFmtId="2" fontId="15"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0" fillId="0" borderId="6" xfId="0" applyBorder="1"/>
    <xf numFmtId="0" fontId="0" fillId="0" borderId="2" xfId="0" applyBorder="1"/>
    <xf numFmtId="0" fontId="0" fillId="0" borderId="7" xfId="0" applyBorder="1"/>
    <xf numFmtId="0" fontId="0" fillId="0" borderId="33" xfId="0" applyBorder="1" applyAlignment="1">
      <alignment horizontal="center" vertical="center"/>
    </xf>
    <xf numFmtId="0" fontId="16" fillId="0" borderId="0" xfId="0" applyFont="1"/>
    <xf numFmtId="0" fontId="15" fillId="0" borderId="1" xfId="0" applyFont="1" applyBorder="1"/>
    <xf numFmtId="0" fontId="15" fillId="0" borderId="0" xfId="0" applyFont="1" applyAlignment="1">
      <alignment horizontal="center"/>
    </xf>
    <xf numFmtId="0" fontId="0" fillId="0" borderId="17" xfId="0" applyBorder="1"/>
    <xf numFmtId="0" fontId="0" fillId="0" borderId="18" xfId="0" applyBorder="1"/>
    <xf numFmtId="0" fontId="0" fillId="0" borderId="8" xfId="0" applyBorder="1"/>
    <xf numFmtId="0" fontId="0" fillId="0" borderId="9" xfId="0" applyBorder="1"/>
    <xf numFmtId="0" fontId="0" fillId="0" borderId="10" xfId="0" applyBorder="1"/>
    <xf numFmtId="0" fontId="9" fillId="0" borderId="0" xfId="0" applyFont="1" applyAlignment="1">
      <alignment vertical="top"/>
    </xf>
    <xf numFmtId="0" fontId="28" fillId="0" borderId="0" xfId="0" applyFont="1"/>
    <xf numFmtId="0" fontId="12" fillId="0" borderId="0" xfId="0" applyFont="1" applyAlignment="1">
      <alignment vertical="top"/>
    </xf>
    <xf numFmtId="0" fontId="12" fillId="0" borderId="0" xfId="0" applyFont="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1" fillId="0" borderId="0" xfId="0" applyFont="1"/>
    <xf numFmtId="0" fontId="21" fillId="0" borderId="0" xfId="0" applyFont="1" applyAlignment="1">
      <alignment horizontal="center" wrapText="1"/>
    </xf>
    <xf numFmtId="0" fontId="21" fillId="0" borderId="0" xfId="0" applyFont="1" applyAlignment="1">
      <alignment horizontal="center"/>
    </xf>
    <xf numFmtId="0" fontId="7" fillId="2" borderId="37" xfId="0" applyFont="1" applyFill="1" applyBorder="1" applyAlignment="1">
      <alignment horizontal="center" vertical="center" wrapText="1"/>
    </xf>
    <xf numFmtId="164" fontId="7" fillId="2" borderId="38" xfId="0" applyNumberFormat="1" applyFont="1" applyFill="1" applyBorder="1" applyAlignment="1">
      <alignment horizontal="center" vertical="center" wrapText="1"/>
    </xf>
    <xf numFmtId="0" fontId="12" fillId="4" borderId="37" xfId="0" applyFont="1" applyFill="1" applyBorder="1" applyAlignment="1" applyProtection="1">
      <alignment horizontal="center" vertical="center"/>
      <protection locked="0"/>
    </xf>
    <xf numFmtId="164" fontId="0" fillId="4" borderId="38" xfId="0" applyNumberFormat="1" applyFont="1" applyFill="1" applyBorder="1" applyAlignment="1" applyProtection="1">
      <alignment horizontal="center" vertical="center"/>
      <protection locked="0"/>
    </xf>
    <xf numFmtId="164" fontId="12" fillId="4" borderId="38" xfId="0" applyNumberFormat="1" applyFont="1" applyFill="1" applyBorder="1" applyAlignment="1" applyProtection="1">
      <alignment horizontal="center" vertical="center"/>
      <protection locked="0"/>
    </xf>
    <xf numFmtId="0" fontId="0" fillId="4" borderId="37" xfId="0" applyFont="1" applyFill="1" applyBorder="1" applyAlignment="1" applyProtection="1">
      <alignment horizontal="center" vertical="center"/>
      <protection locked="0"/>
    </xf>
    <xf numFmtId="0" fontId="0" fillId="4" borderId="38" xfId="0" applyFont="1" applyFill="1" applyBorder="1" applyAlignment="1" applyProtection="1">
      <alignment vertical="center"/>
      <protection locked="0"/>
    </xf>
    <xf numFmtId="0" fontId="0" fillId="0" borderId="43" xfId="0" applyBorder="1"/>
    <xf numFmtId="0" fontId="0" fillId="0" borderId="0" xfId="0" applyBorder="1"/>
    <xf numFmtId="0" fontId="0" fillId="0" borderId="44" xfId="0" applyBorder="1"/>
    <xf numFmtId="0" fontId="0" fillId="0" borderId="45" xfId="0" applyBorder="1"/>
    <xf numFmtId="0" fontId="0" fillId="0" borderId="15" xfId="0" applyBorder="1"/>
    <xf numFmtId="0" fontId="0" fillId="0" borderId="46" xfId="0" applyBorder="1"/>
    <xf numFmtId="0" fontId="7" fillId="2" borderId="38" xfId="0" applyFont="1" applyFill="1" applyBorder="1" applyAlignment="1">
      <alignment horizontal="center" vertical="center" wrapText="1"/>
    </xf>
    <xf numFmtId="0" fontId="10" fillId="4" borderId="37" xfId="0" applyFont="1" applyFill="1" applyBorder="1" applyAlignment="1" applyProtection="1">
      <alignment horizontal="center" vertical="center"/>
      <protection locked="0"/>
    </xf>
    <xf numFmtId="0" fontId="8" fillId="2" borderId="37" xfId="0" applyFont="1" applyFill="1" applyBorder="1" applyAlignment="1">
      <alignment horizontal="center" vertical="center"/>
    </xf>
    <xf numFmtId="0" fontId="10" fillId="4" borderId="57" xfId="0" applyFont="1" applyFill="1" applyBorder="1" applyAlignment="1" applyProtection="1">
      <alignment horizontal="center" vertical="center"/>
      <protection locked="0"/>
    </xf>
    <xf numFmtId="0" fontId="0" fillId="2" borderId="44" xfId="0" applyFill="1" applyBorder="1"/>
    <xf numFmtId="0" fontId="0" fillId="2" borderId="58" xfId="0" applyFill="1" applyBorder="1"/>
    <xf numFmtId="0" fontId="0" fillId="2" borderId="46" xfId="0" applyFill="1" applyBorder="1"/>
    <xf numFmtId="0" fontId="1" fillId="2" borderId="38" xfId="0" applyFont="1" applyFill="1" applyBorder="1" applyAlignment="1">
      <alignment horizontal="center" vertical="center" wrapText="1"/>
    </xf>
    <xf numFmtId="0" fontId="0" fillId="2" borderId="44" xfId="0" applyFill="1" applyBorder="1" applyAlignment="1"/>
    <xf numFmtId="0" fontId="0" fillId="2" borderId="58" xfId="0" applyFill="1" applyBorder="1" applyAlignment="1"/>
    <xf numFmtId="0" fontId="10" fillId="2" borderId="41" xfId="0" applyFont="1" applyFill="1" applyBorder="1" applyAlignment="1">
      <alignment horizontal="center" vertical="center"/>
    </xf>
    <xf numFmtId="0" fontId="0" fillId="2" borderId="56" xfId="0" applyFill="1" applyBorder="1"/>
    <xf numFmtId="0" fontId="1" fillId="2" borderId="38" xfId="0" applyFont="1" applyFill="1" applyBorder="1" applyAlignment="1">
      <alignment horizontal="center"/>
    </xf>
    <xf numFmtId="0" fontId="0" fillId="2" borderId="43" xfId="0" applyFill="1" applyBorder="1"/>
    <xf numFmtId="0" fontId="15" fillId="2" borderId="0" xfId="0" applyFont="1" applyFill="1" applyBorder="1"/>
    <xf numFmtId="0" fontId="15" fillId="2" borderId="44" xfId="0" applyFont="1" applyFill="1" applyBorder="1"/>
    <xf numFmtId="0" fontId="0" fillId="2" borderId="49" xfId="0" applyFill="1" applyBorder="1"/>
    <xf numFmtId="0" fontId="7" fillId="2" borderId="38" xfId="0" applyFont="1" applyFill="1" applyBorder="1" applyAlignment="1">
      <alignment horizontal="center" vertical="center"/>
    </xf>
    <xf numFmtId="0" fontId="1" fillId="3" borderId="22" xfId="0" applyFont="1" applyFill="1" applyBorder="1" applyAlignment="1"/>
    <xf numFmtId="0" fontId="1" fillId="3" borderId="23" xfId="0" applyFont="1" applyFill="1" applyBorder="1" applyAlignment="1"/>
    <xf numFmtId="0" fontId="1" fillId="2" borderId="2" xfId="0" applyFont="1" applyFill="1" applyBorder="1" applyAlignment="1">
      <alignment vertical="center"/>
    </xf>
    <xf numFmtId="0" fontId="1" fillId="2" borderId="56" xfId="0" applyFont="1" applyFill="1" applyBorder="1" applyAlignment="1">
      <alignment vertical="center"/>
    </xf>
    <xf numFmtId="0" fontId="1" fillId="2" borderId="0" xfId="0" applyFont="1" applyFill="1" applyBorder="1" applyAlignment="1">
      <alignment vertical="center"/>
    </xf>
    <xf numFmtId="0" fontId="1" fillId="2" borderId="44" xfId="0" applyFont="1" applyFill="1" applyBorder="1" applyAlignment="1">
      <alignment vertical="center"/>
    </xf>
    <xf numFmtId="0" fontId="1" fillId="2" borderId="9" xfId="0" applyFont="1" applyFill="1" applyBorder="1" applyAlignment="1">
      <alignment vertical="center"/>
    </xf>
    <xf numFmtId="0" fontId="1" fillId="2" borderId="58" xfId="0" applyFont="1" applyFill="1" applyBorder="1" applyAlignment="1">
      <alignment vertical="center"/>
    </xf>
    <xf numFmtId="0" fontId="1" fillId="2" borderId="6" xfId="0" applyFont="1" applyFill="1" applyBorder="1" applyAlignment="1">
      <alignment vertical="center"/>
    </xf>
    <xf numFmtId="0" fontId="1" fillId="2" borderId="17" xfId="0" applyFont="1" applyFill="1" applyBorder="1" applyAlignment="1">
      <alignment vertical="center"/>
    </xf>
    <xf numFmtId="0" fontId="10" fillId="0" borderId="0" xfId="0" applyFont="1" applyAlignment="1">
      <alignment vertical="center"/>
    </xf>
    <xf numFmtId="0" fontId="0" fillId="2" borderId="17" xfId="0" applyFill="1" applyBorder="1" applyAlignment="1">
      <alignment vertical="center"/>
    </xf>
    <xf numFmtId="0" fontId="0" fillId="2" borderId="44" xfId="0" applyFill="1" applyBorder="1" applyAlignment="1">
      <alignment vertical="center"/>
    </xf>
    <xf numFmtId="0" fontId="1" fillId="2" borderId="6"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56"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58" xfId="0" applyFont="1" applyFill="1" applyBorder="1" applyAlignment="1" applyProtection="1">
      <alignment horizontal="center" vertical="center"/>
      <protection locked="0"/>
    </xf>
    <xf numFmtId="0" fontId="0" fillId="4" borderId="50"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49"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58" xfId="0"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4" borderId="38" xfId="0" applyFill="1" applyBorder="1" applyAlignment="1" applyProtection="1">
      <alignment horizontal="center" vertical="center"/>
      <protection locked="0"/>
    </xf>
    <xf numFmtId="0" fontId="1" fillId="2" borderId="6"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protection locked="0"/>
    </xf>
    <xf numFmtId="0" fontId="1" fillId="2" borderId="37"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0" fillId="4" borderId="37" xfId="0"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0" fillId="4" borderId="38" xfId="0" applyFill="1" applyBorder="1" applyAlignment="1" applyProtection="1">
      <alignment horizontal="center" vertical="center" wrapText="1"/>
      <protection locked="0"/>
    </xf>
    <xf numFmtId="0" fontId="3" fillId="3" borderId="40"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1" fillId="2" borderId="38" xfId="0" applyFont="1" applyFill="1" applyBorder="1" applyAlignment="1" applyProtection="1">
      <alignment horizontal="center" vertical="center"/>
      <protection locked="0"/>
    </xf>
    <xf numFmtId="0" fontId="0" fillId="4" borderId="37" xfId="0" applyFill="1" applyBorder="1" applyAlignment="1" applyProtection="1">
      <alignment horizontal="center" vertical="center"/>
      <protection locked="0"/>
    </xf>
    <xf numFmtId="0" fontId="1" fillId="2" borderId="50" xfId="0" applyFont="1" applyFill="1" applyBorder="1" applyAlignment="1" applyProtection="1">
      <alignment horizontal="center" vertical="center"/>
      <protection locked="0"/>
    </xf>
    <xf numFmtId="0" fontId="1" fillId="2" borderId="49" xfId="0" applyFont="1" applyFill="1" applyBorder="1" applyAlignment="1" applyProtection="1">
      <alignment horizontal="center" vertical="center"/>
      <protection locked="0"/>
    </xf>
    <xf numFmtId="0" fontId="12" fillId="0" borderId="1" xfId="0" applyFont="1" applyBorder="1" applyAlignment="1">
      <alignment horizontal="center"/>
    </xf>
    <xf numFmtId="0" fontId="3" fillId="3" borderId="34" xfId="0" applyFont="1" applyFill="1" applyBorder="1" applyAlignment="1" applyProtection="1">
      <alignment horizontal="center" vertical="center"/>
      <protection locked="0"/>
    </xf>
    <xf numFmtId="0" fontId="3" fillId="3" borderId="35" xfId="0" applyFont="1" applyFill="1" applyBorder="1" applyAlignment="1" applyProtection="1">
      <alignment horizontal="center" vertical="center"/>
      <protection locked="0"/>
    </xf>
    <xf numFmtId="0" fontId="3" fillId="3" borderId="36" xfId="0" applyFont="1" applyFill="1" applyBorder="1" applyAlignment="1" applyProtection="1">
      <alignment horizontal="center" vertical="center"/>
      <protection locked="0"/>
    </xf>
    <xf numFmtId="0" fontId="0" fillId="0" borderId="2" xfId="0" applyBorder="1" applyAlignment="1">
      <alignment horizontal="right"/>
    </xf>
    <xf numFmtId="0" fontId="0" fillId="0" borderId="7" xfId="0" applyBorder="1" applyAlignment="1">
      <alignment horizontal="right"/>
    </xf>
    <xf numFmtId="0" fontId="8" fillId="2" borderId="3" xfId="0" applyFont="1" applyFill="1" applyBorder="1" applyAlignment="1">
      <alignment horizontal="right"/>
    </xf>
    <xf numFmtId="0" fontId="8" fillId="2" borderId="4" xfId="0" applyFont="1" applyFill="1" applyBorder="1" applyAlignment="1">
      <alignment horizontal="right"/>
    </xf>
    <xf numFmtId="0" fontId="8" fillId="2" borderId="5" xfId="0" applyFont="1" applyFill="1" applyBorder="1" applyAlignment="1">
      <alignment horizontal="right"/>
    </xf>
    <xf numFmtId="0" fontId="9" fillId="10" borderId="3" xfId="0" applyFont="1" applyFill="1" applyBorder="1" applyAlignment="1">
      <alignment horizontal="center"/>
    </xf>
    <xf numFmtId="0" fontId="9" fillId="10" borderId="4" xfId="0" applyFont="1" applyFill="1" applyBorder="1" applyAlignment="1">
      <alignment horizontal="center"/>
    </xf>
    <xf numFmtId="0" fontId="9" fillId="10" borderId="5" xfId="0" applyFont="1" applyFill="1" applyBorder="1" applyAlignment="1">
      <alignment horizontal="center"/>
    </xf>
    <xf numFmtId="0" fontId="19" fillId="0" borderId="1" xfId="0" applyFont="1" applyBorder="1" applyAlignment="1">
      <alignment horizontal="center" vertical="center" wrapText="1"/>
    </xf>
    <xf numFmtId="0" fontId="0" fillId="0" borderId="1" xfId="0" applyBorder="1" applyAlignment="1">
      <alignment horizontal="center" vertical="center"/>
    </xf>
    <xf numFmtId="0" fontId="25" fillId="0" borderId="0" xfId="0" applyFont="1" applyAlignment="1">
      <alignment horizontal="center" vertical="center"/>
    </xf>
    <xf numFmtId="0" fontId="0" fillId="0" borderId="1" xfId="0" applyBorder="1" applyAlignment="1">
      <alignment horizontal="left"/>
    </xf>
    <xf numFmtId="0" fontId="27" fillId="6" borderId="3" xfId="0" applyFont="1" applyFill="1" applyBorder="1" applyAlignment="1">
      <alignment horizontal="center"/>
    </xf>
    <xf numFmtId="0" fontId="27" fillId="6" borderId="4" xfId="0" applyFont="1" applyFill="1" applyBorder="1" applyAlignment="1">
      <alignment horizontal="center"/>
    </xf>
    <xf numFmtId="0" fontId="27" fillId="6" borderId="5" xfId="0" applyFont="1" applyFill="1" applyBorder="1" applyAlignment="1">
      <alignment horizontal="center"/>
    </xf>
    <xf numFmtId="14" fontId="12" fillId="6" borderId="3" xfId="0" applyNumberFormat="1" applyFont="1" applyFill="1" applyBorder="1" applyAlignment="1">
      <alignment horizontal="left"/>
    </xf>
    <xf numFmtId="14" fontId="12" fillId="6" borderId="4" xfId="0" applyNumberFormat="1" applyFont="1" applyFill="1" applyBorder="1" applyAlignment="1">
      <alignment horizontal="left"/>
    </xf>
    <xf numFmtId="14" fontId="12" fillId="6" borderId="5" xfId="0" applyNumberFormat="1" applyFont="1" applyFill="1" applyBorder="1" applyAlignment="1">
      <alignment horizontal="left"/>
    </xf>
    <xf numFmtId="0" fontId="9" fillId="6" borderId="3" xfId="0" applyFont="1" applyFill="1" applyBorder="1" applyAlignment="1">
      <alignment horizontal="center"/>
    </xf>
    <xf numFmtId="0" fontId="9" fillId="6" borderId="4" xfId="0" applyFont="1" applyFill="1" applyBorder="1" applyAlignment="1">
      <alignment horizontal="center"/>
    </xf>
    <xf numFmtId="0" fontId="9" fillId="6" borderId="5" xfId="0" applyFont="1" applyFill="1" applyBorder="1" applyAlignment="1">
      <alignment horizontal="center"/>
    </xf>
    <xf numFmtId="0" fontId="24" fillId="0" borderId="30" xfId="0" applyFont="1" applyBorder="1" applyAlignment="1" applyProtection="1">
      <alignment horizontal="center"/>
      <protection locked="0"/>
    </xf>
    <xf numFmtId="0" fontId="24" fillId="0" borderId="31" xfId="0" applyFont="1" applyBorder="1" applyAlignment="1" applyProtection="1">
      <alignment horizontal="center"/>
      <protection locked="0"/>
    </xf>
    <xf numFmtId="0" fontId="24" fillId="0" borderId="32" xfId="0" applyFont="1" applyBorder="1" applyAlignment="1" applyProtection="1">
      <alignment horizontal="center"/>
      <protection locked="0"/>
    </xf>
    <xf numFmtId="0" fontId="8" fillId="3" borderId="37" xfId="0" applyFont="1" applyFill="1" applyBorder="1" applyAlignment="1">
      <alignment horizontal="left" vertical="center"/>
    </xf>
    <xf numFmtId="0" fontId="8" fillId="3" borderId="1" xfId="0" applyFont="1" applyFill="1" applyBorder="1" applyAlignment="1">
      <alignment horizontal="left" vertical="center"/>
    </xf>
    <xf numFmtId="0" fontId="8" fillId="3" borderId="38" xfId="0" applyFont="1" applyFill="1" applyBorder="1" applyAlignment="1">
      <alignment horizontal="left" vertical="center"/>
    </xf>
    <xf numFmtId="0" fontId="11" fillId="3" borderId="34" xfId="0" applyFont="1" applyFill="1" applyBorder="1" applyAlignment="1">
      <alignment horizontal="center" vertical="center"/>
    </xf>
    <xf numFmtId="0" fontId="11" fillId="3" borderId="35" xfId="0" applyFont="1" applyFill="1" applyBorder="1" applyAlignment="1">
      <alignment horizontal="center" vertical="center"/>
    </xf>
    <xf numFmtId="0" fontId="11" fillId="3" borderId="36"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55" xfId="0" applyFont="1" applyFill="1" applyBorder="1" applyAlignment="1">
      <alignment horizontal="center" vertical="center"/>
    </xf>
    <xf numFmtId="0" fontId="8" fillId="11" borderId="3" xfId="0" applyFont="1" applyFill="1" applyBorder="1" applyAlignment="1">
      <alignment horizontal="center" vertical="center"/>
    </xf>
    <xf numFmtId="0" fontId="8" fillId="11" borderId="5" xfId="0" applyFont="1" applyFill="1" applyBorder="1" applyAlignment="1">
      <alignment horizontal="center" vertical="center"/>
    </xf>
    <xf numFmtId="0" fontId="11" fillId="3" borderId="53" xfId="0" applyFont="1" applyFill="1" applyBorder="1" applyAlignment="1">
      <alignment horizontal="left" vertical="center"/>
    </xf>
    <xf numFmtId="0" fontId="11" fillId="3" borderId="4" xfId="0" applyFont="1" applyFill="1" applyBorder="1" applyAlignment="1">
      <alignment horizontal="left" vertical="center"/>
    </xf>
    <xf numFmtId="0" fontId="11" fillId="3" borderId="5" xfId="0" applyFont="1" applyFill="1" applyBorder="1" applyAlignment="1">
      <alignment horizontal="left"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39" xfId="0" applyFont="1" applyFill="1" applyBorder="1" applyAlignment="1">
      <alignment horizontal="center" vertical="center"/>
    </xf>
    <xf numFmtId="0" fontId="11" fillId="3" borderId="51"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52"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9" xfId="0" applyFont="1" applyFill="1" applyBorder="1" applyAlignment="1">
      <alignment horizontal="center" vertical="center"/>
    </xf>
    <xf numFmtId="0" fontId="2" fillId="3" borderId="50"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56" xfId="0" applyFont="1" applyFill="1" applyBorder="1" applyAlignment="1" applyProtection="1">
      <alignment horizontal="center" vertical="center"/>
      <protection locked="0"/>
    </xf>
    <xf numFmtId="0" fontId="29" fillId="2" borderId="37" xfId="0" applyFont="1" applyFill="1" applyBorder="1" applyAlignment="1">
      <alignment horizontal="left" vertical="top" wrapText="1"/>
    </xf>
    <xf numFmtId="0" fontId="29" fillId="2" borderId="1" xfId="0" applyFont="1" applyFill="1" applyBorder="1" applyAlignment="1">
      <alignment horizontal="left" vertical="top" wrapText="1"/>
    </xf>
    <xf numFmtId="0" fontId="29" fillId="2" borderId="1" xfId="0" applyFont="1" applyFill="1" applyBorder="1" applyAlignment="1" applyProtection="1">
      <alignment horizontal="left" vertical="top" wrapText="1"/>
      <protection locked="0"/>
    </xf>
    <xf numFmtId="0" fontId="29" fillId="2" borderId="38" xfId="0" applyFont="1" applyFill="1" applyBorder="1" applyAlignment="1" applyProtection="1">
      <alignment horizontal="left" vertical="top" wrapText="1"/>
      <protection locked="0"/>
    </xf>
    <xf numFmtId="0" fontId="30" fillId="3" borderId="54" xfId="0" applyFont="1" applyFill="1" applyBorder="1" applyAlignment="1">
      <alignment horizontal="center" vertical="center"/>
    </xf>
    <xf numFmtId="0" fontId="30" fillId="3" borderId="16" xfId="0" applyFont="1" applyFill="1" applyBorder="1" applyAlignment="1">
      <alignment horizontal="center" vertical="center"/>
    </xf>
    <xf numFmtId="0" fontId="30" fillId="3" borderId="55" xfId="0" applyFont="1" applyFill="1" applyBorder="1" applyAlignment="1">
      <alignment horizontal="center" vertical="center"/>
    </xf>
    <xf numFmtId="0" fontId="10" fillId="4" borderId="1" xfId="0" applyFont="1" applyFill="1" applyBorder="1" applyAlignment="1" applyProtection="1">
      <alignment horizontal="center" vertical="center"/>
      <protection locked="0"/>
    </xf>
    <xf numFmtId="7" fontId="10" fillId="0" borderId="1" xfId="1" applyNumberFormat="1" applyFont="1" applyBorder="1" applyAlignment="1" applyProtection="1">
      <alignment horizontal="center" vertical="center"/>
      <protection locked="0"/>
    </xf>
    <xf numFmtId="7" fontId="10" fillId="0" borderId="38" xfId="1" applyNumberFormat="1" applyFont="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6" fillId="3" borderId="51"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52" xfId="0" applyFont="1" applyFill="1" applyBorder="1" applyAlignment="1">
      <alignment horizontal="center" vertical="center"/>
    </xf>
    <xf numFmtId="0" fontId="8" fillId="3" borderId="53" xfId="0" applyFont="1" applyFill="1" applyBorder="1" applyAlignment="1">
      <alignment horizontal="left" vertical="center"/>
    </xf>
    <xf numFmtId="0" fontId="8" fillId="3" borderId="4" xfId="0" applyFont="1" applyFill="1" applyBorder="1" applyAlignment="1">
      <alignment horizontal="left" vertical="center"/>
    </xf>
    <xf numFmtId="0" fontId="8" fillId="3" borderId="39" xfId="0" applyFont="1" applyFill="1" applyBorder="1" applyAlignment="1">
      <alignment horizontal="left" vertical="center"/>
    </xf>
    <xf numFmtId="0" fontId="1"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2" fillId="3" borderId="37" xfId="0" applyFont="1" applyFill="1" applyBorder="1" applyAlignment="1">
      <alignment horizontal="left" vertical="center"/>
    </xf>
    <xf numFmtId="0" fontId="2" fillId="3" borderId="1" xfId="0" applyFont="1" applyFill="1" applyBorder="1" applyAlignment="1">
      <alignment horizontal="left" vertical="center"/>
    </xf>
    <xf numFmtId="0" fontId="2" fillId="3" borderId="38" xfId="0" applyFont="1" applyFill="1" applyBorder="1" applyAlignment="1">
      <alignment horizontal="left" vertical="center"/>
    </xf>
    <xf numFmtId="0" fontId="6" fillId="9" borderId="53" xfId="0" applyFont="1" applyFill="1" applyBorder="1" applyAlignment="1">
      <alignment horizontal="center" vertical="center"/>
    </xf>
    <xf numFmtId="0" fontId="6" fillId="9" borderId="4" xfId="0" applyFont="1" applyFill="1" applyBorder="1" applyAlignment="1">
      <alignment horizontal="center" vertical="center"/>
    </xf>
    <xf numFmtId="0" fontId="6" fillId="9" borderId="39" xfId="0" applyFont="1" applyFill="1" applyBorder="1" applyAlignment="1">
      <alignment horizontal="center" vertical="center"/>
    </xf>
    <xf numFmtId="0" fontId="10" fillId="4" borderId="3" xfId="0" applyFont="1" applyFill="1" applyBorder="1" applyAlignment="1" applyProtection="1">
      <alignment horizontal="center" vertical="center"/>
      <protection locked="0"/>
    </xf>
    <xf numFmtId="0" fontId="10" fillId="4" borderId="4" xfId="0" applyFont="1" applyFill="1" applyBorder="1" applyAlignment="1" applyProtection="1">
      <alignment horizontal="center" vertical="center"/>
      <protection locked="0"/>
    </xf>
    <xf numFmtId="0" fontId="10" fillId="4" borderId="39" xfId="0" applyFont="1" applyFill="1" applyBorder="1" applyAlignment="1" applyProtection="1">
      <alignment horizontal="center" vertical="center"/>
      <protection locked="0"/>
    </xf>
    <xf numFmtId="0" fontId="2" fillId="2" borderId="1" xfId="0" applyFont="1" applyFill="1" applyBorder="1" applyAlignment="1">
      <alignment horizontal="center" vertical="center"/>
    </xf>
    <xf numFmtId="0" fontId="2" fillId="2" borderId="38" xfId="0" applyFont="1" applyFill="1" applyBorder="1" applyAlignment="1">
      <alignment horizontal="center" vertical="center"/>
    </xf>
    <xf numFmtId="0" fontId="13" fillId="4" borderId="1" xfId="0" applyFont="1" applyFill="1" applyBorder="1" applyAlignment="1" applyProtection="1">
      <alignment horizontal="center" vertical="center"/>
      <protection locked="0"/>
    </xf>
    <xf numFmtId="0" fontId="13" fillId="4" borderId="38" xfId="0" applyFont="1" applyFill="1" applyBorder="1" applyAlignment="1" applyProtection="1">
      <alignment horizontal="center" vertical="center"/>
      <protection locked="0"/>
    </xf>
    <xf numFmtId="0" fontId="2" fillId="9" borderId="37" xfId="0" applyFont="1" applyFill="1" applyBorder="1" applyAlignment="1">
      <alignment horizontal="left" vertical="center"/>
    </xf>
    <xf numFmtId="0" fontId="2" fillId="9" borderId="1" xfId="0" applyFont="1" applyFill="1" applyBorder="1" applyAlignment="1">
      <alignment horizontal="left" vertical="center"/>
    </xf>
    <xf numFmtId="0" fontId="2" fillId="9" borderId="38" xfId="0" applyFont="1" applyFill="1" applyBorder="1" applyAlignment="1">
      <alignment horizontal="lef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9" xfId="0" applyFont="1" applyFill="1" applyBorder="1" applyAlignment="1">
      <alignment horizontal="center" vertical="center"/>
    </xf>
    <xf numFmtId="0" fontId="11" fillId="3" borderId="54"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55" xfId="0" applyFont="1" applyFill="1" applyBorder="1" applyAlignment="1">
      <alignment horizontal="center" vertical="center"/>
    </xf>
    <xf numFmtId="0" fontId="0" fillId="0" borderId="50" xfId="0" applyBorder="1" applyAlignment="1">
      <alignment horizontal="center" vertical="center"/>
    </xf>
    <xf numFmtId="0" fontId="0" fillId="0" borderId="7" xfId="0" applyBorder="1" applyAlignment="1">
      <alignment horizontal="center" vertical="center"/>
    </xf>
    <xf numFmtId="0" fontId="0" fillId="0" borderId="43" xfId="0" applyBorder="1" applyAlignment="1">
      <alignment horizontal="center" vertical="center"/>
    </xf>
    <xf numFmtId="0" fontId="0" fillId="0" borderId="18" xfId="0" applyBorder="1" applyAlignment="1">
      <alignment horizontal="center" vertical="center"/>
    </xf>
    <xf numFmtId="0" fontId="1" fillId="3" borderId="53" xfId="0" applyFont="1" applyFill="1" applyBorder="1" applyAlignment="1">
      <alignment horizontal="left" vertical="center"/>
    </xf>
    <xf numFmtId="0" fontId="1" fillId="3" borderId="4" xfId="0" applyFont="1" applyFill="1" applyBorder="1" applyAlignment="1">
      <alignment horizontal="left" vertical="center"/>
    </xf>
    <xf numFmtId="0" fontId="1" fillId="3" borderId="5" xfId="0" applyFont="1" applyFill="1" applyBorder="1" applyAlignment="1">
      <alignment horizontal="left" vertical="center"/>
    </xf>
    <xf numFmtId="0" fontId="1" fillId="3" borderId="5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0" fillId="0" borderId="37" xfId="0" applyBorder="1" applyAlignment="1">
      <alignment horizontal="center"/>
    </xf>
    <xf numFmtId="0" fontId="0" fillId="0" borderId="1" xfId="0" applyBorder="1" applyAlignment="1">
      <alignment horizontal="center"/>
    </xf>
    <xf numFmtId="0" fontId="1" fillId="2" borderId="43"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9" xfId="0" applyFont="1" applyFill="1" applyBorder="1" applyAlignment="1">
      <alignment horizontal="center" vertical="center"/>
    </xf>
    <xf numFmtId="0" fontId="0" fillId="0" borderId="1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1" fillId="2" borderId="17" xfId="0" applyFont="1" applyFill="1" applyBorder="1" applyAlignment="1">
      <alignment horizontal="center" vertical="center"/>
    </xf>
    <xf numFmtId="0" fontId="1" fillId="2" borderId="8" xfId="0" applyFont="1" applyFill="1" applyBorder="1" applyAlignment="1">
      <alignment horizontal="center" vertical="center"/>
    </xf>
    <xf numFmtId="0" fontId="1" fillId="6" borderId="17" xfId="0" applyFont="1" applyFill="1" applyBorder="1" applyAlignment="1">
      <alignment horizontal="center" vertical="center"/>
    </xf>
    <xf numFmtId="0" fontId="1" fillId="6" borderId="0" xfId="0" applyFont="1" applyFill="1" applyBorder="1" applyAlignment="1">
      <alignment horizontal="center" vertical="center"/>
    </xf>
    <xf numFmtId="0" fontId="1" fillId="6" borderId="44" xfId="0" applyFont="1" applyFill="1" applyBorder="1" applyAlignment="1">
      <alignment horizontal="center" vertical="center"/>
    </xf>
    <xf numFmtId="0" fontId="1" fillId="6" borderId="8" xfId="0" applyFont="1" applyFill="1" applyBorder="1" applyAlignment="1">
      <alignment horizontal="center" vertical="center"/>
    </xf>
    <xf numFmtId="0" fontId="1" fillId="6" borderId="9" xfId="0" applyFont="1" applyFill="1" applyBorder="1" applyAlignment="1">
      <alignment horizontal="center" vertical="center"/>
    </xf>
    <xf numFmtId="0" fontId="1" fillId="6" borderId="58"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50" xfId="0" applyFont="1" applyFill="1" applyBorder="1" applyAlignment="1">
      <alignment horizontal="center" vertical="center"/>
    </xf>
    <xf numFmtId="0" fontId="1" fillId="2" borderId="7" xfId="0" applyFont="1" applyFill="1" applyBorder="1" applyAlignment="1">
      <alignment horizontal="center" vertical="center"/>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49" xfId="0" applyBorder="1" applyAlignment="1">
      <alignment horizontal="center" vertical="center"/>
    </xf>
    <xf numFmtId="0" fontId="0" fillId="0" borderId="6" xfId="0" applyBorder="1" applyAlignment="1">
      <alignment horizontal="center" vertical="center"/>
    </xf>
    <xf numFmtId="0" fontId="1" fillId="2" borderId="2" xfId="0" applyFont="1" applyFill="1" applyBorder="1" applyAlignment="1">
      <alignment horizontal="center" vertical="center"/>
    </xf>
    <xf numFmtId="0" fontId="1" fillId="2" borderId="6"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56" xfId="0" applyFont="1" applyFill="1" applyBorder="1" applyAlignment="1">
      <alignment horizontal="center" vertical="center"/>
    </xf>
    <xf numFmtId="0" fontId="1" fillId="2" borderId="6" xfId="0" applyFont="1" applyFill="1" applyBorder="1" applyAlignment="1">
      <alignment horizontal="center" wrapText="1"/>
    </xf>
    <xf numFmtId="0" fontId="1" fillId="2" borderId="7" xfId="0" applyFont="1" applyFill="1" applyBorder="1" applyAlignment="1">
      <alignment horizontal="center" wrapText="1"/>
    </xf>
    <xf numFmtId="0" fontId="1" fillId="2" borderId="8" xfId="0" applyFont="1" applyFill="1" applyBorder="1" applyAlignment="1">
      <alignment horizontal="center" wrapText="1"/>
    </xf>
    <xf numFmtId="0" fontId="1" fillId="2" borderId="10" xfId="0" applyFont="1" applyFill="1" applyBorder="1" applyAlignment="1">
      <alignment horizontal="center" wrapText="1"/>
    </xf>
    <xf numFmtId="0" fontId="1" fillId="2" borderId="56" xfId="0" applyFont="1" applyFill="1" applyBorder="1" applyAlignment="1">
      <alignment horizontal="center" vertical="center"/>
    </xf>
    <xf numFmtId="0" fontId="1" fillId="2" borderId="58" xfId="0" applyFont="1" applyFill="1" applyBorder="1" applyAlignment="1">
      <alignment horizontal="center" vertical="center"/>
    </xf>
    <xf numFmtId="0" fontId="1" fillId="2" borderId="6"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56"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1" fillId="2" borderId="9" xfId="0" applyFont="1" applyFill="1" applyBorder="1" applyAlignment="1" applyProtection="1">
      <alignment horizontal="center" vertical="center"/>
    </xf>
    <xf numFmtId="0" fontId="1" fillId="2" borderId="58" xfId="0" applyFont="1" applyFill="1" applyBorder="1" applyAlignment="1" applyProtection="1">
      <alignment horizontal="center" vertical="center"/>
    </xf>
    <xf numFmtId="0" fontId="0" fillId="0" borderId="56" xfId="0" applyBorder="1" applyAlignment="1">
      <alignment horizontal="center"/>
    </xf>
    <xf numFmtId="0" fontId="0" fillId="0" borderId="58" xfId="0" applyBorder="1" applyAlignment="1">
      <alignment horizontal="center"/>
    </xf>
    <xf numFmtId="0" fontId="0" fillId="4" borderId="6" xfId="0" applyFill="1" applyBorder="1" applyAlignment="1">
      <alignment horizontal="center"/>
    </xf>
    <xf numFmtId="0" fontId="0" fillId="4" borderId="7" xfId="0" applyFill="1" applyBorder="1" applyAlignment="1">
      <alignment horizontal="center"/>
    </xf>
    <xf numFmtId="0" fontId="0" fillId="4" borderId="17" xfId="0" applyFill="1" applyBorder="1" applyAlignment="1">
      <alignment horizontal="center"/>
    </xf>
    <xf numFmtId="0" fontId="0" fillId="4" borderId="18" xfId="0" applyFill="1" applyBorder="1" applyAlignment="1">
      <alignment horizontal="center"/>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3" fillId="3" borderId="34" xfId="0" applyFont="1" applyFill="1" applyBorder="1" applyAlignment="1">
      <alignment horizontal="center"/>
    </xf>
    <xf numFmtId="0" fontId="3" fillId="3" borderId="35" xfId="0" applyFont="1" applyFill="1" applyBorder="1" applyAlignment="1">
      <alignment horizontal="center"/>
    </xf>
    <xf numFmtId="0" fontId="3" fillId="3" borderId="36" xfId="0" applyFont="1" applyFill="1" applyBorder="1" applyAlignment="1">
      <alignment horizontal="center"/>
    </xf>
    <xf numFmtId="0" fontId="1" fillId="3" borderId="37" xfId="0" applyFont="1" applyFill="1" applyBorder="1" applyAlignment="1">
      <alignment horizontal="center" wrapText="1"/>
    </xf>
    <xf numFmtId="0" fontId="1" fillId="3" borderId="1" xfId="0" applyFont="1" applyFill="1" applyBorder="1" applyAlignment="1">
      <alignment horizontal="center" wrapText="1"/>
    </xf>
    <xf numFmtId="0" fontId="1" fillId="3" borderId="38" xfId="0" applyFont="1" applyFill="1" applyBorder="1" applyAlignment="1">
      <alignment horizontal="center" wrapText="1"/>
    </xf>
    <xf numFmtId="0" fontId="1" fillId="3" borderId="39" xfId="0" applyFont="1" applyFill="1" applyBorder="1" applyAlignment="1">
      <alignment horizontal="left" vertical="center"/>
    </xf>
    <xf numFmtId="0" fontId="0" fillId="4" borderId="8" xfId="0" applyFill="1" applyBorder="1" applyAlignment="1">
      <alignment horizontal="center"/>
    </xf>
    <xf numFmtId="0" fontId="0" fillId="4" borderId="10" xfId="0" applyFill="1" applyBorder="1" applyAlignment="1">
      <alignment horizontal="center"/>
    </xf>
    <xf numFmtId="0" fontId="0" fillId="0" borderId="37" xfId="0" applyBorder="1" applyAlignment="1">
      <alignment horizontal="center" vertical="center"/>
    </xf>
    <xf numFmtId="0" fontId="1" fillId="2" borderId="38" xfId="0" applyFont="1" applyFill="1" applyBorder="1" applyAlignment="1">
      <alignment horizontal="center" vertical="center"/>
    </xf>
    <xf numFmtId="0" fontId="0" fillId="0" borderId="38" xfId="0" applyBorder="1" applyAlignment="1">
      <alignment horizontal="center" vertical="center"/>
    </xf>
    <xf numFmtId="0" fontId="1" fillId="2" borderId="38"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9" xfId="0" applyFont="1" applyFill="1"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56" xfId="0" applyBorder="1" applyAlignment="1">
      <alignment horizontal="center" vertical="center"/>
    </xf>
    <xf numFmtId="0" fontId="0" fillId="0" borderId="58" xfId="0" applyBorder="1" applyAlignment="1">
      <alignment horizontal="center" vertical="center"/>
    </xf>
    <xf numFmtId="0" fontId="1" fillId="2" borderId="37" xfId="0" applyFont="1" applyFill="1" applyBorder="1" applyAlignment="1">
      <alignment horizontal="right" vertical="center"/>
    </xf>
    <xf numFmtId="0" fontId="1" fillId="2" borderId="1" xfId="0" applyFont="1" applyFill="1" applyBorder="1" applyAlignment="1">
      <alignment horizontal="right" vertical="center"/>
    </xf>
    <xf numFmtId="0" fontId="0" fillId="0" borderId="38" xfId="0" applyBorder="1" applyAlignment="1">
      <alignment horizontal="center"/>
    </xf>
    <xf numFmtId="0" fontId="0" fillId="3" borderId="1" xfId="0" applyFill="1" applyBorder="1" applyAlignment="1">
      <alignment horizontal="center"/>
    </xf>
    <xf numFmtId="0" fontId="0" fillId="3" borderId="38" xfId="0" applyFill="1" applyBorder="1" applyAlignment="1">
      <alignment horizontal="center"/>
    </xf>
    <xf numFmtId="0" fontId="1" fillId="2" borderId="5" xfId="0" applyFont="1" applyFill="1"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3" fillId="3" borderId="54" xfId="0" applyFont="1" applyFill="1" applyBorder="1" applyAlignment="1">
      <alignment horizontal="center"/>
    </xf>
    <xf numFmtId="0" fontId="3" fillId="3" borderId="16" xfId="0" applyFont="1" applyFill="1" applyBorder="1" applyAlignment="1">
      <alignment horizontal="center"/>
    </xf>
    <xf numFmtId="0" fontId="3" fillId="3" borderId="55" xfId="0" applyFont="1" applyFill="1" applyBorder="1" applyAlignment="1">
      <alignment horizontal="center"/>
    </xf>
    <xf numFmtId="0" fontId="1" fillId="2" borderId="53" xfId="0" applyFont="1" applyFill="1" applyBorder="1" applyAlignment="1">
      <alignment horizontal="center" vertical="center"/>
    </xf>
    <xf numFmtId="0" fontId="2" fillId="4" borderId="5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8" xfId="0" applyFont="1" applyFill="1" applyBorder="1" applyAlignment="1">
      <alignment horizontal="center" vertical="center"/>
    </xf>
    <xf numFmtId="0" fontId="1" fillId="2" borderId="37" xfId="0" applyFont="1" applyFill="1" applyBorder="1" applyAlignment="1">
      <alignment horizontal="center" vertical="center" wrapText="1"/>
    </xf>
    <xf numFmtId="0" fontId="2" fillId="4" borderId="6" xfId="0" applyFont="1" applyFill="1" applyBorder="1" applyAlignment="1">
      <alignment horizontal="center"/>
    </xf>
    <xf numFmtId="0" fontId="2" fillId="4" borderId="56" xfId="0" applyFont="1" applyFill="1" applyBorder="1" applyAlignment="1">
      <alignment horizontal="center"/>
    </xf>
    <xf numFmtId="0" fontId="2" fillId="4" borderId="8" xfId="0" applyFont="1" applyFill="1" applyBorder="1" applyAlignment="1">
      <alignment horizontal="center"/>
    </xf>
    <xf numFmtId="0" fontId="2" fillId="4" borderId="58" xfId="0" applyFont="1" applyFill="1" applyBorder="1" applyAlignment="1">
      <alignment horizontal="center"/>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1" xfId="0" applyBorder="1" applyAlignment="1">
      <alignment horizontal="center" vertical="center" wrapText="1"/>
    </xf>
    <xf numFmtId="0" fontId="1" fillId="2" borderId="4" xfId="0" applyFont="1" applyFill="1" applyBorder="1" applyAlignment="1">
      <alignment horizontal="center" vertical="center" wrapText="1"/>
    </xf>
    <xf numFmtId="0" fontId="0" fillId="4" borderId="6"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10" xfId="0" applyFont="1" applyFill="1" applyBorder="1" applyAlignment="1">
      <alignment horizontal="center" vertical="center"/>
    </xf>
    <xf numFmtId="0" fontId="1" fillId="2" borderId="39"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2" fillId="3" borderId="37"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2" fillId="3" borderId="53" xfId="0" applyFont="1" applyFill="1" applyBorder="1" applyAlignment="1">
      <alignment horizontal="left" vertical="center"/>
    </xf>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2" fillId="3" borderId="39" xfId="0" applyFont="1" applyFill="1" applyBorder="1" applyAlignment="1">
      <alignment horizontal="left" vertical="center"/>
    </xf>
    <xf numFmtId="0" fontId="9" fillId="4" borderId="37" xfId="0" applyFont="1" applyFill="1" applyBorder="1" applyAlignment="1" applyProtection="1">
      <alignment horizontal="left" vertical="center"/>
      <protection locked="0"/>
    </xf>
    <xf numFmtId="0" fontId="9" fillId="4" borderId="1" xfId="0" applyFont="1" applyFill="1" applyBorder="1" applyAlignment="1" applyProtection="1">
      <alignment horizontal="left" vertical="center"/>
      <protection locked="0"/>
    </xf>
    <xf numFmtId="44" fontId="17" fillId="4" borderId="1" xfId="1" applyFont="1" applyFill="1" applyBorder="1" applyAlignment="1" applyProtection="1">
      <alignment horizontal="center" vertical="center"/>
      <protection locked="0"/>
    </xf>
    <xf numFmtId="44" fontId="17" fillId="4" borderId="38" xfId="1" applyFont="1" applyFill="1" applyBorder="1" applyAlignment="1" applyProtection="1">
      <alignment horizontal="center" vertical="center"/>
      <protection locked="0"/>
    </xf>
    <xf numFmtId="0" fontId="31" fillId="3" borderId="47" xfId="0" applyFont="1" applyFill="1" applyBorder="1" applyAlignment="1">
      <alignment horizontal="left" vertical="center"/>
    </xf>
    <xf numFmtId="0" fontId="31" fillId="3" borderId="12" xfId="0" applyFont="1" applyFill="1" applyBorder="1" applyAlignment="1">
      <alignment horizontal="left" vertical="center"/>
    </xf>
    <xf numFmtId="0" fontId="31" fillId="3" borderId="48" xfId="0" applyFont="1" applyFill="1" applyBorder="1" applyAlignment="1">
      <alignment horizontal="left" vertical="center"/>
    </xf>
    <xf numFmtId="0" fontId="9" fillId="4" borderId="40" xfId="0" applyFont="1" applyFill="1" applyBorder="1" applyAlignment="1" applyProtection="1">
      <alignment horizontal="left" vertical="center"/>
      <protection locked="0"/>
    </xf>
    <xf numFmtId="0" fontId="9" fillId="4" borderId="41" xfId="0" applyFont="1" applyFill="1" applyBorder="1" applyAlignment="1" applyProtection="1">
      <alignment horizontal="left" vertical="center"/>
      <protection locked="0"/>
    </xf>
    <xf numFmtId="44" fontId="17" fillId="4" borderId="41" xfId="1" applyFont="1" applyFill="1" applyBorder="1" applyAlignment="1" applyProtection="1">
      <alignment horizontal="center" vertical="center"/>
      <protection locked="0"/>
    </xf>
    <xf numFmtId="44" fontId="17" fillId="4" borderId="42" xfId="1" applyFont="1" applyFill="1" applyBorder="1" applyAlignment="1" applyProtection="1">
      <alignment horizontal="center" vertical="center"/>
      <protection locked="0"/>
    </xf>
    <xf numFmtId="0" fontId="9" fillId="4" borderId="61" xfId="0" applyFont="1" applyFill="1" applyBorder="1" applyAlignment="1" applyProtection="1">
      <alignment horizontal="left" vertical="center"/>
      <protection locked="0"/>
    </xf>
    <xf numFmtId="0" fontId="9" fillId="4" borderId="25" xfId="0" applyFont="1" applyFill="1" applyBorder="1" applyAlignment="1" applyProtection="1">
      <alignment horizontal="left" vertical="center"/>
      <protection locked="0"/>
    </xf>
    <xf numFmtId="44" fontId="17" fillId="4" borderId="25" xfId="1" applyFont="1" applyFill="1" applyBorder="1" applyAlignment="1" applyProtection="1">
      <alignment horizontal="center" vertical="center"/>
      <protection locked="0"/>
    </xf>
    <xf numFmtId="44" fontId="17" fillId="4" borderId="62" xfId="1" applyFont="1" applyFill="1" applyBorder="1" applyAlignment="1" applyProtection="1">
      <alignment horizontal="center" vertical="center"/>
      <protection locked="0"/>
    </xf>
    <xf numFmtId="0" fontId="2" fillId="3" borderId="45" xfId="0" applyFont="1" applyFill="1" applyBorder="1" applyAlignment="1">
      <alignment horizontal="center"/>
    </xf>
    <xf numFmtId="0" fontId="2" fillId="3" borderId="15" xfId="0" applyFont="1" applyFill="1" applyBorder="1" applyAlignment="1">
      <alignment horizontal="center"/>
    </xf>
    <xf numFmtId="0" fontId="2" fillId="3" borderId="46" xfId="0" applyFont="1" applyFill="1" applyBorder="1" applyAlignment="1">
      <alignment horizontal="center"/>
    </xf>
    <xf numFmtId="0" fontId="31" fillId="3" borderId="51" xfId="0" applyFont="1" applyFill="1" applyBorder="1" applyAlignment="1">
      <alignment horizontal="left" vertical="center"/>
    </xf>
    <xf numFmtId="0" fontId="31" fillId="3" borderId="27" xfId="0" applyFont="1" applyFill="1" applyBorder="1" applyAlignment="1">
      <alignment horizontal="left" vertical="center"/>
    </xf>
    <xf numFmtId="0" fontId="31" fillId="3" borderId="52" xfId="0" applyFont="1" applyFill="1" applyBorder="1" applyAlignment="1">
      <alignment horizontal="left" vertical="center"/>
    </xf>
    <xf numFmtId="0" fontId="0" fillId="0" borderId="3" xfId="0" applyBorder="1" applyAlignment="1">
      <alignment horizontal="center" vertical="center"/>
    </xf>
    <xf numFmtId="0" fontId="0" fillId="2" borderId="6" xfId="0" applyFill="1" applyBorder="1" applyAlignment="1">
      <alignment horizontal="center"/>
    </xf>
    <xf numFmtId="0" fontId="0" fillId="2" borderId="2" xfId="0" applyFill="1" applyBorder="1" applyAlignment="1">
      <alignment horizontal="center"/>
    </xf>
    <xf numFmtId="0" fontId="0" fillId="2" borderId="17" xfId="0" applyFill="1" applyBorder="1" applyAlignment="1">
      <alignment horizontal="center"/>
    </xf>
    <xf numFmtId="0" fontId="0" fillId="2" borderId="0"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1" fillId="3" borderId="49" xfId="0" applyFont="1" applyFill="1" applyBorder="1" applyAlignment="1">
      <alignment horizontal="left" vertical="center"/>
    </xf>
    <xf numFmtId="0" fontId="1" fillId="3" borderId="9" xfId="0" applyFont="1" applyFill="1" applyBorder="1" applyAlignment="1">
      <alignment horizontal="left" vertical="center"/>
    </xf>
    <xf numFmtId="0" fontId="1" fillId="2" borderId="59" xfId="0" applyFont="1" applyFill="1" applyBorder="1" applyAlignment="1">
      <alignment horizontal="center"/>
    </xf>
    <xf numFmtId="0" fontId="1" fillId="2" borderId="60" xfId="0" applyFont="1" applyFill="1" applyBorder="1" applyAlignment="1">
      <alignment horizontal="center"/>
    </xf>
    <xf numFmtId="0" fontId="0" fillId="2" borderId="44" xfId="0" applyFill="1" applyBorder="1" applyAlignment="1">
      <alignment horizontal="center"/>
    </xf>
    <xf numFmtId="14" fontId="0" fillId="0" borderId="37" xfId="0" applyNumberFormat="1" applyBorder="1" applyAlignment="1">
      <alignment horizontal="center" vertical="center"/>
    </xf>
    <xf numFmtId="14" fontId="0" fillId="0" borderId="1" xfId="0" applyNumberFormat="1" applyBorder="1" applyAlignment="1">
      <alignment horizontal="center" vertical="center"/>
    </xf>
    <xf numFmtId="0" fontId="1" fillId="3" borderId="37" xfId="0" applyFont="1" applyFill="1" applyBorder="1" applyAlignment="1">
      <alignment horizontal="left" vertical="center"/>
    </xf>
    <xf numFmtId="0" fontId="1" fillId="3" borderId="1" xfId="0" applyFont="1" applyFill="1" applyBorder="1" applyAlignment="1">
      <alignment horizontal="left" vertical="center"/>
    </xf>
    <xf numFmtId="0" fontId="16" fillId="2" borderId="37"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8" xfId="0" applyFont="1" applyFill="1" applyBorder="1" applyAlignment="1">
      <alignment horizontal="center" vertical="center"/>
    </xf>
    <xf numFmtId="0" fontId="12" fillId="4" borderId="1" xfId="0" applyFont="1" applyFill="1" applyBorder="1" applyAlignment="1" applyProtection="1">
      <alignment horizontal="center" vertical="center"/>
      <protection locked="0"/>
    </xf>
    <xf numFmtId="0" fontId="12" fillId="4" borderId="38" xfId="0" applyFont="1" applyFill="1" applyBorder="1" applyAlignment="1" applyProtection="1">
      <alignment horizontal="center" vertical="center"/>
      <protection locked="0"/>
    </xf>
    <xf numFmtId="0" fontId="7" fillId="2" borderId="37" xfId="0" applyFont="1" applyFill="1" applyBorder="1" applyAlignment="1">
      <alignment horizontal="left" vertical="center"/>
    </xf>
    <xf numFmtId="0" fontId="7" fillId="2" borderId="1" xfId="0" applyFont="1" applyFill="1" applyBorder="1" applyAlignment="1">
      <alignment horizontal="left" vertical="center"/>
    </xf>
    <xf numFmtId="0" fontId="11" fillId="3" borderId="37"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38" xfId="0" applyFont="1" applyFill="1" applyBorder="1" applyAlignment="1">
      <alignment horizontal="center" vertical="center"/>
    </xf>
    <xf numFmtId="0" fontId="0" fillId="0" borderId="14" xfId="0" applyBorder="1" applyAlignment="1">
      <alignment horizontal="center"/>
    </xf>
    <xf numFmtId="0" fontId="0" fillId="0" borderId="59" xfId="0" applyBorder="1" applyAlignment="1">
      <alignment horizontal="center" vertical="center"/>
    </xf>
    <xf numFmtId="0" fontId="0" fillId="0" borderId="57" xfId="0" applyBorder="1" applyAlignment="1">
      <alignment horizontal="center" vertic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39" xfId="0" applyFont="1" applyFill="1" applyBorder="1" applyAlignment="1">
      <alignment horizontal="center"/>
    </xf>
    <xf numFmtId="0" fontId="3" fillId="3" borderId="51" xfId="0" applyFont="1" applyFill="1" applyBorder="1" applyAlignment="1">
      <alignment horizontal="center"/>
    </xf>
    <xf numFmtId="0" fontId="3" fillId="3" borderId="27" xfId="0" applyFont="1" applyFill="1" applyBorder="1" applyAlignment="1">
      <alignment horizontal="center"/>
    </xf>
    <xf numFmtId="0" fontId="3" fillId="3" borderId="52" xfId="0" applyFont="1" applyFill="1" applyBorder="1" applyAlignment="1">
      <alignment horizontal="center"/>
    </xf>
    <xf numFmtId="0" fontId="1" fillId="3" borderId="50" xfId="0" applyFont="1" applyFill="1" applyBorder="1" applyAlignment="1">
      <alignment horizontal="left"/>
    </xf>
    <xf numFmtId="0" fontId="1" fillId="3" borderId="2" xfId="0" applyFont="1" applyFill="1" applyBorder="1" applyAlignment="1">
      <alignment horizontal="left"/>
    </xf>
    <xf numFmtId="0" fontId="1" fillId="3" borderId="56" xfId="0" applyFont="1" applyFill="1" applyBorder="1" applyAlignment="1">
      <alignment horizontal="left"/>
    </xf>
    <xf numFmtId="0" fontId="1" fillId="3" borderId="53" xfId="0" applyFont="1" applyFill="1" applyBorder="1" applyAlignment="1">
      <alignment horizontal="center"/>
    </xf>
    <xf numFmtId="0" fontId="1" fillId="3" borderId="5" xfId="0" applyFont="1" applyFill="1" applyBorder="1" applyAlignment="1">
      <alignment horizontal="center"/>
    </xf>
    <xf numFmtId="0" fontId="1" fillId="9" borderId="53" xfId="0" applyFont="1" applyFill="1" applyBorder="1" applyAlignment="1">
      <alignment horizontal="left"/>
    </xf>
    <xf numFmtId="0" fontId="1" fillId="9" borderId="4" xfId="0" applyFont="1" applyFill="1" applyBorder="1" applyAlignment="1">
      <alignment horizontal="left"/>
    </xf>
    <xf numFmtId="0" fontId="1" fillId="9" borderId="39"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 fillId="3" borderId="44" xfId="0" applyFont="1" applyFill="1" applyBorder="1" applyAlignment="1">
      <alignment horizontal="left"/>
    </xf>
    <xf numFmtId="0" fontId="1" fillId="3" borderId="53" xfId="0" applyFont="1" applyFill="1" applyBorder="1" applyAlignment="1">
      <alignment horizontal="left"/>
    </xf>
    <xf numFmtId="0" fontId="1" fillId="3" borderId="4" xfId="0" applyFont="1" applyFill="1" applyBorder="1" applyAlignment="1">
      <alignment horizontal="left"/>
    </xf>
    <xf numFmtId="0" fontId="1" fillId="3" borderId="39" xfId="0" applyFont="1" applyFill="1" applyBorder="1" applyAlignment="1">
      <alignment horizontal="left"/>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1" fillId="2" borderId="50" xfId="0" applyFont="1" applyFill="1" applyBorder="1" applyAlignment="1">
      <alignment horizontal="center"/>
    </xf>
    <xf numFmtId="0" fontId="1" fillId="2" borderId="2" xfId="0" applyFont="1" applyFill="1" applyBorder="1" applyAlignment="1">
      <alignment horizontal="center"/>
    </xf>
    <xf numFmtId="0" fontId="1" fillId="2" borderId="7" xfId="0" applyFont="1" applyFill="1" applyBorder="1" applyAlignment="1">
      <alignment horizontal="center"/>
    </xf>
    <xf numFmtId="0" fontId="18" fillId="2" borderId="17" xfId="0" applyFont="1" applyFill="1" applyBorder="1" applyAlignment="1">
      <alignment horizontal="center"/>
    </xf>
    <xf numFmtId="0" fontId="18" fillId="2" borderId="0" xfId="0" applyFont="1" applyFill="1" applyBorder="1" applyAlignment="1">
      <alignment horizontal="center"/>
    </xf>
    <xf numFmtId="0" fontId="18" fillId="2" borderId="44" xfId="0" applyFont="1" applyFill="1" applyBorder="1" applyAlignment="1">
      <alignment horizontal="center"/>
    </xf>
    <xf numFmtId="0" fontId="1" fillId="2" borderId="5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3" borderId="37" xfId="0" applyFont="1" applyFill="1" applyBorder="1" applyAlignment="1">
      <alignment horizontal="center"/>
    </xf>
    <xf numFmtId="0" fontId="1" fillId="3" borderId="1" xfId="0" applyFont="1" applyFill="1" applyBorder="1" applyAlignment="1">
      <alignment horizontal="center"/>
    </xf>
    <xf numFmtId="0" fontId="1" fillId="2" borderId="1" xfId="0" applyFont="1" applyFill="1" applyBorder="1" applyAlignment="1">
      <alignment horizontal="center"/>
    </xf>
    <xf numFmtId="0" fontId="1" fillId="3" borderId="38" xfId="0" applyFont="1" applyFill="1" applyBorder="1" applyAlignment="1">
      <alignment horizontal="center"/>
    </xf>
    <xf numFmtId="44" fontId="9" fillId="4" borderId="1" xfId="1" applyFont="1" applyFill="1" applyBorder="1" applyAlignment="1" applyProtection="1">
      <alignment horizontal="center" vertical="center"/>
      <protection locked="0"/>
    </xf>
    <xf numFmtId="44" fontId="9" fillId="4" borderId="38" xfId="1" applyFont="1" applyFill="1" applyBorder="1" applyAlignment="1" applyProtection="1">
      <alignment horizontal="center" vertical="center"/>
      <protection locked="0"/>
    </xf>
    <xf numFmtId="0" fontId="0" fillId="0" borderId="38" xfId="0" applyBorder="1" applyAlignment="1">
      <alignment horizontal="center" vertical="center" wrapText="1"/>
    </xf>
    <xf numFmtId="0" fontId="7" fillId="2" borderId="37" xfId="0" applyFont="1" applyFill="1" applyBorder="1" applyAlignment="1">
      <alignment horizontal="center" vertical="center"/>
    </xf>
    <xf numFmtId="0" fontId="7" fillId="2" borderId="1" xfId="0" applyFont="1" applyFill="1" applyBorder="1" applyAlignment="1">
      <alignment horizontal="center" vertical="center"/>
    </xf>
    <xf numFmtId="0" fontId="0" fillId="0" borderId="14" xfId="0" applyBorder="1" applyAlignment="1">
      <alignment horizontal="center" vertical="center" wrapText="1"/>
    </xf>
    <xf numFmtId="0" fontId="9" fillId="4" borderId="1" xfId="0" applyFont="1" applyFill="1" applyBorder="1" applyAlignment="1" applyProtection="1">
      <alignment horizontal="center" vertical="center" wrapText="1"/>
      <protection locked="0"/>
    </xf>
    <xf numFmtId="0" fontId="1" fillId="3" borderId="51" xfId="0" applyFont="1" applyFill="1" applyBorder="1" applyAlignment="1">
      <alignment horizontal="center"/>
    </xf>
    <xf numFmtId="0" fontId="1" fillId="3" borderId="27" xfId="0" applyFont="1" applyFill="1" applyBorder="1" applyAlignment="1">
      <alignment horizont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0" borderId="59" xfId="0" applyBorder="1" applyAlignment="1">
      <alignment horizontal="center" vertical="center" wrapText="1"/>
    </xf>
    <xf numFmtId="0" fontId="7" fillId="8" borderId="37" xfId="0" applyFont="1" applyFill="1" applyBorder="1" applyAlignment="1">
      <alignment horizontal="center" vertical="center" wrapText="1"/>
    </xf>
    <xf numFmtId="0" fontId="12" fillId="4" borderId="1" xfId="0" applyFont="1" applyFill="1" applyBorder="1" applyAlignment="1" applyProtection="1">
      <alignment horizontal="center" vertical="center" wrapText="1"/>
      <protection locked="0"/>
    </xf>
    <xf numFmtId="0" fontId="7" fillId="8" borderId="1" xfId="0" applyFont="1" applyFill="1" applyBorder="1" applyAlignment="1">
      <alignment horizontal="center" vertical="center"/>
    </xf>
    <xf numFmtId="44" fontId="12" fillId="4" borderId="1" xfId="1" applyFont="1" applyFill="1" applyBorder="1" applyAlignment="1" applyProtection="1">
      <alignment horizontal="center" vertical="center"/>
      <protection locked="0"/>
    </xf>
    <xf numFmtId="0" fontId="7" fillId="8" borderId="37" xfId="0" applyFont="1" applyFill="1" applyBorder="1" applyAlignment="1">
      <alignment horizontal="center" vertical="center"/>
    </xf>
    <xf numFmtId="0" fontId="20" fillId="3" borderId="34" xfId="0" applyFont="1" applyFill="1" applyBorder="1" applyAlignment="1">
      <alignment horizontal="center" vertical="center"/>
    </xf>
    <xf numFmtId="0" fontId="20" fillId="3" borderId="35" xfId="0" applyFont="1" applyFill="1" applyBorder="1" applyAlignment="1">
      <alignment horizontal="center" vertical="center"/>
    </xf>
    <xf numFmtId="0" fontId="20" fillId="3" borderId="36"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42" xfId="0" applyFont="1" applyFill="1" applyBorder="1" applyAlignment="1">
      <alignment horizontal="center" vertical="center"/>
    </xf>
    <xf numFmtId="0" fontId="0" fillId="2" borderId="1" xfId="0" applyFill="1" applyBorder="1" applyAlignment="1">
      <alignment horizontal="center" vertical="center"/>
    </xf>
    <xf numFmtId="0" fontId="0" fillId="2" borderId="38" xfId="0" applyFill="1" applyBorder="1" applyAlignment="1">
      <alignment horizontal="center" vertical="center"/>
    </xf>
  </cellXfs>
  <cellStyles count="5">
    <cellStyle name="Check Cell" xfId="2" builtinId="23"/>
    <cellStyle name="Currency" xfId="1" builtinId="4"/>
    <cellStyle name="Hyperlink" xfId="3" builtinId="8"/>
    <cellStyle name="Normal" xfId="0" builtinId="0"/>
    <cellStyle name="Percent 2" xfId="4" xr:uid="{6BB551E9-E52A-433C-A33E-1F0C2662496F}"/>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fmlaLink="ET179"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xdr:col>
      <xdr:colOff>3810</xdr:colOff>
      <xdr:row>38</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470910" y="689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1</xdr:colOff>
      <xdr:row>38</xdr:row>
      <xdr:rowOff>19048</xdr:rowOff>
    </xdr:from>
    <xdr:to>
      <xdr:col>12</xdr:col>
      <xdr:colOff>1</xdr:colOff>
      <xdr:row>51</xdr:row>
      <xdr:rowOff>142875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 y="7051673"/>
          <a:ext cx="10477500" cy="2187577"/>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6</xdr:row>
          <xdr:rowOff>19050</xdr:rowOff>
        </xdr:from>
        <xdr:to>
          <xdr:col>1</xdr:col>
          <xdr:colOff>9525</xdr:colOff>
          <xdr:row>7</xdr:row>
          <xdr:rowOff>104775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9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xdr:row>
          <xdr:rowOff>19050</xdr:rowOff>
        </xdr:from>
        <xdr:to>
          <xdr:col>3</xdr:col>
          <xdr:colOff>57150</xdr:colOff>
          <xdr:row>7</xdr:row>
          <xdr:rowOff>104775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9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17</xdr:row>
          <xdr:rowOff>38100</xdr:rowOff>
        </xdr:from>
        <xdr:to>
          <xdr:col>4</xdr:col>
          <xdr:colOff>400050</xdr:colOff>
          <xdr:row>18</xdr:row>
          <xdr:rowOff>123825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9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29</xdr:row>
          <xdr:rowOff>47625</xdr:rowOff>
        </xdr:from>
        <xdr:to>
          <xdr:col>1</xdr:col>
          <xdr:colOff>38100</xdr:colOff>
          <xdr:row>30</xdr:row>
          <xdr:rowOff>133350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9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17</xdr:row>
          <xdr:rowOff>28575</xdr:rowOff>
        </xdr:from>
        <xdr:to>
          <xdr:col>7</xdr:col>
          <xdr:colOff>876300</xdr:colOff>
          <xdr:row>18</xdr:row>
          <xdr:rowOff>104775</xdr:rowOff>
        </xdr:to>
        <xdr:sp macro="" textlink="">
          <xdr:nvSpPr>
            <xdr:cNvPr id="22533" name="Option Button 5" hidden="1">
              <a:extLst>
                <a:ext uri="{63B3BB69-23CF-44E3-9099-C40C66FF867C}">
                  <a14:compatExt spid="_x0000_s22533"/>
                </a:ext>
                <a:ext uri="{FF2B5EF4-FFF2-40B4-BE49-F238E27FC236}">
                  <a16:creationId xmlns:a16="http://schemas.microsoft.com/office/drawing/2014/main" id="{00000000-0008-0000-09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17</xdr:row>
          <xdr:rowOff>47625</xdr:rowOff>
        </xdr:from>
        <xdr:to>
          <xdr:col>10</xdr:col>
          <xdr:colOff>733425</xdr:colOff>
          <xdr:row>18</xdr:row>
          <xdr:rowOff>133350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9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428625</xdr:colOff>
          <xdr:row>17</xdr:row>
          <xdr:rowOff>76200</xdr:rowOff>
        </xdr:from>
        <xdr:to>
          <xdr:col>12</xdr:col>
          <xdr:colOff>828675</xdr:colOff>
          <xdr:row>18</xdr:row>
          <xdr:rowOff>161925</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9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29</xdr:row>
          <xdr:rowOff>57150</xdr:rowOff>
        </xdr:from>
        <xdr:to>
          <xdr:col>5</xdr:col>
          <xdr:colOff>571500</xdr:colOff>
          <xdr:row>30</xdr:row>
          <xdr:rowOff>142875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9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29</xdr:row>
          <xdr:rowOff>76200</xdr:rowOff>
        </xdr:from>
        <xdr:to>
          <xdr:col>8</xdr:col>
          <xdr:colOff>561975</xdr:colOff>
          <xdr:row>30</xdr:row>
          <xdr:rowOff>161925</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9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xdr:row>
          <xdr:rowOff>19050</xdr:rowOff>
        </xdr:from>
        <xdr:to>
          <xdr:col>0</xdr:col>
          <xdr:colOff>819150</xdr:colOff>
          <xdr:row>34</xdr:row>
          <xdr:rowOff>104775</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9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33</xdr:row>
          <xdr:rowOff>66675</xdr:rowOff>
        </xdr:from>
        <xdr:to>
          <xdr:col>5</xdr:col>
          <xdr:colOff>657225</xdr:colOff>
          <xdr:row>34</xdr:row>
          <xdr:rowOff>152400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9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33</xdr:row>
          <xdr:rowOff>47625</xdr:rowOff>
        </xdr:from>
        <xdr:to>
          <xdr:col>8</xdr:col>
          <xdr:colOff>542925</xdr:colOff>
          <xdr:row>34</xdr:row>
          <xdr:rowOff>133350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9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37</xdr:row>
          <xdr:rowOff>47625</xdr:rowOff>
        </xdr:from>
        <xdr:to>
          <xdr:col>0</xdr:col>
          <xdr:colOff>790575</xdr:colOff>
          <xdr:row>38</xdr:row>
          <xdr:rowOff>133350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9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37</xdr:row>
          <xdr:rowOff>66675</xdr:rowOff>
        </xdr:from>
        <xdr:to>
          <xdr:col>5</xdr:col>
          <xdr:colOff>600075</xdr:colOff>
          <xdr:row>38</xdr:row>
          <xdr:rowOff>152400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9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37</xdr:row>
          <xdr:rowOff>57150</xdr:rowOff>
        </xdr:from>
        <xdr:to>
          <xdr:col>8</xdr:col>
          <xdr:colOff>533400</xdr:colOff>
          <xdr:row>38</xdr:row>
          <xdr:rowOff>142875</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9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43</xdr:row>
      <xdr:rowOff>28575</xdr:rowOff>
    </xdr:from>
    <xdr:to>
      <xdr:col>13</xdr:col>
      <xdr:colOff>866774</xdr:colOff>
      <xdr:row>52</xdr:row>
      <xdr:rowOff>152400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10639425"/>
          <a:ext cx="12934949" cy="1838325"/>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628650</xdr:colOff>
          <xdr:row>27</xdr:row>
          <xdr:rowOff>38100</xdr:rowOff>
        </xdr:from>
        <xdr:to>
          <xdr:col>13</xdr:col>
          <xdr:colOff>161925</xdr:colOff>
          <xdr:row>28</xdr:row>
          <xdr:rowOff>114300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9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17</xdr:row>
          <xdr:rowOff>38100</xdr:rowOff>
        </xdr:from>
        <xdr:to>
          <xdr:col>6</xdr:col>
          <xdr:colOff>276225</xdr:colOff>
          <xdr:row>18</xdr:row>
          <xdr:rowOff>123825</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9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17</xdr:row>
          <xdr:rowOff>38100</xdr:rowOff>
        </xdr:from>
        <xdr:to>
          <xdr:col>9</xdr:col>
          <xdr:colOff>628650</xdr:colOff>
          <xdr:row>18</xdr:row>
          <xdr:rowOff>104775</xdr:rowOff>
        </xdr:to>
        <xdr:sp macro="" textlink="">
          <xdr:nvSpPr>
            <xdr:cNvPr id="22546" name="Option Button 18" hidden="1">
              <a:extLst>
                <a:ext uri="{63B3BB69-23CF-44E3-9099-C40C66FF867C}">
                  <a14:compatExt spid="_x0000_s22546"/>
                </a:ext>
                <a:ext uri="{FF2B5EF4-FFF2-40B4-BE49-F238E27FC236}">
                  <a16:creationId xmlns:a16="http://schemas.microsoft.com/office/drawing/2014/main" id="{00000000-0008-0000-09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6</xdr:row>
          <xdr:rowOff>19050</xdr:rowOff>
        </xdr:from>
        <xdr:to>
          <xdr:col>1</xdr:col>
          <xdr:colOff>9525</xdr:colOff>
          <xdr:row>7</xdr:row>
          <xdr:rowOff>104775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A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xdr:row>
          <xdr:rowOff>19050</xdr:rowOff>
        </xdr:from>
        <xdr:to>
          <xdr:col>3</xdr:col>
          <xdr:colOff>57150</xdr:colOff>
          <xdr:row>7</xdr:row>
          <xdr:rowOff>104775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A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17</xdr:row>
          <xdr:rowOff>38100</xdr:rowOff>
        </xdr:from>
        <xdr:to>
          <xdr:col>4</xdr:col>
          <xdr:colOff>400050</xdr:colOff>
          <xdr:row>18</xdr:row>
          <xdr:rowOff>123825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A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29</xdr:row>
          <xdr:rowOff>47625</xdr:rowOff>
        </xdr:from>
        <xdr:to>
          <xdr:col>1</xdr:col>
          <xdr:colOff>38100</xdr:colOff>
          <xdr:row>30</xdr:row>
          <xdr:rowOff>133350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A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17</xdr:row>
          <xdr:rowOff>28575</xdr:rowOff>
        </xdr:from>
        <xdr:to>
          <xdr:col>7</xdr:col>
          <xdr:colOff>876300</xdr:colOff>
          <xdr:row>18</xdr:row>
          <xdr:rowOff>104775</xdr:rowOff>
        </xdr:to>
        <xdr:sp macro="" textlink="">
          <xdr:nvSpPr>
            <xdr:cNvPr id="23557" name="Option Button 5" hidden="1">
              <a:extLst>
                <a:ext uri="{63B3BB69-23CF-44E3-9099-C40C66FF867C}">
                  <a14:compatExt spid="_x0000_s23557"/>
                </a:ext>
                <a:ext uri="{FF2B5EF4-FFF2-40B4-BE49-F238E27FC236}">
                  <a16:creationId xmlns:a16="http://schemas.microsoft.com/office/drawing/2014/main" id="{00000000-0008-0000-0A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17</xdr:row>
          <xdr:rowOff>47625</xdr:rowOff>
        </xdr:from>
        <xdr:to>
          <xdr:col>10</xdr:col>
          <xdr:colOff>733425</xdr:colOff>
          <xdr:row>18</xdr:row>
          <xdr:rowOff>133350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A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428625</xdr:colOff>
          <xdr:row>17</xdr:row>
          <xdr:rowOff>76200</xdr:rowOff>
        </xdr:from>
        <xdr:to>
          <xdr:col>12</xdr:col>
          <xdr:colOff>828675</xdr:colOff>
          <xdr:row>18</xdr:row>
          <xdr:rowOff>161925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A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29</xdr:row>
          <xdr:rowOff>57150</xdr:rowOff>
        </xdr:from>
        <xdr:to>
          <xdr:col>5</xdr:col>
          <xdr:colOff>571500</xdr:colOff>
          <xdr:row>30</xdr:row>
          <xdr:rowOff>142875</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A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29</xdr:row>
          <xdr:rowOff>76200</xdr:rowOff>
        </xdr:from>
        <xdr:to>
          <xdr:col>8</xdr:col>
          <xdr:colOff>561975</xdr:colOff>
          <xdr:row>30</xdr:row>
          <xdr:rowOff>161925</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A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xdr:row>
          <xdr:rowOff>19050</xdr:rowOff>
        </xdr:from>
        <xdr:to>
          <xdr:col>0</xdr:col>
          <xdr:colOff>819150</xdr:colOff>
          <xdr:row>34</xdr:row>
          <xdr:rowOff>104775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A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33</xdr:row>
          <xdr:rowOff>66675</xdr:rowOff>
        </xdr:from>
        <xdr:to>
          <xdr:col>5</xdr:col>
          <xdr:colOff>657225</xdr:colOff>
          <xdr:row>34</xdr:row>
          <xdr:rowOff>152400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A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33</xdr:row>
          <xdr:rowOff>47625</xdr:rowOff>
        </xdr:from>
        <xdr:to>
          <xdr:col>8</xdr:col>
          <xdr:colOff>542925</xdr:colOff>
          <xdr:row>34</xdr:row>
          <xdr:rowOff>133350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A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37</xdr:row>
          <xdr:rowOff>47625</xdr:rowOff>
        </xdr:from>
        <xdr:to>
          <xdr:col>0</xdr:col>
          <xdr:colOff>790575</xdr:colOff>
          <xdr:row>38</xdr:row>
          <xdr:rowOff>133350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A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37</xdr:row>
          <xdr:rowOff>66675</xdr:rowOff>
        </xdr:from>
        <xdr:to>
          <xdr:col>5</xdr:col>
          <xdr:colOff>600075</xdr:colOff>
          <xdr:row>38</xdr:row>
          <xdr:rowOff>152400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A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37</xdr:row>
          <xdr:rowOff>57150</xdr:rowOff>
        </xdr:from>
        <xdr:to>
          <xdr:col>8</xdr:col>
          <xdr:colOff>533400</xdr:colOff>
          <xdr:row>38</xdr:row>
          <xdr:rowOff>142875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A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43</xdr:row>
      <xdr:rowOff>28575</xdr:rowOff>
    </xdr:from>
    <xdr:to>
      <xdr:col>13</xdr:col>
      <xdr:colOff>866774</xdr:colOff>
      <xdr:row>52</xdr:row>
      <xdr:rowOff>152400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0" y="10639425"/>
          <a:ext cx="12934949" cy="1838325"/>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628650</xdr:colOff>
          <xdr:row>27</xdr:row>
          <xdr:rowOff>38100</xdr:rowOff>
        </xdr:from>
        <xdr:to>
          <xdr:col>13</xdr:col>
          <xdr:colOff>161925</xdr:colOff>
          <xdr:row>28</xdr:row>
          <xdr:rowOff>114300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A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17</xdr:row>
          <xdr:rowOff>38100</xdr:rowOff>
        </xdr:from>
        <xdr:to>
          <xdr:col>6</xdr:col>
          <xdr:colOff>276225</xdr:colOff>
          <xdr:row>18</xdr:row>
          <xdr:rowOff>123825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A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17</xdr:row>
          <xdr:rowOff>38100</xdr:rowOff>
        </xdr:from>
        <xdr:to>
          <xdr:col>9</xdr:col>
          <xdr:colOff>628650</xdr:colOff>
          <xdr:row>18</xdr:row>
          <xdr:rowOff>104775</xdr:rowOff>
        </xdr:to>
        <xdr:sp macro="" textlink="">
          <xdr:nvSpPr>
            <xdr:cNvPr id="23570" name="Option Button 18" hidden="1">
              <a:extLst>
                <a:ext uri="{63B3BB69-23CF-44E3-9099-C40C66FF867C}">
                  <a14:compatExt spid="_x0000_s23570"/>
                </a:ext>
                <a:ext uri="{FF2B5EF4-FFF2-40B4-BE49-F238E27FC236}">
                  <a16:creationId xmlns:a16="http://schemas.microsoft.com/office/drawing/2014/main" id="{00000000-0008-0000-0A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6</xdr:row>
          <xdr:rowOff>19050</xdr:rowOff>
        </xdr:from>
        <xdr:to>
          <xdr:col>1</xdr:col>
          <xdr:colOff>9525</xdr:colOff>
          <xdr:row>7</xdr:row>
          <xdr:rowOff>104775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B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xdr:row>
          <xdr:rowOff>19050</xdr:rowOff>
        </xdr:from>
        <xdr:to>
          <xdr:col>3</xdr:col>
          <xdr:colOff>57150</xdr:colOff>
          <xdr:row>7</xdr:row>
          <xdr:rowOff>104775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B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17</xdr:row>
          <xdr:rowOff>38100</xdr:rowOff>
        </xdr:from>
        <xdr:to>
          <xdr:col>4</xdr:col>
          <xdr:colOff>400050</xdr:colOff>
          <xdr:row>18</xdr:row>
          <xdr:rowOff>123825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B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29</xdr:row>
          <xdr:rowOff>47625</xdr:rowOff>
        </xdr:from>
        <xdr:to>
          <xdr:col>1</xdr:col>
          <xdr:colOff>38100</xdr:colOff>
          <xdr:row>30</xdr:row>
          <xdr:rowOff>133350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B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17</xdr:row>
          <xdr:rowOff>28575</xdr:rowOff>
        </xdr:from>
        <xdr:to>
          <xdr:col>7</xdr:col>
          <xdr:colOff>876300</xdr:colOff>
          <xdr:row>18</xdr:row>
          <xdr:rowOff>104775</xdr:rowOff>
        </xdr:to>
        <xdr:sp macro="" textlink="">
          <xdr:nvSpPr>
            <xdr:cNvPr id="24581" name="Option Button 5" hidden="1">
              <a:extLst>
                <a:ext uri="{63B3BB69-23CF-44E3-9099-C40C66FF867C}">
                  <a14:compatExt spid="_x0000_s24581"/>
                </a:ext>
                <a:ext uri="{FF2B5EF4-FFF2-40B4-BE49-F238E27FC236}">
                  <a16:creationId xmlns:a16="http://schemas.microsoft.com/office/drawing/2014/main" id="{00000000-0008-0000-0B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17</xdr:row>
          <xdr:rowOff>47625</xdr:rowOff>
        </xdr:from>
        <xdr:to>
          <xdr:col>10</xdr:col>
          <xdr:colOff>733425</xdr:colOff>
          <xdr:row>18</xdr:row>
          <xdr:rowOff>133350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B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428625</xdr:colOff>
          <xdr:row>17</xdr:row>
          <xdr:rowOff>76200</xdr:rowOff>
        </xdr:from>
        <xdr:to>
          <xdr:col>12</xdr:col>
          <xdr:colOff>828675</xdr:colOff>
          <xdr:row>18</xdr:row>
          <xdr:rowOff>161925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B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29</xdr:row>
          <xdr:rowOff>57150</xdr:rowOff>
        </xdr:from>
        <xdr:to>
          <xdr:col>5</xdr:col>
          <xdr:colOff>571500</xdr:colOff>
          <xdr:row>30</xdr:row>
          <xdr:rowOff>142875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B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29</xdr:row>
          <xdr:rowOff>76200</xdr:rowOff>
        </xdr:from>
        <xdr:to>
          <xdr:col>8</xdr:col>
          <xdr:colOff>561975</xdr:colOff>
          <xdr:row>30</xdr:row>
          <xdr:rowOff>161925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B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xdr:row>
          <xdr:rowOff>19050</xdr:rowOff>
        </xdr:from>
        <xdr:to>
          <xdr:col>0</xdr:col>
          <xdr:colOff>819150</xdr:colOff>
          <xdr:row>34</xdr:row>
          <xdr:rowOff>104775</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B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33</xdr:row>
          <xdr:rowOff>66675</xdr:rowOff>
        </xdr:from>
        <xdr:to>
          <xdr:col>5</xdr:col>
          <xdr:colOff>657225</xdr:colOff>
          <xdr:row>34</xdr:row>
          <xdr:rowOff>152400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B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33</xdr:row>
          <xdr:rowOff>47625</xdr:rowOff>
        </xdr:from>
        <xdr:to>
          <xdr:col>8</xdr:col>
          <xdr:colOff>542925</xdr:colOff>
          <xdr:row>34</xdr:row>
          <xdr:rowOff>133350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B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37</xdr:row>
          <xdr:rowOff>47625</xdr:rowOff>
        </xdr:from>
        <xdr:to>
          <xdr:col>0</xdr:col>
          <xdr:colOff>790575</xdr:colOff>
          <xdr:row>38</xdr:row>
          <xdr:rowOff>133350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B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37</xdr:row>
          <xdr:rowOff>66675</xdr:rowOff>
        </xdr:from>
        <xdr:to>
          <xdr:col>5</xdr:col>
          <xdr:colOff>600075</xdr:colOff>
          <xdr:row>38</xdr:row>
          <xdr:rowOff>152400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B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37</xdr:row>
          <xdr:rowOff>57150</xdr:rowOff>
        </xdr:from>
        <xdr:to>
          <xdr:col>8</xdr:col>
          <xdr:colOff>533400</xdr:colOff>
          <xdr:row>38</xdr:row>
          <xdr:rowOff>142875</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B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43</xdr:row>
      <xdr:rowOff>28575</xdr:rowOff>
    </xdr:from>
    <xdr:to>
      <xdr:col>13</xdr:col>
      <xdr:colOff>866774</xdr:colOff>
      <xdr:row>52</xdr:row>
      <xdr:rowOff>152400</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0" y="10639425"/>
          <a:ext cx="12934949" cy="1838325"/>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628650</xdr:colOff>
          <xdr:row>27</xdr:row>
          <xdr:rowOff>38100</xdr:rowOff>
        </xdr:from>
        <xdr:to>
          <xdr:col>13</xdr:col>
          <xdr:colOff>161925</xdr:colOff>
          <xdr:row>28</xdr:row>
          <xdr:rowOff>114300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B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17</xdr:row>
          <xdr:rowOff>38100</xdr:rowOff>
        </xdr:from>
        <xdr:to>
          <xdr:col>6</xdr:col>
          <xdr:colOff>276225</xdr:colOff>
          <xdr:row>18</xdr:row>
          <xdr:rowOff>123825</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B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17</xdr:row>
          <xdr:rowOff>38100</xdr:rowOff>
        </xdr:from>
        <xdr:to>
          <xdr:col>9</xdr:col>
          <xdr:colOff>628650</xdr:colOff>
          <xdr:row>18</xdr:row>
          <xdr:rowOff>104775</xdr:rowOff>
        </xdr:to>
        <xdr:sp macro="" textlink="">
          <xdr:nvSpPr>
            <xdr:cNvPr id="24594" name="Option Button 18" hidden="1">
              <a:extLst>
                <a:ext uri="{63B3BB69-23CF-44E3-9099-C40C66FF867C}">
                  <a14:compatExt spid="_x0000_s24594"/>
                </a:ext>
                <a:ext uri="{FF2B5EF4-FFF2-40B4-BE49-F238E27FC236}">
                  <a16:creationId xmlns:a16="http://schemas.microsoft.com/office/drawing/2014/main" id="{00000000-0008-0000-0B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6</xdr:row>
          <xdr:rowOff>19050</xdr:rowOff>
        </xdr:from>
        <xdr:to>
          <xdr:col>1</xdr:col>
          <xdr:colOff>9525</xdr:colOff>
          <xdr:row>7</xdr:row>
          <xdr:rowOff>104775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C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xdr:row>
          <xdr:rowOff>19050</xdr:rowOff>
        </xdr:from>
        <xdr:to>
          <xdr:col>3</xdr:col>
          <xdr:colOff>57150</xdr:colOff>
          <xdr:row>7</xdr:row>
          <xdr:rowOff>104775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C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16</xdr:row>
          <xdr:rowOff>47625</xdr:rowOff>
        </xdr:from>
        <xdr:to>
          <xdr:col>1</xdr:col>
          <xdr:colOff>38100</xdr:colOff>
          <xdr:row>17</xdr:row>
          <xdr:rowOff>133350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C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16</xdr:row>
          <xdr:rowOff>57150</xdr:rowOff>
        </xdr:from>
        <xdr:to>
          <xdr:col>5</xdr:col>
          <xdr:colOff>571500</xdr:colOff>
          <xdr:row>17</xdr:row>
          <xdr:rowOff>142875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C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xdr:row>
          <xdr:rowOff>76200</xdr:rowOff>
        </xdr:from>
        <xdr:to>
          <xdr:col>8</xdr:col>
          <xdr:colOff>561975</xdr:colOff>
          <xdr:row>17</xdr:row>
          <xdr:rowOff>161925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C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20</xdr:row>
          <xdr:rowOff>19050</xdr:rowOff>
        </xdr:from>
        <xdr:to>
          <xdr:col>0</xdr:col>
          <xdr:colOff>819150</xdr:colOff>
          <xdr:row>21</xdr:row>
          <xdr:rowOff>104775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C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66675</xdr:rowOff>
        </xdr:from>
        <xdr:to>
          <xdr:col>5</xdr:col>
          <xdr:colOff>657225</xdr:colOff>
          <xdr:row>21</xdr:row>
          <xdr:rowOff>152400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C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47625</xdr:rowOff>
        </xdr:from>
        <xdr:to>
          <xdr:col>8</xdr:col>
          <xdr:colOff>542925</xdr:colOff>
          <xdr:row>21</xdr:row>
          <xdr:rowOff>133350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C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24</xdr:row>
          <xdr:rowOff>47625</xdr:rowOff>
        </xdr:from>
        <xdr:to>
          <xdr:col>0</xdr:col>
          <xdr:colOff>790575</xdr:colOff>
          <xdr:row>25</xdr:row>
          <xdr:rowOff>133350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C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24</xdr:row>
          <xdr:rowOff>66675</xdr:rowOff>
        </xdr:from>
        <xdr:to>
          <xdr:col>5</xdr:col>
          <xdr:colOff>600075</xdr:colOff>
          <xdr:row>25</xdr:row>
          <xdr:rowOff>152400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C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57150</xdr:rowOff>
        </xdr:from>
        <xdr:to>
          <xdr:col>8</xdr:col>
          <xdr:colOff>533400</xdr:colOff>
          <xdr:row>25</xdr:row>
          <xdr:rowOff>142875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C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30</xdr:row>
      <xdr:rowOff>28575</xdr:rowOff>
    </xdr:from>
    <xdr:to>
      <xdr:col>14</xdr:col>
      <xdr:colOff>0</xdr:colOff>
      <xdr:row>45</xdr:row>
      <xdr:rowOff>111125</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0" y="7140575"/>
          <a:ext cx="12747625" cy="294005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504825</xdr:colOff>
          <xdr:row>16</xdr:row>
          <xdr:rowOff>47625</xdr:rowOff>
        </xdr:from>
        <xdr:to>
          <xdr:col>1</xdr:col>
          <xdr:colOff>38100</xdr:colOff>
          <xdr:row>17</xdr:row>
          <xdr:rowOff>133350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C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16</xdr:row>
          <xdr:rowOff>57150</xdr:rowOff>
        </xdr:from>
        <xdr:to>
          <xdr:col>5</xdr:col>
          <xdr:colOff>571500</xdr:colOff>
          <xdr:row>17</xdr:row>
          <xdr:rowOff>142875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C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xdr:row>
          <xdr:rowOff>76200</xdr:rowOff>
        </xdr:from>
        <xdr:to>
          <xdr:col>8</xdr:col>
          <xdr:colOff>561975</xdr:colOff>
          <xdr:row>17</xdr:row>
          <xdr:rowOff>161925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C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20</xdr:row>
          <xdr:rowOff>19050</xdr:rowOff>
        </xdr:from>
        <xdr:to>
          <xdr:col>0</xdr:col>
          <xdr:colOff>819150</xdr:colOff>
          <xdr:row>21</xdr:row>
          <xdr:rowOff>104775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C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66675</xdr:rowOff>
        </xdr:from>
        <xdr:to>
          <xdr:col>5</xdr:col>
          <xdr:colOff>657225</xdr:colOff>
          <xdr:row>21</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C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47625</xdr:rowOff>
        </xdr:from>
        <xdr:to>
          <xdr:col>8</xdr:col>
          <xdr:colOff>542925</xdr:colOff>
          <xdr:row>21</xdr:row>
          <xdr:rowOff>133350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C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0</xdr:colOff>
      <xdr:row>4</xdr:row>
      <xdr:rowOff>0</xdr:rowOff>
    </xdr:from>
    <xdr:to>
      <xdr:col>21</xdr:col>
      <xdr:colOff>28575</xdr:colOff>
      <xdr:row>7</xdr:row>
      <xdr:rowOff>57150</xdr:rowOff>
    </xdr:to>
    <xdr:sp macro="" textlink="">
      <xdr:nvSpPr>
        <xdr:cNvPr id="3" name="TextBox 2">
          <a:extLst>
            <a:ext uri="{FF2B5EF4-FFF2-40B4-BE49-F238E27FC236}">
              <a16:creationId xmlns:a16="http://schemas.microsoft.com/office/drawing/2014/main" id="{3C6935CF-8702-4612-A607-8D640AA58BDA}"/>
            </a:ext>
          </a:extLst>
        </xdr:cNvPr>
        <xdr:cNvSpPr txBox="1"/>
      </xdr:nvSpPr>
      <xdr:spPr>
        <a:xfrm>
          <a:off x="13887450" y="1114425"/>
          <a:ext cx="3076575" cy="81915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If more than one</a:t>
          </a:r>
          <a:r>
            <a:rPr lang="en-US" sz="1100" baseline="0"/>
            <a:t> Cooling systems exists, right click in the Cooling tab and "Unide" additional Cooling Sections. </a:t>
          </a:r>
          <a:endParaRPr lang="en-US" sz="1100"/>
        </a:p>
      </xdr:txBody>
    </xdr:sp>
    <xdr:clientData/>
  </xdr:twoCellAnchor>
  <xdr:twoCellAnchor>
    <xdr:from>
      <xdr:col>18</xdr:col>
      <xdr:colOff>257175</xdr:colOff>
      <xdr:row>8</xdr:row>
      <xdr:rowOff>47625</xdr:rowOff>
    </xdr:from>
    <xdr:to>
      <xdr:col>18</xdr:col>
      <xdr:colOff>257175</xdr:colOff>
      <xdr:row>10</xdr:row>
      <xdr:rowOff>9525</xdr:rowOff>
    </xdr:to>
    <xdr:cxnSp macro="">
      <xdr:nvCxnSpPr>
        <xdr:cNvPr id="4" name="Straight Arrow Connector 3">
          <a:extLst>
            <a:ext uri="{FF2B5EF4-FFF2-40B4-BE49-F238E27FC236}">
              <a16:creationId xmlns:a16="http://schemas.microsoft.com/office/drawing/2014/main" id="{FDA8A0DC-296F-420F-A1CA-2C835BB4A14E}"/>
            </a:ext>
          </a:extLst>
        </xdr:cNvPr>
        <xdr:cNvCxnSpPr/>
      </xdr:nvCxnSpPr>
      <xdr:spPr>
        <a:xfrm>
          <a:off x="15363825" y="2114550"/>
          <a:ext cx="0" cy="6477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6</xdr:row>
          <xdr:rowOff>19050</xdr:rowOff>
        </xdr:from>
        <xdr:to>
          <xdr:col>1</xdr:col>
          <xdr:colOff>9525</xdr:colOff>
          <xdr:row>7</xdr:row>
          <xdr:rowOff>104775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D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xdr:row>
          <xdr:rowOff>19050</xdr:rowOff>
        </xdr:from>
        <xdr:to>
          <xdr:col>3</xdr:col>
          <xdr:colOff>57150</xdr:colOff>
          <xdr:row>7</xdr:row>
          <xdr:rowOff>104775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D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16</xdr:row>
          <xdr:rowOff>47625</xdr:rowOff>
        </xdr:from>
        <xdr:to>
          <xdr:col>1</xdr:col>
          <xdr:colOff>38100</xdr:colOff>
          <xdr:row>17</xdr:row>
          <xdr:rowOff>133350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D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16</xdr:row>
          <xdr:rowOff>57150</xdr:rowOff>
        </xdr:from>
        <xdr:to>
          <xdr:col>5</xdr:col>
          <xdr:colOff>571500</xdr:colOff>
          <xdr:row>17</xdr:row>
          <xdr:rowOff>142875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D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xdr:row>
          <xdr:rowOff>76200</xdr:rowOff>
        </xdr:from>
        <xdr:to>
          <xdr:col>8</xdr:col>
          <xdr:colOff>561975</xdr:colOff>
          <xdr:row>17</xdr:row>
          <xdr:rowOff>161925</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D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20</xdr:row>
          <xdr:rowOff>19050</xdr:rowOff>
        </xdr:from>
        <xdr:to>
          <xdr:col>0</xdr:col>
          <xdr:colOff>819150</xdr:colOff>
          <xdr:row>21</xdr:row>
          <xdr:rowOff>104775</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D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66675</xdr:rowOff>
        </xdr:from>
        <xdr:to>
          <xdr:col>5</xdr:col>
          <xdr:colOff>657225</xdr:colOff>
          <xdr:row>21</xdr:row>
          <xdr:rowOff>152400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D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47625</xdr:rowOff>
        </xdr:from>
        <xdr:to>
          <xdr:col>8</xdr:col>
          <xdr:colOff>542925</xdr:colOff>
          <xdr:row>21</xdr:row>
          <xdr:rowOff>133350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D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24</xdr:row>
          <xdr:rowOff>47625</xdr:rowOff>
        </xdr:from>
        <xdr:to>
          <xdr:col>0</xdr:col>
          <xdr:colOff>790575</xdr:colOff>
          <xdr:row>25</xdr:row>
          <xdr:rowOff>133350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D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24</xdr:row>
          <xdr:rowOff>66675</xdr:rowOff>
        </xdr:from>
        <xdr:to>
          <xdr:col>5</xdr:col>
          <xdr:colOff>600075</xdr:colOff>
          <xdr:row>25</xdr:row>
          <xdr:rowOff>152400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D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57150</xdr:rowOff>
        </xdr:from>
        <xdr:to>
          <xdr:col>8</xdr:col>
          <xdr:colOff>533400</xdr:colOff>
          <xdr:row>25</xdr:row>
          <xdr:rowOff>142875</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D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30</xdr:row>
      <xdr:rowOff>28575</xdr:rowOff>
    </xdr:from>
    <xdr:to>
      <xdr:col>14</xdr:col>
      <xdr:colOff>0</xdr:colOff>
      <xdr:row>46</xdr:row>
      <xdr:rowOff>9525</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0" y="6829425"/>
          <a:ext cx="12668250" cy="302895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504825</xdr:colOff>
          <xdr:row>16</xdr:row>
          <xdr:rowOff>47625</xdr:rowOff>
        </xdr:from>
        <xdr:to>
          <xdr:col>1</xdr:col>
          <xdr:colOff>38100</xdr:colOff>
          <xdr:row>17</xdr:row>
          <xdr:rowOff>133350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D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16</xdr:row>
          <xdr:rowOff>57150</xdr:rowOff>
        </xdr:from>
        <xdr:to>
          <xdr:col>5</xdr:col>
          <xdr:colOff>571500</xdr:colOff>
          <xdr:row>17</xdr:row>
          <xdr:rowOff>142875</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D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xdr:row>
          <xdr:rowOff>76200</xdr:rowOff>
        </xdr:from>
        <xdr:to>
          <xdr:col>8</xdr:col>
          <xdr:colOff>561975</xdr:colOff>
          <xdr:row>17</xdr:row>
          <xdr:rowOff>161925</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D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20</xdr:row>
          <xdr:rowOff>19050</xdr:rowOff>
        </xdr:from>
        <xdr:to>
          <xdr:col>0</xdr:col>
          <xdr:colOff>819150</xdr:colOff>
          <xdr:row>21</xdr:row>
          <xdr:rowOff>104775</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D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66675</xdr:rowOff>
        </xdr:from>
        <xdr:to>
          <xdr:col>5</xdr:col>
          <xdr:colOff>657225</xdr:colOff>
          <xdr:row>21</xdr:row>
          <xdr:rowOff>152400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D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47625</xdr:rowOff>
        </xdr:from>
        <xdr:to>
          <xdr:col>8</xdr:col>
          <xdr:colOff>542925</xdr:colOff>
          <xdr:row>21</xdr:row>
          <xdr:rowOff>133350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D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6</xdr:row>
          <xdr:rowOff>19050</xdr:rowOff>
        </xdr:from>
        <xdr:to>
          <xdr:col>1</xdr:col>
          <xdr:colOff>9525</xdr:colOff>
          <xdr:row>7</xdr:row>
          <xdr:rowOff>104775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E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xdr:row>
          <xdr:rowOff>19050</xdr:rowOff>
        </xdr:from>
        <xdr:to>
          <xdr:col>3</xdr:col>
          <xdr:colOff>57150</xdr:colOff>
          <xdr:row>7</xdr:row>
          <xdr:rowOff>104775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E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16</xdr:row>
          <xdr:rowOff>47625</xdr:rowOff>
        </xdr:from>
        <xdr:to>
          <xdr:col>1</xdr:col>
          <xdr:colOff>38100</xdr:colOff>
          <xdr:row>17</xdr:row>
          <xdr:rowOff>133350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E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16</xdr:row>
          <xdr:rowOff>57150</xdr:rowOff>
        </xdr:from>
        <xdr:to>
          <xdr:col>5</xdr:col>
          <xdr:colOff>571500</xdr:colOff>
          <xdr:row>17</xdr:row>
          <xdr:rowOff>142875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E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xdr:row>
          <xdr:rowOff>76200</xdr:rowOff>
        </xdr:from>
        <xdr:to>
          <xdr:col>8</xdr:col>
          <xdr:colOff>561975</xdr:colOff>
          <xdr:row>17</xdr:row>
          <xdr:rowOff>161925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E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20</xdr:row>
          <xdr:rowOff>19050</xdr:rowOff>
        </xdr:from>
        <xdr:to>
          <xdr:col>0</xdr:col>
          <xdr:colOff>819150</xdr:colOff>
          <xdr:row>21</xdr:row>
          <xdr:rowOff>104775</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E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66675</xdr:rowOff>
        </xdr:from>
        <xdr:to>
          <xdr:col>5</xdr:col>
          <xdr:colOff>657225</xdr:colOff>
          <xdr:row>21</xdr:row>
          <xdr:rowOff>152400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E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47625</xdr:rowOff>
        </xdr:from>
        <xdr:to>
          <xdr:col>8</xdr:col>
          <xdr:colOff>542925</xdr:colOff>
          <xdr:row>21</xdr:row>
          <xdr:rowOff>133350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E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24</xdr:row>
          <xdr:rowOff>47625</xdr:rowOff>
        </xdr:from>
        <xdr:to>
          <xdr:col>0</xdr:col>
          <xdr:colOff>790575</xdr:colOff>
          <xdr:row>25</xdr:row>
          <xdr:rowOff>133350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E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24</xdr:row>
          <xdr:rowOff>66675</xdr:rowOff>
        </xdr:from>
        <xdr:to>
          <xdr:col>5</xdr:col>
          <xdr:colOff>600075</xdr:colOff>
          <xdr:row>25</xdr:row>
          <xdr:rowOff>152400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E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57150</xdr:rowOff>
        </xdr:from>
        <xdr:to>
          <xdr:col>8</xdr:col>
          <xdr:colOff>533400</xdr:colOff>
          <xdr:row>25</xdr:row>
          <xdr:rowOff>142875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E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30</xdr:row>
      <xdr:rowOff>28575</xdr:rowOff>
    </xdr:from>
    <xdr:to>
      <xdr:col>14</xdr:col>
      <xdr:colOff>0</xdr:colOff>
      <xdr:row>46</xdr:row>
      <xdr:rowOff>9525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0" y="6829425"/>
          <a:ext cx="12668250" cy="302895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504825</xdr:colOff>
          <xdr:row>16</xdr:row>
          <xdr:rowOff>47625</xdr:rowOff>
        </xdr:from>
        <xdr:to>
          <xdr:col>1</xdr:col>
          <xdr:colOff>38100</xdr:colOff>
          <xdr:row>17</xdr:row>
          <xdr:rowOff>133350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E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16</xdr:row>
          <xdr:rowOff>57150</xdr:rowOff>
        </xdr:from>
        <xdr:to>
          <xdr:col>5</xdr:col>
          <xdr:colOff>571500</xdr:colOff>
          <xdr:row>17</xdr:row>
          <xdr:rowOff>142875</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E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xdr:row>
          <xdr:rowOff>76200</xdr:rowOff>
        </xdr:from>
        <xdr:to>
          <xdr:col>8</xdr:col>
          <xdr:colOff>561975</xdr:colOff>
          <xdr:row>17</xdr:row>
          <xdr:rowOff>161925</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E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20</xdr:row>
          <xdr:rowOff>19050</xdr:rowOff>
        </xdr:from>
        <xdr:to>
          <xdr:col>0</xdr:col>
          <xdr:colOff>819150</xdr:colOff>
          <xdr:row>21</xdr:row>
          <xdr:rowOff>104775</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E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66675</xdr:rowOff>
        </xdr:from>
        <xdr:to>
          <xdr:col>5</xdr:col>
          <xdr:colOff>657225</xdr:colOff>
          <xdr:row>21</xdr:row>
          <xdr:rowOff>152400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E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47625</xdr:rowOff>
        </xdr:from>
        <xdr:to>
          <xdr:col>8</xdr:col>
          <xdr:colOff>542925</xdr:colOff>
          <xdr:row>21</xdr:row>
          <xdr:rowOff>133350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E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6</xdr:row>
          <xdr:rowOff>19050</xdr:rowOff>
        </xdr:from>
        <xdr:to>
          <xdr:col>1</xdr:col>
          <xdr:colOff>9525</xdr:colOff>
          <xdr:row>7</xdr:row>
          <xdr:rowOff>104775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F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xdr:row>
          <xdr:rowOff>19050</xdr:rowOff>
        </xdr:from>
        <xdr:to>
          <xdr:col>3</xdr:col>
          <xdr:colOff>57150</xdr:colOff>
          <xdr:row>7</xdr:row>
          <xdr:rowOff>104775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F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16</xdr:row>
          <xdr:rowOff>47625</xdr:rowOff>
        </xdr:from>
        <xdr:to>
          <xdr:col>1</xdr:col>
          <xdr:colOff>38100</xdr:colOff>
          <xdr:row>17</xdr:row>
          <xdr:rowOff>133350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F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16</xdr:row>
          <xdr:rowOff>57150</xdr:rowOff>
        </xdr:from>
        <xdr:to>
          <xdr:col>5</xdr:col>
          <xdr:colOff>571500</xdr:colOff>
          <xdr:row>17</xdr:row>
          <xdr:rowOff>142875</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F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xdr:row>
          <xdr:rowOff>76200</xdr:rowOff>
        </xdr:from>
        <xdr:to>
          <xdr:col>8</xdr:col>
          <xdr:colOff>561975</xdr:colOff>
          <xdr:row>17</xdr:row>
          <xdr:rowOff>161925</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F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20</xdr:row>
          <xdr:rowOff>19050</xdr:rowOff>
        </xdr:from>
        <xdr:to>
          <xdr:col>0</xdr:col>
          <xdr:colOff>819150</xdr:colOff>
          <xdr:row>21</xdr:row>
          <xdr:rowOff>104775</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F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66675</xdr:rowOff>
        </xdr:from>
        <xdr:to>
          <xdr:col>5</xdr:col>
          <xdr:colOff>657225</xdr:colOff>
          <xdr:row>21</xdr:row>
          <xdr:rowOff>152400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F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47625</xdr:rowOff>
        </xdr:from>
        <xdr:to>
          <xdr:col>8</xdr:col>
          <xdr:colOff>542925</xdr:colOff>
          <xdr:row>21</xdr:row>
          <xdr:rowOff>133350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F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24</xdr:row>
          <xdr:rowOff>47625</xdr:rowOff>
        </xdr:from>
        <xdr:to>
          <xdr:col>0</xdr:col>
          <xdr:colOff>790575</xdr:colOff>
          <xdr:row>25</xdr:row>
          <xdr:rowOff>133350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F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24</xdr:row>
          <xdr:rowOff>66675</xdr:rowOff>
        </xdr:from>
        <xdr:to>
          <xdr:col>5</xdr:col>
          <xdr:colOff>600075</xdr:colOff>
          <xdr:row>25</xdr:row>
          <xdr:rowOff>152400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F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57150</xdr:rowOff>
        </xdr:from>
        <xdr:to>
          <xdr:col>8</xdr:col>
          <xdr:colOff>533400</xdr:colOff>
          <xdr:row>25</xdr:row>
          <xdr:rowOff>142875</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F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30</xdr:row>
      <xdr:rowOff>28575</xdr:rowOff>
    </xdr:from>
    <xdr:to>
      <xdr:col>14</xdr:col>
      <xdr:colOff>0</xdr:colOff>
      <xdr:row>46</xdr:row>
      <xdr:rowOff>9525</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0" y="6829425"/>
          <a:ext cx="12668250" cy="302895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504825</xdr:colOff>
          <xdr:row>16</xdr:row>
          <xdr:rowOff>47625</xdr:rowOff>
        </xdr:from>
        <xdr:to>
          <xdr:col>1</xdr:col>
          <xdr:colOff>38100</xdr:colOff>
          <xdr:row>17</xdr:row>
          <xdr:rowOff>133350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F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16</xdr:row>
          <xdr:rowOff>57150</xdr:rowOff>
        </xdr:from>
        <xdr:to>
          <xdr:col>5</xdr:col>
          <xdr:colOff>571500</xdr:colOff>
          <xdr:row>17</xdr:row>
          <xdr:rowOff>142875</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F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xdr:row>
          <xdr:rowOff>76200</xdr:rowOff>
        </xdr:from>
        <xdr:to>
          <xdr:col>8</xdr:col>
          <xdr:colOff>561975</xdr:colOff>
          <xdr:row>17</xdr:row>
          <xdr:rowOff>161925</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F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20</xdr:row>
          <xdr:rowOff>19050</xdr:rowOff>
        </xdr:from>
        <xdr:to>
          <xdr:col>0</xdr:col>
          <xdr:colOff>819150</xdr:colOff>
          <xdr:row>21</xdr:row>
          <xdr:rowOff>104775</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F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66675</xdr:rowOff>
        </xdr:from>
        <xdr:to>
          <xdr:col>5</xdr:col>
          <xdr:colOff>657225</xdr:colOff>
          <xdr:row>21</xdr:row>
          <xdr:rowOff>152400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F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47625</xdr:rowOff>
        </xdr:from>
        <xdr:to>
          <xdr:col>8</xdr:col>
          <xdr:colOff>542925</xdr:colOff>
          <xdr:row>21</xdr:row>
          <xdr:rowOff>133350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F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971550</xdr:colOff>
          <xdr:row>16</xdr:row>
          <xdr:rowOff>104775</xdr:rowOff>
        </xdr:from>
        <xdr:to>
          <xdr:col>13</xdr:col>
          <xdr:colOff>247650</xdr:colOff>
          <xdr:row>17</xdr:row>
          <xdr:rowOff>133350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1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27</xdr:row>
      <xdr:rowOff>47624</xdr:rowOff>
    </xdr:from>
    <xdr:to>
      <xdr:col>13</xdr:col>
      <xdr:colOff>1016000</xdr:colOff>
      <xdr:row>43</xdr:row>
      <xdr:rowOff>0</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38100" y="6778624"/>
          <a:ext cx="14805025" cy="3000376"/>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twoCellAnchor>
    <xdr:from>
      <xdr:col>15</xdr:col>
      <xdr:colOff>0</xdr:colOff>
      <xdr:row>5</xdr:row>
      <xdr:rowOff>0</xdr:rowOff>
    </xdr:from>
    <xdr:to>
      <xdr:col>20</xdr:col>
      <xdr:colOff>7409</xdr:colOff>
      <xdr:row>8</xdr:row>
      <xdr:rowOff>184150</xdr:rowOff>
    </xdr:to>
    <xdr:sp macro="" textlink="">
      <xdr:nvSpPr>
        <xdr:cNvPr id="3" name="TextBox 2">
          <a:extLst>
            <a:ext uri="{FF2B5EF4-FFF2-40B4-BE49-F238E27FC236}">
              <a16:creationId xmlns:a16="http://schemas.microsoft.com/office/drawing/2014/main" id="{AFE7D81B-5B75-4C8B-8CAD-C6EC043EF220}"/>
            </a:ext>
          </a:extLst>
        </xdr:cNvPr>
        <xdr:cNvSpPr txBox="1"/>
      </xdr:nvSpPr>
      <xdr:spPr>
        <a:xfrm>
          <a:off x="15578667" y="1185333"/>
          <a:ext cx="3076575" cy="81915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If more than one</a:t>
          </a:r>
          <a:r>
            <a:rPr lang="en-US" sz="1100" baseline="0"/>
            <a:t> Duct System exists, right click in the Duct System tab and "Unide" additional Duct Sytem Section.  </a:t>
          </a:r>
          <a:endParaRPr lang="en-US" sz="1100"/>
        </a:p>
      </xdr:txBody>
    </xdr:sp>
    <xdr:clientData/>
  </xdr:twoCellAnchor>
  <xdr:twoCellAnchor>
    <xdr:from>
      <xdr:col>17</xdr:col>
      <xdr:colOff>306917</xdr:colOff>
      <xdr:row>9</xdr:row>
      <xdr:rowOff>52917</xdr:rowOff>
    </xdr:from>
    <xdr:to>
      <xdr:col>17</xdr:col>
      <xdr:colOff>328084</xdr:colOff>
      <xdr:row>13</xdr:row>
      <xdr:rowOff>222250</xdr:rowOff>
    </xdr:to>
    <xdr:cxnSp macro="">
      <xdr:nvCxnSpPr>
        <xdr:cNvPr id="4" name="Straight Arrow Connector 3">
          <a:extLst>
            <a:ext uri="{FF2B5EF4-FFF2-40B4-BE49-F238E27FC236}">
              <a16:creationId xmlns:a16="http://schemas.microsoft.com/office/drawing/2014/main" id="{D2D6C13B-BAC0-4EAC-8AF7-B06430723F46}"/>
            </a:ext>
          </a:extLst>
        </xdr:cNvPr>
        <xdr:cNvCxnSpPr/>
      </xdr:nvCxnSpPr>
      <xdr:spPr>
        <a:xfrm>
          <a:off x="17113250" y="2127250"/>
          <a:ext cx="21167" cy="13017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971550</xdr:colOff>
          <xdr:row>16</xdr:row>
          <xdr:rowOff>104775</xdr:rowOff>
        </xdr:from>
        <xdr:to>
          <xdr:col>13</xdr:col>
          <xdr:colOff>247650</xdr:colOff>
          <xdr:row>17</xdr:row>
          <xdr:rowOff>133350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11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26</xdr:row>
      <xdr:rowOff>228600</xdr:rowOff>
    </xdr:from>
    <xdr:to>
      <xdr:col>14</xdr:col>
      <xdr:colOff>38100</xdr:colOff>
      <xdr:row>42</xdr:row>
      <xdr:rowOff>9525</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38100" y="6429375"/>
          <a:ext cx="14935200" cy="2886075"/>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495300</xdr:colOff>
          <xdr:row>9</xdr:row>
          <xdr:rowOff>38100</xdr:rowOff>
        </xdr:from>
        <xdr:to>
          <xdr:col>1</xdr:col>
          <xdr:colOff>28575</xdr:colOff>
          <xdr:row>10</xdr:row>
          <xdr:rowOff>104775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1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39</xdr:row>
      <xdr:rowOff>0</xdr:rowOff>
    </xdr:from>
    <xdr:to>
      <xdr:col>13</xdr:col>
      <xdr:colOff>841375</xdr:colOff>
      <xdr:row>59</xdr:row>
      <xdr:rowOff>95250</xdr:rowOff>
    </xdr:to>
    <xdr:sp macro="" textlink="">
      <xdr:nvSpPr>
        <xdr:cNvPr id="2" name="TextBox 1">
          <a:extLst>
            <a:ext uri="{FF2B5EF4-FFF2-40B4-BE49-F238E27FC236}">
              <a16:creationId xmlns:a16="http://schemas.microsoft.com/office/drawing/2014/main" id="{00000000-0008-0000-1200-000002000000}"/>
            </a:ext>
          </a:extLst>
        </xdr:cNvPr>
        <xdr:cNvSpPr txBox="1"/>
      </xdr:nvSpPr>
      <xdr:spPr>
        <a:xfrm>
          <a:off x="0" y="8143875"/>
          <a:ext cx="12192000" cy="390525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441960</xdr:colOff>
      <xdr:row>20</xdr:row>
      <xdr:rowOff>7620</xdr:rowOff>
    </xdr:from>
    <xdr:to>
      <xdr:col>43</xdr:col>
      <xdr:colOff>83820</xdr:colOff>
      <xdr:row>22</xdr:row>
      <xdr:rowOff>53340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7471410" y="2798445"/>
          <a:ext cx="813435" cy="31242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N1</a:t>
          </a:r>
          <a:r>
            <a:rPr lang="en-US" sz="1100" baseline="0"/>
            <a:t> - (34') </a:t>
          </a:r>
          <a:endParaRPr lang="en-US" sz="1100"/>
        </a:p>
      </xdr:txBody>
    </xdr:sp>
    <xdr:clientData/>
  </xdr:twoCellAnchor>
  <xdr:twoCellAnchor>
    <xdr:from>
      <xdr:col>44</xdr:col>
      <xdr:colOff>586740</xdr:colOff>
      <xdr:row>38</xdr:row>
      <xdr:rowOff>76200</xdr:rowOff>
    </xdr:from>
    <xdr:to>
      <xdr:col>45</xdr:col>
      <xdr:colOff>510540</xdr:colOff>
      <xdr:row>40</xdr:row>
      <xdr:rowOff>60960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9444990" y="5267325"/>
          <a:ext cx="628650" cy="25146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Garage</a:t>
          </a:r>
          <a:r>
            <a:rPr lang="en-US" sz="1100"/>
            <a:t> </a:t>
          </a:r>
        </a:p>
      </xdr:txBody>
    </xdr:sp>
    <xdr:clientData/>
  </xdr:twoCellAnchor>
  <xdr:twoCellAnchor>
    <xdr:from>
      <xdr:col>45</xdr:col>
      <xdr:colOff>685800</xdr:colOff>
      <xdr:row>38</xdr:row>
      <xdr:rowOff>60960</xdr:rowOff>
    </xdr:from>
    <xdr:to>
      <xdr:col>46</xdr:col>
      <xdr:colOff>662940</xdr:colOff>
      <xdr:row>41</xdr:row>
      <xdr:rowOff>121920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0248900" y="5252085"/>
          <a:ext cx="681990" cy="46101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Covered Porch</a:t>
          </a:r>
          <a:r>
            <a:rPr lang="en-US" sz="1100" b="1" baseline="0"/>
            <a:t> </a:t>
          </a:r>
          <a:endParaRPr lang="en-US" sz="1100" b="1"/>
        </a:p>
      </xdr:txBody>
    </xdr:sp>
    <xdr:clientData/>
  </xdr:twoCellAnchor>
  <xdr:twoCellAnchor>
    <xdr:from>
      <xdr:col>44</xdr:col>
      <xdr:colOff>251460</xdr:colOff>
      <xdr:row>18</xdr:row>
      <xdr:rowOff>91440</xdr:rowOff>
    </xdr:from>
    <xdr:to>
      <xdr:col>45</xdr:col>
      <xdr:colOff>388620</xdr:colOff>
      <xdr:row>20</xdr:row>
      <xdr:rowOff>38100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9109710" y="2615565"/>
          <a:ext cx="842010" cy="21336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a:t>D1 36" x 80"</a:t>
          </a:r>
        </a:p>
      </xdr:txBody>
    </xdr:sp>
    <xdr:clientData/>
  </xdr:twoCellAnchor>
  <xdr:twoCellAnchor>
    <xdr:from>
      <xdr:col>41</xdr:col>
      <xdr:colOff>327660</xdr:colOff>
      <xdr:row>29</xdr:row>
      <xdr:rowOff>129540</xdr:rowOff>
    </xdr:from>
    <xdr:to>
      <xdr:col>42</xdr:col>
      <xdr:colOff>609600</xdr:colOff>
      <xdr:row>31</xdr:row>
      <xdr:rowOff>83820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7357110" y="4120515"/>
          <a:ext cx="796290" cy="22098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a:t>(</a:t>
          </a:r>
          <a:r>
            <a:rPr lang="en-US" sz="800"/>
            <a:t>1) 24" x 36" </a:t>
          </a:r>
          <a:endParaRPr lang="en-US" sz="900"/>
        </a:p>
      </xdr:txBody>
    </xdr:sp>
    <xdr:clientData/>
  </xdr:twoCellAnchor>
  <xdr:twoCellAnchor>
    <xdr:from>
      <xdr:col>42</xdr:col>
      <xdr:colOff>68580</xdr:colOff>
      <xdr:row>28</xdr:row>
      <xdr:rowOff>45720</xdr:rowOff>
    </xdr:from>
    <xdr:to>
      <xdr:col>42</xdr:col>
      <xdr:colOff>388620</xdr:colOff>
      <xdr:row>28</xdr:row>
      <xdr:rowOff>129540</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7612380" y="3903345"/>
          <a:ext cx="320040" cy="838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42</xdr:col>
      <xdr:colOff>83820</xdr:colOff>
      <xdr:row>36</xdr:row>
      <xdr:rowOff>83820</xdr:rowOff>
    </xdr:from>
    <xdr:to>
      <xdr:col>42</xdr:col>
      <xdr:colOff>545779</xdr:colOff>
      <xdr:row>38</xdr:row>
      <xdr:rowOff>37426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rot="10800000" flipH="1" flipV="1">
          <a:off x="7627620" y="5008245"/>
          <a:ext cx="461959" cy="220306"/>
        </a:xfrm>
        <a:prstGeom prst="rect">
          <a:avLst/>
        </a:prstGeom>
        <a:solidFill>
          <a:schemeClr val="accent3">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BR1</a:t>
          </a:r>
        </a:p>
      </xdr:txBody>
    </xdr:sp>
    <xdr:clientData/>
  </xdr:twoCellAnchor>
  <xdr:twoCellAnchor>
    <xdr:from>
      <xdr:col>43</xdr:col>
      <xdr:colOff>304800</xdr:colOff>
      <xdr:row>28</xdr:row>
      <xdr:rowOff>68580</xdr:rowOff>
    </xdr:from>
    <xdr:to>
      <xdr:col>44</xdr:col>
      <xdr:colOff>236220</xdr:colOff>
      <xdr:row>31</xdr:row>
      <xdr:rowOff>83820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8505825" y="3926205"/>
          <a:ext cx="588645" cy="415290"/>
        </a:xfrm>
        <a:prstGeom prst="rect">
          <a:avLst/>
        </a:prstGeom>
        <a:solidFill>
          <a:schemeClr val="accent2">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b="1"/>
            <a:t>Attic Access</a:t>
          </a:r>
        </a:p>
      </xdr:txBody>
    </xdr:sp>
    <xdr:clientData/>
  </xdr:twoCellAnchor>
  <xdr:twoCellAnchor>
    <xdr:from>
      <xdr:col>44</xdr:col>
      <xdr:colOff>259080</xdr:colOff>
      <xdr:row>28</xdr:row>
      <xdr:rowOff>45720</xdr:rowOff>
    </xdr:from>
    <xdr:to>
      <xdr:col>45</xdr:col>
      <xdr:colOff>266700</xdr:colOff>
      <xdr:row>30</xdr:row>
      <xdr:rowOff>45720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9117330" y="3903345"/>
          <a:ext cx="712470" cy="266700"/>
        </a:xfrm>
        <a:prstGeom prst="rect">
          <a:avLst/>
        </a:prstGeom>
        <a:solidFill>
          <a:schemeClr val="accent2">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b="1"/>
            <a:t>Furnace</a:t>
          </a:r>
        </a:p>
      </xdr:txBody>
    </xdr:sp>
    <xdr:clientData/>
  </xdr:twoCellAnchor>
  <xdr:twoCellAnchor>
    <xdr:from>
      <xdr:col>45</xdr:col>
      <xdr:colOff>297180</xdr:colOff>
      <xdr:row>28</xdr:row>
      <xdr:rowOff>30480</xdr:rowOff>
    </xdr:from>
    <xdr:to>
      <xdr:col>46</xdr:col>
      <xdr:colOff>129540</xdr:colOff>
      <xdr:row>30</xdr:row>
      <xdr:rowOff>45720</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9860280" y="3888105"/>
          <a:ext cx="537210" cy="281940"/>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b="1"/>
            <a:t>HWH</a:t>
          </a:r>
        </a:p>
      </xdr:txBody>
    </xdr:sp>
    <xdr:clientData/>
  </xdr:twoCellAnchor>
  <xdr:twoCellAnchor>
    <xdr:from>
      <xdr:col>44</xdr:col>
      <xdr:colOff>236220</xdr:colOff>
      <xdr:row>30</xdr:row>
      <xdr:rowOff>76200</xdr:rowOff>
    </xdr:from>
    <xdr:to>
      <xdr:col>44</xdr:col>
      <xdr:colOff>594360</xdr:colOff>
      <xdr:row>32</xdr:row>
      <xdr:rowOff>121920</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9094470" y="4200525"/>
          <a:ext cx="358140" cy="31242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b="1"/>
            <a:t>AC</a:t>
          </a:r>
        </a:p>
      </xdr:txBody>
    </xdr:sp>
    <xdr:clientData/>
  </xdr:twoCellAnchor>
  <xdr:twoCellAnchor>
    <xdr:from>
      <xdr:col>45</xdr:col>
      <xdr:colOff>548641</xdr:colOff>
      <xdr:row>18</xdr:row>
      <xdr:rowOff>53340</xdr:rowOff>
    </xdr:from>
    <xdr:to>
      <xdr:col>46</xdr:col>
      <xdr:colOff>203427</xdr:colOff>
      <xdr:row>20</xdr:row>
      <xdr:rowOff>32294</xdr:rowOff>
    </xdr:to>
    <xdr:grpSp>
      <xdr:nvGrpSpPr>
        <xdr:cNvPr id="13" name="Group 12">
          <a:extLst>
            <a:ext uri="{FF2B5EF4-FFF2-40B4-BE49-F238E27FC236}">
              <a16:creationId xmlns:a16="http://schemas.microsoft.com/office/drawing/2014/main" id="{00000000-0008-0000-0100-00000D000000}"/>
            </a:ext>
          </a:extLst>
        </xdr:cNvPr>
        <xdr:cNvGrpSpPr/>
      </xdr:nvGrpSpPr>
      <xdr:grpSpPr>
        <a:xfrm rot="4817328" flipV="1">
          <a:off x="10168732" y="2520474"/>
          <a:ext cx="245654" cy="359636"/>
          <a:chOff x="3800789" y="5924550"/>
          <a:chExt cx="275911" cy="357188"/>
        </a:xfrm>
      </xdr:grpSpPr>
      <xdr:cxnSp macro="">
        <xdr:nvCxnSpPr>
          <xdr:cNvPr id="14" name="Straight Connector 13">
            <a:extLst>
              <a:ext uri="{FF2B5EF4-FFF2-40B4-BE49-F238E27FC236}">
                <a16:creationId xmlns:a16="http://schemas.microsoft.com/office/drawing/2014/main" id="{00000000-0008-0000-0100-00000E000000}"/>
              </a:ext>
            </a:extLst>
          </xdr:cNvPr>
          <xdr:cNvCxnSpPr/>
        </xdr:nvCxnSpPr>
        <xdr:spPr>
          <a:xfrm rot="281213" flipV="1">
            <a:off x="3800789" y="5924887"/>
            <a:ext cx="171959" cy="172558"/>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sp macro="" textlink="">
        <xdr:nvSpPr>
          <xdr:cNvPr id="15" name="Arc 14">
            <a:extLst>
              <a:ext uri="{FF2B5EF4-FFF2-40B4-BE49-F238E27FC236}">
                <a16:creationId xmlns:a16="http://schemas.microsoft.com/office/drawing/2014/main" id="{00000000-0008-0000-0100-00000F000000}"/>
              </a:ext>
            </a:extLst>
          </xdr:cNvPr>
          <xdr:cNvSpPr/>
        </xdr:nvSpPr>
        <xdr:spPr>
          <a:xfrm rot="199661">
            <a:off x="3843337" y="5924550"/>
            <a:ext cx="233363" cy="357188"/>
          </a:xfrm>
          <a:prstGeom prst="arc">
            <a:avLst>
              <a:gd name="adj1" fmla="val 16200000"/>
              <a:gd name="adj2" fmla="val 21452968"/>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grpSp>
    <xdr:clientData/>
  </xdr:twoCellAnchor>
  <xdr:twoCellAnchor>
    <xdr:from>
      <xdr:col>45</xdr:col>
      <xdr:colOff>662940</xdr:colOff>
      <xdr:row>23</xdr:row>
      <xdr:rowOff>53340</xdr:rowOff>
    </xdr:from>
    <xdr:to>
      <xdr:col>46</xdr:col>
      <xdr:colOff>579120</xdr:colOff>
      <xdr:row>26</xdr:row>
      <xdr:rowOff>76200</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10226040" y="3244215"/>
          <a:ext cx="621030" cy="422910"/>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endParaRPr lang="en-US" sz="1100" b="1"/>
        </a:p>
      </xdr:txBody>
    </xdr:sp>
    <xdr:clientData/>
  </xdr:twoCellAnchor>
  <xdr:twoCellAnchor>
    <xdr:from>
      <xdr:col>42</xdr:col>
      <xdr:colOff>7620</xdr:colOff>
      <xdr:row>3</xdr:row>
      <xdr:rowOff>45720</xdr:rowOff>
    </xdr:from>
    <xdr:to>
      <xdr:col>42</xdr:col>
      <xdr:colOff>591303</xdr:colOff>
      <xdr:row>12</xdr:row>
      <xdr:rowOff>94363</xdr:rowOff>
    </xdr:to>
    <xdr:grpSp>
      <xdr:nvGrpSpPr>
        <xdr:cNvPr id="17" name="Group 16">
          <a:extLst>
            <a:ext uri="{FF2B5EF4-FFF2-40B4-BE49-F238E27FC236}">
              <a16:creationId xmlns:a16="http://schemas.microsoft.com/office/drawing/2014/main" id="{00000000-0008-0000-0100-000011000000}"/>
            </a:ext>
          </a:extLst>
        </xdr:cNvPr>
        <xdr:cNvGrpSpPr/>
      </xdr:nvGrpSpPr>
      <xdr:grpSpPr>
        <a:xfrm>
          <a:off x="7551420" y="569595"/>
          <a:ext cx="583683" cy="1248793"/>
          <a:chOff x="3660604" y="632680"/>
          <a:chExt cx="249619" cy="1217094"/>
        </a:xfrm>
      </xdr:grpSpPr>
      <xdr:cxnSp macro="">
        <xdr:nvCxnSpPr>
          <xdr:cNvPr id="18" name="Straight Connector 17">
            <a:extLst>
              <a:ext uri="{FF2B5EF4-FFF2-40B4-BE49-F238E27FC236}">
                <a16:creationId xmlns:a16="http://schemas.microsoft.com/office/drawing/2014/main" id="{00000000-0008-0000-0100-000012000000}"/>
              </a:ext>
            </a:extLst>
          </xdr:cNvPr>
          <xdr:cNvCxnSpPr>
            <a:stCxn id="24" idx="0"/>
          </xdr:cNvCxnSpPr>
        </xdr:nvCxnSpPr>
        <xdr:spPr>
          <a:xfrm flipH="1" flipV="1">
            <a:off x="3793503" y="638393"/>
            <a:ext cx="12198" cy="1076347"/>
          </a:xfrm>
          <a:prstGeom prst="line">
            <a:avLst/>
          </a:prstGeom>
          <a:noFill/>
          <a:ln w="9525" cap="flat" cmpd="sng" algn="ctr">
            <a:solidFill>
              <a:sysClr val="windowText" lastClr="000000"/>
            </a:solidFill>
            <a:prstDash val="solid"/>
          </a:ln>
          <a:effectLst/>
        </xdr:spPr>
      </xdr:cxnSp>
      <xdr:sp macro="" textlink="">
        <xdr:nvSpPr>
          <xdr:cNvPr id="19" name="Freeform 234">
            <a:extLst>
              <a:ext uri="{FF2B5EF4-FFF2-40B4-BE49-F238E27FC236}">
                <a16:creationId xmlns:a16="http://schemas.microsoft.com/office/drawing/2014/main" id="{00000000-0008-0000-0100-000013000000}"/>
              </a:ext>
            </a:extLst>
          </xdr:cNvPr>
          <xdr:cNvSpPr/>
        </xdr:nvSpPr>
        <xdr:spPr>
          <a:xfrm rot="16200000">
            <a:off x="3527886" y="829591"/>
            <a:ext cx="506232" cy="112410"/>
          </a:xfrm>
          <a:custGeom>
            <a:avLst/>
            <a:gdLst>
              <a:gd name="connsiteX0" fmla="*/ 895350 w 895350"/>
              <a:gd name="connsiteY0" fmla="*/ 122237 h 188912"/>
              <a:gd name="connsiteX1" fmla="*/ 352425 w 895350"/>
              <a:gd name="connsiteY1" fmla="*/ 7937 h 188912"/>
              <a:gd name="connsiteX2" fmla="*/ 419100 w 895350"/>
              <a:gd name="connsiteY2" fmla="*/ 169862 h 188912"/>
              <a:gd name="connsiteX3" fmla="*/ 0 w 895350"/>
              <a:gd name="connsiteY3" fmla="*/ 122237 h 188912"/>
            </a:gdLst>
            <a:ahLst/>
            <a:cxnLst>
              <a:cxn ang="0">
                <a:pos x="connsiteX0" y="connsiteY0"/>
              </a:cxn>
              <a:cxn ang="0">
                <a:pos x="connsiteX1" y="connsiteY1"/>
              </a:cxn>
              <a:cxn ang="0">
                <a:pos x="connsiteX2" y="connsiteY2"/>
              </a:cxn>
              <a:cxn ang="0">
                <a:pos x="connsiteX3" y="connsiteY3"/>
              </a:cxn>
            </a:cxnLst>
            <a:rect l="l" t="t" r="r" b="b"/>
            <a:pathLst>
              <a:path w="895350" h="188912">
                <a:moveTo>
                  <a:pt x="895350" y="122237"/>
                </a:moveTo>
                <a:cubicBezTo>
                  <a:pt x="663575" y="61118"/>
                  <a:pt x="431800" y="0"/>
                  <a:pt x="352425" y="7937"/>
                </a:cubicBezTo>
                <a:cubicBezTo>
                  <a:pt x="273050" y="15874"/>
                  <a:pt x="477837" y="150812"/>
                  <a:pt x="419100" y="169862"/>
                </a:cubicBezTo>
                <a:cubicBezTo>
                  <a:pt x="360363" y="188912"/>
                  <a:pt x="66675" y="93662"/>
                  <a:pt x="0" y="122237"/>
                </a:cubicBezTo>
              </a:path>
            </a:pathLst>
          </a:custGeom>
          <a:noFill/>
          <a:ln w="9525"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xnSp macro="">
        <xdr:nvCxnSpPr>
          <xdr:cNvPr id="20" name="Straight Connector 19">
            <a:extLst>
              <a:ext uri="{FF2B5EF4-FFF2-40B4-BE49-F238E27FC236}">
                <a16:creationId xmlns:a16="http://schemas.microsoft.com/office/drawing/2014/main" id="{00000000-0008-0000-0100-000014000000}"/>
              </a:ext>
            </a:extLst>
          </xdr:cNvPr>
          <xdr:cNvCxnSpPr/>
        </xdr:nvCxnSpPr>
        <xdr:spPr>
          <a:xfrm>
            <a:off x="3709820" y="1273565"/>
            <a:ext cx="166399" cy="0"/>
          </a:xfrm>
          <a:prstGeom prst="line">
            <a:avLst/>
          </a:prstGeom>
          <a:noFill/>
          <a:ln w="9525" cap="flat" cmpd="sng" algn="ctr">
            <a:solidFill>
              <a:sysClr val="windowText" lastClr="000000"/>
            </a:solidFill>
            <a:prstDash val="solid"/>
          </a:ln>
          <a:effectLst/>
        </xdr:spPr>
      </xdr:cxnSp>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3756957" y="1170819"/>
            <a:ext cx="77705" cy="236334"/>
          </a:xfrm>
          <a:prstGeom prst="rect">
            <a:avLst/>
          </a:prstGeom>
          <a:solidFill>
            <a:sysClr val="window" lastClr="FFFFFF"/>
          </a:solidFill>
          <a:ln w="9525" cmpd="sng">
            <a:noFill/>
          </a:ln>
          <a:effectLst/>
        </xdr:spPr>
        <xdr:txBody>
          <a:bodyPr vertOverflow="clip" horzOverflow="clip" wrap="square" lIns="0" tIns="0" rIns="0" bIns="0" rtlCol="0" anchor="ctr" anchorCtr="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sysClr val="windowText" lastClr="000000"/>
                </a:solidFill>
                <a:effectLst/>
                <a:uLnTx/>
                <a:uFillTx/>
                <a:latin typeface="Script MT Bold" pitchFamily="66" charset="0"/>
                <a:ea typeface="+mn-ea"/>
                <a:cs typeface="+mn-cs"/>
              </a:rPr>
              <a:t>N</a:t>
            </a:r>
          </a:p>
        </xdr:txBody>
      </xdr:sp>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3888453" y="1206388"/>
            <a:ext cx="21770" cy="135037"/>
          </a:xfrm>
          <a:prstGeom prst="rect">
            <a:avLst/>
          </a:prstGeom>
          <a:solidFill>
            <a:sysClr val="window" lastClr="FFFFFF"/>
          </a:solidFill>
          <a:ln w="9525" cmpd="sng">
            <a:noFill/>
          </a:ln>
          <a:effectLst/>
        </xdr:spPr>
        <xdr:txBody>
          <a:bodyPr vertOverflow="clip" horzOverflow="clip" wrap="none" lIns="0" tIns="0" rIns="0" bIns="0" rtlCol="0" anchor="ctr" anchorCtr="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Script MT Bold" pitchFamily="66" charset="0"/>
                <a:ea typeface="+mn-ea"/>
                <a:cs typeface="+mn-cs"/>
              </a:rPr>
              <a:t>E</a:t>
            </a:r>
          </a:p>
        </xdr:txBody>
      </xdr:sp>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3660604" y="1210520"/>
            <a:ext cx="44865" cy="144133"/>
          </a:xfrm>
          <a:prstGeom prst="rect">
            <a:avLst/>
          </a:prstGeom>
          <a:solidFill>
            <a:sysClr val="window" lastClr="FFFFFF"/>
          </a:solidFill>
          <a:ln w="9525" cmpd="sng">
            <a:noFill/>
          </a:ln>
          <a:effectLst/>
        </xdr:spPr>
        <xdr:txBody>
          <a:bodyPr vertOverflow="clip" horzOverflow="clip" wrap="square" lIns="0" tIns="0" rIns="0" b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Script MT Bold" pitchFamily="66" charset="0"/>
                <a:ea typeface="+mn-ea"/>
                <a:cs typeface="+mn-cs"/>
              </a:rPr>
              <a:t>W</a:t>
            </a:r>
          </a:p>
        </xdr:txBody>
      </xdr:sp>
      <xdr:sp macro="" textlink="">
        <xdr:nvSpPr>
          <xdr:cNvPr id="24" name="TextBox 23">
            <a:extLst>
              <a:ext uri="{FF2B5EF4-FFF2-40B4-BE49-F238E27FC236}">
                <a16:creationId xmlns:a16="http://schemas.microsoft.com/office/drawing/2014/main" id="{00000000-0008-0000-0100-000018000000}"/>
              </a:ext>
            </a:extLst>
          </xdr:cNvPr>
          <xdr:cNvSpPr txBox="1"/>
        </xdr:nvSpPr>
        <xdr:spPr>
          <a:xfrm rot="25982">
            <a:off x="3783051" y="1714737"/>
            <a:ext cx="44906" cy="135037"/>
          </a:xfrm>
          <a:prstGeom prst="rect">
            <a:avLst/>
          </a:prstGeom>
          <a:solidFill>
            <a:sysClr val="window" lastClr="FFFFFF"/>
          </a:solidFill>
          <a:ln w="9525" cmpd="sng">
            <a:noFill/>
          </a:ln>
          <a:effectLst/>
        </xdr:spPr>
        <xdr:txBody>
          <a:bodyPr vertOverflow="clip" horzOverflow="clip" wrap="square" lIns="0" tIns="0" rIns="0" bIns="0" rtlCol="0" anchor="ctr" anchorCtr="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Script MT Bold" pitchFamily="66" charset="0"/>
                <a:ea typeface="+mn-ea"/>
                <a:cs typeface="+mn-cs"/>
              </a:rPr>
              <a:t>S</a:t>
            </a:r>
          </a:p>
        </xdr:txBody>
      </xdr:sp>
    </xdr:grpSp>
    <xdr:clientData/>
  </xdr:twoCellAnchor>
  <xdr:twoCellAnchor>
    <xdr:from>
      <xdr:col>41</xdr:col>
      <xdr:colOff>388620</xdr:colOff>
      <xdr:row>18</xdr:row>
      <xdr:rowOff>106680</xdr:rowOff>
    </xdr:from>
    <xdr:to>
      <xdr:col>43</xdr:col>
      <xdr:colOff>129540</xdr:colOff>
      <xdr:row>18</xdr:row>
      <xdr:rowOff>106680</xdr:rowOff>
    </xdr:to>
    <xdr:cxnSp macro="">
      <xdr:nvCxnSpPr>
        <xdr:cNvPr id="25" name="Straight Connector 24">
          <a:extLst>
            <a:ext uri="{FF2B5EF4-FFF2-40B4-BE49-F238E27FC236}">
              <a16:creationId xmlns:a16="http://schemas.microsoft.com/office/drawing/2014/main" id="{00000000-0008-0000-0100-000019000000}"/>
            </a:ext>
          </a:extLst>
        </xdr:cNvPr>
        <xdr:cNvCxnSpPr/>
      </xdr:nvCxnSpPr>
      <xdr:spPr>
        <a:xfrm>
          <a:off x="7418070" y="2630805"/>
          <a:ext cx="912495"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533400</xdr:colOff>
          <xdr:row>22</xdr:row>
          <xdr:rowOff>152400</xdr:rowOff>
        </xdr:from>
        <xdr:to>
          <xdr:col>3</xdr:col>
          <xdr:colOff>85725</xdr:colOff>
          <xdr:row>24</xdr:row>
          <xdr:rowOff>76200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1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22</xdr:row>
          <xdr:rowOff>104775</xdr:rowOff>
        </xdr:from>
        <xdr:to>
          <xdr:col>7</xdr:col>
          <xdr:colOff>38100</xdr:colOff>
          <xdr:row>24</xdr:row>
          <xdr:rowOff>28575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1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49</xdr:row>
          <xdr:rowOff>38100</xdr:rowOff>
        </xdr:from>
        <xdr:to>
          <xdr:col>3</xdr:col>
          <xdr:colOff>276225</xdr:colOff>
          <xdr:row>50</xdr:row>
          <xdr:rowOff>152400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1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49</xdr:row>
          <xdr:rowOff>9525</xdr:rowOff>
        </xdr:from>
        <xdr:to>
          <xdr:col>7</xdr:col>
          <xdr:colOff>238125</xdr:colOff>
          <xdr:row>50</xdr:row>
          <xdr:rowOff>123825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1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84</xdr:row>
      <xdr:rowOff>19050</xdr:rowOff>
    </xdr:from>
    <xdr:to>
      <xdr:col>13</xdr:col>
      <xdr:colOff>841375</xdr:colOff>
      <xdr:row>108</xdr:row>
      <xdr:rowOff>158750</xdr:rowOff>
    </xdr:to>
    <xdr:sp macro="" textlink="">
      <xdr:nvSpPr>
        <xdr:cNvPr id="2" name="TextBox 1">
          <a:extLst>
            <a:ext uri="{FF2B5EF4-FFF2-40B4-BE49-F238E27FC236}">
              <a16:creationId xmlns:a16="http://schemas.microsoft.com/office/drawing/2014/main" id="{00000000-0008-0000-1300-000002000000}"/>
            </a:ext>
          </a:extLst>
        </xdr:cNvPr>
        <xdr:cNvSpPr txBox="1"/>
      </xdr:nvSpPr>
      <xdr:spPr>
        <a:xfrm>
          <a:off x="0" y="16116300"/>
          <a:ext cx="12192000" cy="471170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xdr:row>
          <xdr:rowOff>171450</xdr:rowOff>
        </xdr:from>
        <xdr:to>
          <xdr:col>4</xdr:col>
          <xdr:colOff>657225</xdr:colOff>
          <xdr:row>4</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14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3</xdr:row>
          <xdr:rowOff>171450</xdr:rowOff>
        </xdr:from>
        <xdr:to>
          <xdr:col>4</xdr:col>
          <xdr:colOff>657225</xdr:colOff>
          <xdr:row>6</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14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5</xdr:row>
          <xdr:rowOff>171450</xdr:rowOff>
        </xdr:from>
        <xdr:to>
          <xdr:col>4</xdr:col>
          <xdr:colOff>657225</xdr:colOff>
          <xdr:row>8</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14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8</xdr:row>
          <xdr:rowOff>85725</xdr:rowOff>
        </xdr:from>
        <xdr:to>
          <xdr:col>4</xdr:col>
          <xdr:colOff>666750</xdr:colOff>
          <xdr:row>10</xdr:row>
          <xdr:rowOff>123825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14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10</xdr:row>
          <xdr:rowOff>171450</xdr:rowOff>
        </xdr:from>
        <xdr:to>
          <xdr:col>4</xdr:col>
          <xdr:colOff>657225</xdr:colOff>
          <xdr:row>13</xdr:row>
          <xdr:rowOff>19050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14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171450</xdr:rowOff>
        </xdr:from>
        <xdr:to>
          <xdr:col>4</xdr:col>
          <xdr:colOff>657225</xdr:colOff>
          <xdr:row>15</xdr:row>
          <xdr:rowOff>19050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14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15</xdr:row>
          <xdr:rowOff>85725</xdr:rowOff>
        </xdr:from>
        <xdr:to>
          <xdr:col>4</xdr:col>
          <xdr:colOff>666750</xdr:colOff>
          <xdr:row>17</xdr:row>
          <xdr:rowOff>123825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14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36</xdr:row>
          <xdr:rowOff>142875</xdr:rowOff>
        </xdr:from>
        <xdr:to>
          <xdr:col>4</xdr:col>
          <xdr:colOff>685800</xdr:colOff>
          <xdr:row>38</xdr:row>
          <xdr:rowOff>95250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14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39</xdr:row>
          <xdr:rowOff>161925</xdr:rowOff>
        </xdr:from>
        <xdr:to>
          <xdr:col>4</xdr:col>
          <xdr:colOff>685800</xdr:colOff>
          <xdr:row>41</xdr:row>
          <xdr:rowOff>114300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14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42</xdr:row>
          <xdr:rowOff>133350</xdr:rowOff>
        </xdr:from>
        <xdr:to>
          <xdr:col>4</xdr:col>
          <xdr:colOff>685800</xdr:colOff>
          <xdr:row>44</xdr:row>
          <xdr:rowOff>85725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14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45</xdr:row>
          <xdr:rowOff>123825</xdr:rowOff>
        </xdr:from>
        <xdr:to>
          <xdr:col>4</xdr:col>
          <xdr:colOff>685800</xdr:colOff>
          <xdr:row>47</xdr:row>
          <xdr:rowOff>76200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14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48</xdr:row>
          <xdr:rowOff>161925</xdr:rowOff>
        </xdr:from>
        <xdr:to>
          <xdr:col>4</xdr:col>
          <xdr:colOff>685800</xdr:colOff>
          <xdr:row>50</xdr:row>
          <xdr:rowOff>114300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14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51</xdr:row>
          <xdr:rowOff>171450</xdr:rowOff>
        </xdr:from>
        <xdr:to>
          <xdr:col>4</xdr:col>
          <xdr:colOff>685800</xdr:colOff>
          <xdr:row>53</xdr:row>
          <xdr:rowOff>123825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14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54</xdr:row>
          <xdr:rowOff>142875</xdr:rowOff>
        </xdr:from>
        <xdr:to>
          <xdr:col>4</xdr:col>
          <xdr:colOff>685800</xdr:colOff>
          <xdr:row>56</xdr:row>
          <xdr:rowOff>95250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14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37</xdr:row>
          <xdr:rowOff>161925</xdr:rowOff>
        </xdr:from>
        <xdr:to>
          <xdr:col>9</xdr:col>
          <xdr:colOff>638175</xdr:colOff>
          <xdr:row>39</xdr:row>
          <xdr:rowOff>114300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14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44</xdr:row>
          <xdr:rowOff>95250</xdr:rowOff>
        </xdr:from>
        <xdr:to>
          <xdr:col>9</xdr:col>
          <xdr:colOff>638175</xdr:colOff>
          <xdr:row>46</xdr:row>
          <xdr:rowOff>47625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14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50</xdr:row>
          <xdr:rowOff>133350</xdr:rowOff>
        </xdr:from>
        <xdr:to>
          <xdr:col>9</xdr:col>
          <xdr:colOff>638175</xdr:colOff>
          <xdr:row>52</xdr:row>
          <xdr:rowOff>85725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14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54</xdr:row>
          <xdr:rowOff>123825</xdr:rowOff>
        </xdr:from>
        <xdr:to>
          <xdr:col>9</xdr:col>
          <xdr:colOff>638175</xdr:colOff>
          <xdr:row>56</xdr:row>
          <xdr:rowOff>76200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14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xdr:colOff>
      <xdr:row>73</xdr:row>
      <xdr:rowOff>19050</xdr:rowOff>
    </xdr:from>
    <xdr:to>
      <xdr:col>13</xdr:col>
      <xdr:colOff>3552825</xdr:colOff>
      <xdr:row>92</xdr:row>
      <xdr:rowOff>0</xdr:rowOff>
    </xdr:to>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19050" y="14992350"/>
          <a:ext cx="13716000" cy="360045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133350</xdr:colOff>
          <xdr:row>1</xdr:row>
          <xdr:rowOff>133350</xdr:rowOff>
        </xdr:from>
        <xdr:to>
          <xdr:col>9</xdr:col>
          <xdr:colOff>142875</xdr:colOff>
          <xdr:row>1</xdr:row>
          <xdr:rowOff>419100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15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xdr:row>
          <xdr:rowOff>85725</xdr:rowOff>
        </xdr:from>
        <xdr:to>
          <xdr:col>9</xdr:col>
          <xdr:colOff>142875</xdr:colOff>
          <xdr:row>3</xdr:row>
          <xdr:rowOff>371475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15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xdr:row>
          <xdr:rowOff>104775</xdr:rowOff>
        </xdr:from>
        <xdr:to>
          <xdr:col>9</xdr:col>
          <xdr:colOff>142875</xdr:colOff>
          <xdr:row>5</xdr:row>
          <xdr:rowOff>390525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15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7</xdr:row>
          <xdr:rowOff>152400</xdr:rowOff>
        </xdr:from>
        <xdr:to>
          <xdr:col>9</xdr:col>
          <xdr:colOff>142875</xdr:colOff>
          <xdr:row>8</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15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9</xdr:row>
          <xdr:rowOff>152400</xdr:rowOff>
        </xdr:from>
        <xdr:to>
          <xdr:col>9</xdr:col>
          <xdr:colOff>142875</xdr:colOff>
          <xdr:row>10</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15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11</xdr:row>
          <xdr:rowOff>142875</xdr:rowOff>
        </xdr:from>
        <xdr:to>
          <xdr:col>9</xdr:col>
          <xdr:colOff>142875</xdr:colOff>
          <xdr:row>11</xdr:row>
          <xdr:rowOff>428625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15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13</xdr:row>
          <xdr:rowOff>133350</xdr:rowOff>
        </xdr:from>
        <xdr:to>
          <xdr:col>9</xdr:col>
          <xdr:colOff>142875</xdr:colOff>
          <xdr:row>13</xdr:row>
          <xdr:rowOff>419100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15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85725</xdr:rowOff>
        </xdr:from>
        <xdr:to>
          <xdr:col>9</xdr:col>
          <xdr:colOff>142875</xdr:colOff>
          <xdr:row>15</xdr:row>
          <xdr:rowOff>371475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15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17</xdr:row>
          <xdr:rowOff>142875</xdr:rowOff>
        </xdr:from>
        <xdr:to>
          <xdr:col>9</xdr:col>
          <xdr:colOff>142875</xdr:colOff>
          <xdr:row>17</xdr:row>
          <xdr:rowOff>428625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15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123825</xdr:rowOff>
        </xdr:from>
        <xdr:to>
          <xdr:col>9</xdr:col>
          <xdr:colOff>142875</xdr:colOff>
          <xdr:row>19</xdr:row>
          <xdr:rowOff>409575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15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xdr:colOff>
      <xdr:row>22</xdr:row>
      <xdr:rowOff>19049</xdr:rowOff>
    </xdr:from>
    <xdr:to>
      <xdr:col>18</xdr:col>
      <xdr:colOff>19050</xdr:colOff>
      <xdr:row>39</xdr:row>
      <xdr:rowOff>9524</xdr:rowOff>
    </xdr:to>
    <xdr:sp macro="" textlink="">
      <xdr:nvSpPr>
        <xdr:cNvPr id="2" name="TextBox 1">
          <a:extLst>
            <a:ext uri="{FF2B5EF4-FFF2-40B4-BE49-F238E27FC236}">
              <a16:creationId xmlns:a16="http://schemas.microsoft.com/office/drawing/2014/main" id="{00000000-0008-0000-1500-000002000000}"/>
            </a:ext>
          </a:extLst>
        </xdr:cNvPr>
        <xdr:cNvSpPr txBox="1"/>
      </xdr:nvSpPr>
      <xdr:spPr>
        <a:xfrm>
          <a:off x="19050" y="5724524"/>
          <a:ext cx="17221200" cy="3228975"/>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441960</xdr:colOff>
      <xdr:row>19</xdr:row>
      <xdr:rowOff>57316</xdr:rowOff>
    </xdr:from>
    <xdr:to>
      <xdr:col>43</xdr:col>
      <xdr:colOff>83820</xdr:colOff>
      <xdr:row>21</xdr:row>
      <xdr:rowOff>103035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7471410" y="2714791"/>
          <a:ext cx="813435" cy="31241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N1</a:t>
          </a:r>
          <a:r>
            <a:rPr lang="en-US" sz="1100" baseline="0"/>
            <a:t> - (34') </a:t>
          </a:r>
          <a:endParaRPr lang="en-US" sz="1100"/>
        </a:p>
      </xdr:txBody>
    </xdr:sp>
    <xdr:clientData/>
  </xdr:twoCellAnchor>
  <xdr:twoCellAnchor>
    <xdr:from>
      <xdr:col>44</xdr:col>
      <xdr:colOff>678180</xdr:colOff>
      <xdr:row>40</xdr:row>
      <xdr:rowOff>91440</xdr:rowOff>
    </xdr:from>
    <xdr:to>
      <xdr:col>45</xdr:col>
      <xdr:colOff>601980</xdr:colOff>
      <xdr:row>42</xdr:row>
      <xdr:rowOff>76200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9536430" y="5549265"/>
          <a:ext cx="628650" cy="25146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Garage</a:t>
          </a:r>
          <a:r>
            <a:rPr lang="en-US" sz="1100"/>
            <a:t> </a:t>
          </a:r>
        </a:p>
      </xdr:txBody>
    </xdr:sp>
    <xdr:clientData/>
  </xdr:twoCellAnchor>
  <xdr:twoCellAnchor>
    <xdr:from>
      <xdr:col>45</xdr:col>
      <xdr:colOff>647700</xdr:colOff>
      <xdr:row>40</xdr:row>
      <xdr:rowOff>45720</xdr:rowOff>
    </xdr:from>
    <xdr:to>
      <xdr:col>46</xdr:col>
      <xdr:colOff>624840</xdr:colOff>
      <xdr:row>43</xdr:row>
      <xdr:rowOff>106680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0210800" y="5503545"/>
          <a:ext cx="681990" cy="46101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Covered Porch</a:t>
          </a:r>
          <a:r>
            <a:rPr lang="en-US" sz="1100" b="1" baseline="0"/>
            <a:t> </a:t>
          </a:r>
          <a:endParaRPr lang="en-US" sz="1100" b="1"/>
        </a:p>
      </xdr:txBody>
    </xdr:sp>
    <xdr:clientData/>
  </xdr:twoCellAnchor>
  <xdr:twoCellAnchor>
    <xdr:from>
      <xdr:col>22</xdr:col>
      <xdr:colOff>119842</xdr:colOff>
      <xdr:row>5</xdr:row>
      <xdr:rowOff>1385</xdr:rowOff>
    </xdr:from>
    <xdr:to>
      <xdr:col>27</xdr:col>
      <xdr:colOff>118456</xdr:colOff>
      <xdr:row>6</xdr:row>
      <xdr:rowOff>86591</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3891742" y="791960"/>
          <a:ext cx="855864" cy="21855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a:t>D1 36" x 80"</a:t>
          </a:r>
        </a:p>
      </xdr:txBody>
    </xdr:sp>
    <xdr:clientData/>
  </xdr:twoCellAnchor>
  <xdr:twoCellAnchor>
    <xdr:from>
      <xdr:col>41</xdr:col>
      <xdr:colOff>274320</xdr:colOff>
      <xdr:row>30</xdr:row>
      <xdr:rowOff>38100</xdr:rowOff>
    </xdr:from>
    <xdr:to>
      <xdr:col>42</xdr:col>
      <xdr:colOff>556260</xdr:colOff>
      <xdr:row>31</xdr:row>
      <xdr:rowOff>129540</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7303770" y="4162425"/>
          <a:ext cx="796290" cy="22479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a:t>(</a:t>
          </a:r>
          <a:r>
            <a:rPr lang="en-US" sz="800"/>
            <a:t>1) 24" x 36" </a:t>
          </a:r>
          <a:endParaRPr lang="en-US" sz="900"/>
        </a:p>
      </xdr:txBody>
    </xdr:sp>
    <xdr:clientData/>
  </xdr:twoCellAnchor>
  <xdr:twoCellAnchor>
    <xdr:from>
      <xdr:col>42</xdr:col>
      <xdr:colOff>83820</xdr:colOff>
      <xdr:row>36</xdr:row>
      <xdr:rowOff>83820</xdr:rowOff>
    </xdr:from>
    <xdr:to>
      <xdr:col>42</xdr:col>
      <xdr:colOff>545779</xdr:colOff>
      <xdr:row>38</xdr:row>
      <xdr:rowOff>37426</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rot="10800000" flipH="1" flipV="1">
          <a:off x="7627620" y="5008245"/>
          <a:ext cx="461959" cy="220306"/>
        </a:xfrm>
        <a:prstGeom prst="rect">
          <a:avLst/>
        </a:prstGeom>
        <a:solidFill>
          <a:schemeClr val="accent3">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BR1</a:t>
          </a:r>
        </a:p>
      </xdr:txBody>
    </xdr:sp>
    <xdr:clientData/>
  </xdr:twoCellAnchor>
  <xdr:twoCellAnchor>
    <xdr:from>
      <xdr:col>43</xdr:col>
      <xdr:colOff>304800</xdr:colOff>
      <xdr:row>28</xdr:row>
      <xdr:rowOff>68580</xdr:rowOff>
    </xdr:from>
    <xdr:to>
      <xdr:col>44</xdr:col>
      <xdr:colOff>236220</xdr:colOff>
      <xdr:row>31</xdr:row>
      <xdr:rowOff>83820</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8505825" y="3926205"/>
          <a:ext cx="588645" cy="415290"/>
        </a:xfrm>
        <a:prstGeom prst="rect">
          <a:avLst/>
        </a:prstGeom>
        <a:solidFill>
          <a:schemeClr val="accent2">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b="1"/>
            <a:t>Attic Access</a:t>
          </a:r>
        </a:p>
      </xdr:txBody>
    </xdr:sp>
    <xdr:clientData/>
  </xdr:twoCellAnchor>
  <xdr:twoCellAnchor>
    <xdr:from>
      <xdr:col>44</xdr:col>
      <xdr:colOff>259080</xdr:colOff>
      <xdr:row>28</xdr:row>
      <xdr:rowOff>45720</xdr:rowOff>
    </xdr:from>
    <xdr:to>
      <xdr:col>45</xdr:col>
      <xdr:colOff>266700</xdr:colOff>
      <xdr:row>30</xdr:row>
      <xdr:rowOff>45720</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9117330" y="3903345"/>
          <a:ext cx="712470" cy="266700"/>
        </a:xfrm>
        <a:prstGeom prst="rect">
          <a:avLst/>
        </a:prstGeom>
        <a:solidFill>
          <a:schemeClr val="accent2">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b="1"/>
            <a:t>Furnace</a:t>
          </a:r>
        </a:p>
      </xdr:txBody>
    </xdr:sp>
    <xdr:clientData/>
  </xdr:twoCellAnchor>
  <xdr:twoCellAnchor>
    <xdr:from>
      <xdr:col>45</xdr:col>
      <xdr:colOff>297180</xdr:colOff>
      <xdr:row>28</xdr:row>
      <xdr:rowOff>30480</xdr:rowOff>
    </xdr:from>
    <xdr:to>
      <xdr:col>46</xdr:col>
      <xdr:colOff>129540</xdr:colOff>
      <xdr:row>30</xdr:row>
      <xdr:rowOff>45720</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9860280" y="3888105"/>
          <a:ext cx="537210" cy="281940"/>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b="1"/>
            <a:t>HWH</a:t>
          </a:r>
        </a:p>
      </xdr:txBody>
    </xdr:sp>
    <xdr:clientData/>
  </xdr:twoCellAnchor>
  <xdr:twoCellAnchor>
    <xdr:from>
      <xdr:col>44</xdr:col>
      <xdr:colOff>236220</xdr:colOff>
      <xdr:row>30</xdr:row>
      <xdr:rowOff>76200</xdr:rowOff>
    </xdr:from>
    <xdr:to>
      <xdr:col>44</xdr:col>
      <xdr:colOff>594360</xdr:colOff>
      <xdr:row>32</xdr:row>
      <xdr:rowOff>121920</xdr:rowOff>
    </xdr:to>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9094470" y="4200525"/>
          <a:ext cx="358140" cy="31242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b="1"/>
            <a:t>AC</a:t>
          </a:r>
        </a:p>
      </xdr:txBody>
    </xdr:sp>
    <xdr:clientData/>
  </xdr:twoCellAnchor>
  <xdr:twoCellAnchor>
    <xdr:from>
      <xdr:col>23</xdr:col>
      <xdr:colOff>157956</xdr:colOff>
      <xdr:row>28</xdr:row>
      <xdr:rowOff>680</xdr:rowOff>
    </xdr:from>
    <xdr:to>
      <xdr:col>25</xdr:col>
      <xdr:colOff>81492</xdr:colOff>
      <xdr:row>30</xdr:row>
      <xdr:rowOff>71103</xdr:rowOff>
    </xdr:to>
    <xdr:grpSp>
      <xdr:nvGrpSpPr>
        <xdr:cNvPr id="12" name="Group 11">
          <a:extLst>
            <a:ext uri="{FF2B5EF4-FFF2-40B4-BE49-F238E27FC236}">
              <a16:creationId xmlns:a16="http://schemas.microsoft.com/office/drawing/2014/main" id="{00000000-0008-0000-0200-00000C000000}"/>
            </a:ext>
          </a:extLst>
        </xdr:cNvPr>
        <xdr:cNvGrpSpPr/>
      </xdr:nvGrpSpPr>
      <xdr:grpSpPr>
        <a:xfrm rot="11386247" flipV="1">
          <a:off x="4141138" y="3767385"/>
          <a:ext cx="269899" cy="330195"/>
          <a:chOff x="3800789" y="5924550"/>
          <a:chExt cx="275911" cy="357188"/>
        </a:xfrm>
      </xdr:grpSpPr>
      <xdr:cxnSp macro="">
        <xdr:nvCxnSpPr>
          <xdr:cNvPr id="13" name="Straight Connector 12">
            <a:extLst>
              <a:ext uri="{FF2B5EF4-FFF2-40B4-BE49-F238E27FC236}">
                <a16:creationId xmlns:a16="http://schemas.microsoft.com/office/drawing/2014/main" id="{00000000-0008-0000-0200-00000D000000}"/>
              </a:ext>
            </a:extLst>
          </xdr:cNvPr>
          <xdr:cNvCxnSpPr/>
        </xdr:nvCxnSpPr>
        <xdr:spPr>
          <a:xfrm rot="281213" flipV="1">
            <a:off x="3800789" y="5924887"/>
            <a:ext cx="171959" cy="172558"/>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sp macro="" textlink="">
        <xdr:nvSpPr>
          <xdr:cNvPr id="14" name="Arc 13">
            <a:extLst>
              <a:ext uri="{FF2B5EF4-FFF2-40B4-BE49-F238E27FC236}">
                <a16:creationId xmlns:a16="http://schemas.microsoft.com/office/drawing/2014/main" id="{00000000-0008-0000-0200-00000E000000}"/>
              </a:ext>
            </a:extLst>
          </xdr:cNvPr>
          <xdr:cNvSpPr/>
        </xdr:nvSpPr>
        <xdr:spPr>
          <a:xfrm rot="199661">
            <a:off x="3843337" y="5924550"/>
            <a:ext cx="233363" cy="357188"/>
          </a:xfrm>
          <a:prstGeom prst="arc">
            <a:avLst>
              <a:gd name="adj1" fmla="val 16200000"/>
              <a:gd name="adj2" fmla="val 21452968"/>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grpSp>
    <xdr:clientData/>
  </xdr:twoCellAnchor>
  <xdr:twoCellAnchor>
    <xdr:from>
      <xdr:col>45</xdr:col>
      <xdr:colOff>662940</xdr:colOff>
      <xdr:row>23</xdr:row>
      <xdr:rowOff>53340</xdr:rowOff>
    </xdr:from>
    <xdr:to>
      <xdr:col>46</xdr:col>
      <xdr:colOff>579120</xdr:colOff>
      <xdr:row>26</xdr:row>
      <xdr:rowOff>76200</xdr:rowOff>
    </xdr:to>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10226040" y="3244215"/>
          <a:ext cx="621030" cy="422910"/>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endParaRPr lang="en-US" sz="1100" b="1"/>
        </a:p>
      </xdr:txBody>
    </xdr:sp>
    <xdr:clientData/>
  </xdr:twoCellAnchor>
  <xdr:twoCellAnchor>
    <xdr:from>
      <xdr:col>42</xdr:col>
      <xdr:colOff>7620</xdr:colOff>
      <xdr:row>3</xdr:row>
      <xdr:rowOff>45720</xdr:rowOff>
    </xdr:from>
    <xdr:to>
      <xdr:col>42</xdr:col>
      <xdr:colOff>591303</xdr:colOff>
      <xdr:row>12</xdr:row>
      <xdr:rowOff>94363</xdr:rowOff>
    </xdr:to>
    <xdr:grpSp>
      <xdr:nvGrpSpPr>
        <xdr:cNvPr id="16" name="Group 15">
          <a:extLst>
            <a:ext uri="{FF2B5EF4-FFF2-40B4-BE49-F238E27FC236}">
              <a16:creationId xmlns:a16="http://schemas.microsoft.com/office/drawing/2014/main" id="{00000000-0008-0000-0200-000010000000}"/>
            </a:ext>
          </a:extLst>
        </xdr:cNvPr>
        <xdr:cNvGrpSpPr/>
      </xdr:nvGrpSpPr>
      <xdr:grpSpPr>
        <a:xfrm>
          <a:off x="7618961" y="565265"/>
          <a:ext cx="583683" cy="1217621"/>
          <a:chOff x="3660604" y="632680"/>
          <a:chExt cx="249619" cy="1217094"/>
        </a:xfrm>
      </xdr:grpSpPr>
      <xdr:cxnSp macro="">
        <xdr:nvCxnSpPr>
          <xdr:cNvPr id="17" name="Straight Connector 16">
            <a:extLst>
              <a:ext uri="{FF2B5EF4-FFF2-40B4-BE49-F238E27FC236}">
                <a16:creationId xmlns:a16="http://schemas.microsoft.com/office/drawing/2014/main" id="{00000000-0008-0000-0200-000011000000}"/>
              </a:ext>
            </a:extLst>
          </xdr:cNvPr>
          <xdr:cNvCxnSpPr>
            <a:stCxn id="23" idx="0"/>
          </xdr:cNvCxnSpPr>
        </xdr:nvCxnSpPr>
        <xdr:spPr>
          <a:xfrm flipH="1" flipV="1">
            <a:off x="3793503" y="638393"/>
            <a:ext cx="12198" cy="1076347"/>
          </a:xfrm>
          <a:prstGeom prst="line">
            <a:avLst/>
          </a:prstGeom>
          <a:noFill/>
          <a:ln w="9525" cap="flat" cmpd="sng" algn="ctr">
            <a:solidFill>
              <a:sysClr val="windowText" lastClr="000000"/>
            </a:solidFill>
            <a:prstDash val="solid"/>
          </a:ln>
          <a:effectLst/>
        </xdr:spPr>
      </xdr:cxnSp>
      <xdr:sp macro="" textlink="">
        <xdr:nvSpPr>
          <xdr:cNvPr id="18" name="Freeform 17">
            <a:extLst>
              <a:ext uri="{FF2B5EF4-FFF2-40B4-BE49-F238E27FC236}">
                <a16:creationId xmlns:a16="http://schemas.microsoft.com/office/drawing/2014/main" id="{00000000-0008-0000-0200-000012000000}"/>
              </a:ext>
            </a:extLst>
          </xdr:cNvPr>
          <xdr:cNvSpPr/>
        </xdr:nvSpPr>
        <xdr:spPr>
          <a:xfrm rot="16200000">
            <a:off x="3527886" y="829591"/>
            <a:ext cx="506232" cy="112410"/>
          </a:xfrm>
          <a:custGeom>
            <a:avLst/>
            <a:gdLst>
              <a:gd name="connsiteX0" fmla="*/ 895350 w 895350"/>
              <a:gd name="connsiteY0" fmla="*/ 122237 h 188912"/>
              <a:gd name="connsiteX1" fmla="*/ 352425 w 895350"/>
              <a:gd name="connsiteY1" fmla="*/ 7937 h 188912"/>
              <a:gd name="connsiteX2" fmla="*/ 419100 w 895350"/>
              <a:gd name="connsiteY2" fmla="*/ 169862 h 188912"/>
              <a:gd name="connsiteX3" fmla="*/ 0 w 895350"/>
              <a:gd name="connsiteY3" fmla="*/ 122237 h 188912"/>
            </a:gdLst>
            <a:ahLst/>
            <a:cxnLst>
              <a:cxn ang="0">
                <a:pos x="connsiteX0" y="connsiteY0"/>
              </a:cxn>
              <a:cxn ang="0">
                <a:pos x="connsiteX1" y="connsiteY1"/>
              </a:cxn>
              <a:cxn ang="0">
                <a:pos x="connsiteX2" y="connsiteY2"/>
              </a:cxn>
              <a:cxn ang="0">
                <a:pos x="connsiteX3" y="connsiteY3"/>
              </a:cxn>
            </a:cxnLst>
            <a:rect l="l" t="t" r="r" b="b"/>
            <a:pathLst>
              <a:path w="895350" h="188912">
                <a:moveTo>
                  <a:pt x="895350" y="122237"/>
                </a:moveTo>
                <a:cubicBezTo>
                  <a:pt x="663575" y="61118"/>
                  <a:pt x="431800" y="0"/>
                  <a:pt x="352425" y="7937"/>
                </a:cubicBezTo>
                <a:cubicBezTo>
                  <a:pt x="273050" y="15874"/>
                  <a:pt x="477837" y="150812"/>
                  <a:pt x="419100" y="169862"/>
                </a:cubicBezTo>
                <a:cubicBezTo>
                  <a:pt x="360363" y="188912"/>
                  <a:pt x="66675" y="93662"/>
                  <a:pt x="0" y="122237"/>
                </a:cubicBezTo>
              </a:path>
            </a:pathLst>
          </a:custGeom>
          <a:noFill/>
          <a:ln w="9525"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xnSp macro="">
        <xdr:nvCxnSpPr>
          <xdr:cNvPr id="19" name="Straight Connector 18">
            <a:extLst>
              <a:ext uri="{FF2B5EF4-FFF2-40B4-BE49-F238E27FC236}">
                <a16:creationId xmlns:a16="http://schemas.microsoft.com/office/drawing/2014/main" id="{00000000-0008-0000-0200-000013000000}"/>
              </a:ext>
            </a:extLst>
          </xdr:cNvPr>
          <xdr:cNvCxnSpPr/>
        </xdr:nvCxnSpPr>
        <xdr:spPr>
          <a:xfrm>
            <a:off x="3709820" y="1273565"/>
            <a:ext cx="166399" cy="0"/>
          </a:xfrm>
          <a:prstGeom prst="line">
            <a:avLst/>
          </a:prstGeom>
          <a:noFill/>
          <a:ln w="9525" cap="flat" cmpd="sng" algn="ctr">
            <a:solidFill>
              <a:sysClr val="windowText" lastClr="000000"/>
            </a:solidFill>
            <a:prstDash val="solid"/>
          </a:ln>
          <a:effectLst/>
        </xdr:spPr>
      </xdr:cxnSp>
      <xdr:sp macro="" textlink="">
        <xdr:nvSpPr>
          <xdr:cNvPr id="20" name="TextBox 19">
            <a:extLst>
              <a:ext uri="{FF2B5EF4-FFF2-40B4-BE49-F238E27FC236}">
                <a16:creationId xmlns:a16="http://schemas.microsoft.com/office/drawing/2014/main" id="{00000000-0008-0000-0200-000014000000}"/>
              </a:ext>
            </a:extLst>
          </xdr:cNvPr>
          <xdr:cNvSpPr txBox="1"/>
        </xdr:nvSpPr>
        <xdr:spPr>
          <a:xfrm>
            <a:off x="3756957" y="1170819"/>
            <a:ext cx="77705" cy="236334"/>
          </a:xfrm>
          <a:prstGeom prst="rect">
            <a:avLst/>
          </a:prstGeom>
          <a:solidFill>
            <a:sysClr val="window" lastClr="FFFFFF"/>
          </a:solidFill>
          <a:ln w="9525" cmpd="sng">
            <a:noFill/>
          </a:ln>
          <a:effectLst/>
        </xdr:spPr>
        <xdr:txBody>
          <a:bodyPr vertOverflow="clip" horzOverflow="clip" wrap="square" lIns="0" tIns="0" rIns="0" bIns="0" rtlCol="0" anchor="ctr" anchorCtr="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sysClr val="windowText" lastClr="000000"/>
                </a:solidFill>
                <a:effectLst/>
                <a:uLnTx/>
                <a:uFillTx/>
                <a:latin typeface="Script MT Bold" pitchFamily="66" charset="0"/>
                <a:ea typeface="+mn-ea"/>
                <a:cs typeface="+mn-cs"/>
              </a:rPr>
              <a:t>N</a:t>
            </a:r>
          </a:p>
        </xdr:txBody>
      </xdr:sp>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3888453" y="1206388"/>
            <a:ext cx="21770" cy="135037"/>
          </a:xfrm>
          <a:prstGeom prst="rect">
            <a:avLst/>
          </a:prstGeom>
          <a:solidFill>
            <a:sysClr val="window" lastClr="FFFFFF"/>
          </a:solidFill>
          <a:ln w="9525" cmpd="sng">
            <a:noFill/>
          </a:ln>
          <a:effectLst/>
        </xdr:spPr>
        <xdr:txBody>
          <a:bodyPr vertOverflow="clip" horzOverflow="clip" wrap="none" lIns="0" tIns="0" rIns="0" bIns="0" rtlCol="0" anchor="ctr" anchorCtr="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Script MT Bold" pitchFamily="66" charset="0"/>
                <a:ea typeface="+mn-ea"/>
                <a:cs typeface="+mn-cs"/>
              </a:rPr>
              <a:t>E</a:t>
            </a:r>
          </a:p>
        </xdr:txBody>
      </xdr:sp>
      <xdr:sp macro="" textlink="">
        <xdr:nvSpPr>
          <xdr:cNvPr id="22" name="TextBox 21">
            <a:extLst>
              <a:ext uri="{FF2B5EF4-FFF2-40B4-BE49-F238E27FC236}">
                <a16:creationId xmlns:a16="http://schemas.microsoft.com/office/drawing/2014/main" id="{00000000-0008-0000-0200-000016000000}"/>
              </a:ext>
            </a:extLst>
          </xdr:cNvPr>
          <xdr:cNvSpPr txBox="1"/>
        </xdr:nvSpPr>
        <xdr:spPr>
          <a:xfrm>
            <a:off x="3660604" y="1210520"/>
            <a:ext cx="44865" cy="144133"/>
          </a:xfrm>
          <a:prstGeom prst="rect">
            <a:avLst/>
          </a:prstGeom>
          <a:solidFill>
            <a:sysClr val="window" lastClr="FFFFFF"/>
          </a:solidFill>
          <a:ln w="9525" cmpd="sng">
            <a:noFill/>
          </a:ln>
          <a:effectLst/>
        </xdr:spPr>
        <xdr:txBody>
          <a:bodyPr vertOverflow="clip" horzOverflow="clip" wrap="square" lIns="0" tIns="0" rIns="0" b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Script MT Bold" pitchFamily="66" charset="0"/>
                <a:ea typeface="+mn-ea"/>
                <a:cs typeface="+mn-cs"/>
              </a:rPr>
              <a:t>W</a:t>
            </a:r>
          </a:p>
        </xdr:txBody>
      </xdr:sp>
      <xdr:sp macro="" textlink="">
        <xdr:nvSpPr>
          <xdr:cNvPr id="23" name="TextBox 22">
            <a:extLst>
              <a:ext uri="{FF2B5EF4-FFF2-40B4-BE49-F238E27FC236}">
                <a16:creationId xmlns:a16="http://schemas.microsoft.com/office/drawing/2014/main" id="{00000000-0008-0000-0200-000017000000}"/>
              </a:ext>
            </a:extLst>
          </xdr:cNvPr>
          <xdr:cNvSpPr txBox="1"/>
        </xdr:nvSpPr>
        <xdr:spPr>
          <a:xfrm rot="25982">
            <a:off x="3783051" y="1714737"/>
            <a:ext cx="44906" cy="135037"/>
          </a:xfrm>
          <a:prstGeom prst="rect">
            <a:avLst/>
          </a:prstGeom>
          <a:solidFill>
            <a:sysClr val="window" lastClr="FFFFFF"/>
          </a:solidFill>
          <a:ln w="9525" cmpd="sng">
            <a:noFill/>
          </a:ln>
          <a:effectLst/>
        </xdr:spPr>
        <xdr:txBody>
          <a:bodyPr vertOverflow="clip" horzOverflow="clip" wrap="square" lIns="0" tIns="0" rIns="0" bIns="0" rtlCol="0" anchor="ctr" anchorCtr="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Script MT Bold" pitchFamily="66" charset="0"/>
                <a:ea typeface="+mn-ea"/>
                <a:cs typeface="+mn-cs"/>
              </a:rPr>
              <a:t>S</a:t>
            </a:r>
          </a:p>
        </xdr:txBody>
      </xdr:sp>
    </xdr:grpSp>
    <xdr:clientData/>
  </xdr:twoCellAnchor>
  <xdr:twoCellAnchor>
    <xdr:from>
      <xdr:col>41</xdr:col>
      <xdr:colOff>388620</xdr:colOff>
      <xdr:row>18</xdr:row>
      <xdr:rowOff>106680</xdr:rowOff>
    </xdr:from>
    <xdr:to>
      <xdr:col>43</xdr:col>
      <xdr:colOff>129540</xdr:colOff>
      <xdr:row>18</xdr:row>
      <xdr:rowOff>106680</xdr:rowOff>
    </xdr:to>
    <xdr:cxnSp macro="">
      <xdr:nvCxnSpPr>
        <xdr:cNvPr id="24" name="Straight Connector 23">
          <a:extLst>
            <a:ext uri="{FF2B5EF4-FFF2-40B4-BE49-F238E27FC236}">
              <a16:creationId xmlns:a16="http://schemas.microsoft.com/office/drawing/2014/main" id="{00000000-0008-0000-0200-000018000000}"/>
            </a:ext>
          </a:extLst>
        </xdr:cNvPr>
        <xdr:cNvCxnSpPr/>
      </xdr:nvCxnSpPr>
      <xdr:spPr>
        <a:xfrm>
          <a:off x="7418070" y="2630805"/>
          <a:ext cx="912495"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144780</xdr:colOff>
      <xdr:row>7</xdr:row>
      <xdr:rowOff>38100</xdr:rowOff>
    </xdr:from>
    <xdr:to>
      <xdr:col>35</xdr:col>
      <xdr:colOff>0</xdr:colOff>
      <xdr:row>7</xdr:row>
      <xdr:rowOff>45720</xdr:rowOff>
    </xdr:to>
    <xdr:cxnSp macro="">
      <xdr:nvCxnSpPr>
        <xdr:cNvPr id="25" name="Straight Connector 24">
          <a:extLst>
            <a:ext uri="{FF2B5EF4-FFF2-40B4-BE49-F238E27FC236}">
              <a16:creationId xmlns:a16="http://schemas.microsoft.com/office/drawing/2014/main" id="{00000000-0008-0000-0200-000019000000}"/>
            </a:ext>
          </a:extLst>
        </xdr:cNvPr>
        <xdr:cNvCxnSpPr/>
      </xdr:nvCxnSpPr>
      <xdr:spPr>
        <a:xfrm>
          <a:off x="1344930" y="1095375"/>
          <a:ext cx="4655820" cy="762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144780</xdr:colOff>
      <xdr:row>29</xdr:row>
      <xdr:rowOff>30480</xdr:rowOff>
    </xdr:from>
    <xdr:to>
      <xdr:col>35</xdr:col>
      <xdr:colOff>0</xdr:colOff>
      <xdr:row>29</xdr:row>
      <xdr:rowOff>38100</xdr:rowOff>
    </xdr:to>
    <xdr:cxnSp macro="">
      <xdr:nvCxnSpPr>
        <xdr:cNvPr id="26" name="Straight Connector 25">
          <a:extLst>
            <a:ext uri="{FF2B5EF4-FFF2-40B4-BE49-F238E27FC236}">
              <a16:creationId xmlns:a16="http://schemas.microsoft.com/office/drawing/2014/main" id="{00000000-0008-0000-0200-00001A000000}"/>
            </a:ext>
          </a:extLst>
        </xdr:cNvPr>
        <xdr:cNvCxnSpPr/>
      </xdr:nvCxnSpPr>
      <xdr:spPr>
        <a:xfrm>
          <a:off x="1344930" y="4021455"/>
          <a:ext cx="4655820" cy="762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144780</xdr:colOff>
      <xdr:row>7</xdr:row>
      <xdr:rowOff>53340</xdr:rowOff>
    </xdr:from>
    <xdr:to>
      <xdr:col>7</xdr:col>
      <xdr:colOff>160020</xdr:colOff>
      <xdr:row>29</xdr:row>
      <xdr:rowOff>45720</xdr:rowOff>
    </xdr:to>
    <xdr:cxnSp macro="">
      <xdr:nvCxnSpPr>
        <xdr:cNvPr id="27" name="Straight Connector 26">
          <a:extLst>
            <a:ext uri="{FF2B5EF4-FFF2-40B4-BE49-F238E27FC236}">
              <a16:creationId xmlns:a16="http://schemas.microsoft.com/office/drawing/2014/main" id="{00000000-0008-0000-0200-00001B000000}"/>
            </a:ext>
          </a:extLst>
        </xdr:cNvPr>
        <xdr:cNvCxnSpPr/>
      </xdr:nvCxnSpPr>
      <xdr:spPr>
        <a:xfrm flipV="1">
          <a:off x="1344930" y="1110615"/>
          <a:ext cx="15240" cy="292608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35</xdr:col>
      <xdr:colOff>0</xdr:colOff>
      <xdr:row>7</xdr:row>
      <xdr:rowOff>30480</xdr:rowOff>
    </xdr:from>
    <xdr:to>
      <xdr:col>35</xdr:col>
      <xdr:colOff>7620</xdr:colOff>
      <xdr:row>29</xdr:row>
      <xdr:rowOff>60960</xdr:rowOff>
    </xdr:to>
    <xdr:cxnSp macro="">
      <xdr:nvCxnSpPr>
        <xdr:cNvPr id="28" name="Straight Connector 27">
          <a:extLst>
            <a:ext uri="{FF2B5EF4-FFF2-40B4-BE49-F238E27FC236}">
              <a16:creationId xmlns:a16="http://schemas.microsoft.com/office/drawing/2014/main" id="{00000000-0008-0000-0200-00001C000000}"/>
            </a:ext>
          </a:extLst>
        </xdr:cNvPr>
        <xdr:cNvCxnSpPr/>
      </xdr:nvCxnSpPr>
      <xdr:spPr>
        <a:xfrm flipH="1" flipV="1">
          <a:off x="6000750" y="1087755"/>
          <a:ext cx="7620" cy="296418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11</xdr:col>
      <xdr:colOff>52677</xdr:colOff>
      <xdr:row>3</xdr:row>
      <xdr:rowOff>6957</xdr:rowOff>
    </xdr:from>
    <xdr:to>
      <xdr:col>20</xdr:col>
      <xdr:colOff>82825</xdr:colOff>
      <xdr:row>4</xdr:row>
      <xdr:rowOff>124239</xdr:rowOff>
    </xdr:to>
    <xdr:sp macro="" textlink="">
      <xdr:nvSpPr>
        <xdr:cNvPr id="29" name="TextBox 28">
          <a:extLst>
            <a:ext uri="{FF2B5EF4-FFF2-40B4-BE49-F238E27FC236}">
              <a16:creationId xmlns:a16="http://schemas.microsoft.com/office/drawing/2014/main" id="{00000000-0008-0000-0200-00001D000000}"/>
            </a:ext>
          </a:extLst>
        </xdr:cNvPr>
        <xdr:cNvSpPr txBox="1"/>
      </xdr:nvSpPr>
      <xdr:spPr>
        <a:xfrm>
          <a:off x="1938627" y="530832"/>
          <a:ext cx="1573198" cy="25063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50"/>
            <a:t>N1</a:t>
          </a:r>
          <a:r>
            <a:rPr lang="en-US" sz="1050" baseline="0"/>
            <a:t> - (28')- Wood Siding</a:t>
          </a:r>
          <a:endParaRPr lang="en-US" sz="1050"/>
        </a:p>
      </xdr:txBody>
    </xdr:sp>
    <xdr:clientData/>
  </xdr:twoCellAnchor>
  <xdr:twoCellAnchor>
    <xdr:from>
      <xdr:col>34</xdr:col>
      <xdr:colOff>121921</xdr:colOff>
      <xdr:row>15</xdr:row>
      <xdr:rowOff>83819</xdr:rowOff>
    </xdr:from>
    <xdr:to>
      <xdr:col>40</xdr:col>
      <xdr:colOff>140805</xdr:colOff>
      <xdr:row>18</xdr:row>
      <xdr:rowOff>124239</xdr:rowOff>
    </xdr:to>
    <xdr:sp macro="" textlink="">
      <xdr:nvSpPr>
        <xdr:cNvPr id="30" name="TextBox 29">
          <a:extLst>
            <a:ext uri="{FF2B5EF4-FFF2-40B4-BE49-F238E27FC236}">
              <a16:creationId xmlns:a16="http://schemas.microsoft.com/office/drawing/2014/main" id="{00000000-0008-0000-0200-00001E000000}"/>
            </a:ext>
          </a:extLst>
        </xdr:cNvPr>
        <xdr:cNvSpPr txBox="1"/>
      </xdr:nvSpPr>
      <xdr:spPr>
        <a:xfrm>
          <a:off x="5951221" y="2207894"/>
          <a:ext cx="1047584" cy="44047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50"/>
            <a:t>E2</a:t>
          </a:r>
          <a:r>
            <a:rPr lang="en-US" sz="1050" baseline="0"/>
            <a:t> - (22') - Wood Siding </a:t>
          </a:r>
          <a:endParaRPr lang="en-US" sz="1050"/>
        </a:p>
      </xdr:txBody>
    </xdr:sp>
    <xdr:clientData/>
  </xdr:twoCellAnchor>
  <xdr:twoCellAnchor>
    <xdr:from>
      <xdr:col>17</xdr:col>
      <xdr:colOff>52346</xdr:colOff>
      <xdr:row>35</xdr:row>
      <xdr:rowOff>82164</xdr:rowOff>
    </xdr:from>
    <xdr:to>
      <xdr:col>26</xdr:col>
      <xdr:colOff>57978</xdr:colOff>
      <xdr:row>37</xdr:row>
      <xdr:rowOff>95326</xdr:rowOff>
    </xdr:to>
    <xdr:sp macro="" textlink="">
      <xdr:nvSpPr>
        <xdr:cNvPr id="31" name="TextBox 30">
          <a:extLst>
            <a:ext uri="{FF2B5EF4-FFF2-40B4-BE49-F238E27FC236}">
              <a16:creationId xmlns:a16="http://schemas.microsoft.com/office/drawing/2014/main" id="{00000000-0008-0000-0200-00001F000000}"/>
            </a:ext>
          </a:extLst>
        </xdr:cNvPr>
        <xdr:cNvSpPr txBox="1"/>
      </xdr:nvSpPr>
      <xdr:spPr>
        <a:xfrm>
          <a:off x="2966996" y="4873239"/>
          <a:ext cx="1548682" cy="27986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50"/>
            <a:t>S3</a:t>
          </a:r>
          <a:r>
            <a:rPr lang="en-US" sz="1050" baseline="0"/>
            <a:t> - (28')- Wood Siding</a:t>
          </a:r>
          <a:endParaRPr lang="en-US" sz="1050"/>
        </a:p>
      </xdr:txBody>
    </xdr:sp>
    <xdr:clientData/>
  </xdr:twoCellAnchor>
  <xdr:twoCellAnchor>
    <xdr:from>
      <xdr:col>0</xdr:col>
      <xdr:colOff>68581</xdr:colOff>
      <xdr:row>15</xdr:row>
      <xdr:rowOff>106681</xdr:rowOff>
    </xdr:from>
    <xdr:to>
      <xdr:col>6</xdr:col>
      <xdr:colOff>24848</xdr:colOff>
      <xdr:row>18</xdr:row>
      <xdr:rowOff>132521</xdr:rowOff>
    </xdr:to>
    <xdr:sp macro="" textlink="">
      <xdr:nvSpPr>
        <xdr:cNvPr id="32" name="TextBox 31">
          <a:extLst>
            <a:ext uri="{FF2B5EF4-FFF2-40B4-BE49-F238E27FC236}">
              <a16:creationId xmlns:a16="http://schemas.microsoft.com/office/drawing/2014/main" id="{00000000-0008-0000-0200-000020000000}"/>
            </a:ext>
          </a:extLst>
        </xdr:cNvPr>
        <xdr:cNvSpPr txBox="1"/>
      </xdr:nvSpPr>
      <xdr:spPr>
        <a:xfrm>
          <a:off x="68581" y="2230756"/>
          <a:ext cx="984967" cy="42589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a:t>W4</a:t>
          </a:r>
          <a:r>
            <a:rPr lang="en-US" sz="1000" baseline="0"/>
            <a:t> - (22')- Wood Siding </a:t>
          </a:r>
          <a:endParaRPr lang="en-US" sz="1000"/>
        </a:p>
      </xdr:txBody>
    </xdr:sp>
    <xdr:clientData/>
  </xdr:twoCellAnchor>
  <xdr:twoCellAnchor>
    <xdr:from>
      <xdr:col>10</xdr:col>
      <xdr:colOff>114300</xdr:colOff>
      <xdr:row>6</xdr:row>
      <xdr:rowOff>121920</xdr:rowOff>
    </xdr:from>
    <xdr:to>
      <xdr:col>13</xdr:col>
      <xdr:colOff>144780</xdr:colOff>
      <xdr:row>7</xdr:row>
      <xdr:rowOff>129540</xdr:rowOff>
    </xdr:to>
    <xdr:sp macro="" textlink="">
      <xdr:nvSpPr>
        <xdr:cNvPr id="33" name="Rectangle 32">
          <a:extLst>
            <a:ext uri="{FF2B5EF4-FFF2-40B4-BE49-F238E27FC236}">
              <a16:creationId xmlns:a16="http://schemas.microsoft.com/office/drawing/2014/main" id="{00000000-0008-0000-0200-000021000000}"/>
            </a:ext>
          </a:extLst>
        </xdr:cNvPr>
        <xdr:cNvSpPr/>
      </xdr:nvSpPr>
      <xdr:spPr>
        <a:xfrm>
          <a:off x="1828800" y="1045845"/>
          <a:ext cx="544830" cy="14097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19</xdr:col>
      <xdr:colOff>60960</xdr:colOff>
      <xdr:row>6</xdr:row>
      <xdr:rowOff>121920</xdr:rowOff>
    </xdr:from>
    <xdr:to>
      <xdr:col>22</xdr:col>
      <xdr:colOff>91440</xdr:colOff>
      <xdr:row>7</xdr:row>
      <xdr:rowOff>129540</xdr:rowOff>
    </xdr:to>
    <xdr:sp macro="" textlink="">
      <xdr:nvSpPr>
        <xdr:cNvPr id="34" name="Rectangle 33">
          <a:extLst>
            <a:ext uri="{FF2B5EF4-FFF2-40B4-BE49-F238E27FC236}">
              <a16:creationId xmlns:a16="http://schemas.microsoft.com/office/drawing/2014/main" id="{00000000-0008-0000-0200-000022000000}"/>
            </a:ext>
          </a:extLst>
        </xdr:cNvPr>
        <xdr:cNvSpPr/>
      </xdr:nvSpPr>
      <xdr:spPr>
        <a:xfrm>
          <a:off x="3318510" y="1045845"/>
          <a:ext cx="544830" cy="14097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28</xdr:col>
      <xdr:colOff>7620</xdr:colOff>
      <xdr:row>6</xdr:row>
      <xdr:rowOff>129540</xdr:rowOff>
    </xdr:from>
    <xdr:to>
      <xdr:col>31</xdr:col>
      <xdr:colOff>38100</xdr:colOff>
      <xdr:row>8</xdr:row>
      <xdr:rowOff>0</xdr:rowOff>
    </xdr:to>
    <xdr:sp macro="" textlink="">
      <xdr:nvSpPr>
        <xdr:cNvPr id="35" name="Rectangle 34">
          <a:extLst>
            <a:ext uri="{FF2B5EF4-FFF2-40B4-BE49-F238E27FC236}">
              <a16:creationId xmlns:a16="http://schemas.microsoft.com/office/drawing/2014/main" id="{00000000-0008-0000-0200-000023000000}"/>
            </a:ext>
          </a:extLst>
        </xdr:cNvPr>
        <xdr:cNvSpPr/>
      </xdr:nvSpPr>
      <xdr:spPr>
        <a:xfrm>
          <a:off x="4808220" y="1053465"/>
          <a:ext cx="544830" cy="13716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28</xdr:col>
      <xdr:colOff>38100</xdr:colOff>
      <xdr:row>28</xdr:row>
      <xdr:rowOff>121920</xdr:rowOff>
    </xdr:from>
    <xdr:to>
      <xdr:col>31</xdr:col>
      <xdr:colOff>68580</xdr:colOff>
      <xdr:row>29</xdr:row>
      <xdr:rowOff>129540</xdr:rowOff>
    </xdr:to>
    <xdr:sp macro="" textlink="">
      <xdr:nvSpPr>
        <xdr:cNvPr id="36" name="Rectangle 35">
          <a:extLst>
            <a:ext uri="{FF2B5EF4-FFF2-40B4-BE49-F238E27FC236}">
              <a16:creationId xmlns:a16="http://schemas.microsoft.com/office/drawing/2014/main" id="{00000000-0008-0000-0200-000024000000}"/>
            </a:ext>
          </a:extLst>
        </xdr:cNvPr>
        <xdr:cNvSpPr/>
      </xdr:nvSpPr>
      <xdr:spPr>
        <a:xfrm>
          <a:off x="4838700" y="3979545"/>
          <a:ext cx="544830" cy="14097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18</xdr:col>
      <xdr:colOff>91440</xdr:colOff>
      <xdr:row>28</xdr:row>
      <xdr:rowOff>129540</xdr:rowOff>
    </xdr:from>
    <xdr:to>
      <xdr:col>21</xdr:col>
      <xdr:colOff>121920</xdr:colOff>
      <xdr:row>30</xdr:row>
      <xdr:rowOff>0</xdr:rowOff>
    </xdr:to>
    <xdr:sp macro="" textlink="">
      <xdr:nvSpPr>
        <xdr:cNvPr id="37" name="Rectangle 36">
          <a:extLst>
            <a:ext uri="{FF2B5EF4-FFF2-40B4-BE49-F238E27FC236}">
              <a16:creationId xmlns:a16="http://schemas.microsoft.com/office/drawing/2014/main" id="{00000000-0008-0000-0200-000025000000}"/>
            </a:ext>
          </a:extLst>
        </xdr:cNvPr>
        <xdr:cNvSpPr/>
      </xdr:nvSpPr>
      <xdr:spPr>
        <a:xfrm>
          <a:off x="3177540" y="3987165"/>
          <a:ext cx="544830" cy="13716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10</xdr:col>
      <xdr:colOff>0</xdr:colOff>
      <xdr:row>28</xdr:row>
      <xdr:rowOff>121920</xdr:rowOff>
    </xdr:from>
    <xdr:to>
      <xdr:col>13</xdr:col>
      <xdr:colOff>30480</xdr:colOff>
      <xdr:row>29</xdr:row>
      <xdr:rowOff>129540</xdr:rowOff>
    </xdr:to>
    <xdr:sp macro="" textlink="">
      <xdr:nvSpPr>
        <xdr:cNvPr id="38" name="Rectangle 37">
          <a:extLst>
            <a:ext uri="{FF2B5EF4-FFF2-40B4-BE49-F238E27FC236}">
              <a16:creationId xmlns:a16="http://schemas.microsoft.com/office/drawing/2014/main" id="{00000000-0008-0000-0200-000026000000}"/>
            </a:ext>
          </a:extLst>
        </xdr:cNvPr>
        <xdr:cNvSpPr/>
      </xdr:nvSpPr>
      <xdr:spPr>
        <a:xfrm>
          <a:off x="1714500" y="3979545"/>
          <a:ext cx="544830" cy="14097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34</xdr:col>
      <xdr:colOff>118110</xdr:colOff>
      <xdr:row>10</xdr:row>
      <xdr:rowOff>110490</xdr:rowOff>
    </xdr:from>
    <xdr:to>
      <xdr:col>35</xdr:col>
      <xdr:colOff>95250</xdr:colOff>
      <xdr:row>14</xdr:row>
      <xdr:rowOff>95250</xdr:rowOff>
    </xdr:to>
    <xdr:sp macro="" textlink="">
      <xdr:nvSpPr>
        <xdr:cNvPr id="39" name="Rectangle 38">
          <a:extLst>
            <a:ext uri="{FF2B5EF4-FFF2-40B4-BE49-F238E27FC236}">
              <a16:creationId xmlns:a16="http://schemas.microsoft.com/office/drawing/2014/main" id="{00000000-0008-0000-0200-000027000000}"/>
            </a:ext>
          </a:extLst>
        </xdr:cNvPr>
        <xdr:cNvSpPr/>
      </xdr:nvSpPr>
      <xdr:spPr>
        <a:xfrm rot="5400000">
          <a:off x="5762625" y="1752600"/>
          <a:ext cx="518160" cy="14859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7</xdr:col>
      <xdr:colOff>95250</xdr:colOff>
      <xdr:row>10</xdr:row>
      <xdr:rowOff>118110</xdr:rowOff>
    </xdr:from>
    <xdr:to>
      <xdr:col>8</xdr:col>
      <xdr:colOff>72390</xdr:colOff>
      <xdr:row>14</xdr:row>
      <xdr:rowOff>102870</xdr:rowOff>
    </xdr:to>
    <xdr:sp macro="" textlink="">
      <xdr:nvSpPr>
        <xdr:cNvPr id="40" name="Rectangle 39">
          <a:extLst>
            <a:ext uri="{FF2B5EF4-FFF2-40B4-BE49-F238E27FC236}">
              <a16:creationId xmlns:a16="http://schemas.microsoft.com/office/drawing/2014/main" id="{00000000-0008-0000-0200-000028000000}"/>
            </a:ext>
          </a:extLst>
        </xdr:cNvPr>
        <xdr:cNvSpPr/>
      </xdr:nvSpPr>
      <xdr:spPr>
        <a:xfrm rot="5400000">
          <a:off x="1110615" y="1760220"/>
          <a:ext cx="518160" cy="14859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41</xdr:col>
      <xdr:colOff>434340</xdr:colOff>
      <xdr:row>28</xdr:row>
      <xdr:rowOff>38100</xdr:rowOff>
    </xdr:from>
    <xdr:to>
      <xdr:col>42</xdr:col>
      <xdr:colOff>472440</xdr:colOff>
      <xdr:row>29</xdr:row>
      <xdr:rowOff>45720</xdr:rowOff>
    </xdr:to>
    <xdr:sp macro="" textlink="">
      <xdr:nvSpPr>
        <xdr:cNvPr id="41" name="Rectangle 40">
          <a:extLst>
            <a:ext uri="{FF2B5EF4-FFF2-40B4-BE49-F238E27FC236}">
              <a16:creationId xmlns:a16="http://schemas.microsoft.com/office/drawing/2014/main" id="{00000000-0008-0000-0200-000029000000}"/>
            </a:ext>
          </a:extLst>
        </xdr:cNvPr>
        <xdr:cNvSpPr/>
      </xdr:nvSpPr>
      <xdr:spPr>
        <a:xfrm>
          <a:off x="7463790" y="3895725"/>
          <a:ext cx="552450" cy="14097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10</xdr:col>
      <xdr:colOff>76200</xdr:colOff>
      <xdr:row>9</xdr:row>
      <xdr:rowOff>7620</xdr:rowOff>
    </xdr:from>
    <xdr:to>
      <xdr:col>15</xdr:col>
      <xdr:colOff>15240</xdr:colOff>
      <xdr:row>10</xdr:row>
      <xdr:rowOff>99060</xdr:rowOff>
    </xdr:to>
    <xdr:sp macro="" textlink="">
      <xdr:nvSpPr>
        <xdr:cNvPr id="42" name="TextBox 41">
          <a:extLst>
            <a:ext uri="{FF2B5EF4-FFF2-40B4-BE49-F238E27FC236}">
              <a16:creationId xmlns:a16="http://schemas.microsoft.com/office/drawing/2014/main" id="{00000000-0008-0000-0200-00002A000000}"/>
            </a:ext>
          </a:extLst>
        </xdr:cNvPr>
        <xdr:cNvSpPr txBox="1"/>
      </xdr:nvSpPr>
      <xdr:spPr>
        <a:xfrm>
          <a:off x="1790700" y="1331595"/>
          <a:ext cx="796290" cy="22479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900"/>
            <a:t>W(</a:t>
          </a:r>
          <a:r>
            <a:rPr lang="en-US" sz="800"/>
            <a:t>1) 24" x 36" </a:t>
          </a:r>
          <a:endParaRPr lang="en-US" sz="900"/>
        </a:p>
      </xdr:txBody>
    </xdr:sp>
    <xdr:clientData/>
  </xdr:twoCellAnchor>
  <xdr:twoCellAnchor>
    <xdr:from>
      <xdr:col>18</xdr:col>
      <xdr:colOff>83820</xdr:colOff>
      <xdr:row>9</xdr:row>
      <xdr:rowOff>60960</xdr:rowOff>
    </xdr:from>
    <xdr:to>
      <xdr:col>23</xdr:col>
      <xdr:colOff>124690</xdr:colOff>
      <xdr:row>11</xdr:row>
      <xdr:rowOff>15240</xdr:rowOff>
    </xdr:to>
    <xdr:sp macro="" textlink="">
      <xdr:nvSpPr>
        <xdr:cNvPr id="43" name="TextBox 42">
          <a:extLst>
            <a:ext uri="{FF2B5EF4-FFF2-40B4-BE49-F238E27FC236}">
              <a16:creationId xmlns:a16="http://schemas.microsoft.com/office/drawing/2014/main" id="{00000000-0008-0000-0200-00002B000000}"/>
            </a:ext>
          </a:extLst>
        </xdr:cNvPr>
        <xdr:cNvSpPr txBox="1"/>
      </xdr:nvSpPr>
      <xdr:spPr>
        <a:xfrm>
          <a:off x="3169920" y="1384935"/>
          <a:ext cx="898120" cy="22098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900"/>
            <a:t>w(</a:t>
          </a:r>
          <a:r>
            <a:rPr lang="en-US" sz="800"/>
            <a:t>2) 36" x 36" </a:t>
          </a:r>
          <a:endParaRPr lang="en-US" sz="900"/>
        </a:p>
      </xdr:txBody>
    </xdr:sp>
    <xdr:clientData/>
  </xdr:twoCellAnchor>
  <xdr:twoCellAnchor>
    <xdr:from>
      <xdr:col>28</xdr:col>
      <xdr:colOff>36774</xdr:colOff>
      <xdr:row>5</xdr:row>
      <xdr:rowOff>995</xdr:rowOff>
    </xdr:from>
    <xdr:to>
      <xdr:col>34</xdr:col>
      <xdr:colOff>13854</xdr:colOff>
      <xdr:row>6</xdr:row>
      <xdr:rowOff>87796</xdr:rowOff>
    </xdr:to>
    <xdr:sp macro="" textlink="">
      <xdr:nvSpPr>
        <xdr:cNvPr id="44" name="TextBox 43">
          <a:extLst>
            <a:ext uri="{FF2B5EF4-FFF2-40B4-BE49-F238E27FC236}">
              <a16:creationId xmlns:a16="http://schemas.microsoft.com/office/drawing/2014/main" id="{00000000-0008-0000-0200-00002C000000}"/>
            </a:ext>
          </a:extLst>
        </xdr:cNvPr>
        <xdr:cNvSpPr txBox="1"/>
      </xdr:nvSpPr>
      <xdr:spPr>
        <a:xfrm>
          <a:off x="4837374" y="791570"/>
          <a:ext cx="1005780" cy="220151"/>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900"/>
            <a:t>W(</a:t>
          </a:r>
          <a:r>
            <a:rPr lang="en-US" sz="800"/>
            <a:t>3) 36" x 52" </a:t>
          </a:r>
          <a:endParaRPr lang="en-US" sz="900"/>
        </a:p>
      </xdr:txBody>
    </xdr:sp>
    <xdr:clientData/>
  </xdr:twoCellAnchor>
  <xdr:twoCellAnchor>
    <xdr:from>
      <xdr:col>35</xdr:col>
      <xdr:colOff>132191</xdr:colOff>
      <xdr:row>11</xdr:row>
      <xdr:rowOff>113969</xdr:rowOff>
    </xdr:from>
    <xdr:to>
      <xdr:col>40</xdr:col>
      <xdr:colOff>71231</xdr:colOff>
      <xdr:row>13</xdr:row>
      <xdr:rowOff>72886</xdr:rowOff>
    </xdr:to>
    <xdr:sp macro="" textlink="">
      <xdr:nvSpPr>
        <xdr:cNvPr id="45" name="TextBox 44">
          <a:extLst>
            <a:ext uri="{FF2B5EF4-FFF2-40B4-BE49-F238E27FC236}">
              <a16:creationId xmlns:a16="http://schemas.microsoft.com/office/drawing/2014/main" id="{00000000-0008-0000-0200-00002D000000}"/>
            </a:ext>
          </a:extLst>
        </xdr:cNvPr>
        <xdr:cNvSpPr txBox="1"/>
      </xdr:nvSpPr>
      <xdr:spPr>
        <a:xfrm>
          <a:off x="6132941" y="1704644"/>
          <a:ext cx="796290" cy="22561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900"/>
            <a:t>W(</a:t>
          </a:r>
          <a:r>
            <a:rPr lang="en-US" sz="800"/>
            <a:t>4) 36" x 36" </a:t>
          </a:r>
          <a:endParaRPr lang="en-US" sz="900"/>
        </a:p>
      </xdr:txBody>
    </xdr:sp>
    <xdr:clientData/>
  </xdr:twoCellAnchor>
  <xdr:twoCellAnchor>
    <xdr:from>
      <xdr:col>29</xdr:col>
      <xdr:colOff>53340</xdr:colOff>
      <xdr:row>22</xdr:row>
      <xdr:rowOff>60961</xdr:rowOff>
    </xdr:from>
    <xdr:to>
      <xdr:col>34</xdr:col>
      <xdr:colOff>55418</xdr:colOff>
      <xdr:row>24</xdr:row>
      <xdr:rowOff>62346</xdr:rowOff>
    </xdr:to>
    <xdr:sp macro="" textlink="">
      <xdr:nvSpPr>
        <xdr:cNvPr id="46" name="TextBox 45">
          <a:extLst>
            <a:ext uri="{FF2B5EF4-FFF2-40B4-BE49-F238E27FC236}">
              <a16:creationId xmlns:a16="http://schemas.microsoft.com/office/drawing/2014/main" id="{00000000-0008-0000-0200-00002E000000}"/>
            </a:ext>
          </a:extLst>
        </xdr:cNvPr>
        <xdr:cNvSpPr txBox="1"/>
      </xdr:nvSpPr>
      <xdr:spPr>
        <a:xfrm>
          <a:off x="5025390" y="3118486"/>
          <a:ext cx="859328" cy="26808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900"/>
            <a:t>W(</a:t>
          </a:r>
          <a:r>
            <a:rPr lang="en-US" sz="800"/>
            <a:t>5) 24" x 36" </a:t>
          </a:r>
          <a:endParaRPr lang="en-US" sz="900"/>
        </a:p>
      </xdr:txBody>
    </xdr:sp>
    <xdr:clientData/>
  </xdr:twoCellAnchor>
  <xdr:twoCellAnchor>
    <xdr:from>
      <xdr:col>17</xdr:col>
      <xdr:colOff>129540</xdr:colOff>
      <xdr:row>25</xdr:row>
      <xdr:rowOff>129540</xdr:rowOff>
    </xdr:from>
    <xdr:to>
      <xdr:col>22</xdr:col>
      <xdr:colOff>68580</xdr:colOff>
      <xdr:row>27</xdr:row>
      <xdr:rowOff>83820</xdr:rowOff>
    </xdr:to>
    <xdr:sp macro="" textlink="">
      <xdr:nvSpPr>
        <xdr:cNvPr id="47" name="TextBox 46">
          <a:extLst>
            <a:ext uri="{FF2B5EF4-FFF2-40B4-BE49-F238E27FC236}">
              <a16:creationId xmlns:a16="http://schemas.microsoft.com/office/drawing/2014/main" id="{00000000-0008-0000-0200-00002F000000}"/>
            </a:ext>
          </a:extLst>
        </xdr:cNvPr>
        <xdr:cNvSpPr txBox="1"/>
      </xdr:nvSpPr>
      <xdr:spPr>
        <a:xfrm>
          <a:off x="3044190" y="3587115"/>
          <a:ext cx="796290" cy="22098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900"/>
            <a:t>W(</a:t>
          </a:r>
          <a:r>
            <a:rPr lang="en-US" sz="800"/>
            <a:t>7) 24" x 36" </a:t>
          </a:r>
          <a:endParaRPr lang="en-US" sz="900"/>
        </a:p>
      </xdr:txBody>
    </xdr:sp>
    <xdr:clientData/>
  </xdr:twoCellAnchor>
  <xdr:twoCellAnchor>
    <xdr:from>
      <xdr:col>9</xdr:col>
      <xdr:colOff>152400</xdr:colOff>
      <xdr:row>25</xdr:row>
      <xdr:rowOff>99060</xdr:rowOff>
    </xdr:from>
    <xdr:to>
      <xdr:col>14</xdr:col>
      <xdr:colOff>91440</xdr:colOff>
      <xdr:row>27</xdr:row>
      <xdr:rowOff>53340</xdr:rowOff>
    </xdr:to>
    <xdr:sp macro="" textlink="">
      <xdr:nvSpPr>
        <xdr:cNvPr id="48" name="TextBox 47">
          <a:extLst>
            <a:ext uri="{FF2B5EF4-FFF2-40B4-BE49-F238E27FC236}">
              <a16:creationId xmlns:a16="http://schemas.microsoft.com/office/drawing/2014/main" id="{00000000-0008-0000-0200-000030000000}"/>
            </a:ext>
          </a:extLst>
        </xdr:cNvPr>
        <xdr:cNvSpPr txBox="1"/>
      </xdr:nvSpPr>
      <xdr:spPr>
        <a:xfrm>
          <a:off x="1695450" y="3556635"/>
          <a:ext cx="796290" cy="22098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900"/>
            <a:t>W(</a:t>
          </a:r>
          <a:r>
            <a:rPr lang="en-US" sz="800"/>
            <a:t>8) 24" x 36" </a:t>
          </a:r>
          <a:endParaRPr lang="en-US" sz="900"/>
        </a:p>
      </xdr:txBody>
    </xdr:sp>
    <xdr:clientData/>
  </xdr:twoCellAnchor>
  <xdr:twoCellAnchor>
    <xdr:from>
      <xdr:col>9</xdr:col>
      <xdr:colOff>0</xdr:colOff>
      <xdr:row>13</xdr:row>
      <xdr:rowOff>0</xdr:rowOff>
    </xdr:from>
    <xdr:to>
      <xdr:col>13</xdr:col>
      <xdr:colOff>106680</xdr:colOff>
      <xdr:row>14</xdr:row>
      <xdr:rowOff>91440</xdr:rowOff>
    </xdr:to>
    <xdr:sp macro="" textlink="">
      <xdr:nvSpPr>
        <xdr:cNvPr id="49" name="TextBox 48">
          <a:extLst>
            <a:ext uri="{FF2B5EF4-FFF2-40B4-BE49-F238E27FC236}">
              <a16:creationId xmlns:a16="http://schemas.microsoft.com/office/drawing/2014/main" id="{00000000-0008-0000-0200-000031000000}"/>
            </a:ext>
          </a:extLst>
        </xdr:cNvPr>
        <xdr:cNvSpPr txBox="1"/>
      </xdr:nvSpPr>
      <xdr:spPr>
        <a:xfrm>
          <a:off x="1543050" y="1857375"/>
          <a:ext cx="792480" cy="22479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900"/>
            <a:t>(</a:t>
          </a:r>
          <a:r>
            <a:rPr lang="en-US" sz="800"/>
            <a:t>9) 24" x 36" </a:t>
          </a:r>
          <a:endParaRPr lang="en-US" sz="900"/>
        </a:p>
      </xdr:txBody>
    </xdr:sp>
    <xdr:clientData/>
  </xdr:twoCellAnchor>
  <xdr:twoCellAnchor>
    <xdr:from>
      <xdr:col>27</xdr:col>
      <xdr:colOff>18703</xdr:colOff>
      <xdr:row>25</xdr:row>
      <xdr:rowOff>115685</xdr:rowOff>
    </xdr:from>
    <xdr:to>
      <xdr:col>32</xdr:col>
      <xdr:colOff>66261</xdr:colOff>
      <xdr:row>27</xdr:row>
      <xdr:rowOff>69965</xdr:rowOff>
    </xdr:to>
    <xdr:sp macro="" textlink="">
      <xdr:nvSpPr>
        <xdr:cNvPr id="50" name="TextBox 49">
          <a:extLst>
            <a:ext uri="{FF2B5EF4-FFF2-40B4-BE49-F238E27FC236}">
              <a16:creationId xmlns:a16="http://schemas.microsoft.com/office/drawing/2014/main" id="{00000000-0008-0000-0200-000032000000}"/>
            </a:ext>
          </a:extLst>
        </xdr:cNvPr>
        <xdr:cNvSpPr txBox="1"/>
      </xdr:nvSpPr>
      <xdr:spPr>
        <a:xfrm>
          <a:off x="4647853" y="3573260"/>
          <a:ext cx="904808" cy="22098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900"/>
            <a:t>W(</a:t>
          </a:r>
          <a:r>
            <a:rPr lang="en-US" sz="800"/>
            <a:t>6) 24" x 36" </a:t>
          </a:r>
          <a:endParaRPr lang="en-US" sz="900"/>
        </a:p>
      </xdr:txBody>
    </xdr:sp>
    <xdr:clientData/>
  </xdr:twoCellAnchor>
  <xdr:twoCellAnchor>
    <xdr:from>
      <xdr:col>44</xdr:col>
      <xdr:colOff>421193</xdr:colOff>
      <xdr:row>22</xdr:row>
      <xdr:rowOff>7606</xdr:rowOff>
    </xdr:from>
    <xdr:to>
      <xdr:col>44</xdr:col>
      <xdr:colOff>677238</xdr:colOff>
      <xdr:row>24</xdr:row>
      <xdr:rowOff>78029</xdr:rowOff>
    </xdr:to>
    <xdr:grpSp>
      <xdr:nvGrpSpPr>
        <xdr:cNvPr id="51" name="Group 50">
          <a:extLst>
            <a:ext uri="{FF2B5EF4-FFF2-40B4-BE49-F238E27FC236}">
              <a16:creationId xmlns:a16="http://schemas.microsoft.com/office/drawing/2014/main" id="{00000000-0008-0000-0200-000033000000}"/>
            </a:ext>
          </a:extLst>
        </xdr:cNvPr>
        <xdr:cNvGrpSpPr/>
      </xdr:nvGrpSpPr>
      <xdr:grpSpPr>
        <a:xfrm rot="11386247" flipV="1">
          <a:off x="9348716" y="2994992"/>
          <a:ext cx="256045" cy="330196"/>
          <a:chOff x="3800789" y="5924550"/>
          <a:chExt cx="275911" cy="357188"/>
        </a:xfrm>
      </xdr:grpSpPr>
      <xdr:cxnSp macro="">
        <xdr:nvCxnSpPr>
          <xdr:cNvPr id="52" name="Straight Connector 51">
            <a:extLst>
              <a:ext uri="{FF2B5EF4-FFF2-40B4-BE49-F238E27FC236}">
                <a16:creationId xmlns:a16="http://schemas.microsoft.com/office/drawing/2014/main" id="{00000000-0008-0000-0200-000034000000}"/>
              </a:ext>
            </a:extLst>
          </xdr:cNvPr>
          <xdr:cNvCxnSpPr/>
        </xdr:nvCxnSpPr>
        <xdr:spPr>
          <a:xfrm rot="281213" flipV="1">
            <a:off x="3800789" y="5924887"/>
            <a:ext cx="171959" cy="172558"/>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sp macro="" textlink="">
        <xdr:nvSpPr>
          <xdr:cNvPr id="53" name="Arc 52">
            <a:extLst>
              <a:ext uri="{FF2B5EF4-FFF2-40B4-BE49-F238E27FC236}">
                <a16:creationId xmlns:a16="http://schemas.microsoft.com/office/drawing/2014/main" id="{00000000-0008-0000-0200-000035000000}"/>
              </a:ext>
            </a:extLst>
          </xdr:cNvPr>
          <xdr:cNvSpPr/>
        </xdr:nvSpPr>
        <xdr:spPr>
          <a:xfrm rot="199661">
            <a:off x="3843337" y="5924550"/>
            <a:ext cx="233363" cy="357188"/>
          </a:xfrm>
          <a:prstGeom prst="arc">
            <a:avLst>
              <a:gd name="adj1" fmla="val 16200000"/>
              <a:gd name="adj2" fmla="val 21452968"/>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grpSp>
    <xdr:clientData/>
  </xdr:twoCellAnchor>
  <xdr:twoCellAnchor>
    <xdr:from>
      <xdr:col>24</xdr:col>
      <xdr:colOff>40193</xdr:colOff>
      <xdr:row>6</xdr:row>
      <xdr:rowOff>49171</xdr:rowOff>
    </xdr:from>
    <xdr:to>
      <xdr:col>25</xdr:col>
      <xdr:colOff>129983</xdr:colOff>
      <xdr:row>8</xdr:row>
      <xdr:rowOff>119594</xdr:rowOff>
    </xdr:to>
    <xdr:grpSp>
      <xdr:nvGrpSpPr>
        <xdr:cNvPr id="54" name="Group 53">
          <a:extLst>
            <a:ext uri="{FF2B5EF4-FFF2-40B4-BE49-F238E27FC236}">
              <a16:creationId xmlns:a16="http://schemas.microsoft.com/office/drawing/2014/main" id="{00000000-0008-0000-0200-000036000000}"/>
            </a:ext>
          </a:extLst>
        </xdr:cNvPr>
        <xdr:cNvGrpSpPr/>
      </xdr:nvGrpSpPr>
      <xdr:grpSpPr>
        <a:xfrm rot="885442" flipV="1">
          <a:off x="4196557" y="958376"/>
          <a:ext cx="262971" cy="330195"/>
          <a:chOff x="3800789" y="5924550"/>
          <a:chExt cx="275911" cy="357188"/>
        </a:xfrm>
      </xdr:grpSpPr>
      <xdr:cxnSp macro="">
        <xdr:nvCxnSpPr>
          <xdr:cNvPr id="55" name="Straight Connector 54">
            <a:extLst>
              <a:ext uri="{FF2B5EF4-FFF2-40B4-BE49-F238E27FC236}">
                <a16:creationId xmlns:a16="http://schemas.microsoft.com/office/drawing/2014/main" id="{00000000-0008-0000-0200-000037000000}"/>
              </a:ext>
            </a:extLst>
          </xdr:cNvPr>
          <xdr:cNvCxnSpPr/>
        </xdr:nvCxnSpPr>
        <xdr:spPr>
          <a:xfrm rot="281213" flipV="1">
            <a:off x="3800789" y="5924887"/>
            <a:ext cx="171959" cy="172558"/>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sp macro="" textlink="">
        <xdr:nvSpPr>
          <xdr:cNvPr id="56" name="Arc 55">
            <a:extLst>
              <a:ext uri="{FF2B5EF4-FFF2-40B4-BE49-F238E27FC236}">
                <a16:creationId xmlns:a16="http://schemas.microsoft.com/office/drawing/2014/main" id="{00000000-0008-0000-0200-000038000000}"/>
              </a:ext>
            </a:extLst>
          </xdr:cNvPr>
          <xdr:cNvSpPr/>
        </xdr:nvSpPr>
        <xdr:spPr>
          <a:xfrm rot="199661">
            <a:off x="3843337" y="5924550"/>
            <a:ext cx="233363" cy="357188"/>
          </a:xfrm>
          <a:prstGeom prst="arc">
            <a:avLst>
              <a:gd name="adj1" fmla="val 16200000"/>
              <a:gd name="adj2" fmla="val 21452968"/>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grpSp>
    <xdr:clientData/>
  </xdr:twoCellAnchor>
  <xdr:twoCellAnchor>
    <xdr:from>
      <xdr:col>21</xdr:col>
      <xdr:colOff>126769</xdr:colOff>
      <xdr:row>31</xdr:row>
      <xdr:rowOff>77585</xdr:rowOff>
    </xdr:from>
    <xdr:to>
      <xdr:col>26</xdr:col>
      <xdr:colOff>125383</xdr:colOff>
      <xdr:row>33</xdr:row>
      <xdr:rowOff>24245</xdr:rowOff>
    </xdr:to>
    <xdr:sp macro="" textlink="">
      <xdr:nvSpPr>
        <xdr:cNvPr id="57" name="TextBox 56">
          <a:extLst>
            <a:ext uri="{FF2B5EF4-FFF2-40B4-BE49-F238E27FC236}">
              <a16:creationId xmlns:a16="http://schemas.microsoft.com/office/drawing/2014/main" id="{00000000-0008-0000-0200-000039000000}"/>
            </a:ext>
          </a:extLst>
        </xdr:cNvPr>
        <xdr:cNvSpPr txBox="1"/>
      </xdr:nvSpPr>
      <xdr:spPr>
        <a:xfrm>
          <a:off x="3727219" y="4335260"/>
          <a:ext cx="855864" cy="21336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a:t>D2 32" x 80"</a:t>
          </a:r>
        </a:p>
      </xdr:txBody>
    </xdr:sp>
    <xdr:clientData/>
  </xdr:twoCellAnchor>
  <xdr:twoCellAnchor>
    <xdr:from>
      <xdr:col>44</xdr:col>
      <xdr:colOff>583969</xdr:colOff>
      <xdr:row>18</xdr:row>
      <xdr:rowOff>63730</xdr:rowOff>
    </xdr:from>
    <xdr:to>
      <xdr:col>46</xdr:col>
      <xdr:colOff>28401</xdr:colOff>
      <xdr:row>20</xdr:row>
      <xdr:rowOff>10390</xdr:rowOff>
    </xdr:to>
    <xdr:sp macro="" textlink="">
      <xdr:nvSpPr>
        <xdr:cNvPr id="58" name="TextBox 57">
          <a:extLst>
            <a:ext uri="{FF2B5EF4-FFF2-40B4-BE49-F238E27FC236}">
              <a16:creationId xmlns:a16="http://schemas.microsoft.com/office/drawing/2014/main" id="{00000000-0008-0000-0200-00003A000000}"/>
            </a:ext>
          </a:extLst>
        </xdr:cNvPr>
        <xdr:cNvSpPr txBox="1"/>
      </xdr:nvSpPr>
      <xdr:spPr>
        <a:xfrm>
          <a:off x="9442219" y="2587855"/>
          <a:ext cx="854132" cy="21336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a:t>D1 36" x 80"</a:t>
          </a:r>
        </a:p>
      </xdr:txBody>
    </xdr:sp>
    <xdr:clientData/>
  </xdr:twoCellAnchor>
  <xdr:twoCellAnchor>
    <xdr:from>
      <xdr:col>34</xdr:col>
      <xdr:colOff>162669</xdr:colOff>
      <xdr:row>2</xdr:row>
      <xdr:rowOff>118244</xdr:rowOff>
    </xdr:from>
    <xdr:to>
      <xdr:col>38</xdr:col>
      <xdr:colOff>106559</xdr:colOff>
      <xdr:row>6</xdr:row>
      <xdr:rowOff>8582</xdr:rowOff>
    </xdr:to>
    <xdr:sp macro="" textlink="">
      <xdr:nvSpPr>
        <xdr:cNvPr id="59" name="TextBox 58">
          <a:extLst>
            <a:ext uri="{FF2B5EF4-FFF2-40B4-BE49-F238E27FC236}">
              <a16:creationId xmlns:a16="http://schemas.microsoft.com/office/drawing/2014/main" id="{00000000-0008-0000-0200-00003B000000}"/>
            </a:ext>
          </a:extLst>
        </xdr:cNvPr>
        <xdr:cNvSpPr txBox="1"/>
      </xdr:nvSpPr>
      <xdr:spPr>
        <a:xfrm>
          <a:off x="5991969" y="508769"/>
          <a:ext cx="629690" cy="423738"/>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616 Sq.</a:t>
          </a:r>
          <a:r>
            <a:rPr lang="en-US" sz="1100" b="1" baseline="0"/>
            <a:t> Ft. </a:t>
          </a:r>
          <a:endParaRPr lang="en-US" sz="1100" b="1"/>
        </a:p>
      </xdr:txBody>
    </xdr:sp>
    <xdr:clientData/>
  </xdr:twoCellAnchor>
  <xdr:twoCellAnchor>
    <xdr:from>
      <xdr:col>18</xdr:col>
      <xdr:colOff>10543</xdr:colOff>
      <xdr:row>17</xdr:row>
      <xdr:rowOff>42227</xdr:rowOff>
    </xdr:from>
    <xdr:to>
      <xdr:col>22</xdr:col>
      <xdr:colOff>83128</xdr:colOff>
      <xdr:row>19</xdr:row>
      <xdr:rowOff>124691</xdr:rowOff>
    </xdr:to>
    <xdr:sp macro="" textlink="">
      <xdr:nvSpPr>
        <xdr:cNvPr id="60" name="TextBox 59">
          <a:extLst>
            <a:ext uri="{FF2B5EF4-FFF2-40B4-BE49-F238E27FC236}">
              <a16:creationId xmlns:a16="http://schemas.microsoft.com/office/drawing/2014/main" id="{00000000-0008-0000-0200-00003C000000}"/>
            </a:ext>
          </a:extLst>
        </xdr:cNvPr>
        <xdr:cNvSpPr txBox="1"/>
      </xdr:nvSpPr>
      <xdr:spPr>
        <a:xfrm>
          <a:off x="3096643" y="2433002"/>
          <a:ext cx="758385" cy="349164"/>
        </a:xfrm>
        <a:prstGeom prst="rect">
          <a:avLst/>
        </a:prstGeom>
        <a:solidFill>
          <a:schemeClr val="accent2">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vert="horz" wrap="square" rtlCol="0" anchor="t"/>
        <a:lstStyle/>
        <a:p>
          <a:r>
            <a:rPr lang="en-US" sz="700" b="1"/>
            <a:t>Attic Access- Hall-</a:t>
          </a:r>
          <a:r>
            <a:rPr lang="en-US" sz="700" b="1" baseline="0"/>
            <a:t> Cutout </a:t>
          </a:r>
          <a:endParaRPr lang="en-US" sz="700" b="1"/>
        </a:p>
      </xdr:txBody>
    </xdr:sp>
    <xdr:clientData/>
  </xdr:twoCellAnchor>
  <xdr:twoCellAnchor>
    <xdr:from>
      <xdr:col>7</xdr:col>
      <xdr:colOff>149087</xdr:colOff>
      <xdr:row>29</xdr:row>
      <xdr:rowOff>91108</xdr:rowOff>
    </xdr:from>
    <xdr:to>
      <xdr:col>7</xdr:col>
      <xdr:colOff>149087</xdr:colOff>
      <xdr:row>39</xdr:row>
      <xdr:rowOff>49696</xdr:rowOff>
    </xdr:to>
    <xdr:cxnSp macro="">
      <xdr:nvCxnSpPr>
        <xdr:cNvPr id="61" name="Straight Connector 60">
          <a:extLst>
            <a:ext uri="{FF2B5EF4-FFF2-40B4-BE49-F238E27FC236}">
              <a16:creationId xmlns:a16="http://schemas.microsoft.com/office/drawing/2014/main" id="{00000000-0008-0000-0200-00003D000000}"/>
            </a:ext>
          </a:extLst>
        </xdr:cNvPr>
        <xdr:cNvCxnSpPr/>
      </xdr:nvCxnSpPr>
      <xdr:spPr>
        <a:xfrm>
          <a:off x="1349237" y="4082083"/>
          <a:ext cx="0" cy="129208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35</xdr:col>
      <xdr:colOff>8283</xdr:colOff>
      <xdr:row>29</xdr:row>
      <xdr:rowOff>82825</xdr:rowOff>
    </xdr:from>
    <xdr:to>
      <xdr:col>35</xdr:col>
      <xdr:colOff>8283</xdr:colOff>
      <xdr:row>39</xdr:row>
      <xdr:rowOff>41413</xdr:rowOff>
    </xdr:to>
    <xdr:cxnSp macro="">
      <xdr:nvCxnSpPr>
        <xdr:cNvPr id="62" name="Straight Connector 61">
          <a:extLst>
            <a:ext uri="{FF2B5EF4-FFF2-40B4-BE49-F238E27FC236}">
              <a16:creationId xmlns:a16="http://schemas.microsoft.com/office/drawing/2014/main" id="{00000000-0008-0000-0200-00003E000000}"/>
            </a:ext>
          </a:extLst>
        </xdr:cNvPr>
        <xdr:cNvCxnSpPr/>
      </xdr:nvCxnSpPr>
      <xdr:spPr>
        <a:xfrm>
          <a:off x="6009033" y="4073800"/>
          <a:ext cx="0" cy="129208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7</xdr:col>
      <xdr:colOff>157370</xdr:colOff>
      <xdr:row>39</xdr:row>
      <xdr:rowOff>82826</xdr:rowOff>
    </xdr:from>
    <xdr:to>
      <xdr:col>35</xdr:col>
      <xdr:colOff>24848</xdr:colOff>
      <xdr:row>39</xdr:row>
      <xdr:rowOff>107674</xdr:rowOff>
    </xdr:to>
    <xdr:cxnSp macro="">
      <xdr:nvCxnSpPr>
        <xdr:cNvPr id="63" name="Straight Connector 62">
          <a:extLst>
            <a:ext uri="{FF2B5EF4-FFF2-40B4-BE49-F238E27FC236}">
              <a16:creationId xmlns:a16="http://schemas.microsoft.com/office/drawing/2014/main" id="{00000000-0008-0000-0200-00003F000000}"/>
            </a:ext>
          </a:extLst>
        </xdr:cNvPr>
        <xdr:cNvCxnSpPr/>
      </xdr:nvCxnSpPr>
      <xdr:spPr>
        <a:xfrm>
          <a:off x="1357520" y="5407301"/>
          <a:ext cx="4668078" cy="2484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10</xdr:col>
      <xdr:colOff>34787</xdr:colOff>
      <xdr:row>34</xdr:row>
      <xdr:rowOff>4307</xdr:rowOff>
    </xdr:from>
    <xdr:to>
      <xdr:col>14</xdr:col>
      <xdr:colOff>131618</xdr:colOff>
      <xdr:row>37</xdr:row>
      <xdr:rowOff>65267</xdr:rowOff>
    </xdr:to>
    <xdr:sp macro="" textlink="">
      <xdr:nvSpPr>
        <xdr:cNvPr id="64" name="TextBox 63">
          <a:extLst>
            <a:ext uri="{FF2B5EF4-FFF2-40B4-BE49-F238E27FC236}">
              <a16:creationId xmlns:a16="http://schemas.microsoft.com/office/drawing/2014/main" id="{00000000-0008-0000-0200-000040000000}"/>
            </a:ext>
          </a:extLst>
        </xdr:cNvPr>
        <xdr:cNvSpPr txBox="1"/>
      </xdr:nvSpPr>
      <xdr:spPr>
        <a:xfrm>
          <a:off x="1749287" y="4662032"/>
          <a:ext cx="782631" cy="46101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Covered Porch</a:t>
          </a:r>
          <a:r>
            <a:rPr lang="en-US" sz="1100" b="1" baseline="0"/>
            <a:t> </a:t>
          </a:r>
          <a:endParaRPr lang="en-US" sz="1100" b="1"/>
        </a:p>
      </xdr:txBody>
    </xdr:sp>
    <xdr:clientData/>
  </xdr:twoCellAnchor>
  <xdr:twoCellAnchor>
    <xdr:from>
      <xdr:col>22</xdr:col>
      <xdr:colOff>97886</xdr:colOff>
      <xdr:row>17</xdr:row>
      <xdr:rowOff>31866</xdr:rowOff>
    </xdr:from>
    <xdr:to>
      <xdr:col>26</xdr:col>
      <xdr:colOff>56474</xdr:colOff>
      <xdr:row>19</xdr:row>
      <xdr:rowOff>132975</xdr:rowOff>
    </xdr:to>
    <xdr:sp macro="" textlink="">
      <xdr:nvSpPr>
        <xdr:cNvPr id="65" name="TextBox 64">
          <a:extLst>
            <a:ext uri="{FF2B5EF4-FFF2-40B4-BE49-F238E27FC236}">
              <a16:creationId xmlns:a16="http://schemas.microsoft.com/office/drawing/2014/main" id="{00000000-0008-0000-0200-000041000000}"/>
            </a:ext>
          </a:extLst>
        </xdr:cNvPr>
        <xdr:cNvSpPr txBox="1"/>
      </xdr:nvSpPr>
      <xdr:spPr>
        <a:xfrm>
          <a:off x="3869786" y="2422641"/>
          <a:ext cx="644388" cy="367809"/>
        </a:xfrm>
        <a:prstGeom prst="rect">
          <a:avLst/>
        </a:prstGeom>
        <a:solidFill>
          <a:schemeClr val="accent2">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800" b="1"/>
            <a:t>Furnace- Hall Closet</a:t>
          </a:r>
        </a:p>
      </xdr:txBody>
    </xdr:sp>
    <xdr:clientData/>
  </xdr:twoCellAnchor>
  <xdr:twoCellAnchor>
    <xdr:from>
      <xdr:col>26</xdr:col>
      <xdr:colOff>73400</xdr:colOff>
      <xdr:row>17</xdr:row>
      <xdr:rowOff>24908</xdr:rowOff>
    </xdr:from>
    <xdr:to>
      <xdr:col>30</xdr:col>
      <xdr:colOff>82676</xdr:colOff>
      <xdr:row>20</xdr:row>
      <xdr:rowOff>2711</xdr:rowOff>
    </xdr:to>
    <xdr:sp macro="" textlink="">
      <xdr:nvSpPr>
        <xdr:cNvPr id="66" name="TextBox 65">
          <a:extLst>
            <a:ext uri="{FF2B5EF4-FFF2-40B4-BE49-F238E27FC236}">
              <a16:creationId xmlns:a16="http://schemas.microsoft.com/office/drawing/2014/main" id="{00000000-0008-0000-0200-000042000000}"/>
            </a:ext>
          </a:extLst>
        </xdr:cNvPr>
        <xdr:cNvSpPr txBox="1"/>
      </xdr:nvSpPr>
      <xdr:spPr>
        <a:xfrm>
          <a:off x="4531100" y="2415683"/>
          <a:ext cx="695076" cy="377853"/>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800" b="1"/>
            <a:t>HWH- Hall Closet</a:t>
          </a:r>
        </a:p>
      </xdr:txBody>
    </xdr:sp>
    <xdr:clientData/>
  </xdr:twoCellAnchor>
  <xdr:twoCellAnchor>
    <xdr:from>
      <xdr:col>16</xdr:col>
      <xdr:colOff>39606</xdr:colOff>
      <xdr:row>22</xdr:row>
      <xdr:rowOff>29065</xdr:rowOff>
    </xdr:from>
    <xdr:to>
      <xdr:col>16</xdr:col>
      <xdr:colOff>39607</xdr:colOff>
      <xdr:row>29</xdr:row>
      <xdr:rowOff>45629</xdr:rowOff>
    </xdr:to>
    <xdr:cxnSp macro="">
      <xdr:nvCxnSpPr>
        <xdr:cNvPr id="67" name="Straight Connector 66">
          <a:extLst>
            <a:ext uri="{FF2B5EF4-FFF2-40B4-BE49-F238E27FC236}">
              <a16:creationId xmlns:a16="http://schemas.microsoft.com/office/drawing/2014/main" id="{00000000-0008-0000-0200-000043000000}"/>
            </a:ext>
          </a:extLst>
        </xdr:cNvPr>
        <xdr:cNvCxnSpPr/>
      </xdr:nvCxnSpPr>
      <xdr:spPr>
        <a:xfrm>
          <a:off x="2782806" y="3086590"/>
          <a:ext cx="1" cy="950014"/>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10</xdr:col>
      <xdr:colOff>97825</xdr:colOff>
      <xdr:row>23</xdr:row>
      <xdr:rowOff>24486</xdr:rowOff>
    </xdr:from>
    <xdr:to>
      <xdr:col>13</xdr:col>
      <xdr:colOff>45659</xdr:colOff>
      <xdr:row>24</xdr:row>
      <xdr:rowOff>110613</xdr:rowOff>
    </xdr:to>
    <xdr:sp macro="" textlink="">
      <xdr:nvSpPr>
        <xdr:cNvPr id="68" name="TextBox 67">
          <a:extLst>
            <a:ext uri="{FF2B5EF4-FFF2-40B4-BE49-F238E27FC236}">
              <a16:creationId xmlns:a16="http://schemas.microsoft.com/office/drawing/2014/main" id="{00000000-0008-0000-0200-000044000000}"/>
            </a:ext>
          </a:extLst>
        </xdr:cNvPr>
        <xdr:cNvSpPr txBox="1"/>
      </xdr:nvSpPr>
      <xdr:spPr>
        <a:xfrm rot="10800000" flipH="1" flipV="1">
          <a:off x="1812325" y="3215361"/>
          <a:ext cx="462184" cy="219477"/>
        </a:xfrm>
        <a:prstGeom prst="rect">
          <a:avLst/>
        </a:prstGeom>
        <a:solidFill>
          <a:schemeClr val="accent3">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Bath 1</a:t>
          </a:r>
        </a:p>
      </xdr:txBody>
    </xdr:sp>
    <xdr:clientData/>
  </xdr:twoCellAnchor>
  <xdr:twoCellAnchor>
    <xdr:from>
      <xdr:col>27</xdr:col>
      <xdr:colOff>16564</xdr:colOff>
      <xdr:row>7</xdr:row>
      <xdr:rowOff>49696</xdr:rowOff>
    </xdr:from>
    <xdr:to>
      <xdr:col>27</xdr:col>
      <xdr:colOff>34636</xdr:colOff>
      <xdr:row>15</xdr:row>
      <xdr:rowOff>76200</xdr:rowOff>
    </xdr:to>
    <xdr:cxnSp macro="">
      <xdr:nvCxnSpPr>
        <xdr:cNvPr id="69" name="Straight Connector 68">
          <a:extLst>
            <a:ext uri="{FF2B5EF4-FFF2-40B4-BE49-F238E27FC236}">
              <a16:creationId xmlns:a16="http://schemas.microsoft.com/office/drawing/2014/main" id="{00000000-0008-0000-0200-000045000000}"/>
            </a:ext>
          </a:extLst>
        </xdr:cNvPr>
        <xdr:cNvCxnSpPr/>
      </xdr:nvCxnSpPr>
      <xdr:spPr>
        <a:xfrm>
          <a:off x="4645714" y="1106971"/>
          <a:ext cx="18072" cy="1093304"/>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27</xdr:col>
      <xdr:colOff>33131</xdr:colOff>
      <xdr:row>15</xdr:row>
      <xdr:rowOff>8283</xdr:rowOff>
    </xdr:from>
    <xdr:to>
      <xdr:col>34</xdr:col>
      <xdr:colOff>157369</xdr:colOff>
      <xdr:row>15</xdr:row>
      <xdr:rowOff>16565</xdr:rowOff>
    </xdr:to>
    <xdr:cxnSp macro="">
      <xdr:nvCxnSpPr>
        <xdr:cNvPr id="70" name="Straight Connector 69">
          <a:extLst>
            <a:ext uri="{FF2B5EF4-FFF2-40B4-BE49-F238E27FC236}">
              <a16:creationId xmlns:a16="http://schemas.microsoft.com/office/drawing/2014/main" id="{00000000-0008-0000-0200-000046000000}"/>
            </a:ext>
          </a:extLst>
        </xdr:cNvPr>
        <xdr:cNvCxnSpPr/>
      </xdr:nvCxnSpPr>
      <xdr:spPr>
        <a:xfrm>
          <a:off x="4662281" y="2132358"/>
          <a:ext cx="1324388" cy="8282"/>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29</xdr:col>
      <xdr:colOff>54455</xdr:colOff>
      <xdr:row>10</xdr:row>
      <xdr:rowOff>75538</xdr:rowOff>
    </xdr:from>
    <xdr:to>
      <xdr:col>31</xdr:col>
      <xdr:colOff>160864</xdr:colOff>
      <xdr:row>12</xdr:row>
      <xdr:rowOff>29144</xdr:rowOff>
    </xdr:to>
    <xdr:sp macro="" textlink="">
      <xdr:nvSpPr>
        <xdr:cNvPr id="71" name="TextBox 70">
          <a:extLst>
            <a:ext uri="{FF2B5EF4-FFF2-40B4-BE49-F238E27FC236}">
              <a16:creationId xmlns:a16="http://schemas.microsoft.com/office/drawing/2014/main" id="{00000000-0008-0000-0200-000047000000}"/>
            </a:ext>
          </a:extLst>
        </xdr:cNvPr>
        <xdr:cNvSpPr txBox="1"/>
      </xdr:nvSpPr>
      <xdr:spPr>
        <a:xfrm rot="10800000" flipH="1" flipV="1">
          <a:off x="5026505" y="1532863"/>
          <a:ext cx="449309" cy="220306"/>
        </a:xfrm>
        <a:prstGeom prst="rect">
          <a:avLst/>
        </a:prstGeom>
        <a:solidFill>
          <a:schemeClr val="accent3">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Kitchen</a:t>
          </a:r>
        </a:p>
      </xdr:txBody>
    </xdr:sp>
    <xdr:clientData/>
  </xdr:twoCellAnchor>
  <xdr:twoCellAnchor>
    <xdr:from>
      <xdr:col>34</xdr:col>
      <xdr:colOff>126557</xdr:colOff>
      <xdr:row>20</xdr:row>
      <xdr:rowOff>130534</xdr:rowOff>
    </xdr:from>
    <xdr:to>
      <xdr:col>35</xdr:col>
      <xdr:colOff>92765</xdr:colOff>
      <xdr:row>25</xdr:row>
      <xdr:rowOff>19547</xdr:rowOff>
    </xdr:to>
    <xdr:sp macro="" textlink="">
      <xdr:nvSpPr>
        <xdr:cNvPr id="72" name="Rectangle 71">
          <a:extLst>
            <a:ext uri="{FF2B5EF4-FFF2-40B4-BE49-F238E27FC236}">
              <a16:creationId xmlns:a16="http://schemas.microsoft.com/office/drawing/2014/main" id="{00000000-0008-0000-0200-000048000000}"/>
            </a:ext>
          </a:extLst>
        </xdr:cNvPr>
        <xdr:cNvSpPr/>
      </xdr:nvSpPr>
      <xdr:spPr>
        <a:xfrm rot="5400000">
          <a:off x="5746804" y="3130412"/>
          <a:ext cx="555763" cy="13765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77524</xdr:colOff>
      <xdr:row>43</xdr:row>
      <xdr:rowOff>131858</xdr:rowOff>
    </xdr:from>
    <xdr:to>
      <xdr:col>13</xdr:col>
      <xdr:colOff>27709</xdr:colOff>
      <xdr:row>49</xdr:row>
      <xdr:rowOff>27708</xdr:rowOff>
    </xdr:to>
    <xdr:sp macro="" textlink="">
      <xdr:nvSpPr>
        <xdr:cNvPr id="73" name="TextBox 72">
          <a:extLst>
            <a:ext uri="{FF2B5EF4-FFF2-40B4-BE49-F238E27FC236}">
              <a16:creationId xmlns:a16="http://schemas.microsoft.com/office/drawing/2014/main" id="{00000000-0008-0000-0200-000049000000}"/>
            </a:ext>
          </a:extLst>
        </xdr:cNvPr>
        <xdr:cNvSpPr txBox="1"/>
      </xdr:nvSpPr>
      <xdr:spPr>
        <a:xfrm>
          <a:off x="763324" y="5989733"/>
          <a:ext cx="1493235" cy="6959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a:t>Total</a:t>
          </a:r>
          <a:r>
            <a:rPr lang="en-US" sz="900" baseline="0"/>
            <a:t> Gross Walls= 800</a:t>
          </a:r>
          <a:br>
            <a:rPr lang="en-US" sz="900" baseline="0"/>
          </a:br>
          <a:r>
            <a:rPr lang="en-US" sz="900" baseline="0"/>
            <a:t>Total Windows= 67</a:t>
          </a:r>
        </a:p>
        <a:p>
          <a:r>
            <a:rPr lang="en-US" sz="900" baseline="0"/>
            <a:t>Total Doors= 37.7</a:t>
          </a:r>
          <a:br>
            <a:rPr lang="en-US" sz="900" baseline="0"/>
          </a:br>
          <a:r>
            <a:rPr lang="en-US" sz="900" baseline="0"/>
            <a:t>Total Net Area= 695.30</a:t>
          </a:r>
          <a:endParaRPr lang="en-US" sz="900"/>
        </a:p>
      </xdr:txBody>
    </xdr:sp>
    <xdr:clientData/>
  </xdr:twoCellAnchor>
  <xdr:twoCellAnchor>
    <xdr:from>
      <xdr:col>35</xdr:col>
      <xdr:colOff>111981</xdr:colOff>
      <xdr:row>26</xdr:row>
      <xdr:rowOff>76200</xdr:rowOff>
    </xdr:from>
    <xdr:to>
      <xdr:col>37</xdr:col>
      <xdr:colOff>122251</xdr:colOff>
      <xdr:row>28</xdr:row>
      <xdr:rowOff>121920</xdr:rowOff>
    </xdr:to>
    <xdr:sp macro="" textlink="">
      <xdr:nvSpPr>
        <xdr:cNvPr id="74" name="TextBox 73">
          <a:extLst>
            <a:ext uri="{FF2B5EF4-FFF2-40B4-BE49-F238E27FC236}">
              <a16:creationId xmlns:a16="http://schemas.microsoft.com/office/drawing/2014/main" id="{00000000-0008-0000-0200-00004A000000}"/>
            </a:ext>
          </a:extLst>
        </xdr:cNvPr>
        <xdr:cNvSpPr txBox="1"/>
      </xdr:nvSpPr>
      <xdr:spPr>
        <a:xfrm>
          <a:off x="6112731" y="3667125"/>
          <a:ext cx="353170" cy="31242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b="1"/>
            <a:t>AC</a:t>
          </a:r>
        </a:p>
      </xdr:txBody>
    </xdr:sp>
    <xdr:clientData/>
  </xdr:twoCellAnchor>
  <xdr:twoCellAnchor>
    <xdr:from>
      <xdr:col>1</xdr:col>
      <xdr:colOff>27829</xdr:colOff>
      <xdr:row>2</xdr:row>
      <xdr:rowOff>107013</xdr:rowOff>
    </xdr:from>
    <xdr:to>
      <xdr:col>6</xdr:col>
      <xdr:colOff>16565</xdr:colOff>
      <xdr:row>8</xdr:row>
      <xdr:rowOff>1</xdr:rowOff>
    </xdr:to>
    <xdr:sp macro="" textlink="">
      <xdr:nvSpPr>
        <xdr:cNvPr id="75" name="TextBox 74">
          <a:extLst>
            <a:ext uri="{FF2B5EF4-FFF2-40B4-BE49-F238E27FC236}">
              <a16:creationId xmlns:a16="http://schemas.microsoft.com/office/drawing/2014/main" id="{00000000-0008-0000-0200-00004B000000}"/>
            </a:ext>
          </a:extLst>
        </xdr:cNvPr>
        <xdr:cNvSpPr txBox="1"/>
      </xdr:nvSpPr>
      <xdr:spPr>
        <a:xfrm>
          <a:off x="199279" y="497538"/>
          <a:ext cx="845986" cy="69308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baseline="0"/>
            <a:t>Wall Height- 8' </a:t>
          </a:r>
          <a:br>
            <a:rPr lang="en-US" sz="900" baseline="0"/>
          </a:br>
          <a:r>
            <a:rPr lang="en-US" sz="900" baseline="0"/>
            <a:t>ASHRAE Height- 8</a:t>
          </a:r>
          <a:r>
            <a:rPr lang="en-US" sz="1100" baseline="0"/>
            <a:t>'  </a:t>
          </a:r>
          <a:endParaRPr lang="en-US" sz="1100"/>
        </a:p>
      </xdr:txBody>
    </xdr:sp>
    <xdr:clientData/>
  </xdr:twoCellAnchor>
  <xdr:twoCellAnchor>
    <xdr:from>
      <xdr:col>16</xdr:col>
      <xdr:colOff>0</xdr:colOff>
      <xdr:row>7</xdr:row>
      <xdr:rowOff>48492</xdr:rowOff>
    </xdr:from>
    <xdr:to>
      <xdr:col>16</xdr:col>
      <xdr:colOff>27709</xdr:colOff>
      <xdr:row>22</xdr:row>
      <xdr:rowOff>90054</xdr:rowOff>
    </xdr:to>
    <xdr:cxnSp macro="">
      <xdr:nvCxnSpPr>
        <xdr:cNvPr id="76" name="Straight Connector 75">
          <a:extLst>
            <a:ext uri="{FF2B5EF4-FFF2-40B4-BE49-F238E27FC236}">
              <a16:creationId xmlns:a16="http://schemas.microsoft.com/office/drawing/2014/main" id="{00000000-0008-0000-0200-00004C000000}"/>
            </a:ext>
          </a:extLst>
        </xdr:cNvPr>
        <xdr:cNvCxnSpPr/>
      </xdr:nvCxnSpPr>
      <xdr:spPr>
        <a:xfrm>
          <a:off x="2743200" y="1105767"/>
          <a:ext cx="27709" cy="2041812"/>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8</xdr:col>
      <xdr:colOff>6928</xdr:colOff>
      <xdr:row>21</xdr:row>
      <xdr:rowOff>69273</xdr:rowOff>
    </xdr:from>
    <xdr:to>
      <xdr:col>16</xdr:col>
      <xdr:colOff>13855</xdr:colOff>
      <xdr:row>21</xdr:row>
      <xdr:rowOff>76201</xdr:rowOff>
    </xdr:to>
    <xdr:cxnSp macro="">
      <xdr:nvCxnSpPr>
        <xdr:cNvPr id="77" name="Straight Connector 76">
          <a:extLst>
            <a:ext uri="{FF2B5EF4-FFF2-40B4-BE49-F238E27FC236}">
              <a16:creationId xmlns:a16="http://schemas.microsoft.com/office/drawing/2014/main" id="{00000000-0008-0000-0200-00004D000000}"/>
            </a:ext>
          </a:extLst>
        </xdr:cNvPr>
        <xdr:cNvCxnSpPr/>
      </xdr:nvCxnSpPr>
      <xdr:spPr>
        <a:xfrm flipV="1">
          <a:off x="1378528" y="2993448"/>
          <a:ext cx="1378527" cy="692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10</xdr:col>
      <xdr:colOff>63039</xdr:colOff>
      <xdr:row>15</xdr:row>
      <xdr:rowOff>118456</xdr:rowOff>
    </xdr:from>
    <xdr:to>
      <xdr:col>13</xdr:col>
      <xdr:colOff>26234</xdr:colOff>
      <xdr:row>17</xdr:row>
      <xdr:rowOff>72062</xdr:rowOff>
    </xdr:to>
    <xdr:sp macro="" textlink="">
      <xdr:nvSpPr>
        <xdr:cNvPr id="78" name="TextBox 77">
          <a:extLst>
            <a:ext uri="{FF2B5EF4-FFF2-40B4-BE49-F238E27FC236}">
              <a16:creationId xmlns:a16="http://schemas.microsoft.com/office/drawing/2014/main" id="{00000000-0008-0000-0200-00004E000000}"/>
            </a:ext>
          </a:extLst>
        </xdr:cNvPr>
        <xdr:cNvSpPr txBox="1"/>
      </xdr:nvSpPr>
      <xdr:spPr>
        <a:xfrm rot="10800000" flipH="1" flipV="1">
          <a:off x="1777539" y="2242531"/>
          <a:ext cx="477545" cy="220306"/>
        </a:xfrm>
        <a:prstGeom prst="rect">
          <a:avLst/>
        </a:prstGeom>
        <a:solidFill>
          <a:schemeClr val="accent3">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BR1</a:t>
          </a:r>
        </a:p>
      </xdr:txBody>
    </xdr:sp>
    <xdr:clientData/>
  </xdr:twoCellAnchor>
  <xdr:twoCellAnchor>
    <xdr:from>
      <xdr:col>22</xdr:col>
      <xdr:colOff>159328</xdr:colOff>
      <xdr:row>21</xdr:row>
      <xdr:rowOff>13857</xdr:rowOff>
    </xdr:from>
    <xdr:to>
      <xdr:col>23</xdr:col>
      <xdr:colOff>20781</xdr:colOff>
      <xdr:row>29</xdr:row>
      <xdr:rowOff>69273</xdr:rowOff>
    </xdr:to>
    <xdr:cxnSp macro="">
      <xdr:nvCxnSpPr>
        <xdr:cNvPr id="79" name="Straight Connector 78">
          <a:extLst>
            <a:ext uri="{FF2B5EF4-FFF2-40B4-BE49-F238E27FC236}">
              <a16:creationId xmlns:a16="http://schemas.microsoft.com/office/drawing/2014/main" id="{00000000-0008-0000-0200-00004F000000}"/>
            </a:ext>
          </a:extLst>
        </xdr:cNvPr>
        <xdr:cNvCxnSpPr/>
      </xdr:nvCxnSpPr>
      <xdr:spPr>
        <a:xfrm flipH="1" flipV="1">
          <a:off x="3931228" y="2938032"/>
          <a:ext cx="32903" cy="1122216"/>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15</xdr:col>
      <xdr:colOff>152401</xdr:colOff>
      <xdr:row>21</xdr:row>
      <xdr:rowOff>76201</xdr:rowOff>
    </xdr:from>
    <xdr:to>
      <xdr:col>27</xdr:col>
      <xdr:colOff>48491</xdr:colOff>
      <xdr:row>21</xdr:row>
      <xdr:rowOff>83127</xdr:rowOff>
    </xdr:to>
    <xdr:cxnSp macro="">
      <xdr:nvCxnSpPr>
        <xdr:cNvPr id="80" name="Straight Connector 79">
          <a:extLst>
            <a:ext uri="{FF2B5EF4-FFF2-40B4-BE49-F238E27FC236}">
              <a16:creationId xmlns:a16="http://schemas.microsoft.com/office/drawing/2014/main" id="{00000000-0008-0000-0200-000050000000}"/>
            </a:ext>
          </a:extLst>
        </xdr:cNvPr>
        <xdr:cNvCxnSpPr/>
      </xdr:nvCxnSpPr>
      <xdr:spPr>
        <a:xfrm>
          <a:off x="2724151" y="3000376"/>
          <a:ext cx="1953490" cy="6926"/>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17</xdr:col>
      <xdr:colOff>153093</xdr:colOff>
      <xdr:row>23</xdr:row>
      <xdr:rowOff>7620</xdr:rowOff>
    </xdr:from>
    <xdr:to>
      <xdr:col>20</xdr:col>
      <xdr:colOff>116288</xdr:colOff>
      <xdr:row>24</xdr:row>
      <xdr:rowOff>99771</xdr:rowOff>
    </xdr:to>
    <xdr:sp macro="" textlink="">
      <xdr:nvSpPr>
        <xdr:cNvPr id="81" name="TextBox 80">
          <a:extLst>
            <a:ext uri="{FF2B5EF4-FFF2-40B4-BE49-F238E27FC236}">
              <a16:creationId xmlns:a16="http://schemas.microsoft.com/office/drawing/2014/main" id="{00000000-0008-0000-0200-000051000000}"/>
            </a:ext>
          </a:extLst>
        </xdr:cNvPr>
        <xdr:cNvSpPr txBox="1"/>
      </xdr:nvSpPr>
      <xdr:spPr>
        <a:xfrm rot="10800000" flipH="1" flipV="1">
          <a:off x="3067743" y="3198495"/>
          <a:ext cx="477545" cy="225501"/>
        </a:xfrm>
        <a:prstGeom prst="rect">
          <a:avLst/>
        </a:prstGeom>
        <a:solidFill>
          <a:schemeClr val="accent3">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BR2</a:t>
          </a:r>
        </a:p>
      </xdr:txBody>
    </xdr:sp>
    <xdr:clientData/>
  </xdr:twoCellAnchor>
  <xdr:twoCellAnchor>
    <xdr:from>
      <xdr:col>16</xdr:col>
      <xdr:colOff>23491</xdr:colOff>
      <xdr:row>15</xdr:row>
      <xdr:rowOff>56625</xdr:rowOff>
    </xdr:from>
    <xdr:to>
      <xdr:col>27</xdr:col>
      <xdr:colOff>0</xdr:colOff>
      <xdr:row>15</xdr:row>
      <xdr:rowOff>62346</xdr:rowOff>
    </xdr:to>
    <xdr:cxnSp macro="">
      <xdr:nvCxnSpPr>
        <xdr:cNvPr id="82" name="Straight Connector 81">
          <a:extLst>
            <a:ext uri="{FF2B5EF4-FFF2-40B4-BE49-F238E27FC236}">
              <a16:creationId xmlns:a16="http://schemas.microsoft.com/office/drawing/2014/main" id="{00000000-0008-0000-0200-000052000000}"/>
            </a:ext>
          </a:extLst>
        </xdr:cNvPr>
        <xdr:cNvCxnSpPr/>
      </xdr:nvCxnSpPr>
      <xdr:spPr>
        <a:xfrm>
          <a:off x="2766691" y="2180700"/>
          <a:ext cx="1862459" cy="5721"/>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19</xdr:col>
      <xdr:colOff>14548</xdr:colOff>
      <xdr:row>12</xdr:row>
      <xdr:rowOff>7619</xdr:rowOff>
    </xdr:from>
    <xdr:to>
      <xdr:col>21</xdr:col>
      <xdr:colOff>143998</xdr:colOff>
      <xdr:row>13</xdr:row>
      <xdr:rowOff>99770</xdr:rowOff>
    </xdr:to>
    <xdr:sp macro="" textlink="">
      <xdr:nvSpPr>
        <xdr:cNvPr id="83" name="TextBox 82">
          <a:extLst>
            <a:ext uri="{FF2B5EF4-FFF2-40B4-BE49-F238E27FC236}">
              <a16:creationId xmlns:a16="http://schemas.microsoft.com/office/drawing/2014/main" id="{00000000-0008-0000-0200-000053000000}"/>
            </a:ext>
          </a:extLst>
        </xdr:cNvPr>
        <xdr:cNvSpPr txBox="1"/>
      </xdr:nvSpPr>
      <xdr:spPr>
        <a:xfrm rot="10800000" flipH="1" flipV="1">
          <a:off x="3272098" y="1731644"/>
          <a:ext cx="472350" cy="225501"/>
        </a:xfrm>
        <a:prstGeom prst="rect">
          <a:avLst/>
        </a:prstGeom>
        <a:solidFill>
          <a:schemeClr val="accent3">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LR</a:t>
          </a:r>
        </a:p>
      </xdr:txBody>
    </xdr:sp>
    <xdr:clientData/>
  </xdr:twoCellAnchor>
  <xdr:twoCellAnchor>
    <xdr:from>
      <xdr:col>27</xdr:col>
      <xdr:colOff>9636</xdr:colOff>
      <xdr:row>14</xdr:row>
      <xdr:rowOff>98187</xdr:rowOff>
    </xdr:from>
    <xdr:to>
      <xdr:col>27</xdr:col>
      <xdr:colOff>48491</xdr:colOff>
      <xdr:row>21</xdr:row>
      <xdr:rowOff>96982</xdr:rowOff>
    </xdr:to>
    <xdr:cxnSp macro="">
      <xdr:nvCxnSpPr>
        <xdr:cNvPr id="84" name="Straight Connector 83">
          <a:extLst>
            <a:ext uri="{FF2B5EF4-FFF2-40B4-BE49-F238E27FC236}">
              <a16:creationId xmlns:a16="http://schemas.microsoft.com/office/drawing/2014/main" id="{00000000-0008-0000-0200-000054000000}"/>
            </a:ext>
          </a:extLst>
        </xdr:cNvPr>
        <xdr:cNvCxnSpPr/>
      </xdr:nvCxnSpPr>
      <xdr:spPr>
        <a:xfrm>
          <a:off x="4638786" y="2088912"/>
          <a:ext cx="38855" cy="932245"/>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27</xdr:col>
      <xdr:colOff>6928</xdr:colOff>
      <xdr:row>21</xdr:row>
      <xdr:rowOff>41566</xdr:rowOff>
    </xdr:from>
    <xdr:to>
      <xdr:col>27</xdr:col>
      <xdr:colOff>34636</xdr:colOff>
      <xdr:row>29</xdr:row>
      <xdr:rowOff>96982</xdr:rowOff>
    </xdr:to>
    <xdr:cxnSp macro="">
      <xdr:nvCxnSpPr>
        <xdr:cNvPr id="85" name="Straight Connector 84">
          <a:extLst>
            <a:ext uri="{FF2B5EF4-FFF2-40B4-BE49-F238E27FC236}">
              <a16:creationId xmlns:a16="http://schemas.microsoft.com/office/drawing/2014/main" id="{00000000-0008-0000-0200-000055000000}"/>
            </a:ext>
          </a:extLst>
        </xdr:cNvPr>
        <xdr:cNvCxnSpPr/>
      </xdr:nvCxnSpPr>
      <xdr:spPr>
        <a:xfrm flipH="1" flipV="1">
          <a:off x="4636078" y="2965741"/>
          <a:ext cx="27708" cy="1122216"/>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30</xdr:col>
      <xdr:colOff>83820</xdr:colOff>
      <xdr:row>19</xdr:row>
      <xdr:rowOff>125383</xdr:rowOff>
    </xdr:from>
    <xdr:to>
      <xdr:col>33</xdr:col>
      <xdr:colOff>47015</xdr:colOff>
      <xdr:row>21</xdr:row>
      <xdr:rowOff>78989</xdr:rowOff>
    </xdr:to>
    <xdr:sp macro="" textlink="">
      <xdr:nvSpPr>
        <xdr:cNvPr id="86" name="TextBox 85">
          <a:extLst>
            <a:ext uri="{FF2B5EF4-FFF2-40B4-BE49-F238E27FC236}">
              <a16:creationId xmlns:a16="http://schemas.microsoft.com/office/drawing/2014/main" id="{00000000-0008-0000-0200-000056000000}"/>
            </a:ext>
          </a:extLst>
        </xdr:cNvPr>
        <xdr:cNvSpPr txBox="1"/>
      </xdr:nvSpPr>
      <xdr:spPr>
        <a:xfrm rot="10800000" flipH="1" flipV="1">
          <a:off x="5227320" y="2782858"/>
          <a:ext cx="477545" cy="220306"/>
        </a:xfrm>
        <a:prstGeom prst="rect">
          <a:avLst/>
        </a:prstGeom>
        <a:solidFill>
          <a:schemeClr val="accent3">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Dining</a:t>
          </a:r>
        </a:p>
      </xdr:txBody>
    </xdr:sp>
    <xdr:clientData/>
  </xdr:twoCellAnchor>
  <xdr:twoCellAnchor>
    <xdr:from>
      <xdr:col>14</xdr:col>
      <xdr:colOff>112159</xdr:colOff>
      <xdr:row>43</xdr:row>
      <xdr:rowOff>90294</xdr:rowOff>
    </xdr:from>
    <xdr:to>
      <xdr:col>26</xdr:col>
      <xdr:colOff>145472</xdr:colOff>
      <xdr:row>50</xdr:row>
      <xdr:rowOff>6928</xdr:rowOff>
    </xdr:to>
    <xdr:sp macro="" textlink="">
      <xdr:nvSpPr>
        <xdr:cNvPr id="87" name="TextBox 86">
          <a:extLst>
            <a:ext uri="{FF2B5EF4-FFF2-40B4-BE49-F238E27FC236}">
              <a16:creationId xmlns:a16="http://schemas.microsoft.com/office/drawing/2014/main" id="{00000000-0008-0000-0200-000057000000}"/>
            </a:ext>
          </a:extLst>
        </xdr:cNvPr>
        <xdr:cNvSpPr txBox="1"/>
      </xdr:nvSpPr>
      <xdr:spPr>
        <a:xfrm>
          <a:off x="2512459" y="5948169"/>
          <a:ext cx="2090713" cy="85008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baseline="0"/>
            <a:t>(1) Exhaust Fan in Bath w/ operable window </a:t>
          </a:r>
        </a:p>
        <a:p>
          <a:r>
            <a:rPr lang="en-US" sz="900" baseline="0"/>
            <a:t>(1) Recirculating Fan In Kitchen w/ operable window. </a:t>
          </a:r>
          <a:br>
            <a:rPr lang="en-US" sz="900" baseline="0"/>
          </a:br>
          <a:r>
            <a:rPr lang="en-US" sz="900" baseline="0"/>
            <a:t>2 Bedrooms/ 2 Occupants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24</xdr:row>
      <xdr:rowOff>9525</xdr:rowOff>
    </xdr:from>
    <xdr:to>
      <xdr:col>14</xdr:col>
      <xdr:colOff>9525</xdr:colOff>
      <xdr:row>43</xdr:row>
      <xdr:rowOff>171450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85725" y="8105775"/>
          <a:ext cx="14592300" cy="3781425"/>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42333</xdr:colOff>
      <xdr:row>24</xdr:row>
      <xdr:rowOff>232833</xdr:rowOff>
    </xdr:from>
    <xdr:to>
      <xdr:col>18</xdr:col>
      <xdr:colOff>0</xdr:colOff>
      <xdr:row>44</xdr:row>
      <xdr:rowOff>158750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2333" y="8604250"/>
          <a:ext cx="20076584" cy="3788833"/>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1352550</xdr:colOff>
          <xdr:row>4</xdr:row>
          <xdr:rowOff>57150</xdr:rowOff>
        </xdr:from>
        <xdr:to>
          <xdr:col>10</xdr:col>
          <xdr:colOff>438150</xdr:colOff>
          <xdr:row>4</xdr:row>
          <xdr:rowOff>400050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1352550</xdr:colOff>
          <xdr:row>3</xdr:row>
          <xdr:rowOff>76200</xdr:rowOff>
        </xdr:from>
        <xdr:to>
          <xdr:col>10</xdr:col>
          <xdr:colOff>400050</xdr:colOff>
          <xdr:row>3</xdr:row>
          <xdr:rowOff>295275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1352550</xdr:colOff>
          <xdr:row>6</xdr:row>
          <xdr:rowOff>95250</xdr:rowOff>
        </xdr:from>
        <xdr:to>
          <xdr:col>10</xdr:col>
          <xdr:colOff>695325</xdr:colOff>
          <xdr:row>6</xdr:row>
          <xdr:rowOff>276225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1352550</xdr:colOff>
          <xdr:row>7</xdr:row>
          <xdr:rowOff>95250</xdr:rowOff>
        </xdr:from>
        <xdr:to>
          <xdr:col>10</xdr:col>
          <xdr:colOff>771525</xdr:colOff>
          <xdr:row>7</xdr:row>
          <xdr:rowOff>285750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1352550</xdr:colOff>
          <xdr:row>8</xdr:row>
          <xdr:rowOff>19050</xdr:rowOff>
        </xdr:from>
        <xdr:to>
          <xdr:col>10</xdr:col>
          <xdr:colOff>990600</xdr:colOff>
          <xdr:row>8</xdr:row>
          <xdr:rowOff>352425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1352550</xdr:colOff>
          <xdr:row>9</xdr:row>
          <xdr:rowOff>66675</xdr:rowOff>
        </xdr:from>
        <xdr:to>
          <xdr:col>10</xdr:col>
          <xdr:colOff>971550</xdr:colOff>
          <xdr:row>9</xdr:row>
          <xdr:rowOff>257175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3</xdr:row>
          <xdr:rowOff>85725</xdr:rowOff>
        </xdr:from>
        <xdr:to>
          <xdr:col>12</xdr:col>
          <xdr:colOff>161925</xdr:colOff>
          <xdr:row>3</xdr:row>
          <xdr:rowOff>314325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4</xdr:row>
          <xdr:rowOff>76200</xdr:rowOff>
        </xdr:from>
        <xdr:to>
          <xdr:col>12</xdr:col>
          <xdr:colOff>152400</xdr:colOff>
          <xdr:row>4</xdr:row>
          <xdr:rowOff>295275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5</xdr:row>
          <xdr:rowOff>104775</xdr:rowOff>
        </xdr:from>
        <xdr:to>
          <xdr:col>11</xdr:col>
          <xdr:colOff>1152525</xdr:colOff>
          <xdr:row>5</xdr:row>
          <xdr:rowOff>323850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6</xdr:row>
          <xdr:rowOff>57150</xdr:rowOff>
        </xdr:from>
        <xdr:to>
          <xdr:col>11</xdr:col>
          <xdr:colOff>1000125</xdr:colOff>
          <xdr:row>6</xdr:row>
          <xdr:rowOff>314325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7</xdr:row>
          <xdr:rowOff>95250</xdr:rowOff>
        </xdr:from>
        <xdr:to>
          <xdr:col>11</xdr:col>
          <xdr:colOff>1200150</xdr:colOff>
          <xdr:row>7</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8</xdr:row>
          <xdr:rowOff>57150</xdr:rowOff>
        </xdr:from>
        <xdr:to>
          <xdr:col>11</xdr:col>
          <xdr:colOff>838200</xdr:colOff>
          <xdr:row>8</xdr:row>
          <xdr:rowOff>285750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9</xdr:row>
          <xdr:rowOff>38100</xdr:rowOff>
        </xdr:from>
        <xdr:to>
          <xdr:col>11</xdr:col>
          <xdr:colOff>847725</xdr:colOff>
          <xdr:row>9</xdr:row>
          <xdr:rowOff>323850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1352550</xdr:colOff>
          <xdr:row>5</xdr:row>
          <xdr:rowOff>95250</xdr:rowOff>
        </xdr:from>
        <xdr:to>
          <xdr:col>10</xdr:col>
          <xdr:colOff>561975</xdr:colOff>
          <xdr:row>5</xdr:row>
          <xdr:rowOff>352425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13</xdr:row>
      <xdr:rowOff>28575</xdr:rowOff>
    </xdr:from>
    <xdr:to>
      <xdr:col>14</xdr:col>
      <xdr:colOff>9525</xdr:colOff>
      <xdr:row>28</xdr:row>
      <xdr:rowOff>127001</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7188200"/>
          <a:ext cx="17789525" cy="2955926"/>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14</xdr:row>
      <xdr:rowOff>317499</xdr:rowOff>
    </xdr:from>
    <xdr:to>
      <xdr:col>16</xdr:col>
      <xdr:colOff>10584</xdr:colOff>
      <xdr:row>31</xdr:row>
      <xdr:rowOff>169332</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7281332"/>
          <a:ext cx="18690167" cy="3217333"/>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80</xdr:row>
      <xdr:rowOff>19051</xdr:rowOff>
    </xdr:from>
    <xdr:to>
      <xdr:col>14</xdr:col>
      <xdr:colOff>28574</xdr:colOff>
      <xdr:row>100</xdr:row>
      <xdr:rowOff>174625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47625" y="15211426"/>
          <a:ext cx="14916149" cy="3965574"/>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6</xdr:row>
          <xdr:rowOff>19050</xdr:rowOff>
        </xdr:from>
        <xdr:to>
          <xdr:col>1</xdr:col>
          <xdr:colOff>9525</xdr:colOff>
          <xdr:row>7</xdr:row>
          <xdr:rowOff>104775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8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xdr:row>
          <xdr:rowOff>19050</xdr:rowOff>
        </xdr:from>
        <xdr:to>
          <xdr:col>3</xdr:col>
          <xdr:colOff>57150</xdr:colOff>
          <xdr:row>7</xdr:row>
          <xdr:rowOff>104775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8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17</xdr:row>
          <xdr:rowOff>38100</xdr:rowOff>
        </xdr:from>
        <xdr:to>
          <xdr:col>4</xdr:col>
          <xdr:colOff>400050</xdr:colOff>
          <xdr:row>18</xdr:row>
          <xdr:rowOff>123825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8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29</xdr:row>
          <xdr:rowOff>47625</xdr:rowOff>
        </xdr:from>
        <xdr:to>
          <xdr:col>1</xdr:col>
          <xdr:colOff>38100</xdr:colOff>
          <xdr:row>30</xdr:row>
          <xdr:rowOff>133350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8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17</xdr:row>
          <xdr:rowOff>28575</xdr:rowOff>
        </xdr:from>
        <xdr:to>
          <xdr:col>7</xdr:col>
          <xdr:colOff>876300</xdr:colOff>
          <xdr:row>18</xdr:row>
          <xdr:rowOff>104775</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8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17</xdr:row>
          <xdr:rowOff>47625</xdr:rowOff>
        </xdr:from>
        <xdr:to>
          <xdr:col>10</xdr:col>
          <xdr:colOff>733425</xdr:colOff>
          <xdr:row>18</xdr:row>
          <xdr:rowOff>133350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8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428625</xdr:colOff>
          <xdr:row>17</xdr:row>
          <xdr:rowOff>76200</xdr:rowOff>
        </xdr:from>
        <xdr:to>
          <xdr:col>12</xdr:col>
          <xdr:colOff>828675</xdr:colOff>
          <xdr:row>18</xdr:row>
          <xdr:rowOff>161925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8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29</xdr:row>
          <xdr:rowOff>57150</xdr:rowOff>
        </xdr:from>
        <xdr:to>
          <xdr:col>5</xdr:col>
          <xdr:colOff>571500</xdr:colOff>
          <xdr:row>30</xdr:row>
          <xdr:rowOff>142875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8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29</xdr:row>
          <xdr:rowOff>76200</xdr:rowOff>
        </xdr:from>
        <xdr:to>
          <xdr:col>8</xdr:col>
          <xdr:colOff>561975</xdr:colOff>
          <xdr:row>30</xdr:row>
          <xdr:rowOff>161925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8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xdr:row>
          <xdr:rowOff>19050</xdr:rowOff>
        </xdr:from>
        <xdr:to>
          <xdr:col>0</xdr:col>
          <xdr:colOff>819150</xdr:colOff>
          <xdr:row>34</xdr:row>
          <xdr:rowOff>104775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8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33</xdr:row>
          <xdr:rowOff>66675</xdr:rowOff>
        </xdr:from>
        <xdr:to>
          <xdr:col>5</xdr:col>
          <xdr:colOff>657225</xdr:colOff>
          <xdr:row>34</xdr:row>
          <xdr:rowOff>152400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8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33</xdr:row>
          <xdr:rowOff>47625</xdr:rowOff>
        </xdr:from>
        <xdr:to>
          <xdr:col>8</xdr:col>
          <xdr:colOff>542925</xdr:colOff>
          <xdr:row>34</xdr:row>
          <xdr:rowOff>133350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8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37</xdr:row>
          <xdr:rowOff>47625</xdr:rowOff>
        </xdr:from>
        <xdr:to>
          <xdr:col>0</xdr:col>
          <xdr:colOff>790575</xdr:colOff>
          <xdr:row>38</xdr:row>
          <xdr:rowOff>133350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8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37</xdr:row>
          <xdr:rowOff>66675</xdr:rowOff>
        </xdr:from>
        <xdr:to>
          <xdr:col>5</xdr:col>
          <xdr:colOff>600075</xdr:colOff>
          <xdr:row>38</xdr:row>
          <xdr:rowOff>152400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8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37</xdr:row>
          <xdr:rowOff>57150</xdr:rowOff>
        </xdr:from>
        <xdr:to>
          <xdr:col>8</xdr:col>
          <xdr:colOff>533400</xdr:colOff>
          <xdr:row>38</xdr:row>
          <xdr:rowOff>142875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8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43</xdr:row>
      <xdr:rowOff>28575</xdr:rowOff>
    </xdr:from>
    <xdr:to>
      <xdr:col>13</xdr:col>
      <xdr:colOff>866774</xdr:colOff>
      <xdr:row>52</xdr:row>
      <xdr:rowOff>152400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0" y="10325100"/>
          <a:ext cx="12134849" cy="1838325"/>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628650</xdr:colOff>
          <xdr:row>27</xdr:row>
          <xdr:rowOff>38100</xdr:rowOff>
        </xdr:from>
        <xdr:to>
          <xdr:col>13</xdr:col>
          <xdr:colOff>161925</xdr:colOff>
          <xdr:row>28</xdr:row>
          <xdr:rowOff>114300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8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17</xdr:row>
          <xdr:rowOff>38100</xdr:rowOff>
        </xdr:from>
        <xdr:to>
          <xdr:col>6</xdr:col>
          <xdr:colOff>276225</xdr:colOff>
          <xdr:row>18</xdr:row>
          <xdr:rowOff>123825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8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17</xdr:row>
          <xdr:rowOff>38100</xdr:rowOff>
        </xdr:from>
        <xdr:to>
          <xdr:col>9</xdr:col>
          <xdr:colOff>628650</xdr:colOff>
          <xdr:row>18</xdr:row>
          <xdr:rowOff>104775</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8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3</xdr:row>
      <xdr:rowOff>0</xdr:rowOff>
    </xdr:from>
    <xdr:to>
      <xdr:col>20</xdr:col>
      <xdr:colOff>28575</xdr:colOff>
      <xdr:row>6</xdr:row>
      <xdr:rowOff>57150</xdr:rowOff>
    </xdr:to>
    <xdr:sp macro="" textlink="">
      <xdr:nvSpPr>
        <xdr:cNvPr id="3" name="TextBox 2">
          <a:extLst>
            <a:ext uri="{FF2B5EF4-FFF2-40B4-BE49-F238E27FC236}">
              <a16:creationId xmlns:a16="http://schemas.microsoft.com/office/drawing/2014/main" id="{A550A125-5D42-4B79-97BC-3D2310681A1D}"/>
            </a:ext>
          </a:extLst>
        </xdr:cNvPr>
        <xdr:cNvSpPr txBox="1"/>
      </xdr:nvSpPr>
      <xdr:spPr>
        <a:xfrm>
          <a:off x="13544550" y="923925"/>
          <a:ext cx="3076575" cy="81915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If more than one</a:t>
          </a:r>
          <a:r>
            <a:rPr lang="en-US" sz="1100" baseline="0"/>
            <a:t> Heating systems exists, right click in the Heating tab and "Unide" additional Heating Sections. </a:t>
          </a:r>
          <a:endParaRPr lang="en-US" sz="1100"/>
        </a:p>
      </xdr:txBody>
    </xdr:sp>
    <xdr:clientData/>
  </xdr:twoCellAnchor>
  <xdr:twoCellAnchor>
    <xdr:from>
      <xdr:col>17</xdr:col>
      <xdr:colOff>0</xdr:colOff>
      <xdr:row>8</xdr:row>
      <xdr:rowOff>0</xdr:rowOff>
    </xdr:from>
    <xdr:to>
      <xdr:col>17</xdr:col>
      <xdr:colOff>9525</xdr:colOff>
      <xdr:row>9</xdr:row>
      <xdr:rowOff>276225</xdr:rowOff>
    </xdr:to>
    <xdr:cxnSp macro="">
      <xdr:nvCxnSpPr>
        <xdr:cNvPr id="4" name="Straight Arrow Connector 3">
          <a:extLst>
            <a:ext uri="{FF2B5EF4-FFF2-40B4-BE49-F238E27FC236}">
              <a16:creationId xmlns:a16="http://schemas.microsoft.com/office/drawing/2014/main" id="{EC84D6B2-27D3-4531-9B3E-441411DE1A76}"/>
            </a:ext>
          </a:extLst>
        </xdr:cNvPr>
        <xdr:cNvCxnSpPr/>
      </xdr:nvCxnSpPr>
      <xdr:spPr>
        <a:xfrm>
          <a:off x="14763750" y="2066925"/>
          <a:ext cx="9525" cy="5810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3" Type="http://schemas.openxmlformats.org/officeDocument/2006/relationships/vmlDrawing" Target="../drawings/vmlDrawing3.vml"/><Relationship Id="rId21" Type="http://schemas.openxmlformats.org/officeDocument/2006/relationships/ctrlProp" Target="../ctrlProps/ctrlProp50.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 Type="http://schemas.openxmlformats.org/officeDocument/2006/relationships/drawing" Target="../drawings/drawing10.xml"/><Relationship Id="rId16" Type="http://schemas.openxmlformats.org/officeDocument/2006/relationships/ctrlProp" Target="../ctrlProps/ctrlProp45.xml"/><Relationship Id="rId20" Type="http://schemas.openxmlformats.org/officeDocument/2006/relationships/ctrlProp" Target="../ctrlProps/ctrlProp49.xml"/><Relationship Id="rId1" Type="http://schemas.openxmlformats.org/officeDocument/2006/relationships/printerSettings" Target="../printerSettings/printerSettings10.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18" Type="http://schemas.openxmlformats.org/officeDocument/2006/relationships/ctrlProp" Target="../ctrlProps/ctrlProp65.xml"/><Relationship Id="rId3" Type="http://schemas.openxmlformats.org/officeDocument/2006/relationships/vmlDrawing" Target="../drawings/vmlDrawing4.vml"/><Relationship Id="rId21" Type="http://schemas.openxmlformats.org/officeDocument/2006/relationships/ctrlProp" Target="../ctrlProps/ctrlProp68.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 Type="http://schemas.openxmlformats.org/officeDocument/2006/relationships/drawing" Target="../drawings/drawing11.xml"/><Relationship Id="rId16" Type="http://schemas.openxmlformats.org/officeDocument/2006/relationships/ctrlProp" Target="../ctrlProps/ctrlProp63.xml"/><Relationship Id="rId20" Type="http://schemas.openxmlformats.org/officeDocument/2006/relationships/ctrlProp" Target="../ctrlProps/ctrlProp67.xml"/><Relationship Id="rId1" Type="http://schemas.openxmlformats.org/officeDocument/2006/relationships/printerSettings" Target="../printerSettings/printerSettings11.bin"/><Relationship Id="rId6" Type="http://schemas.openxmlformats.org/officeDocument/2006/relationships/ctrlProp" Target="../ctrlProps/ctrlProp53.xml"/><Relationship Id="rId11" Type="http://schemas.openxmlformats.org/officeDocument/2006/relationships/ctrlProp" Target="../ctrlProps/ctrlProp58.xml"/><Relationship Id="rId5" Type="http://schemas.openxmlformats.org/officeDocument/2006/relationships/ctrlProp" Target="../ctrlProps/ctrlProp52.xml"/><Relationship Id="rId15" Type="http://schemas.openxmlformats.org/officeDocument/2006/relationships/ctrlProp" Target="../ctrlProps/ctrlProp62.xml"/><Relationship Id="rId10" Type="http://schemas.openxmlformats.org/officeDocument/2006/relationships/ctrlProp" Target="../ctrlProps/ctrlProp57.xml"/><Relationship Id="rId19" Type="http://schemas.openxmlformats.org/officeDocument/2006/relationships/ctrlProp" Target="../ctrlProps/ctrlProp66.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3" Type="http://schemas.openxmlformats.org/officeDocument/2006/relationships/vmlDrawing" Target="../drawings/vmlDrawing5.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 Type="http://schemas.openxmlformats.org/officeDocument/2006/relationships/drawing" Target="../drawings/drawing12.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12.bin"/><Relationship Id="rId6" Type="http://schemas.openxmlformats.org/officeDocument/2006/relationships/ctrlProp" Target="../ctrlProps/ctrlProp71.xml"/><Relationship Id="rId11" Type="http://schemas.openxmlformats.org/officeDocument/2006/relationships/ctrlProp" Target="../ctrlProps/ctrlProp76.xml"/><Relationship Id="rId5" Type="http://schemas.openxmlformats.org/officeDocument/2006/relationships/ctrlProp" Target="../ctrlProps/ctrlProp70.xml"/><Relationship Id="rId15" Type="http://schemas.openxmlformats.org/officeDocument/2006/relationships/ctrlProp" Target="../ctrlProps/ctrlProp80.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91.xml"/><Relationship Id="rId13" Type="http://schemas.openxmlformats.org/officeDocument/2006/relationships/ctrlProp" Target="../ctrlProps/ctrlProp96.xml"/><Relationship Id="rId18" Type="http://schemas.openxmlformats.org/officeDocument/2006/relationships/ctrlProp" Target="../ctrlProps/ctrlProp101.xml"/><Relationship Id="rId3" Type="http://schemas.openxmlformats.org/officeDocument/2006/relationships/vmlDrawing" Target="../drawings/vmlDrawing6.vml"/><Relationship Id="rId7" Type="http://schemas.openxmlformats.org/officeDocument/2006/relationships/ctrlProp" Target="../ctrlProps/ctrlProp90.xml"/><Relationship Id="rId12" Type="http://schemas.openxmlformats.org/officeDocument/2006/relationships/ctrlProp" Target="../ctrlProps/ctrlProp95.xml"/><Relationship Id="rId17" Type="http://schemas.openxmlformats.org/officeDocument/2006/relationships/ctrlProp" Target="../ctrlProps/ctrlProp100.xml"/><Relationship Id="rId2" Type="http://schemas.openxmlformats.org/officeDocument/2006/relationships/drawing" Target="../drawings/drawing13.xml"/><Relationship Id="rId16" Type="http://schemas.openxmlformats.org/officeDocument/2006/relationships/ctrlProp" Target="../ctrlProps/ctrlProp99.xml"/><Relationship Id="rId20" Type="http://schemas.openxmlformats.org/officeDocument/2006/relationships/ctrlProp" Target="../ctrlProps/ctrlProp103.xml"/><Relationship Id="rId1" Type="http://schemas.openxmlformats.org/officeDocument/2006/relationships/printerSettings" Target="../printerSettings/printerSettings13.bin"/><Relationship Id="rId6" Type="http://schemas.openxmlformats.org/officeDocument/2006/relationships/ctrlProp" Target="../ctrlProps/ctrlProp89.xml"/><Relationship Id="rId11" Type="http://schemas.openxmlformats.org/officeDocument/2006/relationships/ctrlProp" Target="../ctrlProps/ctrlProp94.xml"/><Relationship Id="rId5" Type="http://schemas.openxmlformats.org/officeDocument/2006/relationships/ctrlProp" Target="../ctrlProps/ctrlProp88.xml"/><Relationship Id="rId15" Type="http://schemas.openxmlformats.org/officeDocument/2006/relationships/ctrlProp" Target="../ctrlProps/ctrlProp98.xml"/><Relationship Id="rId10" Type="http://schemas.openxmlformats.org/officeDocument/2006/relationships/ctrlProp" Target="../ctrlProps/ctrlProp93.xml"/><Relationship Id="rId19" Type="http://schemas.openxmlformats.org/officeDocument/2006/relationships/ctrlProp" Target="../ctrlProps/ctrlProp102.xml"/><Relationship Id="rId4" Type="http://schemas.openxmlformats.org/officeDocument/2006/relationships/ctrlProp" Target="../ctrlProps/ctrlProp87.xml"/><Relationship Id="rId9" Type="http://schemas.openxmlformats.org/officeDocument/2006/relationships/ctrlProp" Target="../ctrlProps/ctrlProp92.xml"/><Relationship Id="rId14" Type="http://schemas.openxmlformats.org/officeDocument/2006/relationships/ctrlProp" Target="../ctrlProps/ctrlProp97.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08.xml"/><Relationship Id="rId13" Type="http://schemas.openxmlformats.org/officeDocument/2006/relationships/ctrlProp" Target="../ctrlProps/ctrlProp113.xml"/><Relationship Id="rId18" Type="http://schemas.openxmlformats.org/officeDocument/2006/relationships/ctrlProp" Target="../ctrlProps/ctrlProp118.xml"/><Relationship Id="rId3" Type="http://schemas.openxmlformats.org/officeDocument/2006/relationships/vmlDrawing" Target="../drawings/vmlDrawing7.vml"/><Relationship Id="rId7" Type="http://schemas.openxmlformats.org/officeDocument/2006/relationships/ctrlProp" Target="../ctrlProps/ctrlProp107.xml"/><Relationship Id="rId12" Type="http://schemas.openxmlformats.org/officeDocument/2006/relationships/ctrlProp" Target="../ctrlProps/ctrlProp112.xml"/><Relationship Id="rId17" Type="http://schemas.openxmlformats.org/officeDocument/2006/relationships/ctrlProp" Target="../ctrlProps/ctrlProp117.xml"/><Relationship Id="rId2" Type="http://schemas.openxmlformats.org/officeDocument/2006/relationships/drawing" Target="../drawings/drawing14.xml"/><Relationship Id="rId16" Type="http://schemas.openxmlformats.org/officeDocument/2006/relationships/ctrlProp" Target="../ctrlProps/ctrlProp116.xml"/><Relationship Id="rId20" Type="http://schemas.openxmlformats.org/officeDocument/2006/relationships/ctrlProp" Target="../ctrlProps/ctrlProp120.xml"/><Relationship Id="rId1" Type="http://schemas.openxmlformats.org/officeDocument/2006/relationships/printerSettings" Target="../printerSettings/printerSettings14.bin"/><Relationship Id="rId6" Type="http://schemas.openxmlformats.org/officeDocument/2006/relationships/ctrlProp" Target="../ctrlProps/ctrlProp106.xml"/><Relationship Id="rId11" Type="http://schemas.openxmlformats.org/officeDocument/2006/relationships/ctrlProp" Target="../ctrlProps/ctrlProp111.xml"/><Relationship Id="rId5" Type="http://schemas.openxmlformats.org/officeDocument/2006/relationships/ctrlProp" Target="../ctrlProps/ctrlProp105.xml"/><Relationship Id="rId15" Type="http://schemas.openxmlformats.org/officeDocument/2006/relationships/ctrlProp" Target="../ctrlProps/ctrlProp115.xml"/><Relationship Id="rId10" Type="http://schemas.openxmlformats.org/officeDocument/2006/relationships/ctrlProp" Target="../ctrlProps/ctrlProp110.xml"/><Relationship Id="rId19" Type="http://schemas.openxmlformats.org/officeDocument/2006/relationships/ctrlProp" Target="../ctrlProps/ctrlProp119.xml"/><Relationship Id="rId4" Type="http://schemas.openxmlformats.org/officeDocument/2006/relationships/ctrlProp" Target="../ctrlProps/ctrlProp104.xml"/><Relationship Id="rId9" Type="http://schemas.openxmlformats.org/officeDocument/2006/relationships/ctrlProp" Target="../ctrlProps/ctrlProp109.xml"/><Relationship Id="rId14" Type="http://schemas.openxmlformats.org/officeDocument/2006/relationships/ctrlProp" Target="../ctrlProps/ctrlProp114.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25.xml"/><Relationship Id="rId13" Type="http://schemas.openxmlformats.org/officeDocument/2006/relationships/ctrlProp" Target="../ctrlProps/ctrlProp130.xml"/><Relationship Id="rId18" Type="http://schemas.openxmlformats.org/officeDocument/2006/relationships/ctrlProp" Target="../ctrlProps/ctrlProp135.xml"/><Relationship Id="rId3" Type="http://schemas.openxmlformats.org/officeDocument/2006/relationships/vmlDrawing" Target="../drawings/vmlDrawing8.vml"/><Relationship Id="rId7" Type="http://schemas.openxmlformats.org/officeDocument/2006/relationships/ctrlProp" Target="../ctrlProps/ctrlProp124.xml"/><Relationship Id="rId12" Type="http://schemas.openxmlformats.org/officeDocument/2006/relationships/ctrlProp" Target="../ctrlProps/ctrlProp129.xml"/><Relationship Id="rId17" Type="http://schemas.openxmlformats.org/officeDocument/2006/relationships/ctrlProp" Target="../ctrlProps/ctrlProp134.xml"/><Relationship Id="rId2" Type="http://schemas.openxmlformats.org/officeDocument/2006/relationships/drawing" Target="../drawings/drawing15.xml"/><Relationship Id="rId16" Type="http://schemas.openxmlformats.org/officeDocument/2006/relationships/ctrlProp" Target="../ctrlProps/ctrlProp133.xml"/><Relationship Id="rId20" Type="http://schemas.openxmlformats.org/officeDocument/2006/relationships/ctrlProp" Target="../ctrlProps/ctrlProp137.xml"/><Relationship Id="rId1" Type="http://schemas.openxmlformats.org/officeDocument/2006/relationships/printerSettings" Target="../printerSettings/printerSettings15.bin"/><Relationship Id="rId6" Type="http://schemas.openxmlformats.org/officeDocument/2006/relationships/ctrlProp" Target="../ctrlProps/ctrlProp123.xml"/><Relationship Id="rId11" Type="http://schemas.openxmlformats.org/officeDocument/2006/relationships/ctrlProp" Target="../ctrlProps/ctrlProp128.xml"/><Relationship Id="rId5" Type="http://schemas.openxmlformats.org/officeDocument/2006/relationships/ctrlProp" Target="../ctrlProps/ctrlProp122.xml"/><Relationship Id="rId15" Type="http://schemas.openxmlformats.org/officeDocument/2006/relationships/ctrlProp" Target="../ctrlProps/ctrlProp132.xml"/><Relationship Id="rId10" Type="http://schemas.openxmlformats.org/officeDocument/2006/relationships/ctrlProp" Target="../ctrlProps/ctrlProp127.xml"/><Relationship Id="rId19" Type="http://schemas.openxmlformats.org/officeDocument/2006/relationships/ctrlProp" Target="../ctrlProps/ctrlProp136.xml"/><Relationship Id="rId4" Type="http://schemas.openxmlformats.org/officeDocument/2006/relationships/ctrlProp" Target="../ctrlProps/ctrlProp121.xml"/><Relationship Id="rId9" Type="http://schemas.openxmlformats.org/officeDocument/2006/relationships/ctrlProp" Target="../ctrlProps/ctrlProp126.xml"/><Relationship Id="rId14" Type="http://schemas.openxmlformats.org/officeDocument/2006/relationships/ctrlProp" Target="../ctrlProps/ctrlProp131.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42.xml"/><Relationship Id="rId13" Type="http://schemas.openxmlformats.org/officeDocument/2006/relationships/ctrlProp" Target="../ctrlProps/ctrlProp147.xml"/><Relationship Id="rId18" Type="http://schemas.openxmlformats.org/officeDocument/2006/relationships/ctrlProp" Target="../ctrlProps/ctrlProp152.xml"/><Relationship Id="rId3" Type="http://schemas.openxmlformats.org/officeDocument/2006/relationships/vmlDrawing" Target="../drawings/vmlDrawing9.vml"/><Relationship Id="rId7" Type="http://schemas.openxmlformats.org/officeDocument/2006/relationships/ctrlProp" Target="../ctrlProps/ctrlProp141.xml"/><Relationship Id="rId12" Type="http://schemas.openxmlformats.org/officeDocument/2006/relationships/ctrlProp" Target="../ctrlProps/ctrlProp146.xml"/><Relationship Id="rId17" Type="http://schemas.openxmlformats.org/officeDocument/2006/relationships/ctrlProp" Target="../ctrlProps/ctrlProp151.xml"/><Relationship Id="rId2" Type="http://schemas.openxmlformats.org/officeDocument/2006/relationships/drawing" Target="../drawings/drawing16.xml"/><Relationship Id="rId16" Type="http://schemas.openxmlformats.org/officeDocument/2006/relationships/ctrlProp" Target="../ctrlProps/ctrlProp150.xml"/><Relationship Id="rId20" Type="http://schemas.openxmlformats.org/officeDocument/2006/relationships/ctrlProp" Target="../ctrlProps/ctrlProp154.xml"/><Relationship Id="rId1" Type="http://schemas.openxmlformats.org/officeDocument/2006/relationships/printerSettings" Target="../printerSettings/printerSettings16.bin"/><Relationship Id="rId6" Type="http://schemas.openxmlformats.org/officeDocument/2006/relationships/ctrlProp" Target="../ctrlProps/ctrlProp140.xml"/><Relationship Id="rId11" Type="http://schemas.openxmlformats.org/officeDocument/2006/relationships/ctrlProp" Target="../ctrlProps/ctrlProp145.xml"/><Relationship Id="rId5" Type="http://schemas.openxmlformats.org/officeDocument/2006/relationships/ctrlProp" Target="../ctrlProps/ctrlProp139.xml"/><Relationship Id="rId15" Type="http://schemas.openxmlformats.org/officeDocument/2006/relationships/ctrlProp" Target="../ctrlProps/ctrlProp149.xml"/><Relationship Id="rId10" Type="http://schemas.openxmlformats.org/officeDocument/2006/relationships/ctrlProp" Target="../ctrlProps/ctrlProp144.xml"/><Relationship Id="rId19" Type="http://schemas.openxmlformats.org/officeDocument/2006/relationships/ctrlProp" Target="../ctrlProps/ctrlProp153.xml"/><Relationship Id="rId4" Type="http://schemas.openxmlformats.org/officeDocument/2006/relationships/ctrlProp" Target="../ctrlProps/ctrlProp138.xml"/><Relationship Id="rId9" Type="http://schemas.openxmlformats.org/officeDocument/2006/relationships/ctrlProp" Target="../ctrlProps/ctrlProp143.xml"/><Relationship Id="rId14" Type="http://schemas.openxmlformats.org/officeDocument/2006/relationships/ctrlProp" Target="../ctrlProps/ctrlProp148.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trlProp" Target="../ctrlProps/ctrlProp15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trlProp" Target="../ctrlProps/ctrlProp15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trlProp" Target="../ctrlProps/ctrlProp15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7" Type="http://schemas.openxmlformats.org/officeDocument/2006/relationships/ctrlProp" Target="../ctrlProps/ctrlProp161.xml"/><Relationship Id="rId2" Type="http://schemas.openxmlformats.org/officeDocument/2006/relationships/drawing" Target="../drawings/drawing20.xml"/><Relationship Id="rId1" Type="http://schemas.openxmlformats.org/officeDocument/2006/relationships/printerSettings" Target="../printerSettings/printerSettings20.bin"/><Relationship Id="rId6" Type="http://schemas.openxmlformats.org/officeDocument/2006/relationships/ctrlProp" Target="../ctrlProps/ctrlProp160.xml"/><Relationship Id="rId5" Type="http://schemas.openxmlformats.org/officeDocument/2006/relationships/ctrlProp" Target="../ctrlProps/ctrlProp159.xml"/><Relationship Id="rId4" Type="http://schemas.openxmlformats.org/officeDocument/2006/relationships/ctrlProp" Target="../ctrlProps/ctrlProp158.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166.xml"/><Relationship Id="rId13" Type="http://schemas.openxmlformats.org/officeDocument/2006/relationships/ctrlProp" Target="../ctrlProps/ctrlProp171.xml"/><Relationship Id="rId18" Type="http://schemas.openxmlformats.org/officeDocument/2006/relationships/ctrlProp" Target="../ctrlProps/ctrlProp176.xml"/><Relationship Id="rId3" Type="http://schemas.openxmlformats.org/officeDocument/2006/relationships/vmlDrawing" Target="../drawings/vmlDrawing14.vml"/><Relationship Id="rId21" Type="http://schemas.openxmlformats.org/officeDocument/2006/relationships/ctrlProp" Target="../ctrlProps/ctrlProp179.xml"/><Relationship Id="rId7" Type="http://schemas.openxmlformats.org/officeDocument/2006/relationships/ctrlProp" Target="../ctrlProps/ctrlProp165.xml"/><Relationship Id="rId12" Type="http://schemas.openxmlformats.org/officeDocument/2006/relationships/ctrlProp" Target="../ctrlProps/ctrlProp170.xml"/><Relationship Id="rId17" Type="http://schemas.openxmlformats.org/officeDocument/2006/relationships/ctrlProp" Target="../ctrlProps/ctrlProp175.xml"/><Relationship Id="rId2" Type="http://schemas.openxmlformats.org/officeDocument/2006/relationships/drawing" Target="../drawings/drawing21.xml"/><Relationship Id="rId16" Type="http://schemas.openxmlformats.org/officeDocument/2006/relationships/ctrlProp" Target="../ctrlProps/ctrlProp174.xml"/><Relationship Id="rId20" Type="http://schemas.openxmlformats.org/officeDocument/2006/relationships/ctrlProp" Target="../ctrlProps/ctrlProp178.xml"/><Relationship Id="rId1" Type="http://schemas.openxmlformats.org/officeDocument/2006/relationships/printerSettings" Target="../printerSettings/printerSettings21.bin"/><Relationship Id="rId6" Type="http://schemas.openxmlformats.org/officeDocument/2006/relationships/ctrlProp" Target="../ctrlProps/ctrlProp164.xml"/><Relationship Id="rId11" Type="http://schemas.openxmlformats.org/officeDocument/2006/relationships/ctrlProp" Target="../ctrlProps/ctrlProp169.xml"/><Relationship Id="rId5" Type="http://schemas.openxmlformats.org/officeDocument/2006/relationships/ctrlProp" Target="../ctrlProps/ctrlProp163.xml"/><Relationship Id="rId15" Type="http://schemas.openxmlformats.org/officeDocument/2006/relationships/ctrlProp" Target="../ctrlProps/ctrlProp173.xml"/><Relationship Id="rId10" Type="http://schemas.openxmlformats.org/officeDocument/2006/relationships/ctrlProp" Target="../ctrlProps/ctrlProp168.xml"/><Relationship Id="rId19" Type="http://schemas.openxmlformats.org/officeDocument/2006/relationships/ctrlProp" Target="../ctrlProps/ctrlProp177.xml"/><Relationship Id="rId4" Type="http://schemas.openxmlformats.org/officeDocument/2006/relationships/ctrlProp" Target="../ctrlProps/ctrlProp162.xml"/><Relationship Id="rId9" Type="http://schemas.openxmlformats.org/officeDocument/2006/relationships/ctrlProp" Target="../ctrlProps/ctrlProp167.xml"/><Relationship Id="rId14" Type="http://schemas.openxmlformats.org/officeDocument/2006/relationships/ctrlProp" Target="../ctrlProps/ctrlProp172.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184.xml"/><Relationship Id="rId13" Type="http://schemas.openxmlformats.org/officeDocument/2006/relationships/ctrlProp" Target="../ctrlProps/ctrlProp189.xml"/><Relationship Id="rId3" Type="http://schemas.openxmlformats.org/officeDocument/2006/relationships/vmlDrawing" Target="../drawings/vmlDrawing15.vml"/><Relationship Id="rId7" Type="http://schemas.openxmlformats.org/officeDocument/2006/relationships/ctrlProp" Target="../ctrlProps/ctrlProp183.xml"/><Relationship Id="rId12" Type="http://schemas.openxmlformats.org/officeDocument/2006/relationships/ctrlProp" Target="../ctrlProps/ctrlProp188.xml"/><Relationship Id="rId2" Type="http://schemas.openxmlformats.org/officeDocument/2006/relationships/drawing" Target="../drawings/drawing22.xml"/><Relationship Id="rId1" Type="http://schemas.openxmlformats.org/officeDocument/2006/relationships/printerSettings" Target="../printerSettings/printerSettings22.bin"/><Relationship Id="rId6" Type="http://schemas.openxmlformats.org/officeDocument/2006/relationships/ctrlProp" Target="../ctrlProps/ctrlProp182.xml"/><Relationship Id="rId11" Type="http://schemas.openxmlformats.org/officeDocument/2006/relationships/ctrlProp" Target="../ctrlProps/ctrlProp187.xml"/><Relationship Id="rId5" Type="http://schemas.openxmlformats.org/officeDocument/2006/relationships/ctrlProp" Target="../ctrlProps/ctrlProp181.xml"/><Relationship Id="rId10" Type="http://schemas.openxmlformats.org/officeDocument/2006/relationships/ctrlProp" Target="../ctrlProps/ctrlProp186.xml"/><Relationship Id="rId4" Type="http://schemas.openxmlformats.org/officeDocument/2006/relationships/ctrlProp" Target="../ctrlProps/ctrlProp180.xml"/><Relationship Id="rId9" Type="http://schemas.openxmlformats.org/officeDocument/2006/relationships/ctrlProp" Target="../ctrlProps/ctrlProp18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6.xml"/><Relationship Id="rId16" Type="http://schemas.openxmlformats.org/officeDocument/2006/relationships/ctrlProp" Target="../ctrlProps/ctrlProp1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9.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9.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2D8CC-9D1F-4207-994D-DADFE147E5A5}">
  <sheetPr codeName="Sheet2"/>
  <dimension ref="A1:L38"/>
  <sheetViews>
    <sheetView showGridLines="0" tabSelected="1" zoomScaleNormal="100" zoomScalePageLayoutView="120" workbookViewId="0">
      <selection sqref="A1:L1"/>
    </sheetView>
  </sheetViews>
  <sheetFormatPr defaultColWidth="9.140625" defaultRowHeight="12.75" x14ac:dyDescent="0.2"/>
  <cols>
    <col min="1" max="1" width="13" style="128" customWidth="1"/>
    <col min="2" max="2" width="13" style="129" customWidth="1"/>
    <col min="3" max="12" width="13" style="127" customWidth="1"/>
    <col min="13" max="14" width="9.140625" style="127"/>
    <col min="15" max="15" width="12.140625" style="127" bestFit="1" customWidth="1"/>
    <col min="16" max="16384" width="9.140625" style="127"/>
  </cols>
  <sheetData>
    <row r="1" spans="1:12" ht="20.100000000000001" customHeight="1" x14ac:dyDescent="0.2">
      <c r="A1" s="214" t="s">
        <v>447</v>
      </c>
      <c r="B1" s="215"/>
      <c r="C1" s="215"/>
      <c r="D1" s="215"/>
      <c r="E1" s="215"/>
      <c r="F1" s="215"/>
      <c r="G1" s="215"/>
      <c r="H1" s="215"/>
      <c r="I1" s="215"/>
      <c r="J1" s="215"/>
      <c r="K1" s="215"/>
      <c r="L1" s="216"/>
    </row>
    <row r="2" spans="1:12" ht="13.9" customHeight="1" x14ac:dyDescent="0.2">
      <c r="A2" s="201" t="s">
        <v>490</v>
      </c>
      <c r="B2" s="202"/>
      <c r="C2" s="202"/>
      <c r="D2" s="202"/>
      <c r="E2" s="202"/>
      <c r="F2" s="202"/>
      <c r="G2" s="202" t="s">
        <v>491</v>
      </c>
      <c r="H2" s="202"/>
      <c r="I2" s="202"/>
      <c r="J2" s="202"/>
      <c r="K2" s="202"/>
      <c r="L2" s="209"/>
    </row>
    <row r="3" spans="1:12" ht="13.9" customHeight="1" x14ac:dyDescent="0.2">
      <c r="A3" s="201"/>
      <c r="B3" s="202"/>
      <c r="C3" s="202"/>
      <c r="D3" s="202"/>
      <c r="E3" s="202"/>
      <c r="F3" s="202"/>
      <c r="G3" s="202"/>
      <c r="H3" s="202"/>
      <c r="I3" s="202"/>
      <c r="J3" s="202"/>
      <c r="K3" s="202"/>
      <c r="L3" s="209"/>
    </row>
    <row r="4" spans="1:12" ht="13.9" customHeight="1" x14ac:dyDescent="0.2">
      <c r="A4" s="210"/>
      <c r="B4" s="192"/>
      <c r="C4" s="192"/>
      <c r="D4" s="192"/>
      <c r="E4" s="192"/>
      <c r="F4" s="192"/>
      <c r="G4" s="192"/>
      <c r="H4" s="192"/>
      <c r="I4" s="192"/>
      <c r="J4" s="192"/>
      <c r="K4" s="192"/>
      <c r="L4" s="193"/>
    </row>
    <row r="5" spans="1:12" ht="13.9" customHeight="1" x14ac:dyDescent="0.2">
      <c r="A5" s="210"/>
      <c r="B5" s="192"/>
      <c r="C5" s="192"/>
      <c r="D5" s="192"/>
      <c r="E5" s="192"/>
      <c r="F5" s="192"/>
      <c r="G5" s="192"/>
      <c r="H5" s="192"/>
      <c r="I5" s="192"/>
      <c r="J5" s="192"/>
      <c r="K5" s="192"/>
      <c r="L5" s="193"/>
    </row>
    <row r="6" spans="1:12" ht="20.100000000000001" customHeight="1" x14ac:dyDescent="0.2">
      <c r="A6" s="198" t="s">
        <v>450</v>
      </c>
      <c r="B6" s="199"/>
      <c r="C6" s="199"/>
      <c r="D6" s="199"/>
      <c r="E6" s="199"/>
      <c r="F6" s="199"/>
      <c r="G6" s="199"/>
      <c r="H6" s="199"/>
      <c r="I6" s="199"/>
      <c r="J6" s="199"/>
      <c r="K6" s="199"/>
      <c r="L6" s="200"/>
    </row>
    <row r="7" spans="1:12" ht="13.9" customHeight="1" x14ac:dyDescent="0.2">
      <c r="A7" s="201" t="s">
        <v>451</v>
      </c>
      <c r="B7" s="202"/>
      <c r="C7" s="202"/>
      <c r="D7" s="202" t="s">
        <v>492</v>
      </c>
      <c r="E7" s="202"/>
      <c r="F7" s="202"/>
      <c r="G7" s="202" t="s">
        <v>452</v>
      </c>
      <c r="H7" s="202"/>
      <c r="I7" s="202"/>
      <c r="J7" s="202" t="s">
        <v>453</v>
      </c>
      <c r="K7" s="202"/>
      <c r="L7" s="209"/>
    </row>
    <row r="8" spans="1:12" ht="13.9" customHeight="1" x14ac:dyDescent="0.2">
      <c r="A8" s="201"/>
      <c r="B8" s="202"/>
      <c r="C8" s="202"/>
      <c r="D8" s="202"/>
      <c r="E8" s="202"/>
      <c r="F8" s="202"/>
      <c r="G8" s="202"/>
      <c r="H8" s="202"/>
      <c r="I8" s="202"/>
      <c r="J8" s="202"/>
      <c r="K8" s="202"/>
      <c r="L8" s="209"/>
    </row>
    <row r="9" spans="1:12" ht="13.9" customHeight="1" x14ac:dyDescent="0.2">
      <c r="A9" s="210"/>
      <c r="B9" s="192"/>
      <c r="C9" s="192"/>
      <c r="D9" s="186"/>
      <c r="E9" s="181"/>
      <c r="F9" s="182"/>
      <c r="G9" s="192"/>
      <c r="H9" s="192"/>
      <c r="I9" s="192"/>
      <c r="J9" s="192"/>
      <c r="K9" s="192"/>
      <c r="L9" s="193"/>
    </row>
    <row r="10" spans="1:12" ht="13.9" customHeight="1" x14ac:dyDescent="0.2">
      <c r="A10" s="210"/>
      <c r="B10" s="192"/>
      <c r="C10" s="192"/>
      <c r="D10" s="187"/>
      <c r="E10" s="184"/>
      <c r="F10" s="185"/>
      <c r="G10" s="192"/>
      <c r="H10" s="192"/>
      <c r="I10" s="192"/>
      <c r="J10" s="192"/>
      <c r="K10" s="192"/>
      <c r="L10" s="193"/>
    </row>
    <row r="11" spans="1:12" ht="13.9" customHeight="1" x14ac:dyDescent="0.2">
      <c r="A11" s="201" t="s">
        <v>454</v>
      </c>
      <c r="B11" s="202"/>
      <c r="C11" s="202"/>
      <c r="D11" s="202" t="s">
        <v>455</v>
      </c>
      <c r="E11" s="202"/>
      <c r="F11" s="202"/>
      <c r="G11" s="202" t="s">
        <v>456</v>
      </c>
      <c r="H11" s="202"/>
      <c r="I11" s="202"/>
      <c r="J11" s="202" t="s">
        <v>457</v>
      </c>
      <c r="K11" s="202"/>
      <c r="L11" s="209"/>
    </row>
    <row r="12" spans="1:12" ht="13.9" customHeight="1" x14ac:dyDescent="0.2">
      <c r="A12" s="201"/>
      <c r="B12" s="202"/>
      <c r="C12" s="202"/>
      <c r="D12" s="202"/>
      <c r="E12" s="202"/>
      <c r="F12" s="202"/>
      <c r="G12" s="202"/>
      <c r="H12" s="202"/>
      <c r="I12" s="202"/>
      <c r="J12" s="202"/>
      <c r="K12" s="202"/>
      <c r="L12" s="209"/>
    </row>
    <row r="13" spans="1:12" ht="13.9" customHeight="1" x14ac:dyDescent="0.2">
      <c r="A13" s="210"/>
      <c r="B13" s="192"/>
      <c r="C13" s="192"/>
      <c r="D13" s="192"/>
      <c r="E13" s="192"/>
      <c r="F13" s="192"/>
      <c r="G13" s="192"/>
      <c r="H13" s="192"/>
      <c r="I13" s="192"/>
      <c r="J13" s="192"/>
      <c r="K13" s="192"/>
      <c r="L13" s="193"/>
    </row>
    <row r="14" spans="1:12" ht="13.9" customHeight="1" x14ac:dyDescent="0.2">
      <c r="A14" s="210"/>
      <c r="B14" s="192"/>
      <c r="C14" s="192"/>
      <c r="D14" s="192"/>
      <c r="E14" s="192"/>
      <c r="F14" s="192"/>
      <c r="G14" s="192"/>
      <c r="H14" s="192"/>
      <c r="I14" s="192"/>
      <c r="J14" s="192"/>
      <c r="K14" s="192"/>
      <c r="L14" s="193"/>
    </row>
    <row r="15" spans="1:12" ht="13.9" customHeight="1" x14ac:dyDescent="0.2">
      <c r="A15" s="201" t="s">
        <v>464</v>
      </c>
      <c r="B15" s="202"/>
      <c r="C15" s="202"/>
      <c r="D15" s="202"/>
      <c r="E15" s="202" t="s">
        <v>463</v>
      </c>
      <c r="F15" s="202"/>
      <c r="G15" s="202"/>
      <c r="H15" s="202"/>
      <c r="I15" s="202" t="s">
        <v>462</v>
      </c>
      <c r="J15" s="202"/>
      <c r="K15" s="202"/>
      <c r="L15" s="209"/>
    </row>
    <row r="16" spans="1:12" ht="13.9" customHeight="1" x14ac:dyDescent="0.2">
      <c r="A16" s="201"/>
      <c r="B16" s="202"/>
      <c r="C16" s="202"/>
      <c r="D16" s="202"/>
      <c r="E16" s="202"/>
      <c r="F16" s="202"/>
      <c r="G16" s="202"/>
      <c r="H16" s="202"/>
      <c r="I16" s="202"/>
      <c r="J16" s="202"/>
      <c r="K16" s="202"/>
      <c r="L16" s="209"/>
    </row>
    <row r="17" spans="1:12" ht="13.9" customHeight="1" x14ac:dyDescent="0.2">
      <c r="A17" s="210"/>
      <c r="B17" s="192"/>
      <c r="C17" s="192"/>
      <c r="D17" s="192"/>
      <c r="E17" s="192"/>
      <c r="F17" s="192"/>
      <c r="G17" s="192"/>
      <c r="H17" s="192"/>
      <c r="I17" s="192"/>
      <c r="J17" s="192"/>
      <c r="K17" s="192"/>
      <c r="L17" s="193"/>
    </row>
    <row r="18" spans="1:12" ht="13.9" customHeight="1" x14ac:dyDescent="0.2">
      <c r="A18" s="210"/>
      <c r="B18" s="192"/>
      <c r="C18" s="192"/>
      <c r="D18" s="192"/>
      <c r="E18" s="192"/>
      <c r="F18" s="192"/>
      <c r="G18" s="192"/>
      <c r="H18" s="192"/>
      <c r="I18" s="192"/>
      <c r="J18" s="192"/>
      <c r="K18" s="192"/>
      <c r="L18" s="193"/>
    </row>
    <row r="19" spans="1:12" ht="20.100000000000001" customHeight="1" x14ac:dyDescent="0.2">
      <c r="A19" s="198" t="s">
        <v>458</v>
      </c>
      <c r="B19" s="199"/>
      <c r="C19" s="199"/>
      <c r="D19" s="199"/>
      <c r="E19" s="199"/>
      <c r="F19" s="199"/>
      <c r="G19" s="199"/>
      <c r="H19" s="199"/>
      <c r="I19" s="199"/>
      <c r="J19" s="199"/>
      <c r="K19" s="199"/>
      <c r="L19" s="200"/>
    </row>
    <row r="20" spans="1:12" ht="13.9" customHeight="1" x14ac:dyDescent="0.2">
      <c r="A20" s="201" t="s">
        <v>459</v>
      </c>
      <c r="B20" s="202"/>
      <c r="C20" s="202"/>
      <c r="D20" s="202" t="s">
        <v>460</v>
      </c>
      <c r="E20" s="202"/>
      <c r="F20" s="202"/>
      <c r="G20" s="194" t="s">
        <v>466</v>
      </c>
      <c r="H20" s="195"/>
      <c r="I20" s="174" t="s">
        <v>467</v>
      </c>
      <c r="J20" s="190"/>
      <c r="K20" s="174" t="s">
        <v>465</v>
      </c>
      <c r="L20" s="176"/>
    </row>
    <row r="21" spans="1:12" ht="13.9" customHeight="1" x14ac:dyDescent="0.2">
      <c r="A21" s="201"/>
      <c r="B21" s="202"/>
      <c r="C21" s="202"/>
      <c r="D21" s="202"/>
      <c r="E21" s="202"/>
      <c r="F21" s="202"/>
      <c r="G21" s="196"/>
      <c r="H21" s="197"/>
      <c r="I21" s="177"/>
      <c r="J21" s="191"/>
      <c r="K21" s="177"/>
      <c r="L21" s="179"/>
    </row>
    <row r="22" spans="1:12" ht="13.9" customHeight="1" x14ac:dyDescent="0.2">
      <c r="A22" s="210"/>
      <c r="B22" s="192"/>
      <c r="C22" s="192"/>
      <c r="D22" s="192"/>
      <c r="E22" s="192"/>
      <c r="F22" s="192"/>
      <c r="G22" s="186"/>
      <c r="H22" s="182"/>
      <c r="I22" s="186"/>
      <c r="J22" s="182"/>
      <c r="K22" s="186"/>
      <c r="L22" s="188"/>
    </row>
    <row r="23" spans="1:12" ht="13.9" customHeight="1" x14ac:dyDescent="0.2">
      <c r="A23" s="210"/>
      <c r="B23" s="192"/>
      <c r="C23" s="192"/>
      <c r="D23" s="192"/>
      <c r="E23" s="192"/>
      <c r="F23" s="192"/>
      <c r="G23" s="187"/>
      <c r="H23" s="185"/>
      <c r="I23" s="187"/>
      <c r="J23" s="185"/>
      <c r="K23" s="187"/>
      <c r="L23" s="189"/>
    </row>
    <row r="24" spans="1:12" ht="13.9" customHeight="1" x14ac:dyDescent="0.2">
      <c r="A24" s="201" t="s">
        <v>461</v>
      </c>
      <c r="B24" s="202"/>
      <c r="C24" s="202"/>
      <c r="D24" s="202" t="s">
        <v>468</v>
      </c>
      <c r="E24" s="202"/>
      <c r="F24" s="202"/>
      <c r="G24" s="202" t="s">
        <v>469</v>
      </c>
      <c r="H24" s="202"/>
      <c r="I24" s="202"/>
      <c r="J24" s="202" t="s">
        <v>470</v>
      </c>
      <c r="K24" s="202"/>
      <c r="L24" s="209"/>
    </row>
    <row r="25" spans="1:12" ht="13.9" customHeight="1" x14ac:dyDescent="0.2">
      <c r="A25" s="201"/>
      <c r="B25" s="202"/>
      <c r="C25" s="202"/>
      <c r="D25" s="202"/>
      <c r="E25" s="202"/>
      <c r="F25" s="202"/>
      <c r="G25" s="202"/>
      <c r="H25" s="202"/>
      <c r="I25" s="202"/>
      <c r="J25" s="202"/>
      <c r="K25" s="202"/>
      <c r="L25" s="209"/>
    </row>
    <row r="26" spans="1:12" ht="13.9" customHeight="1" x14ac:dyDescent="0.2">
      <c r="A26" s="210"/>
      <c r="B26" s="192"/>
      <c r="C26" s="192"/>
      <c r="D26" s="213"/>
      <c r="E26" s="213"/>
      <c r="F26" s="213"/>
      <c r="G26" s="192"/>
      <c r="H26" s="192"/>
      <c r="I26" s="192"/>
      <c r="J26" s="192"/>
      <c r="K26" s="192"/>
      <c r="L26" s="193"/>
    </row>
    <row r="27" spans="1:12" ht="13.9" customHeight="1" x14ac:dyDescent="0.2">
      <c r="A27" s="210"/>
      <c r="B27" s="192"/>
      <c r="C27" s="192"/>
      <c r="D27" s="213"/>
      <c r="E27" s="213"/>
      <c r="F27" s="213"/>
      <c r="G27" s="192"/>
      <c r="H27" s="192"/>
      <c r="I27" s="192"/>
      <c r="J27" s="192"/>
      <c r="K27" s="192"/>
      <c r="L27" s="193"/>
    </row>
    <row r="28" spans="1:12" ht="20.100000000000001" customHeight="1" x14ac:dyDescent="0.2">
      <c r="A28" s="198" t="s">
        <v>448</v>
      </c>
      <c r="B28" s="199"/>
      <c r="C28" s="199"/>
      <c r="D28" s="199"/>
      <c r="E28" s="199"/>
      <c r="F28" s="199"/>
      <c r="G28" s="199"/>
      <c r="H28" s="199"/>
      <c r="I28" s="199"/>
      <c r="J28" s="199"/>
      <c r="K28" s="199"/>
      <c r="L28" s="200"/>
    </row>
    <row r="29" spans="1:12" ht="13.9" customHeight="1" x14ac:dyDescent="0.2">
      <c r="A29" s="211" t="s">
        <v>471</v>
      </c>
      <c r="B29" s="175"/>
      <c r="C29" s="190"/>
      <c r="D29" s="174" t="s">
        <v>472</v>
      </c>
      <c r="E29" s="175"/>
      <c r="F29" s="190"/>
      <c r="G29" s="174" t="s">
        <v>473</v>
      </c>
      <c r="H29" s="175"/>
      <c r="I29" s="190"/>
      <c r="J29" s="174" t="s">
        <v>493</v>
      </c>
      <c r="K29" s="175"/>
      <c r="L29" s="176"/>
    </row>
    <row r="30" spans="1:12" ht="13.9" customHeight="1" x14ac:dyDescent="0.2">
      <c r="A30" s="212"/>
      <c r="B30" s="178"/>
      <c r="C30" s="191"/>
      <c r="D30" s="177"/>
      <c r="E30" s="178"/>
      <c r="F30" s="191"/>
      <c r="G30" s="177"/>
      <c r="H30" s="178"/>
      <c r="I30" s="191"/>
      <c r="J30" s="177"/>
      <c r="K30" s="178"/>
      <c r="L30" s="179"/>
    </row>
    <row r="31" spans="1:12" ht="13.9" customHeight="1" x14ac:dyDescent="0.2">
      <c r="A31" s="180"/>
      <c r="B31" s="181"/>
      <c r="C31" s="182"/>
      <c r="D31" s="186"/>
      <c r="E31" s="181"/>
      <c r="F31" s="182"/>
      <c r="G31" s="186"/>
      <c r="H31" s="181"/>
      <c r="I31" s="182"/>
      <c r="J31" s="186"/>
      <c r="K31" s="181"/>
      <c r="L31" s="188"/>
    </row>
    <row r="32" spans="1:12" ht="13.9" customHeight="1" x14ac:dyDescent="0.2">
      <c r="A32" s="183"/>
      <c r="B32" s="184"/>
      <c r="C32" s="185"/>
      <c r="D32" s="187"/>
      <c r="E32" s="184"/>
      <c r="F32" s="185"/>
      <c r="G32" s="187"/>
      <c r="H32" s="184"/>
      <c r="I32" s="185"/>
      <c r="J32" s="187"/>
      <c r="K32" s="184"/>
      <c r="L32" s="189"/>
    </row>
    <row r="33" spans="1:12" ht="13.9" customHeight="1" x14ac:dyDescent="0.2">
      <c r="A33" s="201" t="s">
        <v>474</v>
      </c>
      <c r="B33" s="202"/>
      <c r="C33" s="202"/>
      <c r="D33" s="202"/>
      <c r="E33" s="202" t="s">
        <v>475</v>
      </c>
      <c r="F33" s="202"/>
      <c r="G33" s="202"/>
      <c r="H33" s="202"/>
      <c r="I33" s="202" t="s">
        <v>476</v>
      </c>
      <c r="J33" s="202"/>
      <c r="K33" s="202"/>
      <c r="L33" s="209"/>
    </row>
    <row r="34" spans="1:12" ht="13.9" customHeight="1" x14ac:dyDescent="0.2">
      <c r="A34" s="201"/>
      <c r="B34" s="202"/>
      <c r="C34" s="202"/>
      <c r="D34" s="202"/>
      <c r="E34" s="202"/>
      <c r="F34" s="202"/>
      <c r="G34" s="202"/>
      <c r="H34" s="202"/>
      <c r="I34" s="202"/>
      <c r="J34" s="202"/>
      <c r="K34" s="202"/>
      <c r="L34" s="209"/>
    </row>
    <row r="35" spans="1:12" ht="13.9" customHeight="1" x14ac:dyDescent="0.2">
      <c r="A35" s="203"/>
      <c r="B35" s="204"/>
      <c r="C35" s="204"/>
      <c r="D35" s="204"/>
      <c r="E35" s="204"/>
      <c r="F35" s="204"/>
      <c r="G35" s="204"/>
      <c r="H35" s="204"/>
      <c r="I35" s="204"/>
      <c r="J35" s="204"/>
      <c r="K35" s="204"/>
      <c r="L35" s="205"/>
    </row>
    <row r="36" spans="1:12" ht="13.9" customHeight="1" x14ac:dyDescent="0.2">
      <c r="A36" s="203"/>
      <c r="B36" s="204"/>
      <c r="C36" s="204"/>
      <c r="D36" s="204"/>
      <c r="E36" s="204"/>
      <c r="F36" s="204"/>
      <c r="G36" s="204"/>
      <c r="H36" s="204"/>
      <c r="I36" s="204"/>
      <c r="J36" s="204"/>
      <c r="K36" s="204"/>
      <c r="L36" s="205"/>
    </row>
    <row r="37" spans="1:12" ht="13.9" customHeight="1" x14ac:dyDescent="0.2">
      <c r="A37" s="203"/>
      <c r="B37" s="204"/>
      <c r="C37" s="204"/>
      <c r="D37" s="204"/>
      <c r="E37" s="204"/>
      <c r="F37" s="204"/>
      <c r="G37" s="204"/>
      <c r="H37" s="204"/>
      <c r="I37" s="204"/>
      <c r="J37" s="204"/>
      <c r="K37" s="204"/>
      <c r="L37" s="205"/>
    </row>
    <row r="38" spans="1:12" ht="20.100000000000001" customHeight="1" thickBot="1" x14ac:dyDescent="0.25">
      <c r="A38" s="206" t="s">
        <v>449</v>
      </c>
      <c r="B38" s="207"/>
      <c r="C38" s="207"/>
      <c r="D38" s="207"/>
      <c r="E38" s="207"/>
      <c r="F38" s="207"/>
      <c r="G38" s="207"/>
      <c r="H38" s="207"/>
      <c r="I38" s="207"/>
      <c r="J38" s="207"/>
      <c r="K38" s="207"/>
      <c r="L38" s="208"/>
    </row>
  </sheetData>
  <mergeCells count="63">
    <mergeCell ref="A6:L6"/>
    <mergeCell ref="A1:L1"/>
    <mergeCell ref="A2:F3"/>
    <mergeCell ref="G2:L3"/>
    <mergeCell ref="A4:F5"/>
    <mergeCell ref="G4:L5"/>
    <mergeCell ref="A7:C8"/>
    <mergeCell ref="D7:F8"/>
    <mergeCell ref="G7:I8"/>
    <mergeCell ref="J7:L8"/>
    <mergeCell ref="A9:C10"/>
    <mergeCell ref="G9:I10"/>
    <mergeCell ref="J9:L10"/>
    <mergeCell ref="A11:C12"/>
    <mergeCell ref="D11:F12"/>
    <mergeCell ref="G11:I12"/>
    <mergeCell ref="J11:L12"/>
    <mergeCell ref="A13:C14"/>
    <mergeCell ref="D13:F14"/>
    <mergeCell ref="G13:I14"/>
    <mergeCell ref="J13:L14"/>
    <mergeCell ref="A26:C27"/>
    <mergeCell ref="D26:F27"/>
    <mergeCell ref="G26:I27"/>
    <mergeCell ref="J26:L27"/>
    <mergeCell ref="A22:C23"/>
    <mergeCell ref="D22:F23"/>
    <mergeCell ref="A24:C25"/>
    <mergeCell ref="D24:F25"/>
    <mergeCell ref="G24:I25"/>
    <mergeCell ref="J24:L25"/>
    <mergeCell ref="A35:D37"/>
    <mergeCell ref="E35:H37"/>
    <mergeCell ref="I35:L37"/>
    <mergeCell ref="A38:L38"/>
    <mergeCell ref="D9:F10"/>
    <mergeCell ref="A15:D16"/>
    <mergeCell ref="E15:H16"/>
    <mergeCell ref="I15:L16"/>
    <mergeCell ref="A17:D18"/>
    <mergeCell ref="E17:H18"/>
    <mergeCell ref="A33:D34"/>
    <mergeCell ref="E33:H34"/>
    <mergeCell ref="I33:L34"/>
    <mergeCell ref="A28:L28"/>
    <mergeCell ref="A29:C30"/>
    <mergeCell ref="D29:F30"/>
    <mergeCell ref="I17:L18"/>
    <mergeCell ref="K20:L21"/>
    <mergeCell ref="I20:J21"/>
    <mergeCell ref="G20:H21"/>
    <mergeCell ref="G22:H23"/>
    <mergeCell ref="I22:J23"/>
    <mergeCell ref="K22:L23"/>
    <mergeCell ref="A19:L19"/>
    <mergeCell ref="A20:C21"/>
    <mergeCell ref="D20:F21"/>
    <mergeCell ref="J29:L30"/>
    <mergeCell ref="A31:C32"/>
    <mergeCell ref="D31:F32"/>
    <mergeCell ref="G31:I32"/>
    <mergeCell ref="J31:L32"/>
    <mergeCell ref="G29:I30"/>
  </mergeCells>
  <dataValidations count="5">
    <dataValidation type="list" allowBlank="1" showInputMessage="1" showErrorMessage="1" sqref="A22:C23" xr:uid="{6BBB9FE3-91C7-4C78-AD9E-5F0D13568E0D}">
      <formula1>"Single-Family Site Built, Mobile Home, Multifamily (5+ units per building), Shelter"</formula1>
    </dataValidation>
    <dataValidation type="list" allowBlank="1" showInputMessage="1" showErrorMessage="1" sqref="D22" xr:uid="{D30D2A25-5B49-41ED-976B-F2F1931B97EB}">
      <formula1>"Electricity, Natural Gas, Propane/LPG, Fuel Oil, Kerosene, Wood, Coal, Other"</formula1>
    </dataValidation>
    <dataValidation type="list" allowBlank="1" showInputMessage="1" showErrorMessage="1" sqref="A26:C27" xr:uid="{EC836A9D-2C47-4633-87D2-024700977A0C}">
      <formula1>"Owner, Rental "</formula1>
    </dataValidation>
    <dataValidation type="list" allowBlank="1" showInputMessage="1" showErrorMessage="1" sqref="A17:L18" xr:uid="{CB9804C5-9E0E-4719-80A3-07F1B09BDE6D}">
      <formula1>"Yes, No"</formula1>
    </dataValidation>
    <dataValidation type="list" allowBlank="1" showInputMessage="1" showErrorMessage="1" sqref="J26:L27" xr:uid="{74BF78A7-6F83-49EB-A458-680DE52961C4}">
      <formula1>"Well Shielding, Normal Shieling, Exposed "</formula1>
    </dataValidation>
  </dataValidations>
  <pageMargins left="0.7" right="0.7" top="0.75" bottom="0.75" header="0.3" footer="0.3"/>
  <pageSetup scale="70" orientation="landscape" horizontalDpi="300" verticalDpi="1200" r:id="rId1"/>
  <headerFooter>
    <oddFooter>&amp;CRevised on 4/3/2025</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4ECFF-5626-4BF0-A0D9-C15918DCFB58}">
  <sheetPr codeName="Sheet16">
    <pageSetUpPr fitToPage="1"/>
  </sheetPr>
  <dimension ref="A1:N59"/>
  <sheetViews>
    <sheetView showGridLines="0" zoomScaleNormal="100" workbookViewId="0">
      <selection activeCell="A2" sqref="A2:N2"/>
    </sheetView>
  </sheetViews>
  <sheetFormatPr defaultRowHeight="15" x14ac:dyDescent="0.25"/>
  <cols>
    <col min="1" max="4" width="13" customWidth="1"/>
    <col min="5" max="5" width="14.7109375" customWidth="1"/>
    <col min="6" max="6" width="13" customWidth="1"/>
    <col min="7" max="7" width="16.7109375" customWidth="1"/>
    <col min="8" max="8" width="15.140625" customWidth="1"/>
    <col min="9" max="10" width="13" customWidth="1"/>
    <col min="11" max="11" width="14.42578125" customWidth="1"/>
    <col min="12" max="12" width="16" customWidth="1"/>
    <col min="13" max="14" width="13" customWidth="1"/>
  </cols>
  <sheetData>
    <row r="1" spans="1:14" ht="18.75" x14ac:dyDescent="0.3">
      <c r="A1" s="383" t="s">
        <v>0</v>
      </c>
      <c r="B1" s="384"/>
      <c r="C1" s="384"/>
      <c r="D1" s="384"/>
      <c r="E1" s="384"/>
      <c r="F1" s="384"/>
      <c r="G1" s="384"/>
      <c r="H1" s="384"/>
      <c r="I1" s="384"/>
      <c r="J1" s="384"/>
      <c r="K1" s="384"/>
      <c r="L1" s="384"/>
      <c r="M1" s="384"/>
      <c r="N1" s="385"/>
    </row>
    <row r="2" spans="1:14" s="2" customFormat="1" ht="24" customHeight="1" x14ac:dyDescent="0.25">
      <c r="A2" s="290" t="s">
        <v>1</v>
      </c>
      <c r="B2" s="291"/>
      <c r="C2" s="291"/>
      <c r="D2" s="291"/>
      <c r="E2" s="291"/>
      <c r="F2" s="291"/>
      <c r="G2" s="291"/>
      <c r="H2" s="291"/>
      <c r="I2" s="291"/>
      <c r="J2" s="291"/>
      <c r="K2" s="291"/>
      <c r="L2" s="291"/>
      <c r="M2" s="291"/>
      <c r="N2" s="292"/>
    </row>
    <row r="3" spans="1:14" ht="30.2" customHeight="1" x14ac:dyDescent="0.25">
      <c r="A3" s="341" t="s">
        <v>2</v>
      </c>
      <c r="B3" s="287"/>
      <c r="C3" s="287" t="s">
        <v>3</v>
      </c>
      <c r="D3" s="287"/>
      <c r="E3" s="287"/>
      <c r="F3" s="287"/>
      <c r="G3" s="287" t="s">
        <v>4</v>
      </c>
      <c r="H3" s="287"/>
      <c r="I3" s="287" t="s">
        <v>5</v>
      </c>
      <c r="J3" s="287"/>
      <c r="K3" s="287"/>
      <c r="L3" s="287" t="s">
        <v>6</v>
      </c>
      <c r="M3" s="287"/>
      <c r="N3" s="393"/>
    </row>
    <row r="4" spans="1:14" x14ac:dyDescent="0.25">
      <c r="A4" s="392"/>
      <c r="B4" s="226"/>
      <c r="C4" s="226"/>
      <c r="D4" s="226"/>
      <c r="E4" s="226"/>
      <c r="F4" s="226"/>
      <c r="G4" s="226"/>
      <c r="H4" s="226"/>
      <c r="I4" s="226"/>
      <c r="J4" s="226"/>
      <c r="K4" s="226"/>
      <c r="L4" s="226"/>
      <c r="M4" s="226"/>
      <c r="N4" s="394"/>
    </row>
    <row r="5" spans="1:14" x14ac:dyDescent="0.25">
      <c r="A5" s="392"/>
      <c r="B5" s="226"/>
      <c r="C5" s="226"/>
      <c r="D5" s="226"/>
      <c r="E5" s="226"/>
      <c r="F5" s="226"/>
      <c r="G5" s="226"/>
      <c r="H5" s="226"/>
      <c r="I5" s="226"/>
      <c r="J5" s="226"/>
      <c r="K5" s="226"/>
      <c r="L5" s="226"/>
      <c r="M5" s="226"/>
      <c r="N5" s="394"/>
    </row>
    <row r="6" spans="1:14" ht="30.2" customHeight="1" x14ac:dyDescent="0.25">
      <c r="A6" s="341" t="s">
        <v>7</v>
      </c>
      <c r="B6" s="287"/>
      <c r="C6" s="287" t="s">
        <v>8</v>
      </c>
      <c r="D6" s="287"/>
      <c r="E6" s="287" t="s">
        <v>9</v>
      </c>
      <c r="F6" s="287"/>
      <c r="G6" s="287" t="s">
        <v>10</v>
      </c>
      <c r="H6" s="287"/>
      <c r="I6" s="287" t="s">
        <v>11</v>
      </c>
      <c r="J6" s="287"/>
      <c r="K6" s="287"/>
      <c r="L6" s="287" t="s">
        <v>12</v>
      </c>
      <c r="M6" s="287"/>
      <c r="N6" s="393"/>
    </row>
    <row r="7" spans="1:14" x14ac:dyDescent="0.25">
      <c r="A7" s="322"/>
      <c r="B7" s="323"/>
      <c r="C7" s="323"/>
      <c r="D7" s="323"/>
      <c r="E7" s="226"/>
      <c r="F7" s="226"/>
      <c r="G7" s="226"/>
      <c r="H7" s="226"/>
      <c r="I7" s="226"/>
      <c r="J7" s="226"/>
      <c r="K7" s="226"/>
      <c r="L7" s="226"/>
      <c r="M7" s="226"/>
      <c r="N7" s="394"/>
    </row>
    <row r="8" spans="1:14" x14ac:dyDescent="0.25">
      <c r="A8" s="322"/>
      <c r="B8" s="323"/>
      <c r="C8" s="323"/>
      <c r="D8" s="323"/>
      <c r="E8" s="226"/>
      <c r="F8" s="226"/>
      <c r="G8" s="226"/>
      <c r="H8" s="226"/>
      <c r="I8" s="226"/>
      <c r="J8" s="226"/>
      <c r="K8" s="226"/>
      <c r="L8" s="226"/>
      <c r="M8" s="226"/>
      <c r="N8" s="394"/>
    </row>
    <row r="9" spans="1:14" s="2" customFormat="1" ht="24" customHeight="1" x14ac:dyDescent="0.25">
      <c r="A9" s="290" t="s">
        <v>20</v>
      </c>
      <c r="B9" s="291"/>
      <c r="C9" s="291"/>
      <c r="D9" s="291"/>
      <c r="E9" s="291"/>
      <c r="F9" s="291"/>
      <c r="G9" s="291"/>
      <c r="H9" s="291"/>
      <c r="I9" s="291"/>
      <c r="J9" s="291"/>
      <c r="K9" s="291"/>
      <c r="L9" s="291"/>
      <c r="M9" s="291"/>
      <c r="N9" s="292"/>
    </row>
    <row r="10" spans="1:14" ht="30.2" customHeight="1" x14ac:dyDescent="0.25">
      <c r="A10" s="341" t="s">
        <v>14</v>
      </c>
      <c r="B10" s="287"/>
      <c r="C10" s="287"/>
      <c r="D10" s="342" t="s">
        <v>15</v>
      </c>
      <c r="E10" s="342"/>
      <c r="F10" s="342"/>
      <c r="G10" s="287" t="s">
        <v>13</v>
      </c>
      <c r="H10" s="287"/>
      <c r="I10" s="287" t="s">
        <v>16</v>
      </c>
      <c r="J10" s="287"/>
      <c r="K10" s="287"/>
      <c r="L10" s="287"/>
      <c r="M10" s="287" t="s">
        <v>19</v>
      </c>
      <c r="N10" s="393"/>
    </row>
    <row r="11" spans="1:14" ht="25.35" customHeight="1" x14ac:dyDescent="0.25">
      <c r="A11" s="392"/>
      <c r="B11" s="226"/>
      <c r="C11" s="226"/>
      <c r="D11" s="226"/>
      <c r="E11" s="226"/>
      <c r="F11" s="226"/>
      <c r="G11" s="226"/>
      <c r="H11" s="226"/>
      <c r="I11" s="287" t="s">
        <v>17</v>
      </c>
      <c r="J11" s="287"/>
      <c r="K11" s="287" t="s">
        <v>18</v>
      </c>
      <c r="L11" s="287"/>
      <c r="M11" s="226"/>
      <c r="N11" s="394"/>
    </row>
    <row r="12" spans="1:14" ht="24" customHeight="1" x14ac:dyDescent="0.25">
      <c r="A12" s="392"/>
      <c r="B12" s="226"/>
      <c r="C12" s="226"/>
      <c r="D12" s="226"/>
      <c r="E12" s="226"/>
      <c r="F12" s="226"/>
      <c r="G12" s="226"/>
      <c r="H12" s="226"/>
      <c r="I12" s="226"/>
      <c r="J12" s="226"/>
      <c r="K12" s="226"/>
      <c r="L12" s="226"/>
      <c r="M12" s="226"/>
      <c r="N12" s="394"/>
    </row>
    <row r="13" spans="1:14" s="2" customFormat="1" ht="42" customHeight="1" x14ac:dyDescent="0.25">
      <c r="A13" s="341" t="s">
        <v>23</v>
      </c>
      <c r="B13" s="287"/>
      <c r="C13" s="287"/>
      <c r="D13" s="125" t="s">
        <v>482</v>
      </c>
      <c r="E13" s="126" t="s">
        <v>480</v>
      </c>
      <c r="F13" s="126" t="s">
        <v>24</v>
      </c>
      <c r="G13" s="126" t="s">
        <v>481</v>
      </c>
      <c r="H13" s="287" t="s">
        <v>22</v>
      </c>
      <c r="I13" s="287"/>
      <c r="J13" s="287"/>
      <c r="K13" s="287" t="s">
        <v>25</v>
      </c>
      <c r="L13" s="287"/>
      <c r="M13" s="287" t="s">
        <v>26</v>
      </c>
      <c r="N13" s="393"/>
    </row>
    <row r="14" spans="1:14" x14ac:dyDescent="0.25">
      <c r="A14" s="392"/>
      <c r="B14" s="226"/>
      <c r="C14" s="226"/>
      <c r="D14" s="409"/>
      <c r="E14" s="226"/>
      <c r="F14" s="409"/>
      <c r="G14" s="409"/>
      <c r="H14" s="226"/>
      <c r="I14" s="226"/>
      <c r="J14" s="226"/>
      <c r="K14" s="226"/>
      <c r="L14" s="226"/>
      <c r="M14" s="226"/>
      <c r="N14" s="394"/>
    </row>
    <row r="15" spans="1:14" x14ac:dyDescent="0.25">
      <c r="A15" s="392"/>
      <c r="B15" s="226"/>
      <c r="C15" s="226"/>
      <c r="D15" s="410"/>
      <c r="E15" s="226"/>
      <c r="F15" s="410"/>
      <c r="G15" s="410"/>
      <c r="H15" s="226"/>
      <c r="I15" s="226"/>
      <c r="J15" s="226"/>
      <c r="K15" s="226"/>
      <c r="L15" s="226"/>
      <c r="M15" s="226"/>
      <c r="N15" s="394"/>
    </row>
    <row r="16" spans="1:14" s="2" customFormat="1" ht="24" customHeight="1" x14ac:dyDescent="0.25">
      <c r="A16" s="290" t="s">
        <v>27</v>
      </c>
      <c r="B16" s="291"/>
      <c r="C16" s="291"/>
      <c r="D16" s="291"/>
      <c r="E16" s="291"/>
      <c r="F16" s="291"/>
      <c r="G16" s="291"/>
      <c r="H16" s="291"/>
      <c r="I16" s="291"/>
      <c r="J16" s="291"/>
      <c r="K16" s="291"/>
      <c r="L16" s="291"/>
      <c r="M16" s="291"/>
      <c r="N16" s="292"/>
    </row>
    <row r="17" spans="1:14" s="4" customFormat="1" ht="30.2" customHeight="1" x14ac:dyDescent="0.25">
      <c r="A17" s="423" t="s">
        <v>28</v>
      </c>
      <c r="B17" s="342"/>
      <c r="C17" s="342"/>
      <c r="D17" s="342" t="s">
        <v>29</v>
      </c>
      <c r="E17" s="342"/>
      <c r="F17" s="342" t="s">
        <v>30</v>
      </c>
      <c r="G17" s="342"/>
      <c r="H17" s="126" t="s">
        <v>31</v>
      </c>
      <c r="I17" s="342" t="s">
        <v>32</v>
      </c>
      <c r="J17" s="342"/>
      <c r="K17" s="342" t="s">
        <v>33</v>
      </c>
      <c r="L17" s="342"/>
      <c r="M17" s="342" t="s">
        <v>34</v>
      </c>
      <c r="N17" s="395"/>
    </row>
    <row r="18" spans="1:14" x14ac:dyDescent="0.25">
      <c r="A18" s="392"/>
      <c r="B18" s="226"/>
      <c r="C18" s="226"/>
      <c r="D18" s="226"/>
      <c r="E18" s="226"/>
      <c r="F18" s="226"/>
      <c r="G18" s="226"/>
      <c r="H18" s="226"/>
      <c r="I18" s="226"/>
      <c r="J18" s="226"/>
      <c r="K18" s="226"/>
      <c r="L18" s="226"/>
      <c r="M18" s="226"/>
      <c r="N18" s="394"/>
    </row>
    <row r="19" spans="1:14" x14ac:dyDescent="0.25">
      <c r="A19" s="392"/>
      <c r="B19" s="226"/>
      <c r="C19" s="226"/>
      <c r="D19" s="226"/>
      <c r="E19" s="226"/>
      <c r="F19" s="226"/>
      <c r="G19" s="226"/>
      <c r="H19" s="226"/>
      <c r="I19" s="226"/>
      <c r="J19" s="226"/>
      <c r="K19" s="226"/>
      <c r="L19" s="226"/>
      <c r="M19" s="226"/>
      <c r="N19" s="394"/>
    </row>
    <row r="20" spans="1:14" ht="30.2" customHeight="1" x14ac:dyDescent="0.25">
      <c r="A20" s="414" t="s">
        <v>54</v>
      </c>
      <c r="B20" s="397"/>
      <c r="C20" s="408"/>
      <c r="D20" s="396" t="s">
        <v>55</v>
      </c>
      <c r="E20" s="397"/>
      <c r="F20" s="408"/>
      <c r="G20" s="396" t="s">
        <v>56</v>
      </c>
      <c r="H20" s="397"/>
      <c r="I20" s="408"/>
      <c r="J20" s="396" t="s">
        <v>57</v>
      </c>
      <c r="K20" s="408"/>
      <c r="L20" s="396" t="s">
        <v>58</v>
      </c>
      <c r="M20" s="397"/>
      <c r="N20" s="398"/>
    </row>
    <row r="21" spans="1:14" x14ac:dyDescent="0.25">
      <c r="A21" s="312"/>
      <c r="B21" s="399"/>
      <c r="C21" s="313"/>
      <c r="D21" s="355"/>
      <c r="E21" s="399"/>
      <c r="F21" s="313"/>
      <c r="G21" s="355"/>
      <c r="H21" s="399"/>
      <c r="I21" s="313"/>
      <c r="J21" s="355"/>
      <c r="K21" s="313"/>
      <c r="L21" s="355"/>
      <c r="M21" s="399"/>
      <c r="N21" s="401"/>
    </row>
    <row r="22" spans="1:14" x14ac:dyDescent="0.25">
      <c r="A22" s="354"/>
      <c r="B22" s="400"/>
      <c r="C22" s="332"/>
      <c r="D22" s="331"/>
      <c r="E22" s="400"/>
      <c r="F22" s="332"/>
      <c r="G22" s="331"/>
      <c r="H22" s="400"/>
      <c r="I22" s="332"/>
      <c r="J22" s="331"/>
      <c r="K22" s="332"/>
      <c r="L22" s="331"/>
      <c r="M22" s="400"/>
      <c r="N22" s="402"/>
    </row>
    <row r="23" spans="1:14" ht="30.2" customHeight="1" x14ac:dyDescent="0.25">
      <c r="A23" s="414" t="s">
        <v>60</v>
      </c>
      <c r="B23" s="397"/>
      <c r="C23" s="408"/>
      <c r="D23" s="396" t="s">
        <v>61</v>
      </c>
      <c r="E23" s="397"/>
      <c r="F23" s="408"/>
      <c r="G23" s="396" t="s">
        <v>59</v>
      </c>
      <c r="H23" s="397"/>
      <c r="I23" s="408"/>
      <c r="J23" s="396" t="s">
        <v>62</v>
      </c>
      <c r="K23" s="408"/>
      <c r="L23" s="396" t="s">
        <v>63</v>
      </c>
      <c r="M23" s="397"/>
      <c r="N23" s="398"/>
    </row>
    <row r="24" spans="1:14" x14ac:dyDescent="0.25">
      <c r="A24" s="312"/>
      <c r="B24" s="399"/>
      <c r="C24" s="313"/>
      <c r="D24" s="355"/>
      <c r="E24" s="399"/>
      <c r="F24" s="313"/>
      <c r="G24" s="355"/>
      <c r="H24" s="399"/>
      <c r="I24" s="313"/>
      <c r="J24" s="355"/>
      <c r="K24" s="313"/>
      <c r="L24" s="355"/>
      <c r="M24" s="399"/>
      <c r="N24" s="401"/>
    </row>
    <row r="25" spans="1:14" x14ac:dyDescent="0.25">
      <c r="A25" s="354"/>
      <c r="B25" s="400"/>
      <c r="C25" s="332"/>
      <c r="D25" s="331"/>
      <c r="E25" s="400"/>
      <c r="F25" s="332"/>
      <c r="G25" s="331"/>
      <c r="H25" s="400"/>
      <c r="I25" s="332"/>
      <c r="J25" s="331"/>
      <c r="K25" s="332"/>
      <c r="L25" s="331"/>
      <c r="M25" s="400"/>
      <c r="N25" s="402"/>
    </row>
    <row r="26" spans="1:14" s="2" customFormat="1" ht="24" customHeight="1" x14ac:dyDescent="0.25">
      <c r="A26" s="290" t="s">
        <v>35</v>
      </c>
      <c r="B26" s="291"/>
      <c r="C26" s="291"/>
      <c r="D26" s="291"/>
      <c r="E26" s="291"/>
      <c r="F26" s="291"/>
      <c r="G26" s="291"/>
      <c r="H26" s="291"/>
      <c r="I26" s="291"/>
      <c r="J26" s="291"/>
      <c r="K26" s="291"/>
      <c r="L26" s="291"/>
      <c r="M26" s="291"/>
      <c r="N26" s="292"/>
    </row>
    <row r="27" spans="1:14" ht="30.2" customHeight="1" x14ac:dyDescent="0.25">
      <c r="A27" s="414" t="s">
        <v>51</v>
      </c>
      <c r="B27" s="397"/>
      <c r="C27" s="397"/>
      <c r="D27" s="408"/>
      <c r="E27" s="396" t="s">
        <v>483</v>
      </c>
      <c r="F27" s="397"/>
      <c r="G27" s="397"/>
      <c r="H27" s="408"/>
      <c r="I27" s="396" t="s">
        <v>52</v>
      </c>
      <c r="J27" s="397"/>
      <c r="K27" s="397"/>
      <c r="L27" s="408"/>
      <c r="M27" s="396" t="s">
        <v>53</v>
      </c>
      <c r="N27" s="398"/>
    </row>
    <row r="28" spans="1:14" ht="15.75" customHeight="1" x14ac:dyDescent="0.25">
      <c r="A28" s="415"/>
      <c r="B28" s="416"/>
      <c r="C28" s="416"/>
      <c r="D28" s="417"/>
      <c r="E28" s="421"/>
      <c r="F28" s="416"/>
      <c r="G28" s="416"/>
      <c r="H28" s="417"/>
      <c r="I28" s="421"/>
      <c r="J28" s="416"/>
      <c r="K28" s="416"/>
      <c r="L28" s="417"/>
      <c r="M28" s="424"/>
      <c r="N28" s="425"/>
    </row>
    <row r="29" spans="1:14" ht="15.75" customHeight="1" x14ac:dyDescent="0.25">
      <c r="A29" s="418"/>
      <c r="B29" s="419"/>
      <c r="C29" s="419"/>
      <c r="D29" s="420"/>
      <c r="E29" s="422"/>
      <c r="F29" s="419"/>
      <c r="G29" s="419"/>
      <c r="H29" s="420"/>
      <c r="I29" s="422"/>
      <c r="J29" s="419"/>
      <c r="K29" s="419"/>
      <c r="L29" s="420"/>
      <c r="M29" s="426"/>
      <c r="N29" s="427"/>
    </row>
    <row r="30" spans="1:14" x14ac:dyDescent="0.25">
      <c r="A30" s="322"/>
      <c r="B30" s="323"/>
      <c r="C30" s="287" t="s">
        <v>44</v>
      </c>
      <c r="D30" s="287"/>
      <c r="E30" s="287"/>
      <c r="F30" s="323"/>
      <c r="G30" s="287" t="s">
        <v>36</v>
      </c>
      <c r="H30" s="287"/>
      <c r="I30" s="323"/>
      <c r="J30" s="287" t="s">
        <v>37</v>
      </c>
      <c r="K30" s="287"/>
      <c r="L30" s="406"/>
      <c r="M30" s="406"/>
      <c r="N30" s="407"/>
    </row>
    <row r="31" spans="1:14" x14ac:dyDescent="0.25">
      <c r="A31" s="322"/>
      <c r="B31" s="323"/>
      <c r="C31" s="287"/>
      <c r="D31" s="287"/>
      <c r="E31" s="287"/>
      <c r="F31" s="323"/>
      <c r="G31" s="287"/>
      <c r="H31" s="287"/>
      <c r="I31" s="323"/>
      <c r="J31" s="287"/>
      <c r="K31" s="287"/>
      <c r="L31" s="406"/>
      <c r="M31" s="406"/>
      <c r="N31" s="407"/>
    </row>
    <row r="32" spans="1:14" x14ac:dyDescent="0.25">
      <c r="A32" s="341" t="s">
        <v>38</v>
      </c>
      <c r="B32" s="287"/>
      <c r="C32" s="287"/>
      <c r="D32" s="226"/>
      <c r="E32" s="226"/>
      <c r="F32" s="287" t="s">
        <v>39</v>
      </c>
      <c r="G32" s="287"/>
      <c r="H32" s="323"/>
      <c r="I32" s="323"/>
      <c r="J32" s="287" t="s">
        <v>40</v>
      </c>
      <c r="K32" s="287"/>
      <c r="L32" s="323"/>
      <c r="M32" s="323"/>
      <c r="N32" s="405"/>
    </row>
    <row r="33" spans="1:14" x14ac:dyDescent="0.25">
      <c r="A33" s="341"/>
      <c r="B33" s="287"/>
      <c r="C33" s="287"/>
      <c r="D33" s="226"/>
      <c r="E33" s="226"/>
      <c r="F33" s="287"/>
      <c r="G33" s="287"/>
      <c r="H33" s="323"/>
      <c r="I33" s="323"/>
      <c r="J33" s="287"/>
      <c r="K33" s="287"/>
      <c r="L33" s="323"/>
      <c r="M33" s="323"/>
      <c r="N33" s="405"/>
    </row>
    <row r="34" spans="1:14" x14ac:dyDescent="0.25">
      <c r="A34" s="322"/>
      <c r="B34" s="323"/>
      <c r="C34" s="287" t="s">
        <v>41</v>
      </c>
      <c r="D34" s="287"/>
      <c r="E34" s="287"/>
      <c r="F34" s="226"/>
      <c r="G34" s="287" t="s">
        <v>36</v>
      </c>
      <c r="H34" s="287"/>
      <c r="I34" s="323"/>
      <c r="J34" s="287" t="s">
        <v>37</v>
      </c>
      <c r="K34" s="287"/>
      <c r="L34" s="406"/>
      <c r="M34" s="406"/>
      <c r="N34" s="407"/>
    </row>
    <row r="35" spans="1:14" x14ac:dyDescent="0.25">
      <c r="A35" s="322"/>
      <c r="B35" s="323"/>
      <c r="C35" s="287"/>
      <c r="D35" s="287"/>
      <c r="E35" s="287"/>
      <c r="F35" s="226"/>
      <c r="G35" s="287"/>
      <c r="H35" s="287"/>
      <c r="I35" s="323"/>
      <c r="J35" s="287"/>
      <c r="K35" s="287"/>
      <c r="L35" s="406"/>
      <c r="M35" s="406"/>
      <c r="N35" s="407"/>
    </row>
    <row r="36" spans="1:14" x14ac:dyDescent="0.25">
      <c r="A36" s="403" t="s">
        <v>42</v>
      </c>
      <c r="B36" s="404"/>
      <c r="C36" s="404"/>
      <c r="D36" s="404"/>
      <c r="E36" s="287" t="s">
        <v>50</v>
      </c>
      <c r="F36" s="287"/>
      <c r="G36" s="226"/>
      <c r="H36" s="226"/>
      <c r="I36" s="226"/>
      <c r="J36" s="287" t="s">
        <v>40</v>
      </c>
      <c r="K36" s="287"/>
      <c r="L36" s="226"/>
      <c r="M36" s="226"/>
      <c r="N36" s="394"/>
    </row>
    <row r="37" spans="1:14" x14ac:dyDescent="0.25">
      <c r="A37" s="403"/>
      <c r="B37" s="404"/>
      <c r="C37" s="404"/>
      <c r="D37" s="404"/>
      <c r="E37" s="287"/>
      <c r="F37" s="287"/>
      <c r="G37" s="226"/>
      <c r="H37" s="226"/>
      <c r="I37" s="226"/>
      <c r="J37" s="287"/>
      <c r="K37" s="287"/>
      <c r="L37" s="226"/>
      <c r="M37" s="226"/>
      <c r="N37" s="394"/>
    </row>
    <row r="38" spans="1:14" x14ac:dyDescent="0.25">
      <c r="A38" s="322"/>
      <c r="B38" s="323"/>
      <c r="C38" s="287" t="s">
        <v>43</v>
      </c>
      <c r="D38" s="287"/>
      <c r="E38" s="287"/>
      <c r="F38" s="323"/>
      <c r="G38" s="287" t="s">
        <v>36</v>
      </c>
      <c r="H38" s="287"/>
      <c r="I38" s="323"/>
      <c r="J38" s="287" t="s">
        <v>37</v>
      </c>
      <c r="K38" s="287"/>
      <c r="L38" s="406"/>
      <c r="M38" s="406"/>
      <c r="N38" s="407"/>
    </row>
    <row r="39" spans="1:14" x14ac:dyDescent="0.25">
      <c r="A39" s="322"/>
      <c r="B39" s="323"/>
      <c r="C39" s="287"/>
      <c r="D39" s="287"/>
      <c r="E39" s="287"/>
      <c r="F39" s="323"/>
      <c r="G39" s="287"/>
      <c r="H39" s="287"/>
      <c r="I39" s="323"/>
      <c r="J39" s="287"/>
      <c r="K39" s="287"/>
      <c r="L39" s="406"/>
      <c r="M39" s="406"/>
      <c r="N39" s="407"/>
    </row>
    <row r="40" spans="1:14" s="3" customFormat="1" ht="42" customHeight="1" x14ac:dyDescent="0.25">
      <c r="A40" s="423" t="s">
        <v>45</v>
      </c>
      <c r="B40" s="342"/>
      <c r="C40" s="342"/>
      <c r="D40" s="342"/>
      <c r="E40" s="342"/>
      <c r="F40" s="428" t="s">
        <v>484</v>
      </c>
      <c r="G40" s="429"/>
      <c r="H40" s="126" t="s">
        <v>480</v>
      </c>
      <c r="I40" s="428" t="s">
        <v>49</v>
      </c>
      <c r="J40" s="429"/>
      <c r="K40" s="126" t="s">
        <v>485</v>
      </c>
      <c r="L40" s="126" t="s">
        <v>46</v>
      </c>
      <c r="M40" s="126" t="s">
        <v>47</v>
      </c>
      <c r="N40" s="150" t="s">
        <v>48</v>
      </c>
    </row>
    <row r="41" spans="1:14" x14ac:dyDescent="0.25">
      <c r="A41" s="392"/>
      <c r="B41" s="226"/>
      <c r="C41" s="226"/>
      <c r="D41" s="226"/>
      <c r="E41" s="226"/>
      <c r="F41" s="226"/>
      <c r="G41" s="226"/>
      <c r="H41" s="226"/>
      <c r="I41" s="226"/>
      <c r="J41" s="226"/>
      <c r="K41" s="226"/>
      <c r="L41" s="226"/>
      <c r="M41" s="226"/>
      <c r="N41" s="394"/>
    </row>
    <row r="42" spans="1:14" x14ac:dyDescent="0.25">
      <c r="A42" s="392"/>
      <c r="B42" s="226"/>
      <c r="C42" s="226"/>
      <c r="D42" s="226"/>
      <c r="E42" s="226"/>
      <c r="F42" s="226"/>
      <c r="G42" s="226"/>
      <c r="H42" s="226"/>
      <c r="I42" s="226"/>
      <c r="J42" s="226"/>
      <c r="K42" s="226"/>
      <c r="L42" s="226"/>
      <c r="M42" s="226"/>
      <c r="N42" s="394"/>
    </row>
    <row r="43" spans="1:14" ht="19.5" thickBot="1" x14ac:dyDescent="0.35">
      <c r="A43" s="411" t="s">
        <v>93</v>
      </c>
      <c r="B43" s="412"/>
      <c r="C43" s="412"/>
      <c r="D43" s="412"/>
      <c r="E43" s="412"/>
      <c r="F43" s="412"/>
      <c r="G43" s="412"/>
      <c r="H43" s="412"/>
      <c r="I43" s="412"/>
      <c r="J43" s="412"/>
      <c r="K43" s="412"/>
      <c r="L43" s="412"/>
      <c r="M43" s="412"/>
      <c r="N43" s="413"/>
    </row>
    <row r="44" spans="1:14" x14ac:dyDescent="0.25">
      <c r="A44" s="1"/>
      <c r="B44" s="1"/>
      <c r="C44" s="1"/>
      <c r="D44" s="1"/>
      <c r="E44" s="1"/>
      <c r="F44" s="1"/>
      <c r="G44" s="1"/>
      <c r="H44" s="1"/>
      <c r="I44" s="1"/>
      <c r="J44" s="1"/>
      <c r="K44" s="1"/>
      <c r="L44" s="1"/>
      <c r="M44" s="1"/>
      <c r="N44" s="1"/>
    </row>
    <row r="45" spans="1:14" x14ac:dyDescent="0.25">
      <c r="A45" s="1"/>
      <c r="B45" s="1"/>
      <c r="C45" s="1"/>
      <c r="D45" s="1"/>
      <c r="E45" s="1"/>
      <c r="F45" s="1"/>
      <c r="G45" s="1"/>
      <c r="H45" s="1"/>
      <c r="I45" s="1"/>
      <c r="J45" s="1"/>
      <c r="K45" s="1"/>
      <c r="L45" s="1"/>
      <c r="M45" s="1"/>
      <c r="N45" s="1"/>
    </row>
    <row r="46" spans="1:14" x14ac:dyDescent="0.25">
      <c r="A46" s="1"/>
      <c r="B46" s="1"/>
      <c r="C46" s="1"/>
      <c r="D46" s="1"/>
      <c r="E46" s="1"/>
      <c r="F46" s="1"/>
      <c r="G46" s="1"/>
      <c r="H46" s="1"/>
      <c r="I46" s="1"/>
      <c r="J46" s="1"/>
      <c r="K46" s="1"/>
      <c r="L46" s="1"/>
      <c r="M46" s="1"/>
      <c r="N46" s="1"/>
    </row>
    <row r="47" spans="1:14" x14ac:dyDescent="0.25">
      <c r="A47" s="1"/>
      <c r="B47" s="1"/>
      <c r="C47" s="1"/>
      <c r="D47" s="1"/>
      <c r="E47" s="1"/>
      <c r="F47" s="1"/>
      <c r="G47" s="1"/>
      <c r="H47" s="1"/>
      <c r="I47" s="1"/>
      <c r="J47" s="1"/>
      <c r="K47" s="1"/>
      <c r="L47" s="1"/>
      <c r="M47" s="1"/>
      <c r="N47" s="1"/>
    </row>
    <row r="48" spans="1:14" x14ac:dyDescent="0.25">
      <c r="A48" s="1"/>
      <c r="B48" s="1"/>
      <c r="C48" s="1"/>
      <c r="D48" s="1"/>
      <c r="E48" s="1"/>
      <c r="F48" s="1"/>
      <c r="G48" s="1"/>
      <c r="H48" s="1"/>
      <c r="I48" s="1"/>
      <c r="J48" s="1"/>
      <c r="K48" s="1"/>
      <c r="L48" s="1"/>
      <c r="M48" s="1"/>
      <c r="N48" s="1"/>
    </row>
    <row r="49" spans="1:14" x14ac:dyDescent="0.25">
      <c r="A49" s="1"/>
      <c r="B49" s="1"/>
      <c r="C49" s="1"/>
      <c r="D49" s="1"/>
      <c r="E49" s="1"/>
      <c r="F49" s="1"/>
      <c r="G49" s="1"/>
      <c r="H49" s="1"/>
      <c r="I49" s="1"/>
      <c r="J49" s="1"/>
      <c r="K49" s="1"/>
      <c r="L49" s="1"/>
      <c r="M49" s="1"/>
      <c r="N49" s="1"/>
    </row>
    <row r="50" spans="1:14" x14ac:dyDescent="0.25">
      <c r="A50" s="1"/>
      <c r="B50" s="1"/>
      <c r="C50" s="1"/>
      <c r="D50" s="1"/>
      <c r="E50" s="1"/>
      <c r="F50" s="1"/>
      <c r="G50" s="1"/>
      <c r="H50" s="1"/>
      <c r="I50" s="1"/>
      <c r="J50" s="1"/>
      <c r="K50" s="1"/>
      <c r="L50" s="1"/>
      <c r="M50" s="1"/>
      <c r="N50" s="1"/>
    </row>
    <row r="51" spans="1:14" x14ac:dyDescent="0.25">
      <c r="A51" s="1"/>
      <c r="B51" s="1"/>
      <c r="C51" s="1"/>
      <c r="D51" s="1"/>
      <c r="E51" s="1"/>
      <c r="F51" s="1"/>
      <c r="G51" s="1"/>
      <c r="H51" s="1"/>
      <c r="I51" s="1"/>
      <c r="J51" s="1"/>
      <c r="K51" s="1"/>
      <c r="L51" s="1"/>
      <c r="M51" s="1"/>
      <c r="N51" s="1"/>
    </row>
    <row r="52" spans="1:14" x14ac:dyDescent="0.25">
      <c r="A52" s="1"/>
      <c r="B52" s="1"/>
      <c r="C52" s="1"/>
      <c r="D52" s="1"/>
      <c r="E52" s="1"/>
      <c r="F52" s="1"/>
      <c r="G52" s="1"/>
      <c r="H52" s="1"/>
      <c r="I52" s="1"/>
      <c r="J52" s="1"/>
      <c r="K52" s="1"/>
      <c r="L52" s="1"/>
      <c r="M52" s="1"/>
      <c r="N52" s="1"/>
    </row>
    <row r="53" spans="1:14" x14ac:dyDescent="0.25">
      <c r="A53" s="1"/>
      <c r="B53" s="1"/>
      <c r="C53" s="1"/>
      <c r="D53" s="1"/>
      <c r="E53" s="1"/>
      <c r="F53" s="1"/>
      <c r="G53" s="1"/>
      <c r="H53" s="1"/>
      <c r="I53" s="1"/>
      <c r="J53" s="1"/>
      <c r="K53" s="1"/>
      <c r="L53" s="1"/>
      <c r="M53" s="1"/>
      <c r="N53" s="1"/>
    </row>
    <row r="54" spans="1:14" x14ac:dyDescent="0.25">
      <c r="A54" s="1"/>
      <c r="B54" s="1"/>
      <c r="C54" s="1"/>
      <c r="D54" s="1"/>
      <c r="E54" s="1"/>
      <c r="F54" s="1"/>
      <c r="G54" s="1"/>
      <c r="H54" s="1"/>
      <c r="I54" s="1"/>
      <c r="J54" s="1"/>
      <c r="K54" s="1"/>
      <c r="L54" s="1"/>
      <c r="M54" s="1"/>
      <c r="N54" s="1"/>
    </row>
    <row r="55" spans="1:14" x14ac:dyDescent="0.25">
      <c r="A55" s="1"/>
      <c r="B55" s="1"/>
      <c r="C55" s="1"/>
      <c r="D55" s="1"/>
      <c r="E55" s="1"/>
      <c r="F55" s="1"/>
      <c r="G55" s="1"/>
      <c r="H55" s="1"/>
      <c r="I55" s="1"/>
      <c r="J55" s="1"/>
      <c r="K55" s="1"/>
      <c r="L55" s="1"/>
      <c r="M55" s="1"/>
      <c r="N55" s="1"/>
    </row>
    <row r="56" spans="1:14" x14ac:dyDescent="0.25">
      <c r="A56" s="1"/>
      <c r="B56" s="1"/>
      <c r="C56" s="1"/>
      <c r="D56" s="1"/>
      <c r="E56" s="1"/>
      <c r="F56" s="1"/>
      <c r="G56" s="1"/>
      <c r="H56" s="1"/>
      <c r="I56" s="1"/>
      <c r="J56" s="1"/>
      <c r="K56" s="1"/>
      <c r="L56" s="1"/>
      <c r="M56" s="1"/>
      <c r="N56" s="1"/>
    </row>
    <row r="57" spans="1:14" x14ac:dyDescent="0.25">
      <c r="A57" s="1"/>
      <c r="B57" s="1"/>
      <c r="C57" s="1"/>
      <c r="D57" s="1"/>
      <c r="E57" s="1"/>
      <c r="F57" s="1"/>
      <c r="G57" s="1"/>
      <c r="H57" s="1"/>
      <c r="I57" s="1"/>
      <c r="J57" s="1"/>
      <c r="K57" s="1"/>
      <c r="L57" s="1"/>
      <c r="M57" s="1"/>
      <c r="N57" s="1"/>
    </row>
    <row r="58" spans="1:14" x14ac:dyDescent="0.25">
      <c r="A58" s="1"/>
      <c r="B58" s="1"/>
      <c r="C58" s="1"/>
      <c r="D58" s="1"/>
      <c r="E58" s="1"/>
      <c r="F58" s="1"/>
      <c r="G58" s="1"/>
      <c r="H58" s="1"/>
      <c r="I58" s="1"/>
      <c r="J58" s="1"/>
      <c r="K58" s="1"/>
      <c r="L58" s="1"/>
      <c r="M58" s="1"/>
      <c r="N58" s="1"/>
    </row>
    <row r="59" spans="1:14" x14ac:dyDescent="0.25">
      <c r="A59" s="1"/>
      <c r="B59" s="1"/>
      <c r="C59" s="1"/>
      <c r="D59" s="1"/>
      <c r="E59" s="1"/>
      <c r="F59" s="1"/>
      <c r="G59" s="1"/>
      <c r="H59" s="1"/>
      <c r="I59" s="1"/>
      <c r="J59" s="1"/>
      <c r="K59" s="1"/>
      <c r="L59" s="1"/>
      <c r="M59" s="1"/>
      <c r="N59" s="1"/>
    </row>
  </sheetData>
  <mergeCells count="137">
    <mergeCell ref="M41:M42"/>
    <mergeCell ref="N41:N42"/>
    <mergeCell ref="A43:N43"/>
    <mergeCell ref="L38:N39"/>
    <mergeCell ref="A40:E40"/>
    <mergeCell ref="F40:G40"/>
    <mergeCell ref="I40:J40"/>
    <mergeCell ref="A41:E42"/>
    <mergeCell ref="F41:G42"/>
    <mergeCell ref="H41:H42"/>
    <mergeCell ref="I41:J42"/>
    <mergeCell ref="K41:K42"/>
    <mergeCell ref="L41:L42"/>
    <mergeCell ref="A38:B39"/>
    <mergeCell ref="C38:E39"/>
    <mergeCell ref="F38:F39"/>
    <mergeCell ref="G38:H39"/>
    <mergeCell ref="I38:I39"/>
    <mergeCell ref="J38:K39"/>
    <mergeCell ref="L34:N35"/>
    <mergeCell ref="A36:D37"/>
    <mergeCell ref="E36:F37"/>
    <mergeCell ref="G36:I37"/>
    <mergeCell ref="J36:K37"/>
    <mergeCell ref="L36:N37"/>
    <mergeCell ref="A34:B35"/>
    <mergeCell ref="C34:E35"/>
    <mergeCell ref="F34:F35"/>
    <mergeCell ref="G34:H35"/>
    <mergeCell ref="I34:I35"/>
    <mergeCell ref="J34:K35"/>
    <mergeCell ref="L30:N31"/>
    <mergeCell ref="A32:C33"/>
    <mergeCell ref="D32:E33"/>
    <mergeCell ref="F32:G33"/>
    <mergeCell ref="H32:I33"/>
    <mergeCell ref="J32:K33"/>
    <mergeCell ref="L32:N33"/>
    <mergeCell ref="A30:B31"/>
    <mergeCell ref="C30:E31"/>
    <mergeCell ref="F30:F31"/>
    <mergeCell ref="G30:H31"/>
    <mergeCell ref="I30:I31"/>
    <mergeCell ref="J30:K31"/>
    <mergeCell ref="A27:D27"/>
    <mergeCell ref="E27:H27"/>
    <mergeCell ref="I27:L27"/>
    <mergeCell ref="M27:N27"/>
    <mergeCell ref="A28:D29"/>
    <mergeCell ref="E28:H29"/>
    <mergeCell ref="I28:L29"/>
    <mergeCell ref="M28:N29"/>
    <mergeCell ref="A24:C25"/>
    <mergeCell ref="D24:F25"/>
    <mergeCell ref="G24:I25"/>
    <mergeCell ref="J24:K25"/>
    <mergeCell ref="L24:N25"/>
    <mergeCell ref="A26:N26"/>
    <mergeCell ref="A21:C22"/>
    <mergeCell ref="D21:F22"/>
    <mergeCell ref="G21:I22"/>
    <mergeCell ref="J21:K22"/>
    <mergeCell ref="L21:N22"/>
    <mergeCell ref="A23:C23"/>
    <mergeCell ref="D23:F23"/>
    <mergeCell ref="G23:I23"/>
    <mergeCell ref="J23:K23"/>
    <mergeCell ref="L23:N23"/>
    <mergeCell ref="A16:N16"/>
    <mergeCell ref="A17:C17"/>
    <mergeCell ref="D17:E17"/>
    <mergeCell ref="F17:G17"/>
    <mergeCell ref="I17:J17"/>
    <mergeCell ref="K17:L17"/>
    <mergeCell ref="M17:N17"/>
    <mergeCell ref="M18:N19"/>
    <mergeCell ref="A20:C20"/>
    <mergeCell ref="D20:F20"/>
    <mergeCell ref="G20:I20"/>
    <mergeCell ref="J20:K20"/>
    <mergeCell ref="L20:N20"/>
    <mergeCell ref="A18:C19"/>
    <mergeCell ref="D18:E19"/>
    <mergeCell ref="F18:G19"/>
    <mergeCell ref="H18:H19"/>
    <mergeCell ref="I18:J19"/>
    <mergeCell ref="K18:L19"/>
    <mergeCell ref="A13:C13"/>
    <mergeCell ref="H13:J13"/>
    <mergeCell ref="K13:L13"/>
    <mergeCell ref="M13:N13"/>
    <mergeCell ref="A14:C15"/>
    <mergeCell ref="D14:D15"/>
    <mergeCell ref="E14:E15"/>
    <mergeCell ref="F14:F15"/>
    <mergeCell ref="G14:G15"/>
    <mergeCell ref="H14:J15"/>
    <mergeCell ref="K14:L15"/>
    <mergeCell ref="M14:N15"/>
    <mergeCell ref="A11:C12"/>
    <mergeCell ref="D11:F12"/>
    <mergeCell ref="G11:H12"/>
    <mergeCell ref="I11:J11"/>
    <mergeCell ref="K11:L11"/>
    <mergeCell ref="M11:N12"/>
    <mergeCell ref="I12:J12"/>
    <mergeCell ref="K12:L12"/>
    <mergeCell ref="A9:N9"/>
    <mergeCell ref="A10:C10"/>
    <mergeCell ref="D10:F10"/>
    <mergeCell ref="G10:H10"/>
    <mergeCell ref="I10:L10"/>
    <mergeCell ref="M10:N10"/>
    <mergeCell ref="A1:N1"/>
    <mergeCell ref="A2:N2"/>
    <mergeCell ref="A3:B3"/>
    <mergeCell ref="C3:F3"/>
    <mergeCell ref="G3:H3"/>
    <mergeCell ref="I3:K3"/>
    <mergeCell ref="L3:N3"/>
    <mergeCell ref="L6:N6"/>
    <mergeCell ref="A7:B8"/>
    <mergeCell ref="C7:D8"/>
    <mergeCell ref="E7:F8"/>
    <mergeCell ref="G7:H8"/>
    <mergeCell ref="I7:K8"/>
    <mergeCell ref="L7:N8"/>
    <mergeCell ref="A4:B5"/>
    <mergeCell ref="C4:F5"/>
    <mergeCell ref="G4:H5"/>
    <mergeCell ref="I4:K5"/>
    <mergeCell ref="L4:N5"/>
    <mergeCell ref="A6:B6"/>
    <mergeCell ref="C6:D6"/>
    <mergeCell ref="E6:F6"/>
    <mergeCell ref="G6:H6"/>
    <mergeCell ref="I6:K6"/>
  </mergeCells>
  <dataValidations count="57">
    <dataValidation allowBlank="1" showInputMessage="1" showErrorMessage="1" promptTitle="Install Smart Thermostat" prompt="Select the Check Box if the existing HVAC system does not have a Smart Thermostat to operate the heating/cooling. " sqref="A30:B31" xr:uid="{E0CDA6E8-8E96-4EAA-A317-55AA36E6AF2A}"/>
    <dataValidation allowBlank="1" showInputMessage="1" showErrorMessage="1" promptTitle="Required " prompt="Check required to apply the measure as a Health and Safety Measure. " sqref="F30:F31" xr:uid="{215005F7-6D2A-4E77-8AFE-7966776FD682}"/>
    <dataValidation allowBlank="1" showInputMessage="1" showErrorMessage="1" promptTitle="Include In SIR" prompt="Check both “Required” and “Include in SIR” to apply the measure as an Incidental Repair (below SIR threshold) or Energy- Conservation Measure (above SIR threshold)" sqref="I34:I35 I30:I31" xr:uid="{85F42BA0-110C-49AC-A9D8-522582380CE1}"/>
    <dataValidation allowBlank="1" showInputMessage="1" showErrorMessage="1" promptTitle="Required" prompt="Check required to apply the measure as a Health and Safety Measure. " sqref="F34:F35" xr:uid="{E16E6D7B-382D-4CCF-8A54-7458E1A25DC0}"/>
    <dataValidation allowBlank="1" showInputMessage="1" showErrorMessage="1" promptTitle="Tune Up" prompt="Select this Checkbox if inspection of the existing equipment indicates a system tune-up is all that is necessary. " sqref="A34:B35" xr:uid="{4D025CEA-47AD-428E-AE44-A8CA77E431ED}"/>
    <dataValidation allowBlank="1" showInputMessage="1" showErrorMessage="1" promptTitle="Cost(s)" prompt="Enter Costs Associated with the equipment being evaluated (NEAT/MHEA)" sqref="L41:N42" xr:uid="{020547C0-7ADD-457A-98A3-33D588E17B24}"/>
    <dataValidation allowBlank="1" showInputMessage="1" showErrorMessage="1" promptTitle="Output Capacity" prompt="Enter the Output Capacity of the equipment being evaluated (NEAT/MHEA)" sqref="I41:J42" xr:uid="{4BE2DEEA-14B5-48A0-9050-1E7732D16438}"/>
    <dataValidation allowBlank="1" showInputMessage="1" showErrorMessage="1" promptTitle="Efficiency" prompt="Enter projected % of replacement equipment being evaluated (NEAT/MHEA)" sqref="F41:G42" xr:uid="{B6C481FC-CF00-4CA5-8B5E-A7BB1F203D94}"/>
    <dataValidation allowBlank="1" showInputMessage="1" showErrorMessage="1" promptTitle="Heating Efficiency (%) Improve. " prompt="1-2% is typical. 5% is possible if the unit is old, has not been recently tuned, and is tuned using diagnostic equipment." sqref="G36:I37" xr:uid="{F2EBB47A-16DC-4D7D-A611-E37D18A06FFD}"/>
    <dataValidation allowBlank="1" showInputMessage="1" showErrorMessage="1" prompt="The number of hours each day that a set-back thermostat, if one exists, affects the thermostat set-point._x000a_A typical range for Daily Setback Hours is 6 to 10 hours per day, depending on household schedules and comfort preferences._x000a_• Values are between 1-12" sqref="H32:I33" xr:uid="{AB38935D-B7C0-41CD-B15E-402346004FE7}"/>
    <dataValidation allowBlank="1" showInputMessage="1" showErrorMessage="1" promptTitle="Heating Nighttime Setback (F)" prompt="The number of degrees the thermostat lowers the heating temperature at night to save energy while maintaining comfort. Typically, this is set 5-10°F below the normal daytime temperature._x000a_• Values are between 1 and 10 _x000a_" sqref="D32:E33" xr:uid="{90C8328B-4E6E-441C-AEEC-FECBC0428672}"/>
    <dataValidation allowBlank="1" showInputMessage="1" showErrorMessage="1" promptTitle="Flue Diameter (in)" prompt="Enter the Flue Diameter in inhces for the Flue Pipe. " sqref="J21:K22" xr:uid="{AE0B0CD2-1804-42BF-BEEB-FDFD33CE20D9}"/>
    <dataValidation allowBlank="1" showInputMessage="1" showErrorMessage="1" promptTitle="Heating Setback Used " prompt="Select the box if a heating setback is being used. " sqref="M18:N19" xr:uid="{88AD7592-2E5E-477F-B1B7-F67C48A0381A}"/>
    <dataValidation allowBlank="1" showInputMessage="1" showErrorMessage="1" promptTitle="On in Summer " prompt="Select the box if Present. " sqref="K18:L19" xr:uid="{AC7284F6-8F90-4172-A364-826C47EEB257}"/>
    <dataValidation allowBlank="1" showInputMessage="1" showErrorMessage="1" promptTitle="Pilot Light " prompt="Select the box if Present. " sqref="I18:J19" xr:uid="{A04D5C4D-F6EE-467D-8729-BB70F3980109}"/>
    <dataValidation allowBlank="1" showInputMessage="1" showErrorMessage="1" promptTitle="IID" prompt="Select the box if Present. " sqref="H18:H19" xr:uid="{814C5F02-9794-40DE-AB41-211C3BC68BB8}"/>
    <dataValidation allowBlank="1" showInputMessage="1" showErrorMessage="1" promptTitle="Automatic Vent Damper" prompt="Select the Checkbox if Present. " sqref="F18:G19" xr:uid="{D0AEFF5B-310E-4867-85CA-F658EF847F61}"/>
    <dataValidation allowBlank="1" showInputMessage="1" showErrorMessage="1" promptTitle="Atmospheric Burner" prompt="Select the Check Box if Present. " sqref="D18:E19" xr:uid="{DE8D68A2-8AE3-4CF5-81B8-6790183DAC2B}"/>
    <dataValidation allowBlank="1" showInputMessage="1" showErrorMessage="1" promptTitle="Fraction of Load Served" prompt="Enter the Estimated Fraction of Load Served in %." sqref="A18:C19" xr:uid="{013A37FB-C8DB-4F71-9EEF-8D884D98ED51}"/>
    <dataValidation allowBlank="1" showInputMessage="1" showErrorMessage="1" promptTitle="Existing HSPF" prompt="Enter Existing HSPF if known. " sqref="K14:L15" xr:uid="{F0E3D5E3-D060-41C4-AAC1-F6EB475ED8A6}"/>
    <dataValidation allowBlank="1" showInputMessage="1" showErrorMessage="1" promptTitle="Steady State Efficiency" prompt="Enter Stead State Efficiency from Combustiion Analyzer " sqref="H14:J15" xr:uid="{5833047B-7D42-48C4-B9FE-7F8C89BD3804}"/>
    <dataValidation type="list" allowBlank="1" showInputMessage="1" showErrorMessage="1" sqref="E14:E15" xr:uid="{53901EED-5BC3-4C50-82B8-1284E5244EE4}">
      <formula1>"%,HSPF, HSPF2, COP, "</formula1>
    </dataValidation>
    <dataValidation type="list" allowBlank="1" showInputMessage="1" showErrorMessage="1" promptTitle="Output Capacity Measurement " prompt="Select Output Capacity Measurement " sqref="G14:G15" xr:uid="{2515FBA9-5605-4053-BA56-CBBC5A6B1E27}">
      <formula1>"kBtu/hr, Btu/hr, kW"</formula1>
    </dataValidation>
    <dataValidation allowBlank="1" showInputMessage="1" showErrorMessage="1" promptTitle="Output Capacity" prompt="Enter the output capacity of the heating system in units of kBtu/hr. The output capacity is usually obtained directly from the nameplate of the heating system or from an inspection of nozzle sizes, etc. " sqref="F14" xr:uid="{53A3E14D-8885-487B-96FD-12139E074796}"/>
    <dataValidation allowBlank="1" showInputMessage="1" showErrorMessage="1" promptTitle="Return Temp." prompt="Enter Return Temp from Heat Rise Test. " sqref="K12:L12" xr:uid="{3E437033-8D53-4A5D-8864-0B0E0C902A0D}"/>
    <dataValidation allowBlank="1" showInputMessage="1" showErrorMessage="1" promptTitle="Supply Temp." prompt="Enter Supply Temp from Heat Rise Test" sqref="I12:J12" xr:uid="{7D6CF58D-7A65-4982-BD01-31E7BDC27251}"/>
    <dataValidation allowBlank="1" showInputMessage="1" showErrorMessage="1" promptTitle="Model #" prompt="Enter the model # taken from the Equipment. " sqref="L7:N8" xr:uid="{9FFCD171-8BB6-4E69-9FFF-2B104870A809}"/>
    <dataValidation allowBlank="1" showInputMessage="1" showErrorMessage="1" promptTitle="Serial Number" prompt="Enter Serial Number taken from the Equipment." sqref="I7:K8" xr:uid="{01CF978A-9C39-429D-910B-F9362191AD73}"/>
    <dataValidation allowBlank="1" showInputMessage="1" showErrorMessage="1" promptTitle="CO Reading" prompt="Enter CO Reading taken from Combustion Analyzer, if applicable. " sqref="G7:H8" xr:uid="{D681DB45-9B9E-42E4-99F3-52752C4EBFA4}"/>
    <dataValidation type="list" allowBlank="1" showInputMessage="1" showErrorMessage="1" promptTitle="Flow Configuration " prompt="Select the direction the heat is distributed through the duct system. " sqref="E7:F8" xr:uid="{23C3BF16-72F2-4F0B-AD40-563A2E79169C}">
      <formula1>"Upflow, Downflow, Horizontal "</formula1>
    </dataValidation>
    <dataValidation allowBlank="1" showInputMessage="1" showErrorMessage="1" promptTitle="Secondary System" prompt="Utilize this checkbox to indicate if the existing equipment is used as a secondary heating system for the dwelling unt. _x000a_" sqref="C7:D8" xr:uid="{909721E9-D9CF-4CCC-9792-4A5F3D311040}"/>
    <dataValidation allowBlank="1" showInputMessage="1" showErrorMessage="1" promptTitle="Primary System" prompt="Utilize the checkbox to indicate if this heating system is the primary system for the dwelling unit. " sqref="A7:B8" xr:uid="{715C12C2-D706-4D91-9C81-A301654DEF0F}"/>
    <dataValidation allowBlank="1" showInputMessage="1" showErrorMessage="1" promptTitle="Year Manfucatured" prompt="Enter the Manufactured Date. " sqref="L4:N5" xr:uid="{E2B2AB26-1DC1-4FDE-A29C-3E7A8829DC38}"/>
    <dataValidation allowBlank="1" showInputMessage="1" showErrorMessage="1" promptTitle="HVAC System Code" prompt="Entr the Code that makes the most sense to Agency to idenitfy the existing heating system. " sqref="A4:B5" xr:uid="{CFFA09C7-7480-4EA5-847C-83B9E5B1DECA}"/>
    <dataValidation type="list" allowBlank="1" showInputMessage="1" showErrorMessage="1" promptTitle="Replacement Equipment " prompt="Select the Replacement Equipment to be evaluated for (NEAT/MHEA)" sqref="A41:E42" xr:uid="{F963FC9F-0ABE-4553-B8FE-0CD864765D8F}">
      <formula1>"Furance- Forced Air, Furnance- Gravity, Boiler- Hot Water, Boiler- Steam, Space Heater, Heat Pump- Central, Heat Pump- Room/Window, Heat Pump- PTHP, Heat Pump- Ductless Mini-Split"</formula1>
    </dataValidation>
    <dataValidation type="list" allowBlank="1" showInputMessage="1" showErrorMessage="1" sqref="J24:K25" xr:uid="{7CB5C2C9-D42D-4C29-9392-57C8A56AF726}">
      <formula1>"Clean, Fair, Dirty, Plugged, None"</formula1>
    </dataValidation>
    <dataValidation type="list" allowBlank="1" showInputMessage="1" showErrorMessage="1" promptTitle="Air Filter Location" prompt="Where is the Filter Located, choose from the dropdown list. " sqref="G24:I25" xr:uid="{CFAE9EFF-9F3C-4417-A9C1-9A124B9DE43D}">
      <formula1>"In Furnace, In Compartment Door, In Duct, Other"</formula1>
    </dataValidation>
    <dataValidation type="list" allowBlank="1" showInputMessage="1" showErrorMessage="1" promptTitle="Blower Condition" prompt="Select the option that best describes the Blower Condition. " sqref="D24:F25" xr:uid="{FF8DF6CC-DFF1-451C-8AE3-8B1EC8A4426C}">
      <formula1>"Clean, Dirty, Plugged, N/A"</formula1>
    </dataValidation>
    <dataValidation type="list" allowBlank="1" showInputMessage="1" showErrorMessage="1" promptTitle="Blower Motor Type" prompt="Select the Blower Motor Type, if known. " sqref="A24:C25" xr:uid="{F9A7948F-8B25-4845-AB93-ED16E7F5BA58}">
      <formula1>"Direct Drive, Belt Drive, N/A"</formula1>
    </dataValidation>
    <dataValidation type="list" allowBlank="1" showInputMessage="1" showErrorMessage="1" promptTitle="Combustion Air Intake" prompt="Is Combustion Air Present for the Equipment? " sqref="L21:N22" xr:uid="{B7764B7C-0042-4DDC-B010-AA0E124297D0}">
      <formula1>"Adequate, Present but Inadequate, Other, N/A"</formula1>
    </dataValidation>
    <dataValidation type="list" allowBlank="1" showInputMessage="1" showErrorMessage="1" promptTitle="Combustion System Type" prompt="Select the Combustion Type for the Heating Equipment. " sqref="G21:I22" xr:uid="{1F8C8F5A-70A1-499B-9F1B-3C37321C0B13}">
      <formula1>"Sealed, Unsealed, N/A"</formula1>
    </dataValidation>
    <dataValidation type="list" allowBlank="1" showInputMessage="1" showErrorMessage="1" promptTitle="Existing Flue Condition " prompt="Select the option that best describes the Existing Flue Pipe. " sqref="D21:F22" xr:uid="{14515E33-7612-4156-BA27-51A83F0E011A}">
      <formula1>"Good, Fair, Poor (but Working), Broken (Not Working), None, N/A "</formula1>
    </dataValidation>
    <dataValidation type="list" allowBlank="1" showInputMessage="1" showErrorMessage="1" promptTitle="Existing Flue Pipe" prompt="Select the type of flue pipe material for the heating system, if applicable. " sqref="A21:C22" xr:uid="{F54D0FF0-AC57-4367-B587-3BAA20663D48}">
      <formula1>"Metal Single Wall, Metal Double Wall, PVC, Other, N/A"</formula1>
    </dataValidation>
    <dataValidation allowBlank="1" showInputMessage="1" showErrorMessage="1" promptTitle="Relocate Thermostat" prompt="Check box if existing thermostat is exposed to direct sunlight, too close to supply vent or return air, etc. " sqref="M28:N29" xr:uid="{D458A5B5-C462-4C7F-B207-B466EB847E91}"/>
    <dataValidation allowBlank="1" showInputMessage="1" showErrorMessage="1" promptTitle="Nighttime Thermostat Setting (F)" prompt="Values are between 50 and 100." sqref="I28:L29" xr:uid="{FEE8320F-B039-4B8E-B508-C28367550429}"/>
    <dataValidation allowBlank="1" showInputMessage="1" showErrorMessage="1" promptTitle="Daytime Thermostat Setting (F)" prompt="Values are between 50 and 100. " sqref="E28:H29" xr:uid="{20125C24-F102-40FD-AF90-EB4070B57B08}"/>
    <dataValidation type="list" allowBlank="1" showInputMessage="1" showErrorMessage="1" promptTitle="Thermostat Type" prompt="Select the Thermostat Type from the dropdown list. " sqref="A28:D29" xr:uid="{F97C4242-3347-4771-A0FF-7B6D3C009BE2}">
      <formula1>"Mechanical (bimatallic Strip), Mechanical (mercery Bulb), Electronic (no Setback), Electronic (with Setback), Power Pile, Other "</formula1>
    </dataValidation>
    <dataValidation type="list" allowBlank="1" showInputMessage="1" showErrorMessage="1" promptTitle="Output Capacity Measurement" prompt="Enter the Output Capacity Measurement for the evaulated equipment (NEAT/MHEA)" sqref="K41:K42" xr:uid="{7374AF9E-4700-486B-9E77-8968DBB74A25}">
      <formula1>"kBtu/hr, Btu/hr, kW"</formula1>
    </dataValidation>
    <dataValidation type="list" allowBlank="1" showInputMessage="1" showErrorMessage="1" promptTitle="Efficiency Measurement" prompt="Select the Measurement used to describe the replacement equipment being evaluated (NEAT/MHEA)_x000a_" sqref="H41:H42" xr:uid="{E6E3C534-16DA-4AE8-B330-4FD2B695C469}">
      <formula1>"%, HSPF2, COP, "</formula1>
    </dataValidation>
    <dataValidation type="list" allowBlank="1" showInputMessage="1" showErrorMessage="1" promptTitle="Ton(s)" prompt="Enter Ton(s), when applicable. " sqref="M14:N15" xr:uid="{C7237410-CB55-4F95-9B5A-4B2AEE0F0306}">
      <formula1>"1,1.5,2,2.5,3,3.5,4,4.5,5"</formula1>
    </dataValidation>
    <dataValidation type="list" allowBlank="1" showInputMessage="1" showErrorMessage="1" promptTitle="Heat Rise Results " prompt="According to the data plate are these readings within range of specifications?" sqref="M11:N12" xr:uid="{AB3F5B9C-0114-49A9-85F9-C7634B79E19B}">
      <formula1>"Pass- Within Limits, Fail- Outside Limits, N/A"</formula1>
    </dataValidation>
    <dataValidation type="list" allowBlank="1" showInputMessage="1" showErrorMessage="1" promptTitle="Further Testing" prompt="Based on Inspection, does this unit require further diagnostic testing? _x000a_Select an option from the dropdown list. " sqref="D11:F12" xr:uid="{6327D52B-14FD-4C67-B89C-B9FCC922AA0A}">
      <formula1>"Yes- Critical Issue, Yes- Performance Concern, Yes- Aifflow Issue, Yes- Electrical Problem, Yes- Heat Exchange Issue, No- Operating Normally, No- Minor Adjustment Needed, No- Routine Maintenance Advised, No- Check for Efficiency Replacement "</formula1>
    </dataValidation>
    <dataValidation type="list" allowBlank="1" showInputMessage="1" showErrorMessage="1" promptTitle="Maintenance Status" prompt="Select a Maintenance Status that best describes this Equipment. " sqref="A11:C12" xr:uid="{08CC0DFA-F09C-42B4-BFBF-0522F74A9377}">
      <formula1>"Annual Professional Maintenance, Seldom or Never Maintained, Not Working"</formula1>
    </dataValidation>
    <dataValidation type="list" allowBlank="1" showInputMessage="1" showErrorMessage="1" promptTitle="Gas Leak Preseent" prompt="Is there a Gas Leak Present? _x000a_Select from the dropdown list. " sqref="G11:H12" xr:uid="{87D2D96B-9B5A-40A9-8F18-BDD5212358F8}">
      <formula1>"Yes, No, N/A"</formula1>
    </dataValidation>
    <dataValidation type="list" allowBlank="1" showInputMessage="1" showErrorMessage="1" promptTitle="Location" prompt="Select the location for the Existing Equipment " sqref="I4:K5" xr:uid="{C82CDCF3-A483-44C5-B042-3EB8CAFDA9E6}">
      <formula1>"Conditioned Space, Unconditioned Attic/Ceiling, Unconditioned Garage, Unconditioned Basement, Unconditioned Crawlspace/Belly "</formula1>
    </dataValidation>
    <dataValidation type="list" allowBlank="1" showInputMessage="1" showErrorMessage="1" promptTitle="Fuel Type" prompt="Select the fuel type from the dropdown list used by this system. " sqref="G4:H5" xr:uid="{9FACC546-4B01-43BD-8C1B-82DD94BDEAB6}">
      <formula1>"Electricity, Natural Gas, Propane'LPG, Fuel Oil, Kerosene, Wood, Coal, Other "</formula1>
    </dataValidation>
    <dataValidation type="list" allowBlank="1" showInputMessage="1" showErrorMessage="1" promptTitle="Equipment Type" prompt="Choose the existing equipment type from the dropdown list. " sqref="C4:F5" xr:uid="{AE5DAED3-6014-42C3-BC49-1129D00B36B9}">
      <formula1>"Furnace- Forced Air, Furnace- Gravity, Boiler- Hot Water, Boiler- Steam, Space Heater, Heat Pump- Central, Heat Pump- Room/Window, Heat Pump- PTHP, Heat Pump- Ductless Mini-Split, Vented Space Heater, Unvented Space Heater, None, Other "</formula1>
    </dataValidation>
  </dataValidations>
  <printOptions horizontalCentered="1"/>
  <pageMargins left="0" right="0" top="0" bottom="0" header="0" footer="0"/>
  <pageSetup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0</xdr:col>
                    <xdr:colOff>476250</xdr:colOff>
                    <xdr:row>6</xdr:row>
                    <xdr:rowOff>19050</xdr:rowOff>
                  </from>
                  <to>
                    <xdr:col>1</xdr:col>
                    <xdr:colOff>9525</xdr:colOff>
                    <xdr:row>7</xdr:row>
                    <xdr:rowOff>104775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xdr:col>
                    <xdr:colOff>523875</xdr:colOff>
                    <xdr:row>6</xdr:row>
                    <xdr:rowOff>19050</xdr:rowOff>
                  </from>
                  <to>
                    <xdr:col>3</xdr:col>
                    <xdr:colOff>57150</xdr:colOff>
                    <xdr:row>7</xdr:row>
                    <xdr:rowOff>104775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xdr:col>
                    <xdr:colOff>895350</xdr:colOff>
                    <xdr:row>17</xdr:row>
                    <xdr:rowOff>38100</xdr:rowOff>
                  </from>
                  <to>
                    <xdr:col>4</xdr:col>
                    <xdr:colOff>400050</xdr:colOff>
                    <xdr:row>18</xdr:row>
                    <xdr:rowOff>123825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0</xdr:col>
                    <xdr:colOff>504825</xdr:colOff>
                    <xdr:row>29</xdr:row>
                    <xdr:rowOff>47625</xdr:rowOff>
                  </from>
                  <to>
                    <xdr:col>1</xdr:col>
                    <xdr:colOff>38100</xdr:colOff>
                    <xdr:row>30</xdr:row>
                    <xdr:rowOff>133350</xdr:rowOff>
                  </to>
                </anchor>
              </controlPr>
            </control>
          </mc:Choice>
        </mc:AlternateContent>
        <mc:AlternateContent xmlns:mc="http://schemas.openxmlformats.org/markup-compatibility/2006">
          <mc:Choice Requires="x14">
            <control shapeId="22533" r:id="rId8" name="Option Button 5">
              <controlPr defaultSize="0" autoFill="0" autoLine="0" autoPict="0">
                <anchor moveWithCells="1">
                  <from>
                    <xdr:col>7</xdr:col>
                    <xdr:colOff>361950</xdr:colOff>
                    <xdr:row>17</xdr:row>
                    <xdr:rowOff>28575</xdr:rowOff>
                  </from>
                  <to>
                    <xdr:col>7</xdr:col>
                    <xdr:colOff>876300</xdr:colOff>
                    <xdr:row>18</xdr:row>
                    <xdr:rowOff>104775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10</xdr:col>
                    <xdr:colOff>333375</xdr:colOff>
                    <xdr:row>17</xdr:row>
                    <xdr:rowOff>47625</xdr:rowOff>
                  </from>
                  <to>
                    <xdr:col>10</xdr:col>
                    <xdr:colOff>733425</xdr:colOff>
                    <xdr:row>18</xdr:row>
                    <xdr:rowOff>133350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12</xdr:col>
                    <xdr:colOff>428625</xdr:colOff>
                    <xdr:row>17</xdr:row>
                    <xdr:rowOff>76200</xdr:rowOff>
                  </from>
                  <to>
                    <xdr:col>12</xdr:col>
                    <xdr:colOff>828675</xdr:colOff>
                    <xdr:row>18</xdr:row>
                    <xdr:rowOff>161925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5</xdr:col>
                    <xdr:colOff>171450</xdr:colOff>
                    <xdr:row>29</xdr:row>
                    <xdr:rowOff>57150</xdr:rowOff>
                  </from>
                  <to>
                    <xdr:col>5</xdr:col>
                    <xdr:colOff>571500</xdr:colOff>
                    <xdr:row>30</xdr:row>
                    <xdr:rowOff>142875</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8</xdr:col>
                    <xdr:colOff>161925</xdr:colOff>
                    <xdr:row>29</xdr:row>
                    <xdr:rowOff>76200</xdr:rowOff>
                  </from>
                  <to>
                    <xdr:col>8</xdr:col>
                    <xdr:colOff>561975</xdr:colOff>
                    <xdr:row>30</xdr:row>
                    <xdr:rowOff>161925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0</xdr:col>
                    <xdr:colOff>419100</xdr:colOff>
                    <xdr:row>33</xdr:row>
                    <xdr:rowOff>19050</xdr:rowOff>
                  </from>
                  <to>
                    <xdr:col>0</xdr:col>
                    <xdr:colOff>819150</xdr:colOff>
                    <xdr:row>34</xdr:row>
                    <xdr:rowOff>104775</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5</xdr:col>
                    <xdr:colOff>257175</xdr:colOff>
                    <xdr:row>33</xdr:row>
                    <xdr:rowOff>66675</xdr:rowOff>
                  </from>
                  <to>
                    <xdr:col>5</xdr:col>
                    <xdr:colOff>657225</xdr:colOff>
                    <xdr:row>34</xdr:row>
                    <xdr:rowOff>152400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8</xdr:col>
                    <xdr:colOff>142875</xdr:colOff>
                    <xdr:row>33</xdr:row>
                    <xdr:rowOff>47625</xdr:rowOff>
                  </from>
                  <to>
                    <xdr:col>8</xdr:col>
                    <xdr:colOff>542925</xdr:colOff>
                    <xdr:row>34</xdr:row>
                    <xdr:rowOff>133350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0</xdr:col>
                    <xdr:colOff>390525</xdr:colOff>
                    <xdr:row>37</xdr:row>
                    <xdr:rowOff>47625</xdr:rowOff>
                  </from>
                  <to>
                    <xdr:col>0</xdr:col>
                    <xdr:colOff>790575</xdr:colOff>
                    <xdr:row>38</xdr:row>
                    <xdr:rowOff>133350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5</xdr:col>
                    <xdr:colOff>200025</xdr:colOff>
                    <xdr:row>37</xdr:row>
                    <xdr:rowOff>66675</xdr:rowOff>
                  </from>
                  <to>
                    <xdr:col>5</xdr:col>
                    <xdr:colOff>600075</xdr:colOff>
                    <xdr:row>38</xdr:row>
                    <xdr:rowOff>152400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8</xdr:col>
                    <xdr:colOff>133350</xdr:colOff>
                    <xdr:row>37</xdr:row>
                    <xdr:rowOff>57150</xdr:rowOff>
                  </from>
                  <to>
                    <xdr:col>8</xdr:col>
                    <xdr:colOff>533400</xdr:colOff>
                    <xdr:row>38</xdr:row>
                    <xdr:rowOff>142875</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12</xdr:col>
                    <xdr:colOff>628650</xdr:colOff>
                    <xdr:row>27</xdr:row>
                    <xdr:rowOff>38100</xdr:rowOff>
                  </from>
                  <to>
                    <xdr:col>13</xdr:col>
                    <xdr:colOff>161925</xdr:colOff>
                    <xdr:row>28</xdr:row>
                    <xdr:rowOff>114300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5</xdr:col>
                    <xdr:colOff>742950</xdr:colOff>
                    <xdr:row>17</xdr:row>
                    <xdr:rowOff>38100</xdr:rowOff>
                  </from>
                  <to>
                    <xdr:col>6</xdr:col>
                    <xdr:colOff>276225</xdr:colOff>
                    <xdr:row>18</xdr:row>
                    <xdr:rowOff>123825</xdr:rowOff>
                  </to>
                </anchor>
              </controlPr>
            </control>
          </mc:Choice>
        </mc:AlternateContent>
        <mc:AlternateContent xmlns:mc="http://schemas.openxmlformats.org/markup-compatibility/2006">
          <mc:Choice Requires="x14">
            <control shapeId="22546" r:id="rId21" name="Option Button 18">
              <controlPr defaultSize="0" autoFill="0" autoLine="0" autoPict="0">
                <anchor moveWithCells="1">
                  <from>
                    <xdr:col>8</xdr:col>
                    <xdr:colOff>733425</xdr:colOff>
                    <xdr:row>17</xdr:row>
                    <xdr:rowOff>38100</xdr:rowOff>
                  </from>
                  <to>
                    <xdr:col>9</xdr:col>
                    <xdr:colOff>628650</xdr:colOff>
                    <xdr:row>18</xdr:row>
                    <xdr:rowOff>104775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17CC2-9E36-4A3D-809C-EB38AFA68524}">
  <sheetPr codeName="Sheet17">
    <pageSetUpPr fitToPage="1"/>
  </sheetPr>
  <dimension ref="A1:N59"/>
  <sheetViews>
    <sheetView showGridLines="0" zoomScaleNormal="100" workbookViewId="0">
      <selection sqref="A1:N1"/>
    </sheetView>
  </sheetViews>
  <sheetFormatPr defaultRowHeight="15" x14ac:dyDescent="0.25"/>
  <cols>
    <col min="1" max="4" width="13" customWidth="1"/>
    <col min="5" max="5" width="14.7109375" customWidth="1"/>
    <col min="6" max="6" width="13" customWidth="1"/>
    <col min="7" max="7" width="16.7109375" customWidth="1"/>
    <col min="8" max="8" width="15.140625" customWidth="1"/>
    <col min="9" max="10" width="13" customWidth="1"/>
    <col min="11" max="11" width="14.42578125" customWidth="1"/>
    <col min="12" max="12" width="16" customWidth="1"/>
    <col min="13" max="14" width="13" customWidth="1"/>
  </cols>
  <sheetData>
    <row r="1" spans="1:14" ht="18.75" x14ac:dyDescent="0.3">
      <c r="A1" s="383" t="s">
        <v>0</v>
      </c>
      <c r="B1" s="384"/>
      <c r="C1" s="384"/>
      <c r="D1" s="384"/>
      <c r="E1" s="384"/>
      <c r="F1" s="384"/>
      <c r="G1" s="384"/>
      <c r="H1" s="384"/>
      <c r="I1" s="384"/>
      <c r="J1" s="384"/>
      <c r="K1" s="384"/>
      <c r="L1" s="384"/>
      <c r="M1" s="384"/>
      <c r="N1" s="385"/>
    </row>
    <row r="2" spans="1:14" s="2" customFormat="1" ht="24" customHeight="1" x14ac:dyDescent="0.25">
      <c r="A2" s="290" t="s">
        <v>495</v>
      </c>
      <c r="B2" s="291"/>
      <c r="C2" s="291"/>
      <c r="D2" s="291"/>
      <c r="E2" s="291"/>
      <c r="F2" s="291"/>
      <c r="G2" s="291"/>
      <c r="H2" s="291"/>
      <c r="I2" s="291"/>
      <c r="J2" s="291"/>
      <c r="K2" s="291"/>
      <c r="L2" s="291"/>
      <c r="M2" s="291"/>
      <c r="N2" s="292"/>
    </row>
    <row r="3" spans="1:14" ht="30.2" customHeight="1" x14ac:dyDescent="0.25">
      <c r="A3" s="341" t="s">
        <v>2</v>
      </c>
      <c r="B3" s="287"/>
      <c r="C3" s="287" t="s">
        <v>3</v>
      </c>
      <c r="D3" s="287"/>
      <c r="E3" s="287"/>
      <c r="F3" s="287"/>
      <c r="G3" s="287" t="s">
        <v>4</v>
      </c>
      <c r="H3" s="287"/>
      <c r="I3" s="287" t="s">
        <v>5</v>
      </c>
      <c r="J3" s="287"/>
      <c r="K3" s="287"/>
      <c r="L3" s="287" t="s">
        <v>6</v>
      </c>
      <c r="M3" s="287"/>
      <c r="N3" s="393"/>
    </row>
    <row r="4" spans="1:14" x14ac:dyDescent="0.25">
      <c r="A4" s="392"/>
      <c r="B4" s="226"/>
      <c r="C4" s="226"/>
      <c r="D4" s="226"/>
      <c r="E4" s="226"/>
      <c r="F4" s="226"/>
      <c r="G4" s="226"/>
      <c r="H4" s="226"/>
      <c r="I4" s="226"/>
      <c r="J4" s="226"/>
      <c r="K4" s="226"/>
      <c r="L4" s="226"/>
      <c r="M4" s="226"/>
      <c r="N4" s="394"/>
    </row>
    <row r="5" spans="1:14" x14ac:dyDescent="0.25">
      <c r="A5" s="392"/>
      <c r="B5" s="226"/>
      <c r="C5" s="226"/>
      <c r="D5" s="226"/>
      <c r="E5" s="226"/>
      <c r="F5" s="226"/>
      <c r="G5" s="226"/>
      <c r="H5" s="226"/>
      <c r="I5" s="226"/>
      <c r="J5" s="226"/>
      <c r="K5" s="226"/>
      <c r="L5" s="226"/>
      <c r="M5" s="226"/>
      <c r="N5" s="394"/>
    </row>
    <row r="6" spans="1:14" ht="30.2" customHeight="1" x14ac:dyDescent="0.25">
      <c r="A6" s="341" t="s">
        <v>7</v>
      </c>
      <c r="B6" s="287"/>
      <c r="C6" s="287" t="s">
        <v>8</v>
      </c>
      <c r="D6" s="287"/>
      <c r="E6" s="287" t="s">
        <v>9</v>
      </c>
      <c r="F6" s="287"/>
      <c r="G6" s="287" t="s">
        <v>10</v>
      </c>
      <c r="H6" s="287"/>
      <c r="I6" s="287" t="s">
        <v>11</v>
      </c>
      <c r="J6" s="287"/>
      <c r="K6" s="287"/>
      <c r="L6" s="287" t="s">
        <v>12</v>
      </c>
      <c r="M6" s="287"/>
      <c r="N6" s="393"/>
    </row>
    <row r="7" spans="1:14" x14ac:dyDescent="0.25">
      <c r="A7" s="322"/>
      <c r="B7" s="323"/>
      <c r="C7" s="323"/>
      <c r="D7" s="323"/>
      <c r="E7" s="226"/>
      <c r="F7" s="226"/>
      <c r="G7" s="226"/>
      <c r="H7" s="226"/>
      <c r="I7" s="226"/>
      <c r="J7" s="226"/>
      <c r="K7" s="226"/>
      <c r="L7" s="226"/>
      <c r="M7" s="226"/>
      <c r="N7" s="394"/>
    </row>
    <row r="8" spans="1:14" x14ac:dyDescent="0.25">
      <c r="A8" s="322"/>
      <c r="B8" s="323"/>
      <c r="C8" s="323"/>
      <c r="D8" s="323"/>
      <c r="E8" s="226"/>
      <c r="F8" s="226"/>
      <c r="G8" s="226"/>
      <c r="H8" s="226"/>
      <c r="I8" s="226"/>
      <c r="J8" s="226"/>
      <c r="K8" s="226"/>
      <c r="L8" s="226"/>
      <c r="M8" s="226"/>
      <c r="N8" s="394"/>
    </row>
    <row r="9" spans="1:14" s="2" customFormat="1" ht="24" customHeight="1" x14ac:dyDescent="0.25">
      <c r="A9" s="290" t="s">
        <v>20</v>
      </c>
      <c r="B9" s="291"/>
      <c r="C9" s="291"/>
      <c r="D9" s="291"/>
      <c r="E9" s="291"/>
      <c r="F9" s="291"/>
      <c r="G9" s="291"/>
      <c r="H9" s="291"/>
      <c r="I9" s="291"/>
      <c r="J9" s="291"/>
      <c r="K9" s="291"/>
      <c r="L9" s="291"/>
      <c r="M9" s="291"/>
      <c r="N9" s="292"/>
    </row>
    <row r="10" spans="1:14" ht="30.2" customHeight="1" x14ac:dyDescent="0.25">
      <c r="A10" s="341" t="s">
        <v>14</v>
      </c>
      <c r="B10" s="287"/>
      <c r="C10" s="287"/>
      <c r="D10" s="342" t="s">
        <v>15</v>
      </c>
      <c r="E10" s="342"/>
      <c r="F10" s="342"/>
      <c r="G10" s="287" t="s">
        <v>13</v>
      </c>
      <c r="H10" s="287"/>
      <c r="I10" s="287" t="s">
        <v>16</v>
      </c>
      <c r="J10" s="287"/>
      <c r="K10" s="287"/>
      <c r="L10" s="287"/>
      <c r="M10" s="287" t="s">
        <v>19</v>
      </c>
      <c r="N10" s="393"/>
    </row>
    <row r="11" spans="1:14" ht="25.35" customHeight="1" x14ac:dyDescent="0.25">
      <c r="A11" s="392"/>
      <c r="B11" s="226"/>
      <c r="C11" s="226"/>
      <c r="D11" s="226"/>
      <c r="E11" s="226"/>
      <c r="F11" s="226"/>
      <c r="G11" s="226"/>
      <c r="H11" s="226"/>
      <c r="I11" s="287" t="s">
        <v>17</v>
      </c>
      <c r="J11" s="287"/>
      <c r="K11" s="287" t="s">
        <v>18</v>
      </c>
      <c r="L11" s="287"/>
      <c r="M11" s="226"/>
      <c r="N11" s="394"/>
    </row>
    <row r="12" spans="1:14" ht="24" customHeight="1" x14ac:dyDescent="0.25">
      <c r="A12" s="392"/>
      <c r="B12" s="226"/>
      <c r="C12" s="226"/>
      <c r="D12" s="226"/>
      <c r="E12" s="226"/>
      <c r="F12" s="226"/>
      <c r="G12" s="226"/>
      <c r="H12" s="226"/>
      <c r="I12" s="226"/>
      <c r="J12" s="226"/>
      <c r="K12" s="226"/>
      <c r="L12" s="226"/>
      <c r="M12" s="226"/>
      <c r="N12" s="394"/>
    </row>
    <row r="13" spans="1:14" s="2" customFormat="1" ht="42" customHeight="1" x14ac:dyDescent="0.25">
      <c r="A13" s="341" t="s">
        <v>23</v>
      </c>
      <c r="B13" s="287"/>
      <c r="C13" s="287"/>
      <c r="D13" s="125" t="s">
        <v>482</v>
      </c>
      <c r="E13" s="126" t="s">
        <v>480</v>
      </c>
      <c r="F13" s="126" t="s">
        <v>24</v>
      </c>
      <c r="G13" s="126" t="s">
        <v>481</v>
      </c>
      <c r="H13" s="287" t="s">
        <v>22</v>
      </c>
      <c r="I13" s="287"/>
      <c r="J13" s="287"/>
      <c r="K13" s="287" t="s">
        <v>25</v>
      </c>
      <c r="L13" s="287"/>
      <c r="M13" s="287" t="s">
        <v>26</v>
      </c>
      <c r="N13" s="393"/>
    </row>
    <row r="14" spans="1:14" x14ac:dyDescent="0.25">
      <c r="A14" s="392"/>
      <c r="B14" s="226"/>
      <c r="C14" s="226"/>
      <c r="D14" s="409"/>
      <c r="E14" s="226"/>
      <c r="F14" s="409"/>
      <c r="G14" s="409"/>
      <c r="H14" s="226"/>
      <c r="I14" s="226"/>
      <c r="J14" s="226"/>
      <c r="K14" s="226"/>
      <c r="L14" s="226"/>
      <c r="M14" s="226"/>
      <c r="N14" s="394"/>
    </row>
    <row r="15" spans="1:14" x14ac:dyDescent="0.25">
      <c r="A15" s="392"/>
      <c r="B15" s="226"/>
      <c r="C15" s="226"/>
      <c r="D15" s="410"/>
      <c r="E15" s="226"/>
      <c r="F15" s="410"/>
      <c r="G15" s="410"/>
      <c r="H15" s="226"/>
      <c r="I15" s="226"/>
      <c r="J15" s="226"/>
      <c r="K15" s="226"/>
      <c r="L15" s="226"/>
      <c r="M15" s="226"/>
      <c r="N15" s="394"/>
    </row>
    <row r="16" spans="1:14" s="2" customFormat="1" ht="24" customHeight="1" x14ac:dyDescent="0.25">
      <c r="A16" s="290" t="s">
        <v>27</v>
      </c>
      <c r="B16" s="291"/>
      <c r="C16" s="291"/>
      <c r="D16" s="291"/>
      <c r="E16" s="291"/>
      <c r="F16" s="291"/>
      <c r="G16" s="291"/>
      <c r="H16" s="291"/>
      <c r="I16" s="291"/>
      <c r="J16" s="291"/>
      <c r="K16" s="291"/>
      <c r="L16" s="291"/>
      <c r="M16" s="291"/>
      <c r="N16" s="292"/>
    </row>
    <row r="17" spans="1:14" s="4" customFormat="1" ht="30.2" customHeight="1" x14ac:dyDescent="0.25">
      <c r="A17" s="423" t="s">
        <v>28</v>
      </c>
      <c r="B17" s="342"/>
      <c r="C17" s="342"/>
      <c r="D17" s="342" t="s">
        <v>29</v>
      </c>
      <c r="E17" s="342"/>
      <c r="F17" s="342" t="s">
        <v>30</v>
      </c>
      <c r="G17" s="342"/>
      <c r="H17" s="126" t="s">
        <v>31</v>
      </c>
      <c r="I17" s="342" t="s">
        <v>32</v>
      </c>
      <c r="J17" s="342"/>
      <c r="K17" s="342" t="s">
        <v>33</v>
      </c>
      <c r="L17" s="342"/>
      <c r="M17" s="342" t="s">
        <v>34</v>
      </c>
      <c r="N17" s="395"/>
    </row>
    <row r="18" spans="1:14" x14ac:dyDescent="0.25">
      <c r="A18" s="392"/>
      <c r="B18" s="226"/>
      <c r="C18" s="226"/>
      <c r="D18" s="226"/>
      <c r="E18" s="226"/>
      <c r="F18" s="226"/>
      <c r="G18" s="226"/>
      <c r="H18" s="226"/>
      <c r="I18" s="226"/>
      <c r="J18" s="226"/>
      <c r="K18" s="226"/>
      <c r="L18" s="226"/>
      <c r="M18" s="226"/>
      <c r="N18" s="394"/>
    </row>
    <row r="19" spans="1:14" x14ac:dyDescent="0.25">
      <c r="A19" s="392"/>
      <c r="B19" s="226"/>
      <c r="C19" s="226"/>
      <c r="D19" s="226"/>
      <c r="E19" s="226"/>
      <c r="F19" s="226"/>
      <c r="G19" s="226"/>
      <c r="H19" s="226"/>
      <c r="I19" s="226"/>
      <c r="J19" s="226"/>
      <c r="K19" s="226"/>
      <c r="L19" s="226"/>
      <c r="M19" s="226"/>
      <c r="N19" s="394"/>
    </row>
    <row r="20" spans="1:14" ht="30.2" customHeight="1" x14ac:dyDescent="0.25">
      <c r="A20" s="414" t="s">
        <v>54</v>
      </c>
      <c r="B20" s="397"/>
      <c r="C20" s="408"/>
      <c r="D20" s="396" t="s">
        <v>55</v>
      </c>
      <c r="E20" s="397"/>
      <c r="F20" s="408"/>
      <c r="G20" s="396" t="s">
        <v>56</v>
      </c>
      <c r="H20" s="397"/>
      <c r="I20" s="408"/>
      <c r="J20" s="396" t="s">
        <v>57</v>
      </c>
      <c r="K20" s="408"/>
      <c r="L20" s="396" t="s">
        <v>58</v>
      </c>
      <c r="M20" s="397"/>
      <c r="N20" s="398"/>
    </row>
    <row r="21" spans="1:14" x14ac:dyDescent="0.25">
      <c r="A21" s="312"/>
      <c r="B21" s="399"/>
      <c r="C21" s="313"/>
      <c r="D21" s="355"/>
      <c r="E21" s="399"/>
      <c r="F21" s="313"/>
      <c r="G21" s="355"/>
      <c r="H21" s="399"/>
      <c r="I21" s="313"/>
      <c r="J21" s="355"/>
      <c r="K21" s="313"/>
      <c r="L21" s="355"/>
      <c r="M21" s="399"/>
      <c r="N21" s="401"/>
    </row>
    <row r="22" spans="1:14" x14ac:dyDescent="0.25">
      <c r="A22" s="354"/>
      <c r="B22" s="400"/>
      <c r="C22" s="332"/>
      <c r="D22" s="331"/>
      <c r="E22" s="400"/>
      <c r="F22" s="332"/>
      <c r="G22" s="331"/>
      <c r="H22" s="400"/>
      <c r="I22" s="332"/>
      <c r="J22" s="331"/>
      <c r="K22" s="332"/>
      <c r="L22" s="331"/>
      <c r="M22" s="400"/>
      <c r="N22" s="402"/>
    </row>
    <row r="23" spans="1:14" ht="30.2" customHeight="1" x14ac:dyDescent="0.25">
      <c r="A23" s="414" t="s">
        <v>60</v>
      </c>
      <c r="B23" s="397"/>
      <c r="C23" s="408"/>
      <c r="D23" s="396" t="s">
        <v>61</v>
      </c>
      <c r="E23" s="397"/>
      <c r="F23" s="408"/>
      <c r="G23" s="396" t="s">
        <v>59</v>
      </c>
      <c r="H23" s="397"/>
      <c r="I23" s="408"/>
      <c r="J23" s="396" t="s">
        <v>62</v>
      </c>
      <c r="K23" s="408"/>
      <c r="L23" s="396" t="s">
        <v>63</v>
      </c>
      <c r="M23" s="397"/>
      <c r="N23" s="398"/>
    </row>
    <row r="24" spans="1:14" x14ac:dyDescent="0.25">
      <c r="A24" s="312"/>
      <c r="B24" s="399"/>
      <c r="C24" s="313"/>
      <c r="D24" s="355"/>
      <c r="E24" s="399"/>
      <c r="F24" s="313"/>
      <c r="G24" s="355"/>
      <c r="H24" s="399"/>
      <c r="I24" s="313"/>
      <c r="J24" s="355"/>
      <c r="K24" s="313"/>
      <c r="L24" s="355"/>
      <c r="M24" s="399"/>
      <c r="N24" s="401"/>
    </row>
    <row r="25" spans="1:14" x14ac:dyDescent="0.25">
      <c r="A25" s="354"/>
      <c r="B25" s="400"/>
      <c r="C25" s="332"/>
      <c r="D25" s="331"/>
      <c r="E25" s="400"/>
      <c r="F25" s="332"/>
      <c r="G25" s="331"/>
      <c r="H25" s="400"/>
      <c r="I25" s="332"/>
      <c r="J25" s="331"/>
      <c r="K25" s="332"/>
      <c r="L25" s="331"/>
      <c r="M25" s="400"/>
      <c r="N25" s="402"/>
    </row>
    <row r="26" spans="1:14" s="2" customFormat="1" ht="24" customHeight="1" x14ac:dyDescent="0.25">
      <c r="A26" s="290" t="s">
        <v>35</v>
      </c>
      <c r="B26" s="291"/>
      <c r="C26" s="291"/>
      <c r="D26" s="291"/>
      <c r="E26" s="291"/>
      <c r="F26" s="291"/>
      <c r="G26" s="291"/>
      <c r="H26" s="291"/>
      <c r="I26" s="291"/>
      <c r="J26" s="291"/>
      <c r="K26" s="291"/>
      <c r="L26" s="291"/>
      <c r="M26" s="291"/>
      <c r="N26" s="292"/>
    </row>
    <row r="27" spans="1:14" ht="30.2" customHeight="1" x14ac:dyDescent="0.25">
      <c r="A27" s="414" t="s">
        <v>51</v>
      </c>
      <c r="B27" s="397"/>
      <c r="C27" s="397"/>
      <c r="D27" s="408"/>
      <c r="E27" s="396" t="s">
        <v>483</v>
      </c>
      <c r="F27" s="397"/>
      <c r="G27" s="397"/>
      <c r="H27" s="408"/>
      <c r="I27" s="396" t="s">
        <v>52</v>
      </c>
      <c r="J27" s="397"/>
      <c r="K27" s="397"/>
      <c r="L27" s="408"/>
      <c r="M27" s="396" t="s">
        <v>53</v>
      </c>
      <c r="N27" s="398"/>
    </row>
    <row r="28" spans="1:14" ht="15.75" customHeight="1" x14ac:dyDescent="0.25">
      <c r="A28" s="415"/>
      <c r="B28" s="416"/>
      <c r="C28" s="416"/>
      <c r="D28" s="417"/>
      <c r="E28" s="421"/>
      <c r="F28" s="416"/>
      <c r="G28" s="416"/>
      <c r="H28" s="417"/>
      <c r="I28" s="421"/>
      <c r="J28" s="416"/>
      <c r="K28" s="416"/>
      <c r="L28" s="417"/>
      <c r="M28" s="424"/>
      <c r="N28" s="425"/>
    </row>
    <row r="29" spans="1:14" ht="15.75" customHeight="1" x14ac:dyDescent="0.25">
      <c r="A29" s="418"/>
      <c r="B29" s="419"/>
      <c r="C29" s="419"/>
      <c r="D29" s="420"/>
      <c r="E29" s="422"/>
      <c r="F29" s="419"/>
      <c r="G29" s="419"/>
      <c r="H29" s="420"/>
      <c r="I29" s="422"/>
      <c r="J29" s="419"/>
      <c r="K29" s="419"/>
      <c r="L29" s="420"/>
      <c r="M29" s="426"/>
      <c r="N29" s="427"/>
    </row>
    <row r="30" spans="1:14" x14ac:dyDescent="0.25">
      <c r="A30" s="322"/>
      <c r="B30" s="323"/>
      <c r="C30" s="287" t="s">
        <v>44</v>
      </c>
      <c r="D30" s="287"/>
      <c r="E30" s="287"/>
      <c r="F30" s="323"/>
      <c r="G30" s="287" t="s">
        <v>36</v>
      </c>
      <c r="H30" s="287"/>
      <c r="I30" s="323"/>
      <c r="J30" s="287" t="s">
        <v>37</v>
      </c>
      <c r="K30" s="287"/>
      <c r="L30" s="406"/>
      <c r="M30" s="406"/>
      <c r="N30" s="407"/>
    </row>
    <row r="31" spans="1:14" x14ac:dyDescent="0.25">
      <c r="A31" s="322"/>
      <c r="B31" s="323"/>
      <c r="C31" s="287"/>
      <c r="D31" s="287"/>
      <c r="E31" s="287"/>
      <c r="F31" s="323"/>
      <c r="G31" s="287"/>
      <c r="H31" s="287"/>
      <c r="I31" s="323"/>
      <c r="J31" s="287"/>
      <c r="K31" s="287"/>
      <c r="L31" s="406"/>
      <c r="M31" s="406"/>
      <c r="N31" s="407"/>
    </row>
    <row r="32" spans="1:14" x14ac:dyDescent="0.25">
      <c r="A32" s="341" t="s">
        <v>38</v>
      </c>
      <c r="B32" s="287"/>
      <c r="C32" s="287"/>
      <c r="D32" s="226"/>
      <c r="E32" s="226"/>
      <c r="F32" s="287" t="s">
        <v>39</v>
      </c>
      <c r="G32" s="287"/>
      <c r="H32" s="323"/>
      <c r="I32" s="323"/>
      <c r="J32" s="287" t="s">
        <v>40</v>
      </c>
      <c r="K32" s="287"/>
      <c r="L32" s="323"/>
      <c r="M32" s="323"/>
      <c r="N32" s="405"/>
    </row>
    <row r="33" spans="1:14" x14ac:dyDescent="0.25">
      <c r="A33" s="341"/>
      <c r="B33" s="287"/>
      <c r="C33" s="287"/>
      <c r="D33" s="226"/>
      <c r="E33" s="226"/>
      <c r="F33" s="287"/>
      <c r="G33" s="287"/>
      <c r="H33" s="323"/>
      <c r="I33" s="323"/>
      <c r="J33" s="287"/>
      <c r="K33" s="287"/>
      <c r="L33" s="323"/>
      <c r="M33" s="323"/>
      <c r="N33" s="405"/>
    </row>
    <row r="34" spans="1:14" x14ac:dyDescent="0.25">
      <c r="A34" s="322"/>
      <c r="B34" s="323"/>
      <c r="C34" s="287" t="s">
        <v>41</v>
      </c>
      <c r="D34" s="287"/>
      <c r="E34" s="287"/>
      <c r="F34" s="226"/>
      <c r="G34" s="287" t="s">
        <v>36</v>
      </c>
      <c r="H34" s="287"/>
      <c r="I34" s="323"/>
      <c r="J34" s="287" t="s">
        <v>37</v>
      </c>
      <c r="K34" s="287"/>
      <c r="L34" s="406"/>
      <c r="M34" s="406"/>
      <c r="N34" s="407"/>
    </row>
    <row r="35" spans="1:14" x14ac:dyDescent="0.25">
      <c r="A35" s="322"/>
      <c r="B35" s="323"/>
      <c r="C35" s="287"/>
      <c r="D35" s="287"/>
      <c r="E35" s="287"/>
      <c r="F35" s="226"/>
      <c r="G35" s="287"/>
      <c r="H35" s="287"/>
      <c r="I35" s="323"/>
      <c r="J35" s="287"/>
      <c r="K35" s="287"/>
      <c r="L35" s="406"/>
      <c r="M35" s="406"/>
      <c r="N35" s="407"/>
    </row>
    <row r="36" spans="1:14" x14ac:dyDescent="0.25">
      <c r="A36" s="403" t="s">
        <v>42</v>
      </c>
      <c r="B36" s="404"/>
      <c r="C36" s="404"/>
      <c r="D36" s="404"/>
      <c r="E36" s="287" t="s">
        <v>50</v>
      </c>
      <c r="F36" s="287"/>
      <c r="G36" s="226"/>
      <c r="H36" s="226"/>
      <c r="I36" s="226"/>
      <c r="J36" s="287" t="s">
        <v>40</v>
      </c>
      <c r="K36" s="287"/>
      <c r="L36" s="226"/>
      <c r="M36" s="226"/>
      <c r="N36" s="394"/>
    </row>
    <row r="37" spans="1:14" x14ac:dyDescent="0.25">
      <c r="A37" s="403"/>
      <c r="B37" s="404"/>
      <c r="C37" s="404"/>
      <c r="D37" s="404"/>
      <c r="E37" s="287"/>
      <c r="F37" s="287"/>
      <c r="G37" s="226"/>
      <c r="H37" s="226"/>
      <c r="I37" s="226"/>
      <c r="J37" s="287"/>
      <c r="K37" s="287"/>
      <c r="L37" s="226"/>
      <c r="M37" s="226"/>
      <c r="N37" s="394"/>
    </row>
    <row r="38" spans="1:14" x14ac:dyDescent="0.25">
      <c r="A38" s="322"/>
      <c r="B38" s="323"/>
      <c r="C38" s="287" t="s">
        <v>43</v>
      </c>
      <c r="D38" s="287"/>
      <c r="E38" s="287"/>
      <c r="F38" s="323"/>
      <c r="G38" s="287" t="s">
        <v>36</v>
      </c>
      <c r="H38" s="287"/>
      <c r="I38" s="323"/>
      <c r="J38" s="287" t="s">
        <v>37</v>
      </c>
      <c r="K38" s="287"/>
      <c r="L38" s="406"/>
      <c r="M38" s="406"/>
      <c r="N38" s="407"/>
    </row>
    <row r="39" spans="1:14" x14ac:dyDescent="0.25">
      <c r="A39" s="322"/>
      <c r="B39" s="323"/>
      <c r="C39" s="287"/>
      <c r="D39" s="287"/>
      <c r="E39" s="287"/>
      <c r="F39" s="323"/>
      <c r="G39" s="287"/>
      <c r="H39" s="287"/>
      <c r="I39" s="323"/>
      <c r="J39" s="287"/>
      <c r="K39" s="287"/>
      <c r="L39" s="406"/>
      <c r="M39" s="406"/>
      <c r="N39" s="407"/>
    </row>
    <row r="40" spans="1:14" s="3" customFormat="1" ht="42" customHeight="1" x14ac:dyDescent="0.25">
      <c r="A40" s="423" t="s">
        <v>45</v>
      </c>
      <c r="B40" s="342"/>
      <c r="C40" s="342"/>
      <c r="D40" s="342"/>
      <c r="E40" s="342"/>
      <c r="F40" s="428" t="s">
        <v>484</v>
      </c>
      <c r="G40" s="429"/>
      <c r="H40" s="126" t="s">
        <v>480</v>
      </c>
      <c r="I40" s="428" t="s">
        <v>49</v>
      </c>
      <c r="J40" s="429"/>
      <c r="K40" s="126" t="s">
        <v>485</v>
      </c>
      <c r="L40" s="126" t="s">
        <v>46</v>
      </c>
      <c r="M40" s="126" t="s">
        <v>47</v>
      </c>
      <c r="N40" s="150" t="s">
        <v>48</v>
      </c>
    </row>
    <row r="41" spans="1:14" x14ac:dyDescent="0.25">
      <c r="A41" s="392"/>
      <c r="B41" s="226"/>
      <c r="C41" s="226"/>
      <c r="D41" s="226"/>
      <c r="E41" s="226"/>
      <c r="F41" s="226"/>
      <c r="G41" s="226"/>
      <c r="H41" s="226"/>
      <c r="I41" s="226"/>
      <c r="J41" s="226"/>
      <c r="K41" s="226"/>
      <c r="L41" s="226"/>
      <c r="M41" s="226"/>
      <c r="N41" s="394"/>
    </row>
    <row r="42" spans="1:14" x14ac:dyDescent="0.25">
      <c r="A42" s="392"/>
      <c r="B42" s="226"/>
      <c r="C42" s="226"/>
      <c r="D42" s="226"/>
      <c r="E42" s="226"/>
      <c r="F42" s="226"/>
      <c r="G42" s="226"/>
      <c r="H42" s="226"/>
      <c r="I42" s="226"/>
      <c r="J42" s="226"/>
      <c r="K42" s="226"/>
      <c r="L42" s="226"/>
      <c r="M42" s="226"/>
      <c r="N42" s="394"/>
    </row>
    <row r="43" spans="1:14" ht="19.5" thickBot="1" x14ac:dyDescent="0.35">
      <c r="A43" s="411" t="s">
        <v>93</v>
      </c>
      <c r="B43" s="412"/>
      <c r="C43" s="412"/>
      <c r="D43" s="412"/>
      <c r="E43" s="412"/>
      <c r="F43" s="412"/>
      <c r="G43" s="412"/>
      <c r="H43" s="412"/>
      <c r="I43" s="412"/>
      <c r="J43" s="412"/>
      <c r="K43" s="412"/>
      <c r="L43" s="412"/>
      <c r="M43" s="412"/>
      <c r="N43" s="413"/>
    </row>
    <row r="44" spans="1:14" x14ac:dyDescent="0.25">
      <c r="A44" s="1"/>
      <c r="B44" s="1"/>
      <c r="C44" s="1"/>
      <c r="D44" s="1"/>
      <c r="E44" s="1"/>
      <c r="F44" s="1"/>
      <c r="G44" s="1"/>
      <c r="H44" s="1"/>
      <c r="I44" s="1"/>
      <c r="J44" s="1"/>
      <c r="K44" s="1"/>
      <c r="L44" s="1"/>
      <c r="M44" s="1"/>
      <c r="N44" s="1"/>
    </row>
    <row r="45" spans="1:14" x14ac:dyDescent="0.25">
      <c r="A45" s="1"/>
      <c r="B45" s="1"/>
      <c r="C45" s="1"/>
      <c r="D45" s="1"/>
      <c r="E45" s="1"/>
      <c r="F45" s="1"/>
      <c r="G45" s="1"/>
      <c r="H45" s="1"/>
      <c r="I45" s="1"/>
      <c r="J45" s="1"/>
      <c r="K45" s="1"/>
      <c r="L45" s="1"/>
      <c r="M45" s="1"/>
      <c r="N45" s="1"/>
    </row>
    <row r="46" spans="1:14" x14ac:dyDescent="0.25">
      <c r="A46" s="1"/>
      <c r="B46" s="1"/>
      <c r="C46" s="1"/>
      <c r="D46" s="1"/>
      <c r="E46" s="1"/>
      <c r="F46" s="1"/>
      <c r="G46" s="1"/>
      <c r="H46" s="1"/>
      <c r="I46" s="1"/>
      <c r="J46" s="1"/>
      <c r="K46" s="1"/>
      <c r="L46" s="1"/>
      <c r="M46" s="1"/>
      <c r="N46" s="1"/>
    </row>
    <row r="47" spans="1:14" x14ac:dyDescent="0.25">
      <c r="A47" s="1"/>
      <c r="B47" s="1"/>
      <c r="C47" s="1"/>
      <c r="D47" s="1"/>
      <c r="E47" s="1"/>
      <c r="F47" s="1"/>
      <c r="G47" s="1"/>
      <c r="H47" s="1"/>
      <c r="I47" s="1"/>
      <c r="J47" s="1"/>
      <c r="K47" s="1"/>
      <c r="L47" s="1"/>
      <c r="M47" s="1"/>
      <c r="N47" s="1"/>
    </row>
    <row r="48" spans="1:14" x14ac:dyDescent="0.25">
      <c r="A48" s="1"/>
      <c r="B48" s="1"/>
      <c r="C48" s="1"/>
      <c r="D48" s="1"/>
      <c r="E48" s="1"/>
      <c r="F48" s="1"/>
      <c r="G48" s="1"/>
      <c r="H48" s="1"/>
      <c r="I48" s="1"/>
      <c r="J48" s="1"/>
      <c r="K48" s="1"/>
      <c r="L48" s="1"/>
      <c r="M48" s="1"/>
      <c r="N48" s="1"/>
    </row>
    <row r="49" spans="1:14" x14ac:dyDescent="0.25">
      <c r="A49" s="1"/>
      <c r="B49" s="1"/>
      <c r="C49" s="1"/>
      <c r="D49" s="1"/>
      <c r="E49" s="1"/>
      <c r="F49" s="1"/>
      <c r="G49" s="1"/>
      <c r="H49" s="1"/>
      <c r="I49" s="1"/>
      <c r="J49" s="1"/>
      <c r="K49" s="1"/>
      <c r="L49" s="1"/>
      <c r="M49" s="1"/>
      <c r="N49" s="1"/>
    </row>
    <row r="50" spans="1:14" x14ac:dyDescent="0.25">
      <c r="A50" s="1"/>
      <c r="B50" s="1"/>
      <c r="C50" s="1"/>
      <c r="D50" s="1"/>
      <c r="E50" s="1"/>
      <c r="F50" s="1"/>
      <c r="G50" s="1"/>
      <c r="H50" s="1"/>
      <c r="I50" s="1"/>
      <c r="J50" s="1"/>
      <c r="K50" s="1"/>
      <c r="L50" s="1"/>
      <c r="M50" s="1"/>
      <c r="N50" s="1"/>
    </row>
    <row r="51" spans="1:14" x14ac:dyDescent="0.25">
      <c r="A51" s="1"/>
      <c r="B51" s="1"/>
      <c r="C51" s="1"/>
      <c r="D51" s="1"/>
      <c r="E51" s="1"/>
      <c r="F51" s="1"/>
      <c r="G51" s="1"/>
      <c r="H51" s="1"/>
      <c r="I51" s="1"/>
      <c r="J51" s="1"/>
      <c r="K51" s="1"/>
      <c r="L51" s="1"/>
      <c r="M51" s="1"/>
      <c r="N51" s="1"/>
    </row>
    <row r="52" spans="1:14" x14ac:dyDescent="0.25">
      <c r="A52" s="1"/>
      <c r="B52" s="1"/>
      <c r="C52" s="1"/>
      <c r="D52" s="1"/>
      <c r="E52" s="1"/>
      <c r="F52" s="1"/>
      <c r="G52" s="1"/>
      <c r="H52" s="1"/>
      <c r="I52" s="1"/>
      <c r="J52" s="1"/>
      <c r="K52" s="1"/>
      <c r="L52" s="1"/>
      <c r="M52" s="1"/>
      <c r="N52" s="1"/>
    </row>
    <row r="53" spans="1:14" x14ac:dyDescent="0.25">
      <c r="A53" s="1"/>
      <c r="B53" s="1"/>
      <c r="C53" s="1"/>
      <c r="D53" s="1"/>
      <c r="E53" s="1"/>
      <c r="F53" s="1"/>
      <c r="G53" s="1"/>
      <c r="H53" s="1"/>
      <c r="I53" s="1"/>
      <c r="J53" s="1"/>
      <c r="K53" s="1"/>
      <c r="L53" s="1"/>
      <c r="M53" s="1"/>
      <c r="N53" s="1"/>
    </row>
    <row r="54" spans="1:14" x14ac:dyDescent="0.25">
      <c r="A54" s="1"/>
      <c r="B54" s="1"/>
      <c r="C54" s="1"/>
      <c r="D54" s="1"/>
      <c r="E54" s="1"/>
      <c r="F54" s="1"/>
      <c r="G54" s="1"/>
      <c r="H54" s="1"/>
      <c r="I54" s="1"/>
      <c r="J54" s="1"/>
      <c r="K54" s="1"/>
      <c r="L54" s="1"/>
      <c r="M54" s="1"/>
      <c r="N54" s="1"/>
    </row>
    <row r="55" spans="1:14" x14ac:dyDescent="0.25">
      <c r="A55" s="1"/>
      <c r="B55" s="1"/>
      <c r="C55" s="1"/>
      <c r="D55" s="1"/>
      <c r="E55" s="1"/>
      <c r="F55" s="1"/>
      <c r="G55" s="1"/>
      <c r="H55" s="1"/>
      <c r="I55" s="1"/>
      <c r="J55" s="1"/>
      <c r="K55" s="1"/>
      <c r="L55" s="1"/>
      <c r="M55" s="1"/>
      <c r="N55" s="1"/>
    </row>
    <row r="56" spans="1:14" x14ac:dyDescent="0.25">
      <c r="A56" s="1"/>
      <c r="B56" s="1"/>
      <c r="C56" s="1"/>
      <c r="D56" s="1"/>
      <c r="E56" s="1"/>
      <c r="F56" s="1"/>
      <c r="G56" s="1"/>
      <c r="H56" s="1"/>
      <c r="I56" s="1"/>
      <c r="J56" s="1"/>
      <c r="K56" s="1"/>
      <c r="L56" s="1"/>
      <c r="M56" s="1"/>
      <c r="N56" s="1"/>
    </row>
    <row r="57" spans="1:14" x14ac:dyDescent="0.25">
      <c r="A57" s="1"/>
      <c r="B57" s="1"/>
      <c r="C57" s="1"/>
      <c r="D57" s="1"/>
      <c r="E57" s="1"/>
      <c r="F57" s="1"/>
      <c r="G57" s="1"/>
      <c r="H57" s="1"/>
      <c r="I57" s="1"/>
      <c r="J57" s="1"/>
      <c r="K57" s="1"/>
      <c r="L57" s="1"/>
      <c r="M57" s="1"/>
      <c r="N57" s="1"/>
    </row>
    <row r="58" spans="1:14" x14ac:dyDescent="0.25">
      <c r="A58" s="1"/>
      <c r="B58" s="1"/>
      <c r="C58" s="1"/>
      <c r="D58" s="1"/>
      <c r="E58" s="1"/>
      <c r="F58" s="1"/>
      <c r="G58" s="1"/>
      <c r="H58" s="1"/>
      <c r="I58" s="1"/>
      <c r="J58" s="1"/>
      <c r="K58" s="1"/>
      <c r="L58" s="1"/>
      <c r="M58" s="1"/>
      <c r="N58" s="1"/>
    </row>
    <row r="59" spans="1:14" x14ac:dyDescent="0.25">
      <c r="A59" s="1"/>
      <c r="B59" s="1"/>
      <c r="C59" s="1"/>
      <c r="D59" s="1"/>
      <c r="E59" s="1"/>
      <c r="F59" s="1"/>
      <c r="G59" s="1"/>
      <c r="H59" s="1"/>
      <c r="I59" s="1"/>
      <c r="J59" s="1"/>
      <c r="K59" s="1"/>
      <c r="L59" s="1"/>
      <c r="M59" s="1"/>
      <c r="N59" s="1"/>
    </row>
  </sheetData>
  <mergeCells count="137">
    <mergeCell ref="M41:M42"/>
    <mergeCell ref="N41:N42"/>
    <mergeCell ref="A43:N43"/>
    <mergeCell ref="L38:N39"/>
    <mergeCell ref="A40:E40"/>
    <mergeCell ref="F40:G40"/>
    <mergeCell ref="I40:J40"/>
    <mergeCell ref="A41:E42"/>
    <mergeCell ref="F41:G42"/>
    <mergeCell ref="H41:H42"/>
    <mergeCell ref="I41:J42"/>
    <mergeCell ref="K41:K42"/>
    <mergeCell ref="L41:L42"/>
    <mergeCell ref="A38:B39"/>
    <mergeCell ref="C38:E39"/>
    <mergeCell ref="F38:F39"/>
    <mergeCell ref="G38:H39"/>
    <mergeCell ref="I38:I39"/>
    <mergeCell ref="J38:K39"/>
    <mergeCell ref="L34:N35"/>
    <mergeCell ref="A36:D37"/>
    <mergeCell ref="E36:F37"/>
    <mergeCell ref="G36:I37"/>
    <mergeCell ref="J36:K37"/>
    <mergeCell ref="L36:N37"/>
    <mergeCell ref="A34:B35"/>
    <mergeCell ref="C34:E35"/>
    <mergeCell ref="F34:F35"/>
    <mergeCell ref="G34:H35"/>
    <mergeCell ref="I34:I35"/>
    <mergeCell ref="J34:K35"/>
    <mergeCell ref="L30:N31"/>
    <mergeCell ref="A32:C33"/>
    <mergeCell ref="D32:E33"/>
    <mergeCell ref="F32:G33"/>
    <mergeCell ref="H32:I33"/>
    <mergeCell ref="J32:K33"/>
    <mergeCell ref="L32:N33"/>
    <mergeCell ref="A30:B31"/>
    <mergeCell ref="C30:E31"/>
    <mergeCell ref="F30:F31"/>
    <mergeCell ref="G30:H31"/>
    <mergeCell ref="I30:I31"/>
    <mergeCell ref="J30:K31"/>
    <mergeCell ref="A27:D27"/>
    <mergeCell ref="E27:H27"/>
    <mergeCell ref="I27:L27"/>
    <mergeCell ref="M27:N27"/>
    <mergeCell ref="A28:D29"/>
    <mergeCell ref="E28:H29"/>
    <mergeCell ref="I28:L29"/>
    <mergeCell ref="M28:N29"/>
    <mergeCell ref="A24:C25"/>
    <mergeCell ref="D24:F25"/>
    <mergeCell ref="G24:I25"/>
    <mergeCell ref="J24:K25"/>
    <mergeCell ref="L24:N25"/>
    <mergeCell ref="A26:N26"/>
    <mergeCell ref="A21:C22"/>
    <mergeCell ref="D21:F22"/>
    <mergeCell ref="G21:I22"/>
    <mergeCell ref="J21:K22"/>
    <mergeCell ref="L21:N22"/>
    <mergeCell ref="A23:C23"/>
    <mergeCell ref="D23:F23"/>
    <mergeCell ref="G23:I23"/>
    <mergeCell ref="J23:K23"/>
    <mergeCell ref="L23:N23"/>
    <mergeCell ref="A16:N16"/>
    <mergeCell ref="A17:C17"/>
    <mergeCell ref="D17:E17"/>
    <mergeCell ref="F17:G17"/>
    <mergeCell ref="I17:J17"/>
    <mergeCell ref="K17:L17"/>
    <mergeCell ref="M17:N17"/>
    <mergeCell ref="M18:N19"/>
    <mergeCell ref="A20:C20"/>
    <mergeCell ref="D20:F20"/>
    <mergeCell ref="G20:I20"/>
    <mergeCell ref="J20:K20"/>
    <mergeCell ref="L20:N20"/>
    <mergeCell ref="A18:C19"/>
    <mergeCell ref="D18:E19"/>
    <mergeCell ref="F18:G19"/>
    <mergeCell ref="H18:H19"/>
    <mergeCell ref="I18:J19"/>
    <mergeCell ref="K18:L19"/>
    <mergeCell ref="A13:C13"/>
    <mergeCell ref="H13:J13"/>
    <mergeCell ref="K13:L13"/>
    <mergeCell ref="M13:N13"/>
    <mergeCell ref="A14:C15"/>
    <mergeCell ref="D14:D15"/>
    <mergeCell ref="E14:E15"/>
    <mergeCell ref="F14:F15"/>
    <mergeCell ref="G14:G15"/>
    <mergeCell ref="H14:J15"/>
    <mergeCell ref="K14:L15"/>
    <mergeCell ref="M14:N15"/>
    <mergeCell ref="A11:C12"/>
    <mergeCell ref="D11:F12"/>
    <mergeCell ref="G11:H12"/>
    <mergeCell ref="I11:J11"/>
    <mergeCell ref="K11:L11"/>
    <mergeCell ref="M11:N12"/>
    <mergeCell ref="I12:J12"/>
    <mergeCell ref="K12:L12"/>
    <mergeCell ref="A9:N9"/>
    <mergeCell ref="A10:C10"/>
    <mergeCell ref="D10:F10"/>
    <mergeCell ref="G10:H10"/>
    <mergeCell ref="I10:L10"/>
    <mergeCell ref="M10:N10"/>
    <mergeCell ref="A1:N1"/>
    <mergeCell ref="A2:N2"/>
    <mergeCell ref="A3:B3"/>
    <mergeCell ref="C3:F3"/>
    <mergeCell ref="G3:H3"/>
    <mergeCell ref="I3:K3"/>
    <mergeCell ref="L3:N3"/>
    <mergeCell ref="L6:N6"/>
    <mergeCell ref="A7:B8"/>
    <mergeCell ref="C7:D8"/>
    <mergeCell ref="E7:F8"/>
    <mergeCell ref="G7:H8"/>
    <mergeCell ref="I7:K8"/>
    <mergeCell ref="L7:N8"/>
    <mergeCell ref="A4:B5"/>
    <mergeCell ref="C4:F5"/>
    <mergeCell ref="G4:H5"/>
    <mergeCell ref="I4:K5"/>
    <mergeCell ref="L4:N5"/>
    <mergeCell ref="A6:B6"/>
    <mergeCell ref="C6:D6"/>
    <mergeCell ref="E6:F6"/>
    <mergeCell ref="G6:H6"/>
    <mergeCell ref="I6:K6"/>
  </mergeCells>
  <dataValidations count="57">
    <dataValidation type="list" allowBlank="1" showInputMessage="1" showErrorMessage="1" promptTitle="Equipment Type" prompt="Choose the existing equipment type from the dropdown list. " sqref="C4:F5" xr:uid="{24051442-E5B4-44F8-8ADE-BF0656B2034A}">
      <formula1>"Furnace- Forced Air, Furnace- Gravity, Boiler- Hot Water, Boiler- Steam, Space Heater, Heat Pump- Central, Heat Pump- Room/Window, Heat Pump- PTHP, Heat Pump- Ductless Mini-Split, Vented Space Heater, Unvented Space Heater, None, Other "</formula1>
    </dataValidation>
    <dataValidation type="list" allowBlank="1" showInputMessage="1" showErrorMessage="1" promptTitle="Fuel Type" prompt="Select the fuel type from the dropdown list used by this system. " sqref="G4:H5" xr:uid="{DDE946EB-60B5-467E-A183-C439AFB6295D}">
      <formula1>"Electricity, Natural Gas, Propane'LPG, Fuel Oil, Kerosene, Wood, Coal, Other "</formula1>
    </dataValidation>
    <dataValidation type="list" allowBlank="1" showInputMessage="1" showErrorMessage="1" promptTitle="Location" prompt="Select the location for the Existing Equipment " sqref="I4:K5" xr:uid="{B7597A70-226B-4D56-B201-87D4271FA890}">
      <formula1>"Conditioned Space, Unconditioned Attic/Ceiling, Unconditioned Garage, Unconditioned Basement, Unconditioned Crawlspace/Belly "</formula1>
    </dataValidation>
    <dataValidation type="list" allowBlank="1" showInputMessage="1" showErrorMessage="1" promptTitle="Gas Leak Preseent" prompt="Is there a Gas Leak Present? _x000a_Select from the dropdown list. " sqref="G11:H12" xr:uid="{3E416B44-CF55-4E5E-8B0B-007BE8E3C9C1}">
      <formula1>"Yes, No, N/A"</formula1>
    </dataValidation>
    <dataValidation type="list" allowBlank="1" showInputMessage="1" showErrorMessage="1" promptTitle="Maintenance Status" prompt="Select a Maintenance Status that best describes this Equipment. " sqref="A11:C12" xr:uid="{C6B5C88D-F02A-4A10-ADF9-7EC1A0816E4A}">
      <formula1>"Annual Professional Maintenance, Seldom or Never Maintained, Not Working"</formula1>
    </dataValidation>
    <dataValidation type="list" allowBlank="1" showInputMessage="1" showErrorMessage="1" promptTitle="Further Testing" prompt="Based on Inspection, does this unit require further diagnostic testing? _x000a_Select an option from the dropdown list. " sqref="D11:F12" xr:uid="{C3892B65-C36C-4681-80AC-C0BECC6FD9A0}">
      <formula1>"Yes- Critical Issue, Yes- Performance Concern, Yes- Aifflow Issue, Yes- Electrical Problem, Yes- Heat Exchange Issue, No- Operating Normally, No- Minor Adjustment Needed, No- Routine Maintenance Advised, No- Check for Efficiency Replacement "</formula1>
    </dataValidation>
    <dataValidation type="list" allowBlank="1" showInputMessage="1" showErrorMessage="1" promptTitle="Heat Rise Results " prompt="According to the data plate are these readings within range of specifications?" sqref="M11:N12" xr:uid="{69389A4A-C743-4424-A76B-DB70D1735838}">
      <formula1>"Pass- Within Limits, Fail- Outside Limits, N/A"</formula1>
    </dataValidation>
    <dataValidation type="list" allowBlank="1" showInputMessage="1" showErrorMessage="1" promptTitle="Ton(s)" prompt="Enter Ton(s), when applicable. " sqref="M14:N15" xr:uid="{5771F2F9-2227-4616-A3B8-9B3D1A6724B1}">
      <formula1>"1,1.5,2,2.5,3,3.5,4,4.5,5"</formula1>
    </dataValidation>
    <dataValidation type="list" allowBlank="1" showInputMessage="1" showErrorMessage="1" promptTitle="Efficiency Measurement" prompt="Select the Measurement used to describe the replacement equipment being evaluated (NEAT/MHEA)_x000a_" sqref="H41:H42" xr:uid="{267D4F5F-5324-48EA-A373-0AA17E0E04C2}">
      <formula1>"%, HSPF2, COP, "</formula1>
    </dataValidation>
    <dataValidation type="list" allowBlank="1" showInputMessage="1" showErrorMessage="1" promptTitle="Output Capacity Measurement" prompt="Enter the Output Capacity Measurement for the evaulated equipment (NEAT/MHEA)" sqref="K41:K42" xr:uid="{CCAE4255-ABD5-4AAA-AD5A-88BFA0FBB389}">
      <formula1>"kBtu/hr, Btu/hr, kW"</formula1>
    </dataValidation>
    <dataValidation type="list" allowBlank="1" showInputMessage="1" showErrorMessage="1" promptTitle="Thermostat Type" prompt="Select the Thermostat Type from the dropdown list. " sqref="A28:D29" xr:uid="{27C11257-8F8C-4D28-B60A-4AEB6FF16CC0}">
      <formula1>"Mechanical (bimatallic Strip), Mechanical (mercery Bulb), Electronic (no Setback), Electronic (with Setback), Power Pile, Other "</formula1>
    </dataValidation>
    <dataValidation allowBlank="1" showInputMessage="1" showErrorMessage="1" promptTitle="Daytime Thermostat Setting (F)" prompt="Values are between 50 and 100. " sqref="E28:H29" xr:uid="{CC364F7D-6DFE-4794-A2EC-5EDDA0742ADB}"/>
    <dataValidation allowBlank="1" showInputMessage="1" showErrorMessage="1" promptTitle="Nighttime Thermostat Setting (F)" prompt="Values are between 50 and 100." sqref="I28:L29" xr:uid="{5F95AB4F-F36D-4978-85EF-EDC8D673DA88}"/>
    <dataValidation allowBlank="1" showInputMessage="1" showErrorMessage="1" promptTitle="Relocate Thermostat" prompt="Check box if existing thermostat is exposed to direct sunlight, too close to supply vent or return air, etc. " sqref="M28:N29" xr:uid="{8690CA18-E698-42FB-A1B4-62DC0947B5C6}"/>
    <dataValidation type="list" allowBlank="1" showInputMessage="1" showErrorMessage="1" promptTitle="Existing Flue Pipe" prompt="Select the type of flue pipe material for the heating system, if applicable. " sqref="A21:C22" xr:uid="{2C478810-145E-435F-92D1-155FB5840099}">
      <formula1>"Metal Single Wall, Metal Double Wall, PVC, Other, N/A"</formula1>
    </dataValidation>
    <dataValidation type="list" allowBlank="1" showInputMessage="1" showErrorMessage="1" promptTitle="Existing Flue Condition " prompt="Select the option that best describes the Existing Flue Pipe. " sqref="D21:F22" xr:uid="{4ECEDA19-7711-45E6-9759-C050A6E2E40D}">
      <formula1>"Good, Fair, Poor (but Working), Broken (Not Working), None, N/A "</formula1>
    </dataValidation>
    <dataValidation type="list" allowBlank="1" showInputMessage="1" showErrorMessage="1" promptTitle="Combustion System Type" prompt="Select the Combustion Type for the Heating Equipment. " sqref="G21:I22" xr:uid="{AB629A8B-235A-4881-AFEA-9765C0CDF8DB}">
      <formula1>"Sealed, Unsealed, N/A"</formula1>
    </dataValidation>
    <dataValidation type="list" allowBlank="1" showInputMessage="1" showErrorMessage="1" promptTitle="Combustion Air Intake" prompt="Is Combustion Air Present for the Equipment? " sqref="L21:N22" xr:uid="{D3E47EAC-49C5-451E-A0AD-7744E41F5369}">
      <formula1>"Adequate, Present but Inadequate, Other, N/A"</formula1>
    </dataValidation>
    <dataValidation type="list" allowBlank="1" showInputMessage="1" showErrorMessage="1" promptTitle="Blower Motor Type" prompt="Select the Blower Motor Type, if known. " sqref="A24:C25" xr:uid="{49A0D6C2-9E06-4EBC-AE02-625AF630F562}">
      <formula1>"Direct Drive, Belt Drive, N/A"</formula1>
    </dataValidation>
    <dataValidation type="list" allowBlank="1" showInputMessage="1" showErrorMessage="1" promptTitle="Blower Condition" prompt="Select the option that best describes the Blower Condition. " sqref="D24:F25" xr:uid="{7B42A89A-DAF1-45C6-ADC9-B1F58D9785DC}">
      <formula1>"Clean, Dirty, Plugged, N/A"</formula1>
    </dataValidation>
    <dataValidation type="list" allowBlank="1" showInputMessage="1" showErrorMessage="1" promptTitle="Air Filter Location" prompt="Where is the Filter Located, choose from the dropdown list. " sqref="G24:I25" xr:uid="{62F7E622-42D6-48DC-9BF6-E8C8E673B127}">
      <formula1>"In Furnace, In Compartment Door, In Duct, Other"</formula1>
    </dataValidation>
    <dataValidation type="list" allowBlank="1" showInputMessage="1" showErrorMessage="1" sqref="J24:K25" xr:uid="{8B94F022-BB51-4BD4-B316-AF08DDD77B9A}">
      <formula1>"Clean, Fair, Dirty, Plugged, None"</formula1>
    </dataValidation>
    <dataValidation type="list" allowBlank="1" showInputMessage="1" showErrorMessage="1" promptTitle="Replacement Equipment " prompt="Select the Replacement Equipment to be evaluated for (NEAT/MHEA)" sqref="A41:E42" xr:uid="{DA54C2E7-8E56-4A42-8AB0-57E190284667}">
      <formula1>"Furance- Forced Air, Furnance- Gravity, Boiler- Hot Water, Boiler- Steam, Space Heater, Heat Pump- Central, Heat Pump- Room/Window, Heat Pump- PTHP, Heat Pump- Ductless Mini-Split"</formula1>
    </dataValidation>
    <dataValidation allowBlank="1" showInputMessage="1" showErrorMessage="1" promptTitle="HVAC System Code" prompt="Entr the Code that makes the most sense to Agency to idenitfy the existing heating system. " sqref="A4:B5" xr:uid="{69BBFB57-AB0E-4EB3-834F-038B4476CE47}"/>
    <dataValidation allowBlank="1" showInputMessage="1" showErrorMessage="1" promptTitle="Year Manfucatured" prompt="Enter the Manufactured Date. " sqref="L4:N5" xr:uid="{37761C9E-43E4-4329-8A67-2734547D716C}"/>
    <dataValidation allowBlank="1" showInputMessage="1" showErrorMessage="1" promptTitle="Primary System" prompt="Utilize the checkbox to indicate if this heating system is the primary system for the dwelling unit. " sqref="A7:B8" xr:uid="{18DEDB1B-DBF3-46AE-9DCA-BFB03A3D8C82}"/>
    <dataValidation allowBlank="1" showInputMessage="1" showErrorMessage="1" promptTitle="Secondary System" prompt="Utilize this checkbox to indicate if the existing equipment is used as a secondary heating system for the dwelling unt. _x000a_" sqref="C7:D8" xr:uid="{0432BC36-B5F0-4202-9B2E-AB733C7FDF93}"/>
    <dataValidation type="list" allowBlank="1" showInputMessage="1" showErrorMessage="1" promptTitle="Flow Configuration " prompt="Select the direction the heat is distributed through the duct system. " sqref="E7:F8" xr:uid="{ACC1DAD7-73CA-4E93-B9EC-B9A6B89C18CA}">
      <formula1>"Upflow, Downflow, Horizontal "</formula1>
    </dataValidation>
    <dataValidation allowBlank="1" showInputMessage="1" showErrorMessage="1" promptTitle="CO Reading" prompt="Enter CO Reading taken from Combustion Analyzer, if applicable. " sqref="G7:H8" xr:uid="{6175950E-3102-4B99-B782-53C8C685F385}"/>
    <dataValidation allowBlank="1" showInputMessage="1" showErrorMessage="1" promptTitle="Serial Number" prompt="Enter Serial Number taken from the Equipment." sqref="I7:K8" xr:uid="{3D92C0BF-907B-455C-B220-764AA1AA75A2}"/>
    <dataValidation allowBlank="1" showInputMessage="1" showErrorMessage="1" promptTitle="Model #" prompt="Enter the model # taken from the Equipment. " sqref="L7:N8" xr:uid="{A72533F4-6E36-4D70-AD68-8FFBB72EC796}"/>
    <dataValidation allowBlank="1" showInputMessage="1" showErrorMessage="1" promptTitle="Supply Temp." prompt="Enter Supply Temp from Heat Rise Test" sqref="I12:J12" xr:uid="{FE6EF205-6BC1-4F31-9C06-912B39E95650}"/>
    <dataValidation allowBlank="1" showInputMessage="1" showErrorMessage="1" promptTitle="Return Temp." prompt="Enter Return Temp from Heat Rise Test. " sqref="K12:L12" xr:uid="{4B82D486-AA0A-4DE3-9173-FD85778549E2}"/>
    <dataValidation allowBlank="1" showInputMessage="1" showErrorMessage="1" promptTitle="Output Capacity" prompt="Enter the output capacity of the heating system in units of kBtu/hr. The output capacity is usually obtained directly from the nameplate of the heating system or from an inspection of nozzle sizes, etc. " sqref="F14" xr:uid="{7DC71861-D5AE-4680-83D4-CF023CE9D83A}"/>
    <dataValidation type="list" allowBlank="1" showInputMessage="1" showErrorMessage="1" promptTitle="Output Capacity Measurement " prompt="Select Output Capacity Measurement " sqref="G14:G15" xr:uid="{B647A611-7A8B-41D1-8B81-25F756160B94}">
      <formula1>"kBtu/hr, Btu/hr, kW"</formula1>
    </dataValidation>
    <dataValidation type="list" allowBlank="1" showInputMessage="1" showErrorMessage="1" sqref="E14:E15" xr:uid="{D91B9E90-AC14-4550-9467-7A013BE48EB4}">
      <formula1>"%,HSPF, HSPF2, COP, "</formula1>
    </dataValidation>
    <dataValidation allowBlank="1" showInputMessage="1" showErrorMessage="1" promptTitle="Steady State Efficiency" prompt="Enter Stead State Efficiency from Combustiion Analyzer " sqref="H14:J15" xr:uid="{F7A6EC30-8C20-4E77-BB9B-91F771580403}"/>
    <dataValidation allowBlank="1" showInputMessage="1" showErrorMessage="1" promptTitle="Existing HSPF" prompt="Enter Existing HSPF if known. " sqref="K14:L15" xr:uid="{A9FB8161-3E20-4AC2-8F80-8206CC68530C}"/>
    <dataValidation allowBlank="1" showInputMessage="1" showErrorMessage="1" promptTitle="Fraction of Load Served" prompt="Enter the Estimated Fraction of Load Served in %." sqref="A18:C19" xr:uid="{E7AE2D0A-75C0-462C-82ED-0DF1B4573568}"/>
    <dataValidation allowBlank="1" showInputMessage="1" showErrorMessage="1" promptTitle="Atmospheric Burner" prompt="Select the Check Box if Present. " sqref="D18:E19" xr:uid="{5EB3816D-C0B7-416B-AAAF-C3F06C7BB654}"/>
    <dataValidation allowBlank="1" showInputMessage="1" showErrorMessage="1" promptTitle="Automatic Vent Damper" prompt="Select the Checkbox if Present. " sqref="F18:G19" xr:uid="{792663B3-3510-4273-915D-38A3645B9507}"/>
    <dataValidation allowBlank="1" showInputMessage="1" showErrorMessage="1" promptTitle="IID" prompt="Select the box if Present. " sqref="H18:H19" xr:uid="{0F97E64F-D1C0-4AF2-8CA4-324C0F3F18FD}"/>
    <dataValidation allowBlank="1" showInputMessage="1" showErrorMessage="1" promptTitle="Pilot Light " prompt="Select the box if Present. " sqref="I18:J19" xr:uid="{5BCBF25E-5116-4516-9E2E-83F77635940E}"/>
    <dataValidation allowBlank="1" showInputMessage="1" showErrorMessage="1" promptTitle="On in Summer " prompt="Select the box if Present. " sqref="K18:L19" xr:uid="{4EA48362-D675-4567-AA27-D2E593159F3A}"/>
    <dataValidation allowBlank="1" showInputMessage="1" showErrorMessage="1" promptTitle="Heating Setback Used " prompt="Select the box if a heating setback is being used. " sqref="M18:N19" xr:uid="{B44976AD-DB6C-4C62-AF40-9AF750DBE5DD}"/>
    <dataValidation allowBlank="1" showInputMessage="1" showErrorMessage="1" promptTitle="Flue Diameter (in)" prompt="Enter the Flue Diameter in inhces for the Flue Pipe. " sqref="J21:K22" xr:uid="{D4B8EDF1-47E0-4F4F-B6FA-1F9CD650386E}"/>
    <dataValidation allowBlank="1" showInputMessage="1" showErrorMessage="1" promptTitle="Heating Nighttime Setback (F)" prompt="The number of degrees the thermostat lowers the heating temperature at night to save energy while maintaining comfort. Typically, this is set 5-10°F below the normal daytime temperature._x000a_• Values are between 1 and 10 _x000a_" sqref="D32:E33" xr:uid="{6A7EFAC7-2F2C-4C94-BE3C-CE69D3BDE0A4}"/>
    <dataValidation allowBlank="1" showInputMessage="1" showErrorMessage="1" prompt="The number of hours each day that a set-back thermostat, if one exists, affects the thermostat set-point._x000a_A typical range for Daily Setback Hours is 6 to 10 hours per day, depending on household schedules and comfort preferences._x000a_• Values are between 1-12" sqref="H32:I33" xr:uid="{DADE3258-9872-4FE1-9E37-489AF2077FA5}"/>
    <dataValidation allowBlank="1" showInputMessage="1" showErrorMessage="1" promptTitle="Heating Efficiency (%) Improve. " prompt="1-2% is typical. 5% is possible if the unit is old, has not been recently tuned, and is tuned using diagnostic equipment." sqref="G36:I37" xr:uid="{C7BD7621-84DD-4881-91F8-72A3218C50E8}"/>
    <dataValidation allowBlank="1" showInputMessage="1" showErrorMessage="1" promptTitle="Efficiency" prompt="Enter projected % of replacement equipment being evaluated (NEAT/MHEA)" sqref="F41:G42" xr:uid="{EB29F529-C34E-4345-8971-8F3B0704AAB2}"/>
    <dataValidation allowBlank="1" showInputMessage="1" showErrorMessage="1" promptTitle="Output Capacity" prompt="Enter the Output Capacity of the equipment being evaluated (NEAT/MHEA)" sqref="I41:J42" xr:uid="{F6DD127F-ED55-46EE-B07A-BB725DCF935D}"/>
    <dataValidation allowBlank="1" showInputMessage="1" showErrorMessage="1" promptTitle="Cost(s)" prompt="Enter Costs Associated with the equipment being evaluated (NEAT/MHEA)" sqref="L41:N42" xr:uid="{C8C4E887-5929-4D5F-A5EE-20E4C81AC549}"/>
    <dataValidation allowBlank="1" showInputMessage="1" showErrorMessage="1" promptTitle="Tune Up" prompt="Select this Checkbox if inspection of the existing equipment indicates a system tune-up is all that is necessary. " sqref="A34:B35" xr:uid="{18A0CD13-2098-4443-AB2B-16BEB5D8C1AC}"/>
    <dataValidation allowBlank="1" showInputMessage="1" showErrorMessage="1" promptTitle="Required" prompt="Check required to apply the measure as a Health and Safety Measure. " sqref="F34:F35" xr:uid="{5E168ED0-EC63-4BDD-9407-D1B58A2B855B}"/>
    <dataValidation allowBlank="1" showInputMessage="1" showErrorMessage="1" promptTitle="Include In SIR" prompt="Check both “Required” and “Include in SIR” to apply the measure as an Incidental Repair (below SIR threshold) or Energy- Conservation Measure (above SIR threshold)" sqref="I34:I35 I30:I31" xr:uid="{5757C8E1-7589-43F0-845F-9E57C88FA758}"/>
    <dataValidation allowBlank="1" showInputMessage="1" showErrorMessage="1" promptTitle="Required " prompt="Check required to apply the measure as a Health and Safety Measure. " sqref="F30:F31" xr:uid="{657BB6F0-E5E8-46D1-9584-BF1F40A18BA8}"/>
    <dataValidation allowBlank="1" showInputMessage="1" showErrorMessage="1" promptTitle="Install Smart Thermostat" prompt="Select the Check Box if the existing HVAC system does not have a Smart Thermostat to operate the heating/cooling. " sqref="A30:B31" xr:uid="{97B59D96-EBDA-4B8F-ADB7-5D0CD2706B83}"/>
  </dataValidations>
  <printOptions horizontalCentered="1"/>
  <pageMargins left="0" right="0" top="0" bottom="0" header="0" footer="0"/>
  <pageSetup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0</xdr:col>
                    <xdr:colOff>476250</xdr:colOff>
                    <xdr:row>6</xdr:row>
                    <xdr:rowOff>19050</xdr:rowOff>
                  </from>
                  <to>
                    <xdr:col>1</xdr:col>
                    <xdr:colOff>9525</xdr:colOff>
                    <xdr:row>7</xdr:row>
                    <xdr:rowOff>104775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2</xdr:col>
                    <xdr:colOff>523875</xdr:colOff>
                    <xdr:row>6</xdr:row>
                    <xdr:rowOff>19050</xdr:rowOff>
                  </from>
                  <to>
                    <xdr:col>3</xdr:col>
                    <xdr:colOff>57150</xdr:colOff>
                    <xdr:row>7</xdr:row>
                    <xdr:rowOff>104775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3</xdr:col>
                    <xdr:colOff>895350</xdr:colOff>
                    <xdr:row>17</xdr:row>
                    <xdr:rowOff>38100</xdr:rowOff>
                  </from>
                  <to>
                    <xdr:col>4</xdr:col>
                    <xdr:colOff>400050</xdr:colOff>
                    <xdr:row>18</xdr:row>
                    <xdr:rowOff>123825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0</xdr:col>
                    <xdr:colOff>504825</xdr:colOff>
                    <xdr:row>29</xdr:row>
                    <xdr:rowOff>47625</xdr:rowOff>
                  </from>
                  <to>
                    <xdr:col>1</xdr:col>
                    <xdr:colOff>38100</xdr:colOff>
                    <xdr:row>30</xdr:row>
                    <xdr:rowOff>133350</xdr:rowOff>
                  </to>
                </anchor>
              </controlPr>
            </control>
          </mc:Choice>
        </mc:AlternateContent>
        <mc:AlternateContent xmlns:mc="http://schemas.openxmlformats.org/markup-compatibility/2006">
          <mc:Choice Requires="x14">
            <control shapeId="23557" r:id="rId8" name="Option Button 5">
              <controlPr defaultSize="0" autoFill="0" autoLine="0" autoPict="0">
                <anchor moveWithCells="1">
                  <from>
                    <xdr:col>7</xdr:col>
                    <xdr:colOff>361950</xdr:colOff>
                    <xdr:row>17</xdr:row>
                    <xdr:rowOff>28575</xdr:rowOff>
                  </from>
                  <to>
                    <xdr:col>7</xdr:col>
                    <xdr:colOff>876300</xdr:colOff>
                    <xdr:row>18</xdr:row>
                    <xdr:rowOff>104775</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10</xdr:col>
                    <xdr:colOff>333375</xdr:colOff>
                    <xdr:row>17</xdr:row>
                    <xdr:rowOff>47625</xdr:rowOff>
                  </from>
                  <to>
                    <xdr:col>10</xdr:col>
                    <xdr:colOff>733425</xdr:colOff>
                    <xdr:row>18</xdr:row>
                    <xdr:rowOff>133350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12</xdr:col>
                    <xdr:colOff>428625</xdr:colOff>
                    <xdr:row>17</xdr:row>
                    <xdr:rowOff>76200</xdr:rowOff>
                  </from>
                  <to>
                    <xdr:col>12</xdr:col>
                    <xdr:colOff>828675</xdr:colOff>
                    <xdr:row>18</xdr:row>
                    <xdr:rowOff>161925</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5</xdr:col>
                    <xdr:colOff>171450</xdr:colOff>
                    <xdr:row>29</xdr:row>
                    <xdr:rowOff>57150</xdr:rowOff>
                  </from>
                  <to>
                    <xdr:col>5</xdr:col>
                    <xdr:colOff>571500</xdr:colOff>
                    <xdr:row>30</xdr:row>
                    <xdr:rowOff>142875</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8</xdr:col>
                    <xdr:colOff>161925</xdr:colOff>
                    <xdr:row>29</xdr:row>
                    <xdr:rowOff>76200</xdr:rowOff>
                  </from>
                  <to>
                    <xdr:col>8</xdr:col>
                    <xdr:colOff>561975</xdr:colOff>
                    <xdr:row>30</xdr:row>
                    <xdr:rowOff>161925</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0</xdr:col>
                    <xdr:colOff>419100</xdr:colOff>
                    <xdr:row>33</xdr:row>
                    <xdr:rowOff>19050</xdr:rowOff>
                  </from>
                  <to>
                    <xdr:col>0</xdr:col>
                    <xdr:colOff>819150</xdr:colOff>
                    <xdr:row>34</xdr:row>
                    <xdr:rowOff>104775</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5</xdr:col>
                    <xdr:colOff>257175</xdr:colOff>
                    <xdr:row>33</xdr:row>
                    <xdr:rowOff>66675</xdr:rowOff>
                  </from>
                  <to>
                    <xdr:col>5</xdr:col>
                    <xdr:colOff>657225</xdr:colOff>
                    <xdr:row>34</xdr:row>
                    <xdr:rowOff>152400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8</xdr:col>
                    <xdr:colOff>142875</xdr:colOff>
                    <xdr:row>33</xdr:row>
                    <xdr:rowOff>47625</xdr:rowOff>
                  </from>
                  <to>
                    <xdr:col>8</xdr:col>
                    <xdr:colOff>542925</xdr:colOff>
                    <xdr:row>34</xdr:row>
                    <xdr:rowOff>133350</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0</xdr:col>
                    <xdr:colOff>390525</xdr:colOff>
                    <xdr:row>37</xdr:row>
                    <xdr:rowOff>47625</xdr:rowOff>
                  </from>
                  <to>
                    <xdr:col>0</xdr:col>
                    <xdr:colOff>790575</xdr:colOff>
                    <xdr:row>38</xdr:row>
                    <xdr:rowOff>133350</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5</xdr:col>
                    <xdr:colOff>200025</xdr:colOff>
                    <xdr:row>37</xdr:row>
                    <xdr:rowOff>66675</xdr:rowOff>
                  </from>
                  <to>
                    <xdr:col>5</xdr:col>
                    <xdr:colOff>600075</xdr:colOff>
                    <xdr:row>38</xdr:row>
                    <xdr:rowOff>152400</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from>
                    <xdr:col>8</xdr:col>
                    <xdr:colOff>133350</xdr:colOff>
                    <xdr:row>37</xdr:row>
                    <xdr:rowOff>57150</xdr:rowOff>
                  </from>
                  <to>
                    <xdr:col>8</xdr:col>
                    <xdr:colOff>533400</xdr:colOff>
                    <xdr:row>38</xdr:row>
                    <xdr:rowOff>142875</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from>
                    <xdr:col>12</xdr:col>
                    <xdr:colOff>628650</xdr:colOff>
                    <xdr:row>27</xdr:row>
                    <xdr:rowOff>38100</xdr:rowOff>
                  </from>
                  <to>
                    <xdr:col>13</xdr:col>
                    <xdr:colOff>161925</xdr:colOff>
                    <xdr:row>28</xdr:row>
                    <xdr:rowOff>114300</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from>
                    <xdr:col>5</xdr:col>
                    <xdr:colOff>742950</xdr:colOff>
                    <xdr:row>17</xdr:row>
                    <xdr:rowOff>38100</xdr:rowOff>
                  </from>
                  <to>
                    <xdr:col>6</xdr:col>
                    <xdr:colOff>276225</xdr:colOff>
                    <xdr:row>18</xdr:row>
                    <xdr:rowOff>123825</xdr:rowOff>
                  </to>
                </anchor>
              </controlPr>
            </control>
          </mc:Choice>
        </mc:AlternateContent>
        <mc:AlternateContent xmlns:mc="http://schemas.openxmlformats.org/markup-compatibility/2006">
          <mc:Choice Requires="x14">
            <control shapeId="23570" r:id="rId21" name="Option Button 18">
              <controlPr defaultSize="0" autoFill="0" autoLine="0" autoPict="0">
                <anchor moveWithCells="1">
                  <from>
                    <xdr:col>8</xdr:col>
                    <xdr:colOff>733425</xdr:colOff>
                    <xdr:row>17</xdr:row>
                    <xdr:rowOff>38100</xdr:rowOff>
                  </from>
                  <to>
                    <xdr:col>9</xdr:col>
                    <xdr:colOff>628650</xdr:colOff>
                    <xdr:row>18</xdr:row>
                    <xdr:rowOff>104775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59645-CAC4-45D1-8B2E-FE34BBD072A9}">
  <sheetPr codeName="Sheet18">
    <pageSetUpPr fitToPage="1"/>
  </sheetPr>
  <dimension ref="A1:N59"/>
  <sheetViews>
    <sheetView showGridLines="0" zoomScaleNormal="100" workbookViewId="0">
      <selection activeCell="A2" sqref="A2:N2"/>
    </sheetView>
  </sheetViews>
  <sheetFormatPr defaultRowHeight="15" x14ac:dyDescent="0.25"/>
  <cols>
    <col min="1" max="4" width="13" customWidth="1"/>
    <col min="5" max="5" width="14.7109375" customWidth="1"/>
    <col min="6" max="6" width="13" customWidth="1"/>
    <col min="7" max="7" width="16.7109375" customWidth="1"/>
    <col min="8" max="8" width="15.140625" customWidth="1"/>
    <col min="9" max="10" width="13" customWidth="1"/>
    <col min="11" max="11" width="14.42578125" customWidth="1"/>
    <col min="12" max="12" width="16" customWidth="1"/>
    <col min="13" max="14" width="13" customWidth="1"/>
  </cols>
  <sheetData>
    <row r="1" spans="1:14" ht="18.75" x14ac:dyDescent="0.3">
      <c r="A1" s="383" t="s">
        <v>0</v>
      </c>
      <c r="B1" s="384"/>
      <c r="C1" s="384"/>
      <c r="D1" s="384"/>
      <c r="E1" s="384"/>
      <c r="F1" s="384"/>
      <c r="G1" s="384"/>
      <c r="H1" s="384"/>
      <c r="I1" s="384"/>
      <c r="J1" s="384"/>
      <c r="K1" s="384"/>
      <c r="L1" s="384"/>
      <c r="M1" s="384"/>
      <c r="N1" s="385"/>
    </row>
    <row r="2" spans="1:14" s="2" customFormat="1" ht="24" customHeight="1" x14ac:dyDescent="0.25">
      <c r="A2" s="290" t="s">
        <v>1</v>
      </c>
      <c r="B2" s="291"/>
      <c r="C2" s="291"/>
      <c r="D2" s="291"/>
      <c r="E2" s="291"/>
      <c r="F2" s="291"/>
      <c r="G2" s="291"/>
      <c r="H2" s="291"/>
      <c r="I2" s="291"/>
      <c r="J2" s="291"/>
      <c r="K2" s="291"/>
      <c r="L2" s="291"/>
      <c r="M2" s="291"/>
      <c r="N2" s="292"/>
    </row>
    <row r="3" spans="1:14" ht="30.2" customHeight="1" x14ac:dyDescent="0.25">
      <c r="A3" s="341" t="s">
        <v>2</v>
      </c>
      <c r="B3" s="287"/>
      <c r="C3" s="287" t="s">
        <v>3</v>
      </c>
      <c r="D3" s="287"/>
      <c r="E3" s="287"/>
      <c r="F3" s="287"/>
      <c r="G3" s="287" t="s">
        <v>4</v>
      </c>
      <c r="H3" s="287"/>
      <c r="I3" s="287" t="s">
        <v>5</v>
      </c>
      <c r="J3" s="287"/>
      <c r="K3" s="287"/>
      <c r="L3" s="287" t="s">
        <v>6</v>
      </c>
      <c r="M3" s="287"/>
      <c r="N3" s="393"/>
    </row>
    <row r="4" spans="1:14" x14ac:dyDescent="0.25">
      <c r="A4" s="392"/>
      <c r="B4" s="226"/>
      <c r="C4" s="226"/>
      <c r="D4" s="226"/>
      <c r="E4" s="226"/>
      <c r="F4" s="226"/>
      <c r="G4" s="226"/>
      <c r="H4" s="226"/>
      <c r="I4" s="226"/>
      <c r="J4" s="226"/>
      <c r="K4" s="226"/>
      <c r="L4" s="226"/>
      <c r="M4" s="226"/>
      <c r="N4" s="394"/>
    </row>
    <row r="5" spans="1:14" x14ac:dyDescent="0.25">
      <c r="A5" s="392"/>
      <c r="B5" s="226"/>
      <c r="C5" s="226"/>
      <c r="D5" s="226"/>
      <c r="E5" s="226"/>
      <c r="F5" s="226"/>
      <c r="G5" s="226"/>
      <c r="H5" s="226"/>
      <c r="I5" s="226"/>
      <c r="J5" s="226"/>
      <c r="K5" s="226"/>
      <c r="L5" s="226"/>
      <c r="M5" s="226"/>
      <c r="N5" s="394"/>
    </row>
    <row r="6" spans="1:14" ht="30.2" customHeight="1" x14ac:dyDescent="0.25">
      <c r="A6" s="341" t="s">
        <v>7</v>
      </c>
      <c r="B6" s="287"/>
      <c r="C6" s="287" t="s">
        <v>8</v>
      </c>
      <c r="D6" s="287"/>
      <c r="E6" s="287" t="s">
        <v>9</v>
      </c>
      <c r="F6" s="287"/>
      <c r="G6" s="287" t="s">
        <v>10</v>
      </c>
      <c r="H6" s="287"/>
      <c r="I6" s="287" t="s">
        <v>11</v>
      </c>
      <c r="J6" s="287"/>
      <c r="K6" s="287"/>
      <c r="L6" s="287" t="s">
        <v>12</v>
      </c>
      <c r="M6" s="287"/>
      <c r="N6" s="393"/>
    </row>
    <row r="7" spans="1:14" x14ac:dyDescent="0.25">
      <c r="A7" s="322"/>
      <c r="B7" s="323"/>
      <c r="C7" s="323"/>
      <c r="D7" s="323"/>
      <c r="E7" s="226"/>
      <c r="F7" s="226"/>
      <c r="G7" s="226"/>
      <c r="H7" s="226"/>
      <c r="I7" s="226"/>
      <c r="J7" s="226"/>
      <c r="K7" s="226"/>
      <c r="L7" s="226"/>
      <c r="M7" s="226"/>
      <c r="N7" s="394"/>
    </row>
    <row r="8" spans="1:14" x14ac:dyDescent="0.25">
      <c r="A8" s="322"/>
      <c r="B8" s="323"/>
      <c r="C8" s="323"/>
      <c r="D8" s="323"/>
      <c r="E8" s="226"/>
      <c r="F8" s="226"/>
      <c r="G8" s="226"/>
      <c r="H8" s="226"/>
      <c r="I8" s="226"/>
      <c r="J8" s="226"/>
      <c r="K8" s="226"/>
      <c r="L8" s="226"/>
      <c r="M8" s="226"/>
      <c r="N8" s="394"/>
    </row>
    <row r="9" spans="1:14" s="2" customFormat="1" ht="24" customHeight="1" x14ac:dyDescent="0.25">
      <c r="A9" s="290" t="s">
        <v>20</v>
      </c>
      <c r="B9" s="291"/>
      <c r="C9" s="291"/>
      <c r="D9" s="291"/>
      <c r="E9" s="291"/>
      <c r="F9" s="291"/>
      <c r="G9" s="291"/>
      <c r="H9" s="291"/>
      <c r="I9" s="291"/>
      <c r="J9" s="291"/>
      <c r="K9" s="291"/>
      <c r="L9" s="291"/>
      <c r="M9" s="291"/>
      <c r="N9" s="292"/>
    </row>
    <row r="10" spans="1:14" ht="30.2" customHeight="1" x14ac:dyDescent="0.25">
      <c r="A10" s="341" t="s">
        <v>14</v>
      </c>
      <c r="B10" s="287"/>
      <c r="C10" s="287"/>
      <c r="D10" s="342" t="s">
        <v>15</v>
      </c>
      <c r="E10" s="342"/>
      <c r="F10" s="342"/>
      <c r="G10" s="287" t="s">
        <v>13</v>
      </c>
      <c r="H10" s="287"/>
      <c r="I10" s="287" t="s">
        <v>16</v>
      </c>
      <c r="J10" s="287"/>
      <c r="K10" s="287"/>
      <c r="L10" s="287"/>
      <c r="M10" s="287" t="s">
        <v>19</v>
      </c>
      <c r="N10" s="393"/>
    </row>
    <row r="11" spans="1:14" ht="25.35" customHeight="1" x14ac:dyDescent="0.25">
      <c r="A11" s="392"/>
      <c r="B11" s="226"/>
      <c r="C11" s="226"/>
      <c r="D11" s="226"/>
      <c r="E11" s="226"/>
      <c r="F11" s="226"/>
      <c r="G11" s="226"/>
      <c r="H11" s="226"/>
      <c r="I11" s="287" t="s">
        <v>17</v>
      </c>
      <c r="J11" s="287"/>
      <c r="K11" s="287" t="s">
        <v>18</v>
      </c>
      <c r="L11" s="287"/>
      <c r="M11" s="226"/>
      <c r="N11" s="394"/>
    </row>
    <row r="12" spans="1:14" ht="24" customHeight="1" x14ac:dyDescent="0.25">
      <c r="A12" s="392"/>
      <c r="B12" s="226"/>
      <c r="C12" s="226"/>
      <c r="D12" s="226"/>
      <c r="E12" s="226"/>
      <c r="F12" s="226"/>
      <c r="G12" s="226"/>
      <c r="H12" s="226"/>
      <c r="I12" s="226"/>
      <c r="J12" s="226"/>
      <c r="K12" s="226"/>
      <c r="L12" s="226"/>
      <c r="M12" s="226"/>
      <c r="N12" s="394"/>
    </row>
    <row r="13" spans="1:14" s="2" customFormat="1" ht="42" customHeight="1" x14ac:dyDescent="0.25">
      <c r="A13" s="341" t="s">
        <v>23</v>
      </c>
      <c r="B13" s="287"/>
      <c r="C13" s="287"/>
      <c r="D13" s="125" t="s">
        <v>482</v>
      </c>
      <c r="E13" s="126" t="s">
        <v>480</v>
      </c>
      <c r="F13" s="126" t="s">
        <v>24</v>
      </c>
      <c r="G13" s="126" t="s">
        <v>481</v>
      </c>
      <c r="H13" s="287" t="s">
        <v>22</v>
      </c>
      <c r="I13" s="287"/>
      <c r="J13" s="287"/>
      <c r="K13" s="287" t="s">
        <v>25</v>
      </c>
      <c r="L13" s="287"/>
      <c r="M13" s="287" t="s">
        <v>26</v>
      </c>
      <c r="N13" s="393"/>
    </row>
    <row r="14" spans="1:14" x14ac:dyDescent="0.25">
      <c r="A14" s="392"/>
      <c r="B14" s="226"/>
      <c r="C14" s="226"/>
      <c r="D14" s="409"/>
      <c r="E14" s="226"/>
      <c r="F14" s="409"/>
      <c r="G14" s="409"/>
      <c r="H14" s="226"/>
      <c r="I14" s="226"/>
      <c r="J14" s="226"/>
      <c r="K14" s="226"/>
      <c r="L14" s="226"/>
      <c r="M14" s="226"/>
      <c r="N14" s="394"/>
    </row>
    <row r="15" spans="1:14" x14ac:dyDescent="0.25">
      <c r="A15" s="392"/>
      <c r="B15" s="226"/>
      <c r="C15" s="226"/>
      <c r="D15" s="410"/>
      <c r="E15" s="226"/>
      <c r="F15" s="410"/>
      <c r="G15" s="410"/>
      <c r="H15" s="226"/>
      <c r="I15" s="226"/>
      <c r="J15" s="226"/>
      <c r="K15" s="226"/>
      <c r="L15" s="226"/>
      <c r="M15" s="226"/>
      <c r="N15" s="394"/>
    </row>
    <row r="16" spans="1:14" s="2" customFormat="1" ht="24" customHeight="1" x14ac:dyDescent="0.25">
      <c r="A16" s="290" t="s">
        <v>27</v>
      </c>
      <c r="B16" s="291"/>
      <c r="C16" s="291"/>
      <c r="D16" s="291"/>
      <c r="E16" s="291"/>
      <c r="F16" s="291"/>
      <c r="G16" s="291"/>
      <c r="H16" s="291"/>
      <c r="I16" s="291"/>
      <c r="J16" s="291"/>
      <c r="K16" s="291"/>
      <c r="L16" s="291"/>
      <c r="M16" s="291"/>
      <c r="N16" s="292"/>
    </row>
    <row r="17" spans="1:14" s="4" customFormat="1" ht="30.2" customHeight="1" x14ac:dyDescent="0.25">
      <c r="A17" s="423" t="s">
        <v>28</v>
      </c>
      <c r="B17" s="342"/>
      <c r="C17" s="342"/>
      <c r="D17" s="342" t="s">
        <v>29</v>
      </c>
      <c r="E17" s="342"/>
      <c r="F17" s="342" t="s">
        <v>30</v>
      </c>
      <c r="G17" s="342"/>
      <c r="H17" s="126" t="s">
        <v>31</v>
      </c>
      <c r="I17" s="342" t="s">
        <v>32</v>
      </c>
      <c r="J17" s="342"/>
      <c r="K17" s="342" t="s">
        <v>33</v>
      </c>
      <c r="L17" s="342"/>
      <c r="M17" s="342" t="s">
        <v>34</v>
      </c>
      <c r="N17" s="395"/>
    </row>
    <row r="18" spans="1:14" x14ac:dyDescent="0.25">
      <c r="A18" s="392"/>
      <c r="B18" s="226"/>
      <c r="C18" s="226"/>
      <c r="D18" s="226"/>
      <c r="E18" s="226"/>
      <c r="F18" s="226"/>
      <c r="G18" s="226"/>
      <c r="H18" s="226"/>
      <c r="I18" s="226"/>
      <c r="J18" s="226"/>
      <c r="K18" s="226"/>
      <c r="L18" s="226"/>
      <c r="M18" s="226"/>
      <c r="N18" s="394"/>
    </row>
    <row r="19" spans="1:14" x14ac:dyDescent="0.25">
      <c r="A19" s="392"/>
      <c r="B19" s="226"/>
      <c r="C19" s="226"/>
      <c r="D19" s="226"/>
      <c r="E19" s="226"/>
      <c r="F19" s="226"/>
      <c r="G19" s="226"/>
      <c r="H19" s="226"/>
      <c r="I19" s="226"/>
      <c r="J19" s="226"/>
      <c r="K19" s="226"/>
      <c r="L19" s="226"/>
      <c r="M19" s="226"/>
      <c r="N19" s="394"/>
    </row>
    <row r="20" spans="1:14" ht="30.2" customHeight="1" x14ac:dyDescent="0.25">
      <c r="A20" s="414" t="s">
        <v>54</v>
      </c>
      <c r="B20" s="397"/>
      <c r="C20" s="408"/>
      <c r="D20" s="396" t="s">
        <v>55</v>
      </c>
      <c r="E20" s="397"/>
      <c r="F20" s="408"/>
      <c r="G20" s="396" t="s">
        <v>56</v>
      </c>
      <c r="H20" s="397"/>
      <c r="I20" s="408"/>
      <c r="J20" s="396" t="s">
        <v>57</v>
      </c>
      <c r="K20" s="408"/>
      <c r="L20" s="396" t="s">
        <v>58</v>
      </c>
      <c r="M20" s="397"/>
      <c r="N20" s="398"/>
    </row>
    <row r="21" spans="1:14" x14ac:dyDescent="0.25">
      <c r="A21" s="312"/>
      <c r="B21" s="399"/>
      <c r="C21" s="313"/>
      <c r="D21" s="355"/>
      <c r="E21" s="399"/>
      <c r="F21" s="313"/>
      <c r="G21" s="355"/>
      <c r="H21" s="399"/>
      <c r="I21" s="313"/>
      <c r="J21" s="355"/>
      <c r="K21" s="313"/>
      <c r="L21" s="355"/>
      <c r="M21" s="399"/>
      <c r="N21" s="401"/>
    </row>
    <row r="22" spans="1:14" x14ac:dyDescent="0.25">
      <c r="A22" s="354"/>
      <c r="B22" s="400"/>
      <c r="C22" s="332"/>
      <c r="D22" s="331"/>
      <c r="E22" s="400"/>
      <c r="F22" s="332"/>
      <c r="G22" s="331"/>
      <c r="H22" s="400"/>
      <c r="I22" s="332"/>
      <c r="J22" s="331"/>
      <c r="K22" s="332"/>
      <c r="L22" s="331"/>
      <c r="M22" s="400"/>
      <c r="N22" s="402"/>
    </row>
    <row r="23" spans="1:14" ht="30.2" customHeight="1" x14ac:dyDescent="0.25">
      <c r="A23" s="414" t="s">
        <v>60</v>
      </c>
      <c r="B23" s="397"/>
      <c r="C23" s="408"/>
      <c r="D23" s="396" t="s">
        <v>61</v>
      </c>
      <c r="E23" s="397"/>
      <c r="F23" s="408"/>
      <c r="G23" s="396" t="s">
        <v>59</v>
      </c>
      <c r="H23" s="397"/>
      <c r="I23" s="408"/>
      <c r="J23" s="396" t="s">
        <v>62</v>
      </c>
      <c r="K23" s="408"/>
      <c r="L23" s="396" t="s">
        <v>63</v>
      </c>
      <c r="M23" s="397"/>
      <c r="N23" s="398"/>
    </row>
    <row r="24" spans="1:14" x14ac:dyDescent="0.25">
      <c r="A24" s="312"/>
      <c r="B24" s="399"/>
      <c r="C24" s="313"/>
      <c r="D24" s="355"/>
      <c r="E24" s="399"/>
      <c r="F24" s="313"/>
      <c r="G24" s="355"/>
      <c r="H24" s="399"/>
      <c r="I24" s="313"/>
      <c r="J24" s="355"/>
      <c r="K24" s="313"/>
      <c r="L24" s="355"/>
      <c r="M24" s="399"/>
      <c r="N24" s="401"/>
    </row>
    <row r="25" spans="1:14" x14ac:dyDescent="0.25">
      <c r="A25" s="354"/>
      <c r="B25" s="400"/>
      <c r="C25" s="332"/>
      <c r="D25" s="331"/>
      <c r="E25" s="400"/>
      <c r="F25" s="332"/>
      <c r="G25" s="331"/>
      <c r="H25" s="400"/>
      <c r="I25" s="332"/>
      <c r="J25" s="331"/>
      <c r="K25" s="332"/>
      <c r="L25" s="331"/>
      <c r="M25" s="400"/>
      <c r="N25" s="402"/>
    </row>
    <row r="26" spans="1:14" s="2" customFormat="1" ht="24" customHeight="1" x14ac:dyDescent="0.25">
      <c r="A26" s="290" t="s">
        <v>35</v>
      </c>
      <c r="B26" s="291"/>
      <c r="C26" s="291"/>
      <c r="D26" s="291"/>
      <c r="E26" s="291"/>
      <c r="F26" s="291"/>
      <c r="G26" s="291"/>
      <c r="H26" s="291"/>
      <c r="I26" s="291"/>
      <c r="J26" s="291"/>
      <c r="K26" s="291"/>
      <c r="L26" s="291"/>
      <c r="M26" s="291"/>
      <c r="N26" s="292"/>
    </row>
    <row r="27" spans="1:14" ht="30.2" customHeight="1" x14ac:dyDescent="0.25">
      <c r="A27" s="414" t="s">
        <v>51</v>
      </c>
      <c r="B27" s="397"/>
      <c r="C27" s="397"/>
      <c r="D27" s="408"/>
      <c r="E27" s="396" t="s">
        <v>483</v>
      </c>
      <c r="F27" s="397"/>
      <c r="G27" s="397"/>
      <c r="H27" s="408"/>
      <c r="I27" s="396" t="s">
        <v>52</v>
      </c>
      <c r="J27" s="397"/>
      <c r="K27" s="397"/>
      <c r="L27" s="408"/>
      <c r="M27" s="396" t="s">
        <v>53</v>
      </c>
      <c r="N27" s="398"/>
    </row>
    <row r="28" spans="1:14" ht="15.75" customHeight="1" x14ac:dyDescent="0.25">
      <c r="A28" s="415"/>
      <c r="B28" s="416"/>
      <c r="C28" s="416"/>
      <c r="D28" s="417"/>
      <c r="E28" s="421"/>
      <c r="F28" s="416"/>
      <c r="G28" s="416"/>
      <c r="H28" s="417"/>
      <c r="I28" s="421"/>
      <c r="J28" s="416"/>
      <c r="K28" s="416"/>
      <c r="L28" s="417"/>
      <c r="M28" s="424"/>
      <c r="N28" s="425"/>
    </row>
    <row r="29" spans="1:14" ht="15.75" customHeight="1" x14ac:dyDescent="0.25">
      <c r="A29" s="418"/>
      <c r="B29" s="419"/>
      <c r="C29" s="419"/>
      <c r="D29" s="420"/>
      <c r="E29" s="422"/>
      <c r="F29" s="419"/>
      <c r="G29" s="419"/>
      <c r="H29" s="420"/>
      <c r="I29" s="422"/>
      <c r="J29" s="419"/>
      <c r="K29" s="419"/>
      <c r="L29" s="420"/>
      <c r="M29" s="426"/>
      <c r="N29" s="427"/>
    </row>
    <row r="30" spans="1:14" x14ac:dyDescent="0.25">
      <c r="A30" s="322"/>
      <c r="B30" s="323"/>
      <c r="C30" s="287" t="s">
        <v>44</v>
      </c>
      <c r="D30" s="287"/>
      <c r="E30" s="287"/>
      <c r="F30" s="323"/>
      <c r="G30" s="287" t="s">
        <v>36</v>
      </c>
      <c r="H30" s="287"/>
      <c r="I30" s="323"/>
      <c r="J30" s="287" t="s">
        <v>37</v>
      </c>
      <c r="K30" s="287"/>
      <c r="L30" s="406"/>
      <c r="M30" s="406"/>
      <c r="N30" s="407"/>
    </row>
    <row r="31" spans="1:14" x14ac:dyDescent="0.25">
      <c r="A31" s="322"/>
      <c r="B31" s="323"/>
      <c r="C31" s="287"/>
      <c r="D31" s="287"/>
      <c r="E31" s="287"/>
      <c r="F31" s="323"/>
      <c r="G31" s="287"/>
      <c r="H31" s="287"/>
      <c r="I31" s="323"/>
      <c r="J31" s="287"/>
      <c r="K31" s="287"/>
      <c r="L31" s="406"/>
      <c r="M31" s="406"/>
      <c r="N31" s="407"/>
    </row>
    <row r="32" spans="1:14" x14ac:dyDescent="0.25">
      <c r="A32" s="341" t="s">
        <v>38</v>
      </c>
      <c r="B32" s="287"/>
      <c r="C32" s="287"/>
      <c r="D32" s="226"/>
      <c r="E32" s="226"/>
      <c r="F32" s="287" t="s">
        <v>39</v>
      </c>
      <c r="G32" s="287"/>
      <c r="H32" s="323"/>
      <c r="I32" s="323"/>
      <c r="J32" s="287" t="s">
        <v>40</v>
      </c>
      <c r="K32" s="287"/>
      <c r="L32" s="323"/>
      <c r="M32" s="323"/>
      <c r="N32" s="405"/>
    </row>
    <row r="33" spans="1:14" x14ac:dyDescent="0.25">
      <c r="A33" s="341"/>
      <c r="B33" s="287"/>
      <c r="C33" s="287"/>
      <c r="D33" s="226"/>
      <c r="E33" s="226"/>
      <c r="F33" s="287"/>
      <c r="G33" s="287"/>
      <c r="H33" s="323"/>
      <c r="I33" s="323"/>
      <c r="J33" s="287"/>
      <c r="K33" s="287"/>
      <c r="L33" s="323"/>
      <c r="M33" s="323"/>
      <c r="N33" s="405"/>
    </row>
    <row r="34" spans="1:14" x14ac:dyDescent="0.25">
      <c r="A34" s="322"/>
      <c r="B34" s="323"/>
      <c r="C34" s="287" t="s">
        <v>41</v>
      </c>
      <c r="D34" s="287"/>
      <c r="E34" s="287"/>
      <c r="F34" s="226"/>
      <c r="G34" s="287" t="s">
        <v>36</v>
      </c>
      <c r="H34" s="287"/>
      <c r="I34" s="323"/>
      <c r="J34" s="287" t="s">
        <v>37</v>
      </c>
      <c r="K34" s="287"/>
      <c r="L34" s="406"/>
      <c r="M34" s="406"/>
      <c r="N34" s="407"/>
    </row>
    <row r="35" spans="1:14" x14ac:dyDescent="0.25">
      <c r="A35" s="322"/>
      <c r="B35" s="323"/>
      <c r="C35" s="287"/>
      <c r="D35" s="287"/>
      <c r="E35" s="287"/>
      <c r="F35" s="226"/>
      <c r="G35" s="287"/>
      <c r="H35" s="287"/>
      <c r="I35" s="323"/>
      <c r="J35" s="287"/>
      <c r="K35" s="287"/>
      <c r="L35" s="406"/>
      <c r="M35" s="406"/>
      <c r="N35" s="407"/>
    </row>
    <row r="36" spans="1:14" x14ac:dyDescent="0.25">
      <c r="A36" s="403" t="s">
        <v>42</v>
      </c>
      <c r="B36" s="404"/>
      <c r="C36" s="404"/>
      <c r="D36" s="404"/>
      <c r="E36" s="287" t="s">
        <v>50</v>
      </c>
      <c r="F36" s="287"/>
      <c r="G36" s="226"/>
      <c r="H36" s="226"/>
      <c r="I36" s="226"/>
      <c r="J36" s="287" t="s">
        <v>40</v>
      </c>
      <c r="K36" s="287"/>
      <c r="L36" s="226"/>
      <c r="M36" s="226"/>
      <c r="N36" s="394"/>
    </row>
    <row r="37" spans="1:14" x14ac:dyDescent="0.25">
      <c r="A37" s="403"/>
      <c r="B37" s="404"/>
      <c r="C37" s="404"/>
      <c r="D37" s="404"/>
      <c r="E37" s="287"/>
      <c r="F37" s="287"/>
      <c r="G37" s="226"/>
      <c r="H37" s="226"/>
      <c r="I37" s="226"/>
      <c r="J37" s="287"/>
      <c r="K37" s="287"/>
      <c r="L37" s="226"/>
      <c r="M37" s="226"/>
      <c r="N37" s="394"/>
    </row>
    <row r="38" spans="1:14" x14ac:dyDescent="0.25">
      <c r="A38" s="322"/>
      <c r="B38" s="323"/>
      <c r="C38" s="287" t="s">
        <v>43</v>
      </c>
      <c r="D38" s="287"/>
      <c r="E38" s="287"/>
      <c r="F38" s="323"/>
      <c r="G38" s="287" t="s">
        <v>36</v>
      </c>
      <c r="H38" s="287"/>
      <c r="I38" s="323"/>
      <c r="J38" s="287" t="s">
        <v>37</v>
      </c>
      <c r="K38" s="287"/>
      <c r="L38" s="406"/>
      <c r="M38" s="406"/>
      <c r="N38" s="407"/>
    </row>
    <row r="39" spans="1:14" x14ac:dyDescent="0.25">
      <c r="A39" s="322"/>
      <c r="B39" s="323"/>
      <c r="C39" s="287"/>
      <c r="D39" s="287"/>
      <c r="E39" s="287"/>
      <c r="F39" s="323"/>
      <c r="G39" s="287"/>
      <c r="H39" s="287"/>
      <c r="I39" s="323"/>
      <c r="J39" s="287"/>
      <c r="K39" s="287"/>
      <c r="L39" s="406"/>
      <c r="M39" s="406"/>
      <c r="N39" s="407"/>
    </row>
    <row r="40" spans="1:14" s="3" customFormat="1" ht="42" customHeight="1" x14ac:dyDescent="0.25">
      <c r="A40" s="423" t="s">
        <v>45</v>
      </c>
      <c r="B40" s="342"/>
      <c r="C40" s="342"/>
      <c r="D40" s="342"/>
      <c r="E40" s="342"/>
      <c r="F40" s="428" t="s">
        <v>484</v>
      </c>
      <c r="G40" s="429"/>
      <c r="H40" s="126" t="s">
        <v>480</v>
      </c>
      <c r="I40" s="428" t="s">
        <v>49</v>
      </c>
      <c r="J40" s="429"/>
      <c r="K40" s="126" t="s">
        <v>485</v>
      </c>
      <c r="L40" s="126" t="s">
        <v>46</v>
      </c>
      <c r="M40" s="126" t="s">
        <v>47</v>
      </c>
      <c r="N40" s="150" t="s">
        <v>48</v>
      </c>
    </row>
    <row r="41" spans="1:14" x14ac:dyDescent="0.25">
      <c r="A41" s="392"/>
      <c r="B41" s="226"/>
      <c r="C41" s="226"/>
      <c r="D41" s="226"/>
      <c r="E41" s="226"/>
      <c r="F41" s="226"/>
      <c r="G41" s="226"/>
      <c r="H41" s="226"/>
      <c r="I41" s="226"/>
      <c r="J41" s="226"/>
      <c r="K41" s="226"/>
      <c r="L41" s="226"/>
      <c r="M41" s="226"/>
      <c r="N41" s="394"/>
    </row>
    <row r="42" spans="1:14" x14ac:dyDescent="0.25">
      <c r="A42" s="392"/>
      <c r="B42" s="226"/>
      <c r="C42" s="226"/>
      <c r="D42" s="226"/>
      <c r="E42" s="226"/>
      <c r="F42" s="226"/>
      <c r="G42" s="226"/>
      <c r="H42" s="226"/>
      <c r="I42" s="226"/>
      <c r="J42" s="226"/>
      <c r="K42" s="226"/>
      <c r="L42" s="226"/>
      <c r="M42" s="226"/>
      <c r="N42" s="394"/>
    </row>
    <row r="43" spans="1:14" ht="19.5" thickBot="1" x14ac:dyDescent="0.35">
      <c r="A43" s="411" t="s">
        <v>93</v>
      </c>
      <c r="B43" s="412"/>
      <c r="C43" s="412"/>
      <c r="D43" s="412"/>
      <c r="E43" s="412"/>
      <c r="F43" s="412"/>
      <c r="G43" s="412"/>
      <c r="H43" s="412"/>
      <c r="I43" s="412"/>
      <c r="J43" s="412"/>
      <c r="K43" s="412"/>
      <c r="L43" s="412"/>
      <c r="M43" s="412"/>
      <c r="N43" s="413"/>
    </row>
    <row r="44" spans="1:14" x14ac:dyDescent="0.25">
      <c r="A44" s="1"/>
      <c r="B44" s="1"/>
      <c r="C44" s="1"/>
      <c r="D44" s="1"/>
      <c r="E44" s="1"/>
      <c r="F44" s="1"/>
      <c r="G44" s="1"/>
      <c r="H44" s="1"/>
      <c r="I44" s="1"/>
      <c r="J44" s="1"/>
      <c r="K44" s="1"/>
      <c r="L44" s="1"/>
      <c r="M44" s="1"/>
      <c r="N44" s="1"/>
    </row>
    <row r="45" spans="1:14" x14ac:dyDescent="0.25">
      <c r="A45" s="1"/>
      <c r="B45" s="1"/>
      <c r="C45" s="1"/>
      <c r="D45" s="1"/>
      <c r="E45" s="1"/>
      <c r="F45" s="1"/>
      <c r="G45" s="1"/>
      <c r="H45" s="1"/>
      <c r="I45" s="1"/>
      <c r="J45" s="1"/>
      <c r="K45" s="1"/>
      <c r="L45" s="1"/>
      <c r="M45" s="1"/>
      <c r="N45" s="1"/>
    </row>
    <row r="46" spans="1:14" x14ac:dyDescent="0.25">
      <c r="A46" s="1"/>
      <c r="B46" s="1"/>
      <c r="C46" s="1"/>
      <c r="D46" s="1"/>
      <c r="E46" s="1"/>
      <c r="F46" s="1"/>
      <c r="G46" s="1"/>
      <c r="H46" s="1"/>
      <c r="I46" s="1"/>
      <c r="J46" s="1"/>
      <c r="K46" s="1"/>
      <c r="L46" s="1"/>
      <c r="M46" s="1"/>
      <c r="N46" s="1"/>
    </row>
    <row r="47" spans="1:14" x14ac:dyDescent="0.25">
      <c r="A47" s="1"/>
      <c r="B47" s="1"/>
      <c r="C47" s="1"/>
      <c r="D47" s="1"/>
      <c r="E47" s="1"/>
      <c r="F47" s="1"/>
      <c r="G47" s="1"/>
      <c r="H47" s="1"/>
      <c r="I47" s="1"/>
      <c r="J47" s="1"/>
      <c r="K47" s="1"/>
      <c r="L47" s="1"/>
      <c r="M47" s="1"/>
      <c r="N47" s="1"/>
    </row>
    <row r="48" spans="1:14" x14ac:dyDescent="0.25">
      <c r="A48" s="1"/>
      <c r="B48" s="1"/>
      <c r="C48" s="1"/>
      <c r="D48" s="1"/>
      <c r="E48" s="1"/>
      <c r="F48" s="1"/>
      <c r="G48" s="1"/>
      <c r="H48" s="1"/>
      <c r="I48" s="1"/>
      <c r="J48" s="1"/>
      <c r="K48" s="1"/>
      <c r="L48" s="1"/>
      <c r="M48" s="1"/>
      <c r="N48" s="1"/>
    </row>
    <row r="49" spans="1:14" x14ac:dyDescent="0.25">
      <c r="A49" s="1"/>
      <c r="B49" s="1"/>
      <c r="C49" s="1"/>
      <c r="D49" s="1"/>
      <c r="E49" s="1"/>
      <c r="F49" s="1"/>
      <c r="G49" s="1"/>
      <c r="H49" s="1"/>
      <c r="I49" s="1"/>
      <c r="J49" s="1"/>
      <c r="K49" s="1"/>
      <c r="L49" s="1"/>
      <c r="M49" s="1"/>
      <c r="N49" s="1"/>
    </row>
    <row r="50" spans="1:14" x14ac:dyDescent="0.25">
      <c r="A50" s="1"/>
      <c r="B50" s="1"/>
      <c r="C50" s="1"/>
      <c r="D50" s="1"/>
      <c r="E50" s="1"/>
      <c r="F50" s="1"/>
      <c r="G50" s="1"/>
      <c r="H50" s="1"/>
      <c r="I50" s="1"/>
      <c r="J50" s="1"/>
      <c r="K50" s="1"/>
      <c r="L50" s="1"/>
      <c r="M50" s="1"/>
      <c r="N50" s="1"/>
    </row>
    <row r="51" spans="1:14" x14ac:dyDescent="0.25">
      <c r="A51" s="1"/>
      <c r="B51" s="1"/>
      <c r="C51" s="1"/>
      <c r="D51" s="1"/>
      <c r="E51" s="1"/>
      <c r="F51" s="1"/>
      <c r="G51" s="1"/>
      <c r="H51" s="1"/>
      <c r="I51" s="1"/>
      <c r="J51" s="1"/>
      <c r="K51" s="1"/>
      <c r="L51" s="1"/>
      <c r="M51" s="1"/>
      <c r="N51" s="1"/>
    </row>
    <row r="52" spans="1:14" x14ac:dyDescent="0.25">
      <c r="A52" s="1"/>
      <c r="B52" s="1"/>
      <c r="C52" s="1"/>
      <c r="D52" s="1"/>
      <c r="E52" s="1"/>
      <c r="F52" s="1"/>
      <c r="G52" s="1"/>
      <c r="H52" s="1"/>
      <c r="I52" s="1"/>
      <c r="J52" s="1"/>
      <c r="K52" s="1"/>
      <c r="L52" s="1"/>
      <c r="M52" s="1"/>
      <c r="N52" s="1"/>
    </row>
    <row r="53" spans="1:14" x14ac:dyDescent="0.25">
      <c r="A53" s="1"/>
      <c r="B53" s="1"/>
      <c r="C53" s="1"/>
      <c r="D53" s="1"/>
      <c r="E53" s="1"/>
      <c r="F53" s="1"/>
      <c r="G53" s="1"/>
      <c r="H53" s="1"/>
      <c r="I53" s="1"/>
      <c r="J53" s="1"/>
      <c r="K53" s="1"/>
      <c r="L53" s="1"/>
      <c r="M53" s="1"/>
      <c r="N53" s="1"/>
    </row>
    <row r="54" spans="1:14" x14ac:dyDescent="0.25">
      <c r="A54" s="1"/>
      <c r="B54" s="1"/>
      <c r="C54" s="1"/>
      <c r="D54" s="1"/>
      <c r="E54" s="1"/>
      <c r="F54" s="1"/>
      <c r="G54" s="1"/>
      <c r="H54" s="1"/>
      <c r="I54" s="1"/>
      <c r="J54" s="1"/>
      <c r="K54" s="1"/>
      <c r="L54" s="1"/>
      <c r="M54" s="1"/>
      <c r="N54" s="1"/>
    </row>
    <row r="55" spans="1:14" x14ac:dyDescent="0.25">
      <c r="A55" s="1"/>
      <c r="B55" s="1"/>
      <c r="C55" s="1"/>
      <c r="D55" s="1"/>
      <c r="E55" s="1"/>
      <c r="F55" s="1"/>
      <c r="G55" s="1"/>
      <c r="H55" s="1"/>
      <c r="I55" s="1"/>
      <c r="J55" s="1"/>
      <c r="K55" s="1"/>
      <c r="L55" s="1"/>
      <c r="M55" s="1"/>
      <c r="N55" s="1"/>
    </row>
    <row r="56" spans="1:14" x14ac:dyDescent="0.25">
      <c r="A56" s="1"/>
      <c r="B56" s="1"/>
      <c r="C56" s="1"/>
      <c r="D56" s="1"/>
      <c r="E56" s="1"/>
      <c r="F56" s="1"/>
      <c r="G56" s="1"/>
      <c r="H56" s="1"/>
      <c r="I56" s="1"/>
      <c r="J56" s="1"/>
      <c r="K56" s="1"/>
      <c r="L56" s="1"/>
      <c r="M56" s="1"/>
      <c r="N56" s="1"/>
    </row>
    <row r="57" spans="1:14" x14ac:dyDescent="0.25">
      <c r="A57" s="1"/>
      <c r="B57" s="1"/>
      <c r="C57" s="1"/>
      <c r="D57" s="1"/>
      <c r="E57" s="1"/>
      <c r="F57" s="1"/>
      <c r="G57" s="1"/>
      <c r="H57" s="1"/>
      <c r="I57" s="1"/>
      <c r="J57" s="1"/>
      <c r="K57" s="1"/>
      <c r="L57" s="1"/>
      <c r="M57" s="1"/>
      <c r="N57" s="1"/>
    </row>
    <row r="58" spans="1:14" x14ac:dyDescent="0.25">
      <c r="A58" s="1"/>
      <c r="B58" s="1"/>
      <c r="C58" s="1"/>
      <c r="D58" s="1"/>
      <c r="E58" s="1"/>
      <c r="F58" s="1"/>
      <c r="G58" s="1"/>
      <c r="H58" s="1"/>
      <c r="I58" s="1"/>
      <c r="J58" s="1"/>
      <c r="K58" s="1"/>
      <c r="L58" s="1"/>
      <c r="M58" s="1"/>
      <c r="N58" s="1"/>
    </row>
    <row r="59" spans="1:14" x14ac:dyDescent="0.25">
      <c r="A59" s="1"/>
      <c r="B59" s="1"/>
      <c r="C59" s="1"/>
      <c r="D59" s="1"/>
      <c r="E59" s="1"/>
      <c r="F59" s="1"/>
      <c r="G59" s="1"/>
      <c r="H59" s="1"/>
      <c r="I59" s="1"/>
      <c r="J59" s="1"/>
      <c r="K59" s="1"/>
      <c r="L59" s="1"/>
      <c r="M59" s="1"/>
      <c r="N59" s="1"/>
    </row>
  </sheetData>
  <mergeCells count="137">
    <mergeCell ref="M41:M42"/>
    <mergeCell ref="N41:N42"/>
    <mergeCell ref="A43:N43"/>
    <mergeCell ref="L38:N39"/>
    <mergeCell ref="A40:E40"/>
    <mergeCell ref="F40:G40"/>
    <mergeCell ref="I40:J40"/>
    <mergeCell ref="A41:E42"/>
    <mergeCell ref="F41:G42"/>
    <mergeCell ref="H41:H42"/>
    <mergeCell ref="I41:J42"/>
    <mergeCell ref="K41:K42"/>
    <mergeCell ref="L41:L42"/>
    <mergeCell ref="A38:B39"/>
    <mergeCell ref="C38:E39"/>
    <mergeCell ref="F38:F39"/>
    <mergeCell ref="G38:H39"/>
    <mergeCell ref="I38:I39"/>
    <mergeCell ref="J38:K39"/>
    <mergeCell ref="L34:N35"/>
    <mergeCell ref="A36:D37"/>
    <mergeCell ref="E36:F37"/>
    <mergeCell ref="G36:I37"/>
    <mergeCell ref="J36:K37"/>
    <mergeCell ref="L36:N37"/>
    <mergeCell ref="A34:B35"/>
    <mergeCell ref="C34:E35"/>
    <mergeCell ref="F34:F35"/>
    <mergeCell ref="G34:H35"/>
    <mergeCell ref="I34:I35"/>
    <mergeCell ref="J34:K35"/>
    <mergeCell ref="L30:N31"/>
    <mergeCell ref="A32:C33"/>
    <mergeCell ref="D32:E33"/>
    <mergeCell ref="F32:G33"/>
    <mergeCell ref="H32:I33"/>
    <mergeCell ref="J32:K33"/>
    <mergeCell ref="L32:N33"/>
    <mergeCell ref="A30:B31"/>
    <mergeCell ref="C30:E31"/>
    <mergeCell ref="F30:F31"/>
    <mergeCell ref="G30:H31"/>
    <mergeCell ref="I30:I31"/>
    <mergeCell ref="J30:K31"/>
    <mergeCell ref="A27:D27"/>
    <mergeCell ref="E27:H27"/>
    <mergeCell ref="I27:L27"/>
    <mergeCell ref="M27:N27"/>
    <mergeCell ref="A28:D29"/>
    <mergeCell ref="E28:H29"/>
    <mergeCell ref="I28:L29"/>
    <mergeCell ref="M28:N29"/>
    <mergeCell ref="A24:C25"/>
    <mergeCell ref="D24:F25"/>
    <mergeCell ref="G24:I25"/>
    <mergeCell ref="J24:K25"/>
    <mergeCell ref="L24:N25"/>
    <mergeCell ref="A26:N26"/>
    <mergeCell ref="A21:C22"/>
    <mergeCell ref="D21:F22"/>
    <mergeCell ref="G21:I22"/>
    <mergeCell ref="J21:K22"/>
    <mergeCell ref="L21:N22"/>
    <mergeCell ref="A23:C23"/>
    <mergeCell ref="D23:F23"/>
    <mergeCell ref="G23:I23"/>
    <mergeCell ref="J23:K23"/>
    <mergeCell ref="L23:N23"/>
    <mergeCell ref="A16:N16"/>
    <mergeCell ref="A17:C17"/>
    <mergeCell ref="D17:E17"/>
    <mergeCell ref="F17:G17"/>
    <mergeCell ref="I17:J17"/>
    <mergeCell ref="K17:L17"/>
    <mergeCell ref="M17:N17"/>
    <mergeCell ref="M18:N19"/>
    <mergeCell ref="A20:C20"/>
    <mergeCell ref="D20:F20"/>
    <mergeCell ref="G20:I20"/>
    <mergeCell ref="J20:K20"/>
    <mergeCell ref="L20:N20"/>
    <mergeCell ref="A18:C19"/>
    <mergeCell ref="D18:E19"/>
    <mergeCell ref="F18:G19"/>
    <mergeCell ref="H18:H19"/>
    <mergeCell ref="I18:J19"/>
    <mergeCell ref="K18:L19"/>
    <mergeCell ref="A13:C13"/>
    <mergeCell ref="H13:J13"/>
    <mergeCell ref="K13:L13"/>
    <mergeCell ref="M13:N13"/>
    <mergeCell ref="A14:C15"/>
    <mergeCell ref="D14:D15"/>
    <mergeCell ref="E14:E15"/>
    <mergeCell ref="F14:F15"/>
    <mergeCell ref="G14:G15"/>
    <mergeCell ref="H14:J15"/>
    <mergeCell ref="K14:L15"/>
    <mergeCell ref="M14:N15"/>
    <mergeCell ref="A11:C12"/>
    <mergeCell ref="D11:F12"/>
    <mergeCell ref="G11:H12"/>
    <mergeCell ref="I11:J11"/>
    <mergeCell ref="K11:L11"/>
    <mergeCell ref="M11:N12"/>
    <mergeCell ref="I12:J12"/>
    <mergeCell ref="K12:L12"/>
    <mergeCell ref="A9:N9"/>
    <mergeCell ref="A10:C10"/>
    <mergeCell ref="D10:F10"/>
    <mergeCell ref="G10:H10"/>
    <mergeCell ref="I10:L10"/>
    <mergeCell ref="M10:N10"/>
    <mergeCell ref="A1:N1"/>
    <mergeCell ref="A2:N2"/>
    <mergeCell ref="A3:B3"/>
    <mergeCell ref="C3:F3"/>
    <mergeCell ref="G3:H3"/>
    <mergeCell ref="I3:K3"/>
    <mergeCell ref="L3:N3"/>
    <mergeCell ref="L6:N6"/>
    <mergeCell ref="A7:B8"/>
    <mergeCell ref="C7:D8"/>
    <mergeCell ref="E7:F8"/>
    <mergeCell ref="G7:H8"/>
    <mergeCell ref="I7:K8"/>
    <mergeCell ref="L7:N8"/>
    <mergeCell ref="A4:B5"/>
    <mergeCell ref="C4:F5"/>
    <mergeCell ref="G4:H5"/>
    <mergeCell ref="I4:K5"/>
    <mergeCell ref="L4:N5"/>
    <mergeCell ref="A6:B6"/>
    <mergeCell ref="C6:D6"/>
    <mergeCell ref="E6:F6"/>
    <mergeCell ref="G6:H6"/>
    <mergeCell ref="I6:K6"/>
  </mergeCells>
  <dataValidations count="57">
    <dataValidation allowBlank="1" showInputMessage="1" showErrorMessage="1" promptTitle="Install Smart Thermostat" prompt="Select the Check Box if the existing HVAC system does not have a Smart Thermostat to operate the heating/cooling. " sqref="A30:B31" xr:uid="{AECBBF93-DD04-410C-9743-C86B150A0262}"/>
    <dataValidation allowBlank="1" showInputMessage="1" showErrorMessage="1" promptTitle="Required " prompt="Check required to apply the measure as a Health and Safety Measure. " sqref="F30:F31" xr:uid="{6523AB70-8560-474C-8E3B-7E62C245476B}"/>
    <dataValidation allowBlank="1" showInputMessage="1" showErrorMessage="1" promptTitle="Include In SIR" prompt="Check both “Required” and “Include in SIR” to apply the measure as an Incidental Repair (below SIR threshold) or Energy- Conservation Measure (above SIR threshold)" sqref="I34:I35 I30:I31" xr:uid="{38B8AB48-9B5E-41E1-9AE5-3FA6A96BC27E}"/>
    <dataValidation allowBlank="1" showInputMessage="1" showErrorMessage="1" promptTitle="Required" prompt="Check required to apply the measure as a Health and Safety Measure. " sqref="F34:F35" xr:uid="{2B65B572-B7E6-42FB-ABB2-5CD34BEF367D}"/>
    <dataValidation allowBlank="1" showInputMessage="1" showErrorMessage="1" promptTitle="Tune Up" prompt="Select this Checkbox if inspection of the existing equipment indicates a system tune-up is all that is necessary. " sqref="A34:B35" xr:uid="{06893071-5062-4E31-ADA5-7B4EF9AA3202}"/>
    <dataValidation allowBlank="1" showInputMessage="1" showErrorMessage="1" promptTitle="Cost(s)" prompt="Enter Costs Associated with the equipment being evaluated (NEAT/MHEA)" sqref="L41:N42" xr:uid="{AA37651E-0F9C-4DFD-BB0F-B8A78E3B8D90}"/>
    <dataValidation allowBlank="1" showInputMessage="1" showErrorMessage="1" promptTitle="Output Capacity" prompt="Enter the Output Capacity of the equipment being evaluated (NEAT/MHEA)" sqref="I41:J42" xr:uid="{3B8C0422-897D-42BF-A675-C75C9DAAA1B0}"/>
    <dataValidation allowBlank="1" showInputMessage="1" showErrorMessage="1" promptTitle="Efficiency" prompt="Enter projected % of replacement equipment being evaluated (NEAT/MHEA)" sqref="F41:G42" xr:uid="{85145601-F78A-4403-8A54-ADB60F6672D9}"/>
    <dataValidation allowBlank="1" showInputMessage="1" showErrorMessage="1" promptTitle="Heating Efficiency (%) Improve. " prompt="1-2% is typical. 5% is possible if the unit is old, has not been recently tuned, and is tuned using diagnostic equipment." sqref="G36:I37" xr:uid="{1BF38DFF-3AEE-4FD6-83DB-C9AB27CEF68A}"/>
    <dataValidation allowBlank="1" showInputMessage="1" showErrorMessage="1" prompt="The number of hours each day that a set-back thermostat, if one exists, affects the thermostat set-point._x000a_A typical range for Daily Setback Hours is 6 to 10 hours per day, depending on household schedules and comfort preferences._x000a_• Values are between 1-12" sqref="H32:I33" xr:uid="{063693AE-9311-4349-A3B1-9E09CAB62F21}"/>
    <dataValidation allowBlank="1" showInputMessage="1" showErrorMessage="1" promptTitle="Heating Nighttime Setback (F)" prompt="The number of degrees the thermostat lowers the heating temperature at night to save energy while maintaining comfort. Typically, this is set 5-10°F below the normal daytime temperature._x000a_• Values are between 1 and 10 _x000a_" sqref="D32:E33" xr:uid="{6DA49C48-CAD3-443F-B04B-F31EF5C2B679}"/>
    <dataValidation allowBlank="1" showInputMessage="1" showErrorMessage="1" promptTitle="Flue Diameter (in)" prompt="Enter the Flue Diameter in inhces for the Flue Pipe. " sqref="J21:K22" xr:uid="{363ED207-67DF-4963-908C-E06F4AAF62B4}"/>
    <dataValidation allowBlank="1" showInputMessage="1" showErrorMessage="1" promptTitle="Heating Setback Used " prompt="Select the box if a heating setback is being used. " sqref="M18:N19" xr:uid="{1A5C7351-9266-4CE0-B445-776619EDA8C9}"/>
    <dataValidation allowBlank="1" showInputMessage="1" showErrorMessage="1" promptTitle="On in Summer " prompt="Select the box if Present. " sqref="K18:L19" xr:uid="{FF841E6D-C5AF-4ECA-8467-1026BB2C9BBE}"/>
    <dataValidation allowBlank="1" showInputMessage="1" showErrorMessage="1" promptTitle="Pilot Light " prompt="Select the box if Present. " sqref="I18:J19" xr:uid="{5EFD35C1-496C-44B8-A3EA-192028B11683}"/>
    <dataValidation allowBlank="1" showInputMessage="1" showErrorMessage="1" promptTitle="IID" prompt="Select the box if Present. " sqref="H18:H19" xr:uid="{C00A24D5-960F-4D2B-9F1F-E547241D1931}"/>
    <dataValidation allowBlank="1" showInputMessage="1" showErrorMessage="1" promptTitle="Automatic Vent Damper" prompt="Select the Checkbox if Present. " sqref="F18:G19" xr:uid="{57F290DB-898A-4A08-9F7D-8F1BA839C61E}"/>
    <dataValidation allowBlank="1" showInputMessage="1" showErrorMessage="1" promptTitle="Atmospheric Burner" prompt="Select the Check Box if Present. " sqref="D18:E19" xr:uid="{15D792A6-2BCF-45EF-8523-D74A3F073B98}"/>
    <dataValidation allowBlank="1" showInputMessage="1" showErrorMessage="1" promptTitle="Fraction of Load Served" prompt="Enter the Estimated Fraction of Load Served in %." sqref="A18:C19" xr:uid="{A27A4A32-DE7B-46FE-93DE-E0AFA0D623E6}"/>
    <dataValidation allowBlank="1" showInputMessage="1" showErrorMessage="1" promptTitle="Existing HSPF" prompt="Enter Existing HSPF if known. " sqref="K14:L15" xr:uid="{4D5E91F4-E637-43FE-B052-03C959834409}"/>
    <dataValidation allowBlank="1" showInputMessage="1" showErrorMessage="1" promptTitle="Steady State Efficiency" prompt="Enter Stead State Efficiency from Combustiion Analyzer " sqref="H14:J15" xr:uid="{D8371CF0-0758-4D19-924F-CDDB5A1A0DD8}"/>
    <dataValidation type="list" allowBlank="1" showInputMessage="1" showErrorMessage="1" sqref="E14:E15" xr:uid="{3E375DAD-5DC7-45D2-B32E-BCDE500723BF}">
      <formula1>"%,HSPF, HSPF2, COP, "</formula1>
    </dataValidation>
    <dataValidation type="list" allowBlank="1" showInputMessage="1" showErrorMessage="1" promptTitle="Output Capacity Measurement " prompt="Select Output Capacity Measurement " sqref="G14:G15" xr:uid="{64D5A8BA-2F3D-4062-A313-B4546892CEE1}">
      <formula1>"kBtu/hr, Btu/hr, kW"</formula1>
    </dataValidation>
    <dataValidation allowBlank="1" showInputMessage="1" showErrorMessage="1" promptTitle="Output Capacity" prompt="Enter the output capacity of the heating system in units of kBtu/hr. The output capacity is usually obtained directly from the nameplate of the heating system or from an inspection of nozzle sizes, etc. " sqref="F14" xr:uid="{ED91E2CD-0742-4AB5-AE59-699C45A47488}"/>
    <dataValidation allowBlank="1" showInputMessage="1" showErrorMessage="1" promptTitle="Return Temp." prompt="Enter Return Temp from Heat Rise Test. " sqref="K12:L12" xr:uid="{68342A0C-0045-4E50-9C88-05D5F78398A2}"/>
    <dataValidation allowBlank="1" showInputMessage="1" showErrorMessage="1" promptTitle="Supply Temp." prompt="Enter Supply Temp from Heat Rise Test" sqref="I12:J12" xr:uid="{9BEDBB42-F474-470A-9197-E20A285A34B0}"/>
    <dataValidation allowBlank="1" showInputMessage="1" showErrorMessage="1" promptTitle="Model #" prompt="Enter the model # taken from the Equipment. " sqref="L7:N8" xr:uid="{93208B6C-A304-49B9-B636-933A06A70BC3}"/>
    <dataValidation allowBlank="1" showInputMessage="1" showErrorMessage="1" promptTitle="Serial Number" prompt="Enter Serial Number taken from the Equipment." sqref="I7:K8" xr:uid="{392EE528-6EC5-4AFB-A18D-4B286F408AA6}"/>
    <dataValidation allowBlank="1" showInputMessage="1" showErrorMessage="1" promptTitle="CO Reading" prompt="Enter CO Reading taken from Combustion Analyzer, if applicable. " sqref="G7:H8" xr:uid="{7E651E32-0284-45FC-8B4F-FBC236CD40B5}"/>
    <dataValidation type="list" allowBlank="1" showInputMessage="1" showErrorMessage="1" promptTitle="Flow Configuration " prompt="Select the direction the heat is distributed through the duct system. " sqref="E7:F8" xr:uid="{F050B807-6A63-4F2B-B201-C589EBEA065D}">
      <formula1>"Upflow, Downflow, Horizontal "</formula1>
    </dataValidation>
    <dataValidation allowBlank="1" showInputMessage="1" showErrorMessage="1" promptTitle="Secondary System" prompt="Utilize this checkbox to indicate if the existing equipment is used as a secondary heating system for the dwelling unt. _x000a_" sqref="C7:D8" xr:uid="{5589B0AD-B13D-4208-8B30-B2227F1910B5}"/>
    <dataValidation allowBlank="1" showInputMessage="1" showErrorMessage="1" promptTitle="Primary System" prompt="Utilize the checkbox to indicate if this heating system is the primary system for the dwelling unit. " sqref="A7:B8" xr:uid="{5BD3417C-84BE-4BC9-84DB-5DD514763675}"/>
    <dataValidation allowBlank="1" showInputMessage="1" showErrorMessage="1" promptTitle="Year Manfucatured" prompt="Enter the Manufactured Date. " sqref="L4:N5" xr:uid="{F9E8FA0D-ADC3-422A-843A-401D9221F443}"/>
    <dataValidation allowBlank="1" showInputMessage="1" showErrorMessage="1" promptTitle="HVAC System Code" prompt="Entr the Code that makes the most sense to Agency to idenitfy the existing heating system. " sqref="A4:B5" xr:uid="{7A2E847B-3B44-48D7-BF5D-31C31DDD6660}"/>
    <dataValidation type="list" allowBlank="1" showInputMessage="1" showErrorMessage="1" promptTitle="Replacement Equipment " prompt="Select the Replacement Equipment to be evaluated for (NEAT/MHEA)" sqref="A41:E42" xr:uid="{7CDC916B-0EE9-4D7F-8146-5DDE52C0F914}">
      <formula1>"Furance- Forced Air, Furnance- Gravity, Boiler- Hot Water, Boiler- Steam, Space Heater, Heat Pump- Central, Heat Pump- Room/Window, Heat Pump- PTHP, Heat Pump- Ductless Mini-Split"</formula1>
    </dataValidation>
    <dataValidation type="list" allowBlank="1" showInputMessage="1" showErrorMessage="1" sqref="J24:K25" xr:uid="{A7730634-5E60-42F9-9B46-DC9952379E04}">
      <formula1>"Clean, Fair, Dirty, Plugged, None"</formula1>
    </dataValidation>
    <dataValidation type="list" allowBlank="1" showInputMessage="1" showErrorMessage="1" promptTitle="Air Filter Location" prompt="Where is the Filter Located, choose from the dropdown list. " sqref="G24:I25" xr:uid="{14B77EA1-8797-4AAC-8361-E25F50DCD8DB}">
      <formula1>"In Furnace, In Compartment Door, In Duct, Other"</formula1>
    </dataValidation>
    <dataValidation type="list" allowBlank="1" showInputMessage="1" showErrorMessage="1" promptTitle="Blower Condition" prompt="Select the option that best describes the Blower Condition. " sqref="D24:F25" xr:uid="{F5A7EC93-3490-4B18-9326-2EB7CE5F2FE4}">
      <formula1>"Clean, Dirty, Plugged, N/A"</formula1>
    </dataValidation>
    <dataValidation type="list" allowBlank="1" showInputMessage="1" showErrorMessage="1" promptTitle="Blower Motor Type" prompt="Select the Blower Motor Type, if known. " sqref="A24:C25" xr:uid="{5FA849AC-1664-42AE-A2B4-750970756CDB}">
      <formula1>"Direct Drive, Belt Drive, N/A"</formula1>
    </dataValidation>
    <dataValidation type="list" allowBlank="1" showInputMessage="1" showErrorMessage="1" promptTitle="Combustion Air Intake" prompt="Is Combustion Air Present for the Equipment? " sqref="L21:N22" xr:uid="{8271A45F-4EFF-4363-97E4-CA21994D4523}">
      <formula1>"Adequate, Present but Inadequate, Other, N/A"</formula1>
    </dataValidation>
    <dataValidation type="list" allowBlank="1" showInputMessage="1" showErrorMessage="1" promptTitle="Combustion System Type" prompt="Select the Combustion Type for the Heating Equipment. " sqref="G21:I22" xr:uid="{690832AA-076D-4666-AC2A-0F05A66A6D66}">
      <formula1>"Sealed, Unsealed, N/A"</formula1>
    </dataValidation>
    <dataValidation type="list" allowBlank="1" showInputMessage="1" showErrorMessage="1" promptTitle="Existing Flue Condition " prompt="Select the option that best describes the Existing Flue Pipe. " sqref="D21:F22" xr:uid="{3EE6623F-7661-442D-98BC-C3FDA3F1375F}">
      <formula1>"Good, Fair, Poor (but Working), Broken (Not Working), None, N/A "</formula1>
    </dataValidation>
    <dataValidation type="list" allowBlank="1" showInputMessage="1" showErrorMessage="1" promptTitle="Existing Flue Pipe" prompt="Select the type of flue pipe material for the heating system, if applicable. " sqref="A21:C22" xr:uid="{F39A9D4B-83BD-4B95-9C0B-6F1E2DCAE139}">
      <formula1>"Metal Single Wall, Metal Double Wall, PVC, Other, N/A"</formula1>
    </dataValidation>
    <dataValidation allowBlank="1" showInputMessage="1" showErrorMessage="1" promptTitle="Relocate Thermostat" prompt="Check box if existing thermostat is exposed to direct sunlight, too close to supply vent or return air, etc. " sqref="M28:N29" xr:uid="{529EE6E5-C86A-4536-B8EC-030D092DBA34}"/>
    <dataValidation allowBlank="1" showInputMessage="1" showErrorMessage="1" promptTitle="Nighttime Thermostat Setting (F)" prompt="Values are between 50 and 100." sqref="I28:L29" xr:uid="{4D92FE73-2F0B-430C-BDEF-7C7991BA1D48}"/>
    <dataValidation allowBlank="1" showInputMessage="1" showErrorMessage="1" promptTitle="Daytime Thermostat Setting (F)" prompt="Values are between 50 and 100. " sqref="E28:H29" xr:uid="{5E17D9A5-1876-4060-9A20-02B08BD4B24A}"/>
    <dataValidation type="list" allowBlank="1" showInputMessage="1" showErrorMessage="1" promptTitle="Thermostat Type" prompt="Select the Thermostat Type from the dropdown list. " sqref="A28:D29" xr:uid="{AC98B9FD-AD0E-403C-B5C0-90BB0CCF8190}">
      <formula1>"Mechanical (bimatallic Strip), Mechanical (mercery Bulb), Electronic (no Setback), Electronic (with Setback), Power Pile, Other "</formula1>
    </dataValidation>
    <dataValidation type="list" allowBlank="1" showInputMessage="1" showErrorMessage="1" promptTitle="Output Capacity Measurement" prompt="Enter the Output Capacity Measurement for the evaulated equipment (NEAT/MHEA)" sqref="K41:K42" xr:uid="{3D571CF9-8796-4B13-B5EE-8822A1AAA5EB}">
      <formula1>"kBtu/hr, Btu/hr, kW"</formula1>
    </dataValidation>
    <dataValidation type="list" allowBlank="1" showInputMessage="1" showErrorMessage="1" promptTitle="Efficiency Measurement" prompt="Select the Measurement used to describe the replacement equipment being evaluated (NEAT/MHEA)_x000a_" sqref="H41:H42" xr:uid="{E2103769-99F6-4EA7-A326-C769E95B24CD}">
      <formula1>"%, HSPF2, COP, "</formula1>
    </dataValidation>
    <dataValidation type="list" allowBlank="1" showInputMessage="1" showErrorMessage="1" promptTitle="Ton(s)" prompt="Enter Ton(s), when applicable. " sqref="M14:N15" xr:uid="{C4CBE47E-EE0D-4F95-9268-369E1AAFCBA1}">
      <formula1>"1,1.5,2,2.5,3,3.5,4,4.5,5"</formula1>
    </dataValidation>
    <dataValidation type="list" allowBlank="1" showInputMessage="1" showErrorMessage="1" promptTitle="Heat Rise Results " prompt="According to the data plate are these readings within range of specifications?" sqref="M11:N12" xr:uid="{8E1E8F2C-F28F-4038-BF78-C3B018B81BED}">
      <formula1>"Pass- Within Limits, Fail- Outside Limits, N/A"</formula1>
    </dataValidation>
    <dataValidation type="list" allowBlank="1" showInputMessage="1" showErrorMessage="1" promptTitle="Further Testing" prompt="Based on Inspection, does this unit require further diagnostic testing? _x000a_Select an option from the dropdown list. " sqref="D11:F12" xr:uid="{6B9B21B3-7E3F-4FC7-BE03-38CBD4BE4027}">
      <formula1>"Yes- Critical Issue, Yes- Performance Concern, Yes- Aifflow Issue, Yes- Electrical Problem, Yes- Heat Exchange Issue, No- Operating Normally, No- Minor Adjustment Needed, No- Routine Maintenance Advised, No- Check for Efficiency Replacement "</formula1>
    </dataValidation>
    <dataValidation type="list" allowBlank="1" showInputMessage="1" showErrorMessage="1" promptTitle="Maintenance Status" prompt="Select a Maintenance Status that best describes this Equipment. " sqref="A11:C12" xr:uid="{BFB516A5-BBF1-4098-A7FB-B28C65A67D1E}">
      <formula1>"Annual Professional Maintenance, Seldom or Never Maintained, Not Working"</formula1>
    </dataValidation>
    <dataValidation type="list" allowBlank="1" showInputMessage="1" showErrorMessage="1" promptTitle="Gas Leak Preseent" prompt="Is there a Gas Leak Present? _x000a_Select from the dropdown list. " sqref="G11:H12" xr:uid="{F816A671-E40A-412B-AB80-BA028DB7E379}">
      <formula1>"Yes, No, N/A"</formula1>
    </dataValidation>
    <dataValidation type="list" allowBlank="1" showInputMessage="1" showErrorMessage="1" promptTitle="Location" prompt="Select the location for the Existing Equipment " sqref="I4:K5" xr:uid="{A5964687-C464-430D-B3DD-01C013D659CC}">
      <formula1>"Conditioned Space, Unconditioned Attic/Ceiling, Unconditioned Garage, Unconditioned Basement, Unconditioned Crawlspace/Belly "</formula1>
    </dataValidation>
    <dataValidation type="list" allowBlank="1" showInputMessage="1" showErrorMessage="1" promptTitle="Fuel Type" prompt="Select the fuel type from the dropdown list used by this system. " sqref="G4:H5" xr:uid="{ABD458AE-F553-4BAF-A12C-119A7C470AAD}">
      <formula1>"Electricity, Natural Gas, Propane'LPG, Fuel Oil, Kerosene, Wood, Coal, Other "</formula1>
    </dataValidation>
    <dataValidation type="list" allowBlank="1" showInputMessage="1" showErrorMessage="1" promptTitle="Equipment Type" prompt="Choose the existing equipment type from the dropdown list. " sqref="C4:F5" xr:uid="{0142FF8D-6323-40F9-8CA8-8A41D8489202}">
      <formula1>"Furnace- Forced Air, Furnace- Gravity, Boiler- Hot Water, Boiler- Steam, Space Heater, Heat Pump- Central, Heat Pump- Room/Window, Heat Pump- PTHP, Heat Pump- Ductless Mini-Split, Vented Space Heater, Unvented Space Heater, None, Other "</formula1>
    </dataValidation>
  </dataValidations>
  <printOptions horizontalCentered="1"/>
  <pageMargins left="0" right="0" top="0" bottom="0" header="0" footer="0"/>
  <pageSetup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0</xdr:col>
                    <xdr:colOff>476250</xdr:colOff>
                    <xdr:row>6</xdr:row>
                    <xdr:rowOff>19050</xdr:rowOff>
                  </from>
                  <to>
                    <xdr:col>1</xdr:col>
                    <xdr:colOff>9525</xdr:colOff>
                    <xdr:row>7</xdr:row>
                    <xdr:rowOff>104775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2</xdr:col>
                    <xdr:colOff>523875</xdr:colOff>
                    <xdr:row>6</xdr:row>
                    <xdr:rowOff>19050</xdr:rowOff>
                  </from>
                  <to>
                    <xdr:col>3</xdr:col>
                    <xdr:colOff>57150</xdr:colOff>
                    <xdr:row>7</xdr:row>
                    <xdr:rowOff>104775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3</xdr:col>
                    <xdr:colOff>895350</xdr:colOff>
                    <xdr:row>17</xdr:row>
                    <xdr:rowOff>38100</xdr:rowOff>
                  </from>
                  <to>
                    <xdr:col>4</xdr:col>
                    <xdr:colOff>400050</xdr:colOff>
                    <xdr:row>18</xdr:row>
                    <xdr:rowOff>123825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0</xdr:col>
                    <xdr:colOff>504825</xdr:colOff>
                    <xdr:row>29</xdr:row>
                    <xdr:rowOff>47625</xdr:rowOff>
                  </from>
                  <to>
                    <xdr:col>1</xdr:col>
                    <xdr:colOff>38100</xdr:colOff>
                    <xdr:row>30</xdr:row>
                    <xdr:rowOff>133350</xdr:rowOff>
                  </to>
                </anchor>
              </controlPr>
            </control>
          </mc:Choice>
        </mc:AlternateContent>
        <mc:AlternateContent xmlns:mc="http://schemas.openxmlformats.org/markup-compatibility/2006">
          <mc:Choice Requires="x14">
            <control shapeId="24581" r:id="rId8" name="Option Button 5">
              <controlPr defaultSize="0" autoFill="0" autoLine="0" autoPict="0">
                <anchor moveWithCells="1">
                  <from>
                    <xdr:col>7</xdr:col>
                    <xdr:colOff>361950</xdr:colOff>
                    <xdr:row>17</xdr:row>
                    <xdr:rowOff>28575</xdr:rowOff>
                  </from>
                  <to>
                    <xdr:col>7</xdr:col>
                    <xdr:colOff>876300</xdr:colOff>
                    <xdr:row>18</xdr:row>
                    <xdr:rowOff>104775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10</xdr:col>
                    <xdr:colOff>333375</xdr:colOff>
                    <xdr:row>17</xdr:row>
                    <xdr:rowOff>47625</xdr:rowOff>
                  </from>
                  <to>
                    <xdr:col>10</xdr:col>
                    <xdr:colOff>733425</xdr:colOff>
                    <xdr:row>18</xdr:row>
                    <xdr:rowOff>133350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12</xdr:col>
                    <xdr:colOff>428625</xdr:colOff>
                    <xdr:row>17</xdr:row>
                    <xdr:rowOff>76200</xdr:rowOff>
                  </from>
                  <to>
                    <xdr:col>12</xdr:col>
                    <xdr:colOff>828675</xdr:colOff>
                    <xdr:row>18</xdr:row>
                    <xdr:rowOff>161925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5</xdr:col>
                    <xdr:colOff>171450</xdr:colOff>
                    <xdr:row>29</xdr:row>
                    <xdr:rowOff>57150</xdr:rowOff>
                  </from>
                  <to>
                    <xdr:col>5</xdr:col>
                    <xdr:colOff>571500</xdr:colOff>
                    <xdr:row>30</xdr:row>
                    <xdr:rowOff>142875</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8</xdr:col>
                    <xdr:colOff>161925</xdr:colOff>
                    <xdr:row>29</xdr:row>
                    <xdr:rowOff>76200</xdr:rowOff>
                  </from>
                  <to>
                    <xdr:col>8</xdr:col>
                    <xdr:colOff>561975</xdr:colOff>
                    <xdr:row>30</xdr:row>
                    <xdr:rowOff>161925</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0</xdr:col>
                    <xdr:colOff>419100</xdr:colOff>
                    <xdr:row>33</xdr:row>
                    <xdr:rowOff>19050</xdr:rowOff>
                  </from>
                  <to>
                    <xdr:col>0</xdr:col>
                    <xdr:colOff>819150</xdr:colOff>
                    <xdr:row>34</xdr:row>
                    <xdr:rowOff>104775</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5</xdr:col>
                    <xdr:colOff>257175</xdr:colOff>
                    <xdr:row>33</xdr:row>
                    <xdr:rowOff>66675</xdr:rowOff>
                  </from>
                  <to>
                    <xdr:col>5</xdr:col>
                    <xdr:colOff>657225</xdr:colOff>
                    <xdr:row>34</xdr:row>
                    <xdr:rowOff>152400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8</xdr:col>
                    <xdr:colOff>142875</xdr:colOff>
                    <xdr:row>33</xdr:row>
                    <xdr:rowOff>47625</xdr:rowOff>
                  </from>
                  <to>
                    <xdr:col>8</xdr:col>
                    <xdr:colOff>542925</xdr:colOff>
                    <xdr:row>34</xdr:row>
                    <xdr:rowOff>133350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0</xdr:col>
                    <xdr:colOff>390525</xdr:colOff>
                    <xdr:row>37</xdr:row>
                    <xdr:rowOff>47625</xdr:rowOff>
                  </from>
                  <to>
                    <xdr:col>0</xdr:col>
                    <xdr:colOff>790575</xdr:colOff>
                    <xdr:row>38</xdr:row>
                    <xdr:rowOff>133350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5</xdr:col>
                    <xdr:colOff>200025</xdr:colOff>
                    <xdr:row>37</xdr:row>
                    <xdr:rowOff>66675</xdr:rowOff>
                  </from>
                  <to>
                    <xdr:col>5</xdr:col>
                    <xdr:colOff>600075</xdr:colOff>
                    <xdr:row>38</xdr:row>
                    <xdr:rowOff>152400</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8</xdr:col>
                    <xdr:colOff>133350</xdr:colOff>
                    <xdr:row>37</xdr:row>
                    <xdr:rowOff>57150</xdr:rowOff>
                  </from>
                  <to>
                    <xdr:col>8</xdr:col>
                    <xdr:colOff>533400</xdr:colOff>
                    <xdr:row>38</xdr:row>
                    <xdr:rowOff>142875</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12</xdr:col>
                    <xdr:colOff>628650</xdr:colOff>
                    <xdr:row>27</xdr:row>
                    <xdr:rowOff>38100</xdr:rowOff>
                  </from>
                  <to>
                    <xdr:col>13</xdr:col>
                    <xdr:colOff>161925</xdr:colOff>
                    <xdr:row>28</xdr:row>
                    <xdr:rowOff>114300</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5</xdr:col>
                    <xdr:colOff>742950</xdr:colOff>
                    <xdr:row>17</xdr:row>
                    <xdr:rowOff>38100</xdr:rowOff>
                  </from>
                  <to>
                    <xdr:col>6</xdr:col>
                    <xdr:colOff>276225</xdr:colOff>
                    <xdr:row>18</xdr:row>
                    <xdr:rowOff>123825</xdr:rowOff>
                  </to>
                </anchor>
              </controlPr>
            </control>
          </mc:Choice>
        </mc:AlternateContent>
        <mc:AlternateContent xmlns:mc="http://schemas.openxmlformats.org/markup-compatibility/2006">
          <mc:Choice Requires="x14">
            <control shapeId="24594" r:id="rId21" name="Option Button 18">
              <controlPr defaultSize="0" autoFill="0" autoLine="0" autoPict="0">
                <anchor moveWithCells="1">
                  <from>
                    <xdr:col>8</xdr:col>
                    <xdr:colOff>733425</xdr:colOff>
                    <xdr:row>17</xdr:row>
                    <xdr:rowOff>38100</xdr:rowOff>
                  </from>
                  <to>
                    <xdr:col>9</xdr:col>
                    <xdr:colOff>628650</xdr:colOff>
                    <xdr:row>18</xdr:row>
                    <xdr:rowOff>104775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21581-52B9-4F2B-9B33-9283A12AA47E}">
  <sheetPr codeName="Sheet10">
    <pageSetUpPr fitToPage="1"/>
  </sheetPr>
  <dimension ref="A1:N46"/>
  <sheetViews>
    <sheetView showGridLines="0" zoomScaleNormal="100" workbookViewId="0">
      <selection activeCell="A2" sqref="A2:N2"/>
    </sheetView>
  </sheetViews>
  <sheetFormatPr defaultRowHeight="15" x14ac:dyDescent="0.25"/>
  <cols>
    <col min="1" max="7" width="13" customWidth="1"/>
    <col min="8" max="8" width="17.140625" customWidth="1"/>
    <col min="9" max="11" width="13" customWidth="1"/>
    <col min="12" max="12" width="16.85546875" customWidth="1"/>
    <col min="13" max="14" width="13" customWidth="1"/>
  </cols>
  <sheetData>
    <row r="1" spans="1:14" ht="18.75" x14ac:dyDescent="0.3">
      <c r="A1" s="383" t="s">
        <v>64</v>
      </c>
      <c r="B1" s="384"/>
      <c r="C1" s="384"/>
      <c r="D1" s="384"/>
      <c r="E1" s="384"/>
      <c r="F1" s="384"/>
      <c r="G1" s="384"/>
      <c r="H1" s="384"/>
      <c r="I1" s="384"/>
      <c r="J1" s="384"/>
      <c r="K1" s="384"/>
      <c r="L1" s="384"/>
      <c r="M1" s="384"/>
      <c r="N1" s="385"/>
    </row>
    <row r="2" spans="1:14" s="2" customFormat="1" ht="24" customHeight="1" x14ac:dyDescent="0.25">
      <c r="A2" s="290" t="s">
        <v>1</v>
      </c>
      <c r="B2" s="291"/>
      <c r="C2" s="291"/>
      <c r="D2" s="291"/>
      <c r="E2" s="291"/>
      <c r="F2" s="291"/>
      <c r="G2" s="291"/>
      <c r="H2" s="291"/>
      <c r="I2" s="291"/>
      <c r="J2" s="291"/>
      <c r="K2" s="291"/>
      <c r="L2" s="291"/>
      <c r="M2" s="291"/>
      <c r="N2" s="292"/>
    </row>
    <row r="3" spans="1:14" ht="30.2" customHeight="1" x14ac:dyDescent="0.25">
      <c r="A3" s="341" t="s">
        <v>2</v>
      </c>
      <c r="B3" s="287"/>
      <c r="C3" s="287" t="s">
        <v>3</v>
      </c>
      <c r="D3" s="287"/>
      <c r="E3" s="287"/>
      <c r="F3" s="287"/>
      <c r="G3" s="287" t="s">
        <v>65</v>
      </c>
      <c r="H3" s="287"/>
      <c r="I3" s="287" t="s">
        <v>5</v>
      </c>
      <c r="J3" s="287"/>
      <c r="K3" s="287"/>
      <c r="L3" s="287" t="s">
        <v>6</v>
      </c>
      <c r="M3" s="287"/>
      <c r="N3" s="393"/>
    </row>
    <row r="4" spans="1:14" x14ac:dyDescent="0.25">
      <c r="A4" s="392"/>
      <c r="B4" s="226"/>
      <c r="C4" s="226"/>
      <c r="D4" s="226"/>
      <c r="E4" s="226"/>
      <c r="F4" s="226"/>
      <c r="G4" s="226"/>
      <c r="H4" s="226"/>
      <c r="I4" s="226"/>
      <c r="J4" s="226"/>
      <c r="K4" s="226"/>
      <c r="L4" s="226"/>
      <c r="M4" s="226"/>
      <c r="N4" s="394"/>
    </row>
    <row r="5" spans="1:14" x14ac:dyDescent="0.25">
      <c r="A5" s="392"/>
      <c r="B5" s="226"/>
      <c r="C5" s="226"/>
      <c r="D5" s="226"/>
      <c r="E5" s="226"/>
      <c r="F5" s="226"/>
      <c r="G5" s="226"/>
      <c r="H5" s="226"/>
      <c r="I5" s="226"/>
      <c r="J5" s="226"/>
      <c r="K5" s="226"/>
      <c r="L5" s="226"/>
      <c r="M5" s="226"/>
      <c r="N5" s="394"/>
    </row>
    <row r="6" spans="1:14" ht="30.2" customHeight="1" x14ac:dyDescent="0.25">
      <c r="A6" s="341" t="s">
        <v>7</v>
      </c>
      <c r="B6" s="287"/>
      <c r="C6" s="287" t="s">
        <v>8</v>
      </c>
      <c r="D6" s="287"/>
      <c r="E6" s="396" t="s">
        <v>66</v>
      </c>
      <c r="F6" s="397"/>
      <c r="G6" s="397"/>
      <c r="H6" s="408"/>
      <c r="I6" s="287" t="s">
        <v>11</v>
      </c>
      <c r="J6" s="287"/>
      <c r="K6" s="287"/>
      <c r="L6" s="287" t="s">
        <v>12</v>
      </c>
      <c r="M6" s="287"/>
      <c r="N6" s="393"/>
    </row>
    <row r="7" spans="1:14" x14ac:dyDescent="0.25">
      <c r="A7" s="322"/>
      <c r="B7" s="323"/>
      <c r="C7" s="323"/>
      <c r="D7" s="323"/>
      <c r="E7" s="355"/>
      <c r="F7" s="399"/>
      <c r="G7" s="399"/>
      <c r="H7" s="313"/>
      <c r="I7" s="226"/>
      <c r="J7" s="226"/>
      <c r="K7" s="226"/>
      <c r="L7" s="226"/>
      <c r="M7" s="226"/>
      <c r="N7" s="394"/>
    </row>
    <row r="8" spans="1:14" x14ac:dyDescent="0.25">
      <c r="A8" s="322"/>
      <c r="B8" s="323"/>
      <c r="C8" s="323"/>
      <c r="D8" s="323"/>
      <c r="E8" s="331"/>
      <c r="F8" s="400"/>
      <c r="G8" s="400"/>
      <c r="H8" s="332"/>
      <c r="I8" s="226"/>
      <c r="J8" s="226"/>
      <c r="K8" s="226"/>
      <c r="L8" s="226"/>
      <c r="M8" s="226"/>
      <c r="N8" s="394"/>
    </row>
    <row r="9" spans="1:14" s="2" customFormat="1" ht="24" customHeight="1" x14ac:dyDescent="0.25">
      <c r="A9" s="290" t="s">
        <v>67</v>
      </c>
      <c r="B9" s="291"/>
      <c r="C9" s="291"/>
      <c r="D9" s="291"/>
      <c r="E9" s="291"/>
      <c r="F9" s="291"/>
      <c r="G9" s="291"/>
      <c r="H9" s="291"/>
      <c r="I9" s="291"/>
      <c r="J9" s="291"/>
      <c r="K9" s="291"/>
      <c r="L9" s="291"/>
      <c r="M9" s="291"/>
      <c r="N9" s="292"/>
    </row>
    <row r="10" spans="1:14" ht="30.2" customHeight="1" x14ac:dyDescent="0.25">
      <c r="A10" s="341" t="s">
        <v>14</v>
      </c>
      <c r="B10" s="287"/>
      <c r="C10" s="287"/>
      <c r="D10" s="428" t="s">
        <v>15</v>
      </c>
      <c r="E10" s="432"/>
      <c r="F10" s="432"/>
      <c r="G10" s="432"/>
      <c r="H10" s="429"/>
      <c r="I10" s="287" t="s">
        <v>68</v>
      </c>
      <c r="J10" s="287"/>
      <c r="K10" s="287"/>
      <c r="L10" s="287"/>
      <c r="M10" s="287" t="s">
        <v>69</v>
      </c>
      <c r="N10" s="393"/>
    </row>
    <row r="11" spans="1:14" ht="15" customHeight="1" x14ac:dyDescent="0.25">
      <c r="A11" s="430"/>
      <c r="B11" s="431"/>
      <c r="C11" s="431"/>
      <c r="D11" s="355"/>
      <c r="E11" s="399"/>
      <c r="F11" s="399"/>
      <c r="G11" s="399"/>
      <c r="H11" s="313"/>
      <c r="I11" s="433"/>
      <c r="J11" s="434"/>
      <c r="K11" s="434"/>
      <c r="L11" s="435"/>
      <c r="M11" s="226"/>
      <c r="N11" s="394"/>
    </row>
    <row r="12" spans="1:14" ht="15" customHeight="1" x14ac:dyDescent="0.25">
      <c r="A12" s="430"/>
      <c r="B12" s="431"/>
      <c r="C12" s="431"/>
      <c r="D12" s="331"/>
      <c r="E12" s="400"/>
      <c r="F12" s="400"/>
      <c r="G12" s="400"/>
      <c r="H12" s="332"/>
      <c r="I12" s="436"/>
      <c r="J12" s="437"/>
      <c r="K12" s="437"/>
      <c r="L12" s="438"/>
      <c r="M12" s="226"/>
      <c r="N12" s="394"/>
    </row>
    <row r="13" spans="1:14" s="2" customFormat="1" ht="30.2" customHeight="1" x14ac:dyDescent="0.25">
      <c r="A13" s="423" t="s">
        <v>74</v>
      </c>
      <c r="B13" s="342"/>
      <c r="C13" s="342"/>
      <c r="D13" s="396" t="s">
        <v>21</v>
      </c>
      <c r="E13" s="408"/>
      <c r="F13" s="287" t="s">
        <v>71</v>
      </c>
      <c r="G13" s="287"/>
      <c r="H13" s="287" t="s">
        <v>72</v>
      </c>
      <c r="I13" s="287"/>
      <c r="J13" s="287"/>
      <c r="K13" s="287" t="s">
        <v>70</v>
      </c>
      <c r="L13" s="287"/>
      <c r="M13" s="287" t="s">
        <v>73</v>
      </c>
      <c r="N13" s="393"/>
    </row>
    <row r="14" spans="1:14" x14ac:dyDescent="0.25">
      <c r="A14" s="392"/>
      <c r="B14" s="226"/>
      <c r="C14" s="226"/>
      <c r="D14" s="226"/>
      <c r="E14" s="226"/>
      <c r="F14" s="226"/>
      <c r="G14" s="226"/>
      <c r="H14" s="226"/>
      <c r="I14" s="226"/>
      <c r="J14" s="226"/>
      <c r="K14" s="226"/>
      <c r="L14" s="226"/>
      <c r="M14" s="226"/>
      <c r="N14" s="394"/>
    </row>
    <row r="15" spans="1:14" x14ac:dyDescent="0.25">
      <c r="A15" s="392"/>
      <c r="B15" s="226"/>
      <c r="C15" s="226"/>
      <c r="D15" s="226"/>
      <c r="E15" s="226"/>
      <c r="F15" s="226"/>
      <c r="G15" s="226"/>
      <c r="H15" s="226"/>
      <c r="I15" s="226"/>
      <c r="J15" s="226"/>
      <c r="K15" s="226"/>
      <c r="L15" s="226"/>
      <c r="M15" s="226"/>
      <c r="N15" s="394"/>
    </row>
    <row r="16" spans="1:14" s="2" customFormat="1" ht="24" customHeight="1" x14ac:dyDescent="0.25">
      <c r="A16" s="290" t="s">
        <v>35</v>
      </c>
      <c r="B16" s="291"/>
      <c r="C16" s="291"/>
      <c r="D16" s="291"/>
      <c r="E16" s="291"/>
      <c r="F16" s="291"/>
      <c r="G16" s="291"/>
      <c r="H16" s="291"/>
      <c r="I16" s="291"/>
      <c r="J16" s="291"/>
      <c r="K16" s="291"/>
      <c r="L16" s="291"/>
      <c r="M16" s="291"/>
      <c r="N16" s="292"/>
    </row>
    <row r="17" spans="1:14" x14ac:dyDescent="0.25">
      <c r="A17" s="322"/>
      <c r="B17" s="323"/>
      <c r="C17" s="287" t="s">
        <v>44</v>
      </c>
      <c r="D17" s="287"/>
      <c r="E17" s="287"/>
      <c r="F17" s="323"/>
      <c r="G17" s="287" t="s">
        <v>36</v>
      </c>
      <c r="H17" s="287"/>
      <c r="I17" s="323"/>
      <c r="J17" s="287" t="s">
        <v>37</v>
      </c>
      <c r="K17" s="287"/>
      <c r="L17" s="406"/>
      <c r="M17" s="406"/>
      <c r="N17" s="407"/>
    </row>
    <row r="18" spans="1:14" x14ac:dyDescent="0.25">
      <c r="A18" s="322"/>
      <c r="B18" s="323"/>
      <c r="C18" s="287"/>
      <c r="D18" s="287"/>
      <c r="E18" s="287"/>
      <c r="F18" s="323"/>
      <c r="G18" s="287"/>
      <c r="H18" s="287"/>
      <c r="I18" s="323"/>
      <c r="J18" s="287"/>
      <c r="K18" s="287"/>
      <c r="L18" s="406"/>
      <c r="M18" s="406"/>
      <c r="N18" s="407"/>
    </row>
    <row r="19" spans="1:14" x14ac:dyDescent="0.25">
      <c r="A19" s="341" t="s">
        <v>38</v>
      </c>
      <c r="B19" s="287"/>
      <c r="C19" s="287"/>
      <c r="D19" s="226"/>
      <c r="E19" s="226"/>
      <c r="F19" s="287" t="s">
        <v>39</v>
      </c>
      <c r="G19" s="287"/>
      <c r="H19" s="323"/>
      <c r="I19" s="323"/>
      <c r="J19" s="287" t="s">
        <v>40</v>
      </c>
      <c r="K19" s="287"/>
      <c r="L19" s="323"/>
      <c r="M19" s="323"/>
      <c r="N19" s="405"/>
    </row>
    <row r="20" spans="1:14" x14ac:dyDescent="0.25">
      <c r="A20" s="341"/>
      <c r="B20" s="287"/>
      <c r="C20" s="287"/>
      <c r="D20" s="226"/>
      <c r="E20" s="226"/>
      <c r="F20" s="287"/>
      <c r="G20" s="287"/>
      <c r="H20" s="323"/>
      <c r="I20" s="323"/>
      <c r="J20" s="287"/>
      <c r="K20" s="287"/>
      <c r="L20" s="323"/>
      <c r="M20" s="323"/>
      <c r="N20" s="405"/>
    </row>
    <row r="21" spans="1:14" x14ac:dyDescent="0.25">
      <c r="A21" s="322"/>
      <c r="B21" s="323"/>
      <c r="C21" s="287" t="s">
        <v>41</v>
      </c>
      <c r="D21" s="287"/>
      <c r="E21" s="287"/>
      <c r="F21" s="226"/>
      <c r="G21" s="287" t="s">
        <v>36</v>
      </c>
      <c r="H21" s="287"/>
      <c r="I21" s="323"/>
      <c r="J21" s="287" t="s">
        <v>37</v>
      </c>
      <c r="K21" s="287"/>
      <c r="L21" s="406"/>
      <c r="M21" s="406"/>
      <c r="N21" s="407"/>
    </row>
    <row r="22" spans="1:14" x14ac:dyDescent="0.25">
      <c r="A22" s="322"/>
      <c r="B22" s="323"/>
      <c r="C22" s="287"/>
      <c r="D22" s="287"/>
      <c r="E22" s="287"/>
      <c r="F22" s="226"/>
      <c r="G22" s="287"/>
      <c r="H22" s="287"/>
      <c r="I22" s="323"/>
      <c r="J22" s="287"/>
      <c r="K22" s="287"/>
      <c r="L22" s="406"/>
      <c r="M22" s="406"/>
      <c r="N22" s="407"/>
    </row>
    <row r="23" spans="1:14" x14ac:dyDescent="0.25">
      <c r="A23" s="403" t="s">
        <v>42</v>
      </c>
      <c r="B23" s="404"/>
      <c r="C23" s="404"/>
      <c r="D23" s="404"/>
      <c r="E23" s="287" t="s">
        <v>486</v>
      </c>
      <c r="F23" s="287"/>
      <c r="G23" s="226"/>
      <c r="H23" s="226"/>
      <c r="I23" s="226"/>
      <c r="J23" s="287" t="s">
        <v>40</v>
      </c>
      <c r="K23" s="287"/>
      <c r="L23" s="226"/>
      <c r="M23" s="226"/>
      <c r="N23" s="394"/>
    </row>
    <row r="24" spans="1:14" x14ac:dyDescent="0.25">
      <c r="A24" s="403"/>
      <c r="B24" s="404"/>
      <c r="C24" s="404"/>
      <c r="D24" s="404"/>
      <c r="E24" s="287"/>
      <c r="F24" s="287"/>
      <c r="G24" s="226"/>
      <c r="H24" s="226"/>
      <c r="I24" s="226"/>
      <c r="J24" s="287"/>
      <c r="K24" s="287"/>
      <c r="L24" s="226"/>
      <c r="M24" s="226"/>
      <c r="N24" s="394"/>
    </row>
    <row r="25" spans="1:14" x14ac:dyDescent="0.25">
      <c r="A25" s="322"/>
      <c r="B25" s="323"/>
      <c r="C25" s="287" t="s">
        <v>43</v>
      </c>
      <c r="D25" s="287"/>
      <c r="E25" s="287"/>
      <c r="F25" s="323"/>
      <c r="G25" s="287" t="s">
        <v>36</v>
      </c>
      <c r="H25" s="287"/>
      <c r="I25" s="323"/>
      <c r="J25" s="287" t="s">
        <v>37</v>
      </c>
      <c r="K25" s="287"/>
      <c r="L25" s="406"/>
      <c r="M25" s="406"/>
      <c r="N25" s="407"/>
    </row>
    <row r="26" spans="1:14" x14ac:dyDescent="0.25">
      <c r="A26" s="322"/>
      <c r="B26" s="323"/>
      <c r="C26" s="287"/>
      <c r="D26" s="287"/>
      <c r="E26" s="287"/>
      <c r="F26" s="323"/>
      <c r="G26" s="287"/>
      <c r="H26" s="287"/>
      <c r="I26" s="323"/>
      <c r="J26" s="287"/>
      <c r="K26" s="287"/>
      <c r="L26" s="406"/>
      <c r="M26" s="406"/>
      <c r="N26" s="407"/>
    </row>
    <row r="27" spans="1:14" s="3" customFormat="1" ht="30.2" customHeight="1" x14ac:dyDescent="0.25">
      <c r="A27" s="423" t="s">
        <v>45</v>
      </c>
      <c r="B27" s="342"/>
      <c r="C27" s="342"/>
      <c r="D27" s="342"/>
      <c r="E27" s="342"/>
      <c r="F27" s="428" t="s">
        <v>484</v>
      </c>
      <c r="G27" s="429"/>
      <c r="H27" s="126" t="s">
        <v>480</v>
      </c>
      <c r="I27" s="428" t="s">
        <v>49</v>
      </c>
      <c r="J27" s="429"/>
      <c r="K27" s="126" t="s">
        <v>485</v>
      </c>
      <c r="L27" s="126" t="s">
        <v>46</v>
      </c>
      <c r="M27" s="126" t="s">
        <v>47</v>
      </c>
      <c r="N27" s="150" t="s">
        <v>48</v>
      </c>
    </row>
    <row r="28" spans="1:14" x14ac:dyDescent="0.25">
      <c r="A28" s="392"/>
      <c r="B28" s="226"/>
      <c r="C28" s="226"/>
      <c r="D28" s="226"/>
      <c r="E28" s="226"/>
      <c r="F28" s="226"/>
      <c r="G28" s="226"/>
      <c r="H28" s="226"/>
      <c r="I28" s="226"/>
      <c r="J28" s="226"/>
      <c r="K28" s="226"/>
      <c r="L28" s="226"/>
      <c r="M28" s="226"/>
      <c r="N28" s="394"/>
    </row>
    <row r="29" spans="1:14" x14ac:dyDescent="0.25">
      <c r="A29" s="392"/>
      <c r="B29" s="226"/>
      <c r="C29" s="226"/>
      <c r="D29" s="226"/>
      <c r="E29" s="226"/>
      <c r="F29" s="226"/>
      <c r="G29" s="226"/>
      <c r="H29" s="226"/>
      <c r="I29" s="226"/>
      <c r="J29" s="226"/>
      <c r="K29" s="226"/>
      <c r="L29" s="226"/>
      <c r="M29" s="226"/>
      <c r="N29" s="394"/>
    </row>
    <row r="30" spans="1:14" ht="19.5" thickBot="1" x14ac:dyDescent="0.35">
      <c r="A30" s="411" t="s">
        <v>94</v>
      </c>
      <c r="B30" s="412"/>
      <c r="C30" s="412"/>
      <c r="D30" s="412"/>
      <c r="E30" s="412"/>
      <c r="F30" s="412"/>
      <c r="G30" s="412"/>
      <c r="H30" s="412"/>
      <c r="I30" s="412"/>
      <c r="J30" s="412"/>
      <c r="K30" s="412"/>
      <c r="L30" s="412"/>
      <c r="M30" s="412"/>
      <c r="N30" s="413"/>
    </row>
    <row r="31" spans="1:14" x14ac:dyDescent="0.25">
      <c r="A31" s="1"/>
      <c r="B31" s="1"/>
      <c r="C31" s="1"/>
      <c r="D31" s="1"/>
      <c r="E31" s="1"/>
      <c r="F31" s="1"/>
      <c r="G31" s="1"/>
      <c r="H31" s="1"/>
      <c r="I31" s="1"/>
      <c r="J31" s="1"/>
      <c r="K31" s="1"/>
      <c r="L31" s="1"/>
      <c r="M31" s="1"/>
      <c r="N31" s="1"/>
    </row>
    <row r="32" spans="1:14" x14ac:dyDescent="0.25">
      <c r="A32" s="1"/>
      <c r="B32" s="1"/>
      <c r="C32" s="1"/>
      <c r="D32" s="1"/>
      <c r="E32" s="1"/>
      <c r="F32" s="1"/>
      <c r="G32" s="1"/>
      <c r="H32" s="1"/>
      <c r="I32" s="1"/>
      <c r="J32" s="1"/>
      <c r="K32" s="1"/>
      <c r="L32" s="1"/>
      <c r="M32" s="1"/>
      <c r="N32" s="1"/>
    </row>
    <row r="33" spans="1:14" x14ac:dyDescent="0.25">
      <c r="A33" s="1"/>
      <c r="B33" s="1"/>
      <c r="C33" s="1"/>
      <c r="D33" s="1"/>
      <c r="E33" s="1"/>
      <c r="F33" s="1"/>
      <c r="G33" s="1"/>
      <c r="H33" s="1"/>
      <c r="I33" s="1"/>
      <c r="J33" s="1"/>
      <c r="K33" s="1"/>
      <c r="L33" s="1"/>
      <c r="M33" s="1"/>
      <c r="N33" s="1"/>
    </row>
    <row r="34" spans="1:14" x14ac:dyDescent="0.25">
      <c r="A34" s="1"/>
      <c r="B34" s="1"/>
      <c r="C34" s="1"/>
      <c r="D34" s="1"/>
      <c r="E34" s="1"/>
      <c r="F34" s="1"/>
      <c r="G34" s="1"/>
      <c r="H34" s="1"/>
      <c r="I34" s="1"/>
      <c r="J34" s="1"/>
      <c r="K34" s="1"/>
      <c r="L34" s="1"/>
      <c r="M34" s="1"/>
      <c r="N34" s="1"/>
    </row>
    <row r="35" spans="1:14" x14ac:dyDescent="0.25">
      <c r="A35" s="1"/>
      <c r="B35" s="1"/>
      <c r="C35" s="1"/>
      <c r="D35" s="1"/>
      <c r="E35" s="1"/>
      <c r="F35" s="1"/>
      <c r="G35" s="1"/>
      <c r="H35" s="1"/>
      <c r="I35" s="1"/>
      <c r="J35" s="1"/>
      <c r="K35" s="1"/>
      <c r="L35" s="1"/>
      <c r="M35" s="1"/>
      <c r="N35" s="1"/>
    </row>
    <row r="36" spans="1:14" x14ac:dyDescent="0.25">
      <c r="A36" s="1"/>
      <c r="B36" s="1"/>
      <c r="C36" s="1"/>
      <c r="D36" s="1"/>
      <c r="E36" s="1"/>
      <c r="F36" s="1"/>
      <c r="G36" s="1"/>
      <c r="H36" s="1"/>
      <c r="I36" s="1"/>
      <c r="J36" s="1"/>
      <c r="K36" s="1"/>
      <c r="L36" s="1"/>
      <c r="M36" s="1"/>
      <c r="N36" s="1"/>
    </row>
    <row r="37" spans="1:14" x14ac:dyDescent="0.25">
      <c r="A37" s="1"/>
      <c r="B37" s="1"/>
      <c r="C37" s="1"/>
      <c r="D37" s="1"/>
      <c r="E37" s="1"/>
      <c r="F37" s="1"/>
      <c r="G37" s="1"/>
      <c r="H37" s="1"/>
      <c r="I37" s="1"/>
      <c r="J37" s="1"/>
      <c r="K37" s="1"/>
      <c r="L37" s="1"/>
      <c r="M37" s="1"/>
      <c r="N37" s="1"/>
    </row>
    <row r="38" spans="1:14" x14ac:dyDescent="0.25">
      <c r="A38" s="1"/>
      <c r="B38" s="1"/>
      <c r="C38" s="1"/>
      <c r="D38" s="1"/>
      <c r="E38" s="1"/>
      <c r="F38" s="1"/>
      <c r="G38" s="1"/>
      <c r="H38" s="1"/>
      <c r="I38" s="1"/>
      <c r="J38" s="1"/>
      <c r="K38" s="1"/>
      <c r="L38" s="1"/>
      <c r="M38" s="1"/>
      <c r="N38" s="1"/>
    </row>
    <row r="39" spans="1:14" x14ac:dyDescent="0.25">
      <c r="A39" s="1"/>
      <c r="B39" s="1"/>
      <c r="C39" s="1"/>
      <c r="D39" s="1"/>
      <c r="E39" s="1"/>
      <c r="F39" s="1"/>
      <c r="G39" s="1"/>
      <c r="H39" s="1"/>
      <c r="I39" s="1"/>
      <c r="J39" s="1"/>
      <c r="K39" s="1"/>
      <c r="L39" s="1"/>
      <c r="M39" s="1"/>
      <c r="N39" s="1"/>
    </row>
    <row r="40" spans="1:14" x14ac:dyDescent="0.25">
      <c r="A40" s="1"/>
      <c r="B40" s="1"/>
      <c r="C40" s="1"/>
      <c r="D40" s="1"/>
      <c r="E40" s="1"/>
      <c r="F40" s="1"/>
      <c r="G40" s="1"/>
      <c r="H40" s="1"/>
      <c r="I40" s="1"/>
      <c r="J40" s="1"/>
      <c r="K40" s="1"/>
      <c r="L40" s="1"/>
      <c r="M40" s="1"/>
      <c r="N40" s="1"/>
    </row>
    <row r="41" spans="1:14" x14ac:dyDescent="0.25">
      <c r="A41" s="1"/>
      <c r="B41" s="1"/>
      <c r="C41" s="1"/>
      <c r="D41" s="1"/>
      <c r="E41" s="1"/>
      <c r="F41" s="1"/>
      <c r="G41" s="1"/>
      <c r="H41" s="1"/>
      <c r="I41" s="1"/>
      <c r="J41" s="1"/>
      <c r="K41" s="1"/>
      <c r="L41" s="1"/>
      <c r="M41" s="1"/>
      <c r="N41" s="1"/>
    </row>
    <row r="42" spans="1:14" x14ac:dyDescent="0.25">
      <c r="A42" s="1"/>
      <c r="B42" s="1"/>
      <c r="C42" s="1"/>
      <c r="D42" s="1"/>
      <c r="E42" s="1"/>
      <c r="F42" s="1"/>
      <c r="G42" s="1"/>
      <c r="H42" s="1"/>
      <c r="I42" s="1"/>
      <c r="J42" s="1"/>
      <c r="K42" s="1"/>
      <c r="L42" s="1"/>
      <c r="M42" s="1"/>
      <c r="N42" s="1"/>
    </row>
    <row r="43" spans="1:14" x14ac:dyDescent="0.25">
      <c r="A43" s="1"/>
      <c r="B43" s="1"/>
      <c r="C43" s="1"/>
      <c r="D43" s="1"/>
      <c r="E43" s="1"/>
      <c r="F43" s="1"/>
      <c r="G43" s="1"/>
      <c r="H43" s="1"/>
      <c r="I43" s="1"/>
      <c r="J43" s="1"/>
      <c r="K43" s="1"/>
      <c r="L43" s="1"/>
      <c r="M43" s="1"/>
      <c r="N43" s="1"/>
    </row>
    <row r="44" spans="1:14" x14ac:dyDescent="0.25">
      <c r="A44" s="1"/>
      <c r="B44" s="1"/>
      <c r="C44" s="1"/>
      <c r="D44" s="1"/>
      <c r="E44" s="1"/>
      <c r="F44" s="1"/>
      <c r="G44" s="1"/>
      <c r="H44" s="1"/>
      <c r="I44" s="1"/>
      <c r="J44" s="1"/>
      <c r="K44" s="1"/>
      <c r="L44" s="1"/>
      <c r="M44" s="1"/>
      <c r="N44" s="1"/>
    </row>
    <row r="45" spans="1:14" x14ac:dyDescent="0.25">
      <c r="A45" s="1"/>
      <c r="B45" s="1"/>
      <c r="C45" s="1"/>
      <c r="D45" s="1"/>
      <c r="E45" s="1"/>
      <c r="F45" s="1"/>
      <c r="G45" s="1"/>
      <c r="H45" s="1"/>
      <c r="I45" s="1"/>
      <c r="J45" s="1"/>
      <c r="K45" s="1"/>
      <c r="L45" s="1"/>
      <c r="M45" s="1"/>
      <c r="N45" s="1"/>
    </row>
    <row r="46" spans="1:14" x14ac:dyDescent="0.25">
      <c r="A46" s="1"/>
      <c r="B46" s="1"/>
      <c r="C46" s="1"/>
      <c r="D46" s="1"/>
      <c r="E46" s="1"/>
      <c r="F46" s="1"/>
      <c r="G46" s="1"/>
      <c r="H46" s="1"/>
      <c r="I46" s="1"/>
      <c r="J46" s="1"/>
      <c r="K46" s="1"/>
      <c r="L46" s="1"/>
      <c r="M46" s="1"/>
      <c r="N46" s="1"/>
    </row>
  </sheetData>
  <mergeCells count="88">
    <mergeCell ref="N28:N29"/>
    <mergeCell ref="A30:N30"/>
    <mergeCell ref="E6:H6"/>
    <mergeCell ref="E7:H8"/>
    <mergeCell ref="D10:H10"/>
    <mergeCell ref="D11:H12"/>
    <mergeCell ref="I11:L12"/>
    <mergeCell ref="L25:N26"/>
    <mergeCell ref="A27:E27"/>
    <mergeCell ref="A28:E29"/>
    <mergeCell ref="F28:G29"/>
    <mergeCell ref="H28:H29"/>
    <mergeCell ref="I28:J29"/>
    <mergeCell ref="K28:K29"/>
    <mergeCell ref="L28:L29"/>
    <mergeCell ref="C25:E26"/>
    <mergeCell ref="F25:F26"/>
    <mergeCell ref="G25:H26"/>
    <mergeCell ref="I25:I26"/>
    <mergeCell ref="M28:M29"/>
    <mergeCell ref="J25:K26"/>
    <mergeCell ref="F27:G27"/>
    <mergeCell ref="I27:J27"/>
    <mergeCell ref="E23:F24"/>
    <mergeCell ref="G23:I24"/>
    <mergeCell ref="J23:K24"/>
    <mergeCell ref="L23:N24"/>
    <mergeCell ref="A21:B22"/>
    <mergeCell ref="C21:E22"/>
    <mergeCell ref="F21:F22"/>
    <mergeCell ref="G21:H22"/>
    <mergeCell ref="I21:I22"/>
    <mergeCell ref="J21:K22"/>
    <mergeCell ref="A25:B26"/>
    <mergeCell ref="L17:N18"/>
    <mergeCell ref="A19:C20"/>
    <mergeCell ref="D19:E20"/>
    <mergeCell ref="F19:G20"/>
    <mergeCell ref="H19:I20"/>
    <mergeCell ref="J19:K20"/>
    <mergeCell ref="L19:N20"/>
    <mergeCell ref="A17:B18"/>
    <mergeCell ref="C17:E18"/>
    <mergeCell ref="F17:F18"/>
    <mergeCell ref="G17:H18"/>
    <mergeCell ref="I17:I18"/>
    <mergeCell ref="J17:K18"/>
    <mergeCell ref="L21:N22"/>
    <mergeCell ref="A23:D24"/>
    <mergeCell ref="A16:N16"/>
    <mergeCell ref="A14:C15"/>
    <mergeCell ref="D14:E15"/>
    <mergeCell ref="F14:G15"/>
    <mergeCell ref="H14:J15"/>
    <mergeCell ref="K14:L15"/>
    <mergeCell ref="M14:N15"/>
    <mergeCell ref="M13:N13"/>
    <mergeCell ref="A11:C12"/>
    <mergeCell ref="M11:N12"/>
    <mergeCell ref="A9:N9"/>
    <mergeCell ref="A10:C10"/>
    <mergeCell ref="I10:L10"/>
    <mergeCell ref="M10:N10"/>
    <mergeCell ref="A13:C13"/>
    <mergeCell ref="D13:E13"/>
    <mergeCell ref="F13:G13"/>
    <mergeCell ref="H13:J13"/>
    <mergeCell ref="K13:L13"/>
    <mergeCell ref="L6:N6"/>
    <mergeCell ref="A7:B8"/>
    <mergeCell ref="C7:D8"/>
    <mergeCell ref="I7:K8"/>
    <mergeCell ref="L7:N8"/>
    <mergeCell ref="A6:B6"/>
    <mergeCell ref="C6:D6"/>
    <mergeCell ref="I6:K6"/>
    <mergeCell ref="A4:B5"/>
    <mergeCell ref="C4:F5"/>
    <mergeCell ref="G4:H5"/>
    <mergeCell ref="I4:K5"/>
    <mergeCell ref="L4:N5"/>
    <mergeCell ref="A1:N1"/>
    <mergeCell ref="A2:N2"/>
    <mergeCell ref="A3:B3"/>
    <mergeCell ref="C3:F3"/>
    <mergeCell ref="G3:H3"/>
    <mergeCell ref="I3:K3"/>
    <mergeCell ref="L3:N3"/>
  </mergeCells>
  <dataValidations count="34">
    <dataValidation type="list" allowBlank="1" showInputMessage="1" showErrorMessage="1" promptTitle="Condenser Coil Condition " prompt="Select the existing Condensing Condition based off Visual Inspection. " sqref="M11:N12" xr:uid="{197095DC-B737-4371-BB29-8A22993BF1F0}">
      <formula1>"Clean, Fair, Dirty, Plugged, None"</formula1>
    </dataValidation>
    <dataValidation type="list" allowBlank="1" showInputMessage="1" showErrorMessage="1" promptTitle="Ton(s)" prompt="Enter the Tons for the Cooling System, if applicable. " sqref="H14:J15" xr:uid="{91E2A9A5-479A-4DC0-B333-E6A9203E623A}">
      <formula1>"1,1.5,2,2.5,3,3.5,4,4.5,5"</formula1>
    </dataValidation>
    <dataValidation type="list" allowBlank="1" showInputMessage="1" showErrorMessage="1" promptTitle="Maintenance Status " prompt="Select a Maintenance Status that best describes this Equipment" sqref="A11:C12" xr:uid="{AAE3F598-2C0C-49A7-A994-35E6FD5A9C0B}">
      <formula1>"Annual Professional Maintenance, Seldom or Never Maintained, Not Working"</formula1>
    </dataValidation>
    <dataValidation type="list" allowBlank="1" showInputMessage="1" showErrorMessage="1" promptTitle="Equipment Location " prompt="Choose Location from the dropdown list." sqref="I4:K5" xr:uid="{37DDC3AB-AD99-47A1-BC04-596E105D7179}">
      <formula1>"East Side, West Side, North Side, South Side "</formula1>
    </dataValidation>
    <dataValidation type="list" allowBlank="1" showInputMessage="1" showErrorMessage="1" promptTitle="Condition" prompt="Select the Condition from the dropdown list that best describes the cooling system. " sqref="G4:H5" xr:uid="{9568E449-A039-4484-B23C-99891A1CDE8E}">
      <formula1>"Good, Fair, Poor, Not Working"</formula1>
    </dataValidation>
    <dataValidation type="list" allowBlank="1" showInputMessage="1" showErrorMessage="1" promptTitle="Equipment Type" prompt="Choose Equipment Type from the dropdown list." sqref="C4:F5" xr:uid="{B29984CC-C2D7-402E-A1ED-1521B7CE7FB8}">
      <formula1>"Air Conditioner- Central, Air Conditioner- Room, Air Conditioner- Mini-Split, Air Conditioner- PTAC, Evaporative Cooler "</formula1>
    </dataValidation>
    <dataValidation allowBlank="1" showInputMessage="1" showErrorMessage="1" promptTitle="HVAC System Code " prompt="Entr the Code that makes the most sense to Agency to idenitfy the existing cooling system. " sqref="A4:B5" xr:uid="{D3A26DA5-DE66-49A5-ACCD-545DA41EEF72}"/>
    <dataValidation allowBlank="1" showInputMessage="1" showErrorMessage="1" promptTitle="Year Manufactured " prompt="Enter the Year Manufactured. " sqref="L4:N5" xr:uid="{C5898360-0894-4487-A52D-B6219A616EEC}"/>
    <dataValidation allowBlank="1" showInputMessage="1" showErrorMessage="1" promptTitle="Primary System " prompt="Utilize the checkbox to indicate if this cooling system is the primary system for the dwelling unit." sqref="A7:B8" xr:uid="{C0EDAA3C-43A1-498C-8353-138DEB3BD29F}"/>
    <dataValidation allowBlank="1" showInputMessage="1" showErrorMessage="1" prompt="Utilize this checkbox to indicate if the existing equipment is used as a secondary cooling system for the dwelling unt. " sqref="C7:D8" xr:uid="{0E789FA5-D9ED-4FC1-BF0B-083489EA0C40}"/>
    <dataValidation allowBlank="1" showInputMessage="1" showErrorMessage="1" promptTitle="Floor Area Cooled (Sq. Ft) " prompt="What is the Floor Area Cooled for this Cooling System " sqref="E7:H8" xr:uid="{C6EEE2B2-6C17-47C1-ABDC-14518D358C63}"/>
    <dataValidation allowBlank="1" showInputMessage="1" showErrorMessage="1" promptTitle="Serial Number" prompt="Enter Serial Number for the Cooling System. " sqref="I7:K8" xr:uid="{5FCFD1E0-13FC-4BF4-AEED-2E050A16276C}"/>
    <dataValidation allowBlank="1" showInputMessage="1" showErrorMessage="1" promptTitle="Model #" prompt="Enter the Model # for the Cooling System. " sqref="L7:N8" xr:uid="{B0C855FD-DB5A-4BAE-9E89-3D22EA796C8E}"/>
    <dataValidation type="list" allowBlank="1" showInputMessage="1" showErrorMessage="1" promptTitle="Recommend Further Testing" prompt="Based on Inspection, does this unit require further diagnostic testing? _x000a_Select an option from the dropdown list. " sqref="D11:H12" xr:uid="{F3D79547-78E9-4C34-BDFF-1727AFF8340E}">
      <formula1>"Yes- Critical Issue, Yes- Performance Concern, Yes- Aifflow Issue, Yes- Electrical Problem, No- Operating Normally, No- Minor Adjustment Needed, No- Routine Maintenance Advised, No- Check for Efficiency Replacement "</formula1>
    </dataValidation>
    <dataValidation type="list" allowBlank="1" showInputMessage="1" showErrorMessage="1" promptTitle="Air Conditioner Coil" prompt="Select the existing AC Coil Condition based off Visual Inspection. " sqref="I11:L12" xr:uid="{346A9A50-E351-40C7-BE2B-51E9B1D2BFD0}">
      <formula1>"Clean, Fair, Dirty, Plugged, None"</formula1>
    </dataValidation>
    <dataValidation allowBlank="1" showInputMessage="1" showErrorMessage="1" promptTitle="Amps (Actual Metering)" prompt="Window Unit Only. " sqref="A14:C15" xr:uid="{D05793A2-E9EA-4596-8103-3302F4C0604D}"/>
    <dataValidation allowBlank="1" showInputMessage="1" showErrorMessage="1" promptTitle="Output Capacity" prompt="Enter the Output Capacity from the Cooling Equipment. " sqref="D14:E15" xr:uid="{187A9920-281C-47D8-9345-4F0E0F1EA560}"/>
    <dataValidation type="list" allowBlank="1" showInputMessage="1" showErrorMessage="1" promptTitle="Output" prompt="Select the Output Capacity Type for the Cooling Equipment. " sqref="F14:G15" xr:uid="{D24206E8-6D29-4B25-8700-90ACD7A3FDB4}">
      <formula1>"kBtu/hr, Btu/hr, Tons"</formula1>
    </dataValidation>
    <dataValidation allowBlank="1" showInputMessage="1" showErrorMessage="1" promptTitle="Existing SEER" prompt="Enter the existing SEER of the cooling unit. " sqref="K14:L15" xr:uid="{E5E1D1F8-DE9A-4C6B-A6B8-39BBEC26CDA8}"/>
    <dataValidation allowBlank="1" showInputMessage="1" showErrorMessage="1" promptTitle="Existing EER" prompt="Enter the Existing EER " sqref="M14:N15" xr:uid="{150C2311-1743-4074-BB29-A069C0BFC1DE}"/>
    <dataValidation allowBlank="1" showInputMessage="1" showErrorMessage="1" promptTitle="Cost(s)" prompt="Enter Costs Associated with the equipment being evaluated (NEAT/MHEA)" sqref="L28:N29" xr:uid="{1583A1E7-6E8C-4B71-854A-0EC88524C5D8}"/>
    <dataValidation allowBlank="1" showInputMessage="1" showErrorMessage="1" promptTitle="Output Capacity" prompt="Enter the Output Capacity of the equipment being evaluated (NEAT/MHEA)" sqref="I28:J29" xr:uid="{F00AAC0F-8536-4083-8780-9DB04ABE00F6}"/>
    <dataValidation allowBlank="1" showInputMessage="1" showErrorMessage="1" promptTitle="Efficiency" prompt="Enter projected % of replacement equipment being evaluated (NEAT/MHEA)" sqref="F28:G29" xr:uid="{FEA06EC9-D024-47BC-B47A-814995F50748}"/>
    <dataValidation type="list" allowBlank="1" showInputMessage="1" showErrorMessage="1" promptTitle="Replacement Equipment " prompt="Select the Replacement Equipment to be evaluated for (NEAT/MHEA)" sqref="A28:E29" xr:uid="{13A0A6AF-64E7-49CA-A1CC-B29B9EF6E89A}">
      <formula1>"Furance- Forced Air, Furnance- Gravity, Boiler- Hot Water, Boiler- Steam, Space Heater, Heat Pump- Central, Heat Pump- Room/Window, Heat Pump- PTHP, Heat Pump- Ductless Mini-Split"</formula1>
    </dataValidation>
    <dataValidation type="list" allowBlank="1" showInputMessage="1" showErrorMessage="1" promptTitle="Output Capacity Measurement" prompt="Enter the Output Capacity Measurement for the evaulated equipment (NEAT/MHEA)" sqref="K28:K29" xr:uid="{B6EB6D13-735A-426D-92EC-D30257739252}">
      <formula1>"kBtu/hr, Btu/hr, kW"</formula1>
    </dataValidation>
    <dataValidation type="list" allowBlank="1" showInputMessage="1" showErrorMessage="1" promptTitle="Efficiency Measurement" prompt="Select the Measurement used to describe the replacement equipment being evaluated (NEAT/MHEA)_x000a_" sqref="H28:H29" xr:uid="{D69EF1CB-1EBD-4B46-989D-60B5B982A904}">
      <formula1>"%, HSPF2, COP, "</formula1>
    </dataValidation>
    <dataValidation allowBlank="1" showInputMessage="1" showErrorMessage="1" promptTitle="Install Smart Thermostat" prompt="Select the Check Box if the existing HVAC system does not have a Smart Thermostat to operate the heating/cooling. " sqref="A17:B18" xr:uid="{16E5FC1F-3F60-44E3-85E5-5931E230B28B}"/>
    <dataValidation allowBlank="1" showInputMessage="1" showErrorMessage="1" promptTitle="Required " prompt="Check required to apply the measure as a Health and Safety Measure. " sqref="F17:F18" xr:uid="{E2C8ECC1-78C2-4761-B4C8-AA762DF84282}"/>
    <dataValidation allowBlank="1" showInputMessage="1" showErrorMessage="1" promptTitle="Include In SIR" prompt="Check both “Required” and “Include in SIR” to apply the measure as an Incidental Repair (below SIR threshold) or Energy- Conservation Measure (above SIR threshold)" sqref="I21:I22 I17:I18" xr:uid="{229B4679-C33D-480C-8E86-5F0B1F7C1F6C}"/>
    <dataValidation allowBlank="1" showInputMessage="1" showErrorMessage="1" promptTitle="Required" prompt="Check required to apply the measure as a Health and Safety Measure. " sqref="F21:F22" xr:uid="{C2458D32-99EE-47ED-BECD-4AD082810129}"/>
    <dataValidation allowBlank="1" showInputMessage="1" showErrorMessage="1" promptTitle="Tune Up" prompt="Select this Checkbox if inspection of the existing equipment indicates a system tune-up is all that is necessary. " sqref="A21:B22" xr:uid="{31992D4B-96CB-48A6-8CA5-A51B2809476C}"/>
    <dataValidation allowBlank="1" showInputMessage="1" showErrorMessage="1" promptTitle="Cooling Efficiency (%) Improve. " prompt="1-5% typical. 5-10% possible if unit is old and air flow, charge, and duct leaks are all adjusted or fixed using diagnostic equipment. " sqref="G23:I24" xr:uid="{59C3B344-23FA-4F9D-95DD-4302FB4D8689}"/>
    <dataValidation allowBlank="1" showInputMessage="1" showErrorMessage="1" prompt="The number of hours each day that a set-back thermostat, if one exists, affects the thermostat set-point._x000a_A typical range for Daily Setback Hours is 6 to 10 hours per day, depending on household schedules and comfort preferences._x000a_• Values are between 1-12" sqref="H19:I20" xr:uid="{44D9368C-5B7D-414E-AFA1-3917D85B5644}"/>
    <dataValidation allowBlank="1" showInputMessage="1" showErrorMessage="1" promptTitle="Heating Nighttime Setback (F)" prompt="The number of degrees the thermostat lowers the heating temperature at night to save energy while maintaining comfort. Typically, this is set 5-10°F below the normal daytime temperature._x000a_• Values are between 1 and 10 _x000a_" sqref="D19:E20" xr:uid="{893C5DC4-FCE4-4F25-8B54-7464D42EB751}"/>
  </dataValidations>
  <printOptions horizontalCentered="1"/>
  <pageMargins left="0" right="0" top="0" bottom="0" header="0" footer="0"/>
  <pageSetup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476250</xdr:colOff>
                    <xdr:row>6</xdr:row>
                    <xdr:rowOff>19050</xdr:rowOff>
                  </from>
                  <to>
                    <xdr:col>1</xdr:col>
                    <xdr:colOff>9525</xdr:colOff>
                    <xdr:row>7</xdr:row>
                    <xdr:rowOff>104775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523875</xdr:colOff>
                    <xdr:row>6</xdr:row>
                    <xdr:rowOff>19050</xdr:rowOff>
                  </from>
                  <to>
                    <xdr:col>3</xdr:col>
                    <xdr:colOff>57150</xdr:colOff>
                    <xdr:row>7</xdr:row>
                    <xdr:rowOff>104775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0</xdr:col>
                    <xdr:colOff>504825</xdr:colOff>
                    <xdr:row>16</xdr:row>
                    <xdr:rowOff>47625</xdr:rowOff>
                  </from>
                  <to>
                    <xdr:col>1</xdr:col>
                    <xdr:colOff>38100</xdr:colOff>
                    <xdr:row>17</xdr:row>
                    <xdr:rowOff>133350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5</xdr:col>
                    <xdr:colOff>171450</xdr:colOff>
                    <xdr:row>16</xdr:row>
                    <xdr:rowOff>57150</xdr:rowOff>
                  </from>
                  <to>
                    <xdr:col>5</xdr:col>
                    <xdr:colOff>571500</xdr:colOff>
                    <xdr:row>17</xdr:row>
                    <xdr:rowOff>142875</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8</xdr:col>
                    <xdr:colOff>161925</xdr:colOff>
                    <xdr:row>16</xdr:row>
                    <xdr:rowOff>76200</xdr:rowOff>
                  </from>
                  <to>
                    <xdr:col>8</xdr:col>
                    <xdr:colOff>561975</xdr:colOff>
                    <xdr:row>17</xdr:row>
                    <xdr:rowOff>161925</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0</xdr:col>
                    <xdr:colOff>419100</xdr:colOff>
                    <xdr:row>20</xdr:row>
                    <xdr:rowOff>19050</xdr:rowOff>
                  </from>
                  <to>
                    <xdr:col>0</xdr:col>
                    <xdr:colOff>819150</xdr:colOff>
                    <xdr:row>21</xdr:row>
                    <xdr:rowOff>104775</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5</xdr:col>
                    <xdr:colOff>257175</xdr:colOff>
                    <xdr:row>20</xdr:row>
                    <xdr:rowOff>66675</xdr:rowOff>
                  </from>
                  <to>
                    <xdr:col>5</xdr:col>
                    <xdr:colOff>657225</xdr:colOff>
                    <xdr:row>21</xdr:row>
                    <xdr:rowOff>152400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8</xdr:col>
                    <xdr:colOff>142875</xdr:colOff>
                    <xdr:row>20</xdr:row>
                    <xdr:rowOff>47625</xdr:rowOff>
                  </from>
                  <to>
                    <xdr:col>8</xdr:col>
                    <xdr:colOff>542925</xdr:colOff>
                    <xdr:row>21</xdr:row>
                    <xdr:rowOff>133350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0</xdr:col>
                    <xdr:colOff>390525</xdr:colOff>
                    <xdr:row>24</xdr:row>
                    <xdr:rowOff>47625</xdr:rowOff>
                  </from>
                  <to>
                    <xdr:col>0</xdr:col>
                    <xdr:colOff>790575</xdr:colOff>
                    <xdr:row>25</xdr:row>
                    <xdr:rowOff>133350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5</xdr:col>
                    <xdr:colOff>200025</xdr:colOff>
                    <xdr:row>24</xdr:row>
                    <xdr:rowOff>66675</xdr:rowOff>
                  </from>
                  <to>
                    <xdr:col>5</xdr:col>
                    <xdr:colOff>600075</xdr:colOff>
                    <xdr:row>25</xdr:row>
                    <xdr:rowOff>152400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8</xdr:col>
                    <xdr:colOff>133350</xdr:colOff>
                    <xdr:row>24</xdr:row>
                    <xdr:rowOff>57150</xdr:rowOff>
                  </from>
                  <to>
                    <xdr:col>8</xdr:col>
                    <xdr:colOff>533400</xdr:colOff>
                    <xdr:row>25</xdr:row>
                    <xdr:rowOff>142875</xdr:rowOff>
                  </to>
                </anchor>
              </controlPr>
            </control>
          </mc:Choice>
        </mc:AlternateContent>
        <mc:AlternateContent xmlns:mc="http://schemas.openxmlformats.org/markup-compatibility/2006">
          <mc:Choice Requires="x14">
            <control shapeId="2066" r:id="rId15" name="Check Box 18">
              <controlPr defaultSize="0" autoFill="0" autoLine="0" autoPict="0">
                <anchor moveWithCells="1">
                  <from>
                    <xdr:col>0</xdr:col>
                    <xdr:colOff>504825</xdr:colOff>
                    <xdr:row>16</xdr:row>
                    <xdr:rowOff>47625</xdr:rowOff>
                  </from>
                  <to>
                    <xdr:col>1</xdr:col>
                    <xdr:colOff>38100</xdr:colOff>
                    <xdr:row>17</xdr:row>
                    <xdr:rowOff>133350</xdr:rowOff>
                  </to>
                </anchor>
              </controlPr>
            </control>
          </mc:Choice>
        </mc:AlternateContent>
        <mc:AlternateContent xmlns:mc="http://schemas.openxmlformats.org/markup-compatibility/2006">
          <mc:Choice Requires="x14">
            <control shapeId="2067" r:id="rId16" name="Check Box 19">
              <controlPr defaultSize="0" autoFill="0" autoLine="0" autoPict="0">
                <anchor moveWithCells="1">
                  <from>
                    <xdr:col>5</xdr:col>
                    <xdr:colOff>171450</xdr:colOff>
                    <xdr:row>16</xdr:row>
                    <xdr:rowOff>57150</xdr:rowOff>
                  </from>
                  <to>
                    <xdr:col>5</xdr:col>
                    <xdr:colOff>571500</xdr:colOff>
                    <xdr:row>17</xdr:row>
                    <xdr:rowOff>142875</xdr:rowOff>
                  </to>
                </anchor>
              </controlPr>
            </control>
          </mc:Choice>
        </mc:AlternateContent>
        <mc:AlternateContent xmlns:mc="http://schemas.openxmlformats.org/markup-compatibility/2006">
          <mc:Choice Requires="x14">
            <control shapeId="2068" r:id="rId17" name="Check Box 20">
              <controlPr defaultSize="0" autoFill="0" autoLine="0" autoPict="0">
                <anchor moveWithCells="1">
                  <from>
                    <xdr:col>8</xdr:col>
                    <xdr:colOff>161925</xdr:colOff>
                    <xdr:row>16</xdr:row>
                    <xdr:rowOff>76200</xdr:rowOff>
                  </from>
                  <to>
                    <xdr:col>8</xdr:col>
                    <xdr:colOff>561975</xdr:colOff>
                    <xdr:row>17</xdr:row>
                    <xdr:rowOff>161925</xdr:rowOff>
                  </to>
                </anchor>
              </controlPr>
            </control>
          </mc:Choice>
        </mc:AlternateContent>
        <mc:AlternateContent xmlns:mc="http://schemas.openxmlformats.org/markup-compatibility/2006">
          <mc:Choice Requires="x14">
            <control shapeId="2069" r:id="rId18" name="Check Box 21">
              <controlPr defaultSize="0" autoFill="0" autoLine="0" autoPict="0">
                <anchor moveWithCells="1">
                  <from>
                    <xdr:col>0</xdr:col>
                    <xdr:colOff>419100</xdr:colOff>
                    <xdr:row>20</xdr:row>
                    <xdr:rowOff>19050</xdr:rowOff>
                  </from>
                  <to>
                    <xdr:col>0</xdr:col>
                    <xdr:colOff>819150</xdr:colOff>
                    <xdr:row>21</xdr:row>
                    <xdr:rowOff>104775</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5</xdr:col>
                    <xdr:colOff>257175</xdr:colOff>
                    <xdr:row>20</xdr:row>
                    <xdr:rowOff>66675</xdr:rowOff>
                  </from>
                  <to>
                    <xdr:col>5</xdr:col>
                    <xdr:colOff>657225</xdr:colOff>
                    <xdr:row>21</xdr:row>
                    <xdr:rowOff>152400</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8</xdr:col>
                    <xdr:colOff>142875</xdr:colOff>
                    <xdr:row>20</xdr:row>
                    <xdr:rowOff>47625</xdr:rowOff>
                  </from>
                  <to>
                    <xdr:col>8</xdr:col>
                    <xdr:colOff>542925</xdr:colOff>
                    <xdr:row>21</xdr:row>
                    <xdr:rowOff>133350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D45DE-E0F9-4367-B63C-96B35CC4DA26}">
  <sheetPr codeName="Sheet19">
    <pageSetUpPr fitToPage="1"/>
  </sheetPr>
  <dimension ref="A1:N46"/>
  <sheetViews>
    <sheetView showGridLines="0" workbookViewId="0">
      <selection activeCell="A2" sqref="A2:N2"/>
    </sheetView>
  </sheetViews>
  <sheetFormatPr defaultRowHeight="15" x14ac:dyDescent="0.25"/>
  <cols>
    <col min="1" max="7" width="13" customWidth="1"/>
    <col min="8" max="8" width="17.140625" customWidth="1"/>
    <col min="9" max="11" width="13" customWidth="1"/>
    <col min="12" max="12" width="16.85546875" customWidth="1"/>
    <col min="13" max="14" width="13" customWidth="1"/>
  </cols>
  <sheetData>
    <row r="1" spans="1:14" ht="18.75" x14ac:dyDescent="0.3">
      <c r="A1" s="383" t="s">
        <v>64</v>
      </c>
      <c r="B1" s="384"/>
      <c r="C1" s="384"/>
      <c r="D1" s="384"/>
      <c r="E1" s="384"/>
      <c r="F1" s="384"/>
      <c r="G1" s="384"/>
      <c r="H1" s="384"/>
      <c r="I1" s="384"/>
      <c r="J1" s="384"/>
      <c r="K1" s="384"/>
      <c r="L1" s="384"/>
      <c r="M1" s="384"/>
      <c r="N1" s="385"/>
    </row>
    <row r="2" spans="1:14" s="2" customFormat="1" ht="24" customHeight="1" x14ac:dyDescent="0.25">
      <c r="A2" s="290" t="s">
        <v>1</v>
      </c>
      <c r="B2" s="291"/>
      <c r="C2" s="291"/>
      <c r="D2" s="291"/>
      <c r="E2" s="291"/>
      <c r="F2" s="291"/>
      <c r="G2" s="291"/>
      <c r="H2" s="291"/>
      <c r="I2" s="291"/>
      <c r="J2" s="291"/>
      <c r="K2" s="291"/>
      <c r="L2" s="291"/>
      <c r="M2" s="291"/>
      <c r="N2" s="292"/>
    </row>
    <row r="3" spans="1:14" ht="30.2" customHeight="1" x14ac:dyDescent="0.25">
      <c r="A3" s="341" t="s">
        <v>2</v>
      </c>
      <c r="B3" s="287"/>
      <c r="C3" s="287" t="s">
        <v>3</v>
      </c>
      <c r="D3" s="287"/>
      <c r="E3" s="287"/>
      <c r="F3" s="287"/>
      <c r="G3" s="287" t="s">
        <v>65</v>
      </c>
      <c r="H3" s="287"/>
      <c r="I3" s="287" t="s">
        <v>5</v>
      </c>
      <c r="J3" s="287"/>
      <c r="K3" s="287"/>
      <c r="L3" s="287" t="s">
        <v>6</v>
      </c>
      <c r="M3" s="287"/>
      <c r="N3" s="393"/>
    </row>
    <row r="4" spans="1:14" x14ac:dyDescent="0.25">
      <c r="A4" s="392"/>
      <c r="B4" s="226"/>
      <c r="C4" s="226"/>
      <c r="D4" s="226"/>
      <c r="E4" s="226"/>
      <c r="F4" s="226"/>
      <c r="G4" s="226"/>
      <c r="H4" s="226"/>
      <c r="I4" s="226"/>
      <c r="J4" s="226"/>
      <c r="K4" s="226"/>
      <c r="L4" s="226"/>
      <c r="M4" s="226"/>
      <c r="N4" s="394"/>
    </row>
    <row r="5" spans="1:14" x14ac:dyDescent="0.25">
      <c r="A5" s="392"/>
      <c r="B5" s="226"/>
      <c r="C5" s="226"/>
      <c r="D5" s="226"/>
      <c r="E5" s="226"/>
      <c r="F5" s="226"/>
      <c r="G5" s="226"/>
      <c r="H5" s="226"/>
      <c r="I5" s="226"/>
      <c r="J5" s="226"/>
      <c r="K5" s="226"/>
      <c r="L5" s="226"/>
      <c r="M5" s="226"/>
      <c r="N5" s="394"/>
    </row>
    <row r="6" spans="1:14" ht="30.2" customHeight="1" x14ac:dyDescent="0.25">
      <c r="A6" s="341" t="s">
        <v>7</v>
      </c>
      <c r="B6" s="287"/>
      <c r="C6" s="287" t="s">
        <v>8</v>
      </c>
      <c r="D6" s="287"/>
      <c r="E6" s="396" t="s">
        <v>66</v>
      </c>
      <c r="F6" s="397"/>
      <c r="G6" s="397"/>
      <c r="H6" s="408"/>
      <c r="I6" s="287" t="s">
        <v>11</v>
      </c>
      <c r="J6" s="287"/>
      <c r="K6" s="287"/>
      <c r="L6" s="287" t="s">
        <v>12</v>
      </c>
      <c r="M6" s="287"/>
      <c r="N6" s="393"/>
    </row>
    <row r="7" spans="1:14" x14ac:dyDescent="0.25">
      <c r="A7" s="322"/>
      <c r="B7" s="323"/>
      <c r="C7" s="323"/>
      <c r="D7" s="323"/>
      <c r="E7" s="355"/>
      <c r="F7" s="399"/>
      <c r="G7" s="399"/>
      <c r="H7" s="313"/>
      <c r="I7" s="226"/>
      <c r="J7" s="226"/>
      <c r="K7" s="226"/>
      <c r="L7" s="226"/>
      <c r="M7" s="226"/>
      <c r="N7" s="394"/>
    </row>
    <row r="8" spans="1:14" x14ac:dyDescent="0.25">
      <c r="A8" s="322"/>
      <c r="B8" s="323"/>
      <c r="C8" s="323"/>
      <c r="D8" s="323"/>
      <c r="E8" s="331"/>
      <c r="F8" s="400"/>
      <c r="G8" s="400"/>
      <c r="H8" s="332"/>
      <c r="I8" s="226"/>
      <c r="J8" s="226"/>
      <c r="K8" s="226"/>
      <c r="L8" s="226"/>
      <c r="M8" s="226"/>
      <c r="N8" s="394"/>
    </row>
    <row r="9" spans="1:14" s="2" customFormat="1" ht="24" customHeight="1" x14ac:dyDescent="0.25">
      <c r="A9" s="290" t="s">
        <v>67</v>
      </c>
      <c r="B9" s="291"/>
      <c r="C9" s="291"/>
      <c r="D9" s="291"/>
      <c r="E9" s="291"/>
      <c r="F9" s="291"/>
      <c r="G9" s="291"/>
      <c r="H9" s="291"/>
      <c r="I9" s="291"/>
      <c r="J9" s="291"/>
      <c r="K9" s="291"/>
      <c r="L9" s="291"/>
      <c r="M9" s="291"/>
      <c r="N9" s="292"/>
    </row>
    <row r="10" spans="1:14" ht="30.2" customHeight="1" x14ac:dyDescent="0.25">
      <c r="A10" s="341" t="s">
        <v>14</v>
      </c>
      <c r="B10" s="287"/>
      <c r="C10" s="287"/>
      <c r="D10" s="428" t="s">
        <v>15</v>
      </c>
      <c r="E10" s="432"/>
      <c r="F10" s="432"/>
      <c r="G10" s="432"/>
      <c r="H10" s="429"/>
      <c r="I10" s="287" t="s">
        <v>68</v>
      </c>
      <c r="J10" s="287"/>
      <c r="K10" s="287"/>
      <c r="L10" s="287"/>
      <c r="M10" s="287" t="s">
        <v>69</v>
      </c>
      <c r="N10" s="393"/>
    </row>
    <row r="11" spans="1:14" ht="15" customHeight="1" x14ac:dyDescent="0.25">
      <c r="A11" s="430"/>
      <c r="B11" s="431"/>
      <c r="C11" s="431"/>
      <c r="D11" s="355"/>
      <c r="E11" s="399"/>
      <c r="F11" s="399"/>
      <c r="G11" s="399"/>
      <c r="H11" s="313"/>
      <c r="I11" s="433"/>
      <c r="J11" s="434"/>
      <c r="K11" s="434"/>
      <c r="L11" s="435"/>
      <c r="M11" s="226"/>
      <c r="N11" s="394"/>
    </row>
    <row r="12" spans="1:14" ht="15" customHeight="1" x14ac:dyDescent="0.25">
      <c r="A12" s="430"/>
      <c r="B12" s="431"/>
      <c r="C12" s="431"/>
      <c r="D12" s="331"/>
      <c r="E12" s="400"/>
      <c r="F12" s="400"/>
      <c r="G12" s="400"/>
      <c r="H12" s="332"/>
      <c r="I12" s="436"/>
      <c r="J12" s="437"/>
      <c r="K12" s="437"/>
      <c r="L12" s="438"/>
      <c r="M12" s="226"/>
      <c r="N12" s="394"/>
    </row>
    <row r="13" spans="1:14" s="2" customFormat="1" ht="30.2" customHeight="1" x14ac:dyDescent="0.25">
      <c r="A13" s="423" t="s">
        <v>74</v>
      </c>
      <c r="B13" s="342"/>
      <c r="C13" s="342"/>
      <c r="D13" s="396" t="s">
        <v>21</v>
      </c>
      <c r="E13" s="408"/>
      <c r="F13" s="287" t="s">
        <v>71</v>
      </c>
      <c r="G13" s="287"/>
      <c r="H13" s="287" t="s">
        <v>72</v>
      </c>
      <c r="I13" s="287"/>
      <c r="J13" s="287"/>
      <c r="K13" s="287" t="s">
        <v>70</v>
      </c>
      <c r="L13" s="287"/>
      <c r="M13" s="287" t="s">
        <v>73</v>
      </c>
      <c r="N13" s="393"/>
    </row>
    <row r="14" spans="1:14" x14ac:dyDescent="0.25">
      <c r="A14" s="392"/>
      <c r="B14" s="226"/>
      <c r="C14" s="226"/>
      <c r="D14" s="226"/>
      <c r="E14" s="226"/>
      <c r="F14" s="226"/>
      <c r="G14" s="226"/>
      <c r="H14" s="226"/>
      <c r="I14" s="226"/>
      <c r="J14" s="226"/>
      <c r="K14" s="226"/>
      <c r="L14" s="226"/>
      <c r="M14" s="226"/>
      <c r="N14" s="394"/>
    </row>
    <row r="15" spans="1:14" x14ac:dyDescent="0.25">
      <c r="A15" s="392"/>
      <c r="B15" s="226"/>
      <c r="C15" s="226"/>
      <c r="D15" s="226"/>
      <c r="E15" s="226"/>
      <c r="F15" s="226"/>
      <c r="G15" s="226"/>
      <c r="H15" s="226"/>
      <c r="I15" s="226"/>
      <c r="J15" s="226"/>
      <c r="K15" s="226"/>
      <c r="L15" s="226"/>
      <c r="M15" s="226"/>
      <c r="N15" s="394"/>
    </row>
    <row r="16" spans="1:14" s="2" customFormat="1" ht="24" customHeight="1" x14ac:dyDescent="0.25">
      <c r="A16" s="290" t="s">
        <v>35</v>
      </c>
      <c r="B16" s="291"/>
      <c r="C16" s="291"/>
      <c r="D16" s="291"/>
      <c r="E16" s="291"/>
      <c r="F16" s="291"/>
      <c r="G16" s="291"/>
      <c r="H16" s="291"/>
      <c r="I16" s="291"/>
      <c r="J16" s="291"/>
      <c r="K16" s="291"/>
      <c r="L16" s="291"/>
      <c r="M16" s="291"/>
      <c r="N16" s="292"/>
    </row>
    <row r="17" spans="1:14" x14ac:dyDescent="0.25">
      <c r="A17" s="322"/>
      <c r="B17" s="323"/>
      <c r="C17" s="287" t="s">
        <v>44</v>
      </c>
      <c r="D17" s="287"/>
      <c r="E17" s="287"/>
      <c r="F17" s="323"/>
      <c r="G17" s="287" t="s">
        <v>36</v>
      </c>
      <c r="H17" s="287"/>
      <c r="I17" s="323"/>
      <c r="J17" s="287" t="s">
        <v>37</v>
      </c>
      <c r="K17" s="287"/>
      <c r="L17" s="406"/>
      <c r="M17" s="406"/>
      <c r="N17" s="407"/>
    </row>
    <row r="18" spans="1:14" x14ac:dyDescent="0.25">
      <c r="A18" s="322"/>
      <c r="B18" s="323"/>
      <c r="C18" s="287"/>
      <c r="D18" s="287"/>
      <c r="E18" s="287"/>
      <c r="F18" s="323"/>
      <c r="G18" s="287"/>
      <c r="H18" s="287"/>
      <c r="I18" s="323"/>
      <c r="J18" s="287"/>
      <c r="K18" s="287"/>
      <c r="L18" s="406"/>
      <c r="M18" s="406"/>
      <c r="N18" s="407"/>
    </row>
    <row r="19" spans="1:14" x14ac:dyDescent="0.25">
      <c r="A19" s="341" t="s">
        <v>38</v>
      </c>
      <c r="B19" s="287"/>
      <c r="C19" s="287"/>
      <c r="D19" s="226"/>
      <c r="E19" s="226"/>
      <c r="F19" s="287" t="s">
        <v>39</v>
      </c>
      <c r="G19" s="287"/>
      <c r="H19" s="323"/>
      <c r="I19" s="323"/>
      <c r="J19" s="287" t="s">
        <v>40</v>
      </c>
      <c r="K19" s="287"/>
      <c r="L19" s="323"/>
      <c r="M19" s="323"/>
      <c r="N19" s="405"/>
    </row>
    <row r="20" spans="1:14" x14ac:dyDescent="0.25">
      <c r="A20" s="341"/>
      <c r="B20" s="287"/>
      <c r="C20" s="287"/>
      <c r="D20" s="226"/>
      <c r="E20" s="226"/>
      <c r="F20" s="287"/>
      <c r="G20" s="287"/>
      <c r="H20" s="323"/>
      <c r="I20" s="323"/>
      <c r="J20" s="287"/>
      <c r="K20" s="287"/>
      <c r="L20" s="323"/>
      <c r="M20" s="323"/>
      <c r="N20" s="405"/>
    </row>
    <row r="21" spans="1:14" x14ac:dyDescent="0.25">
      <c r="A21" s="322"/>
      <c r="B21" s="323"/>
      <c r="C21" s="287" t="s">
        <v>41</v>
      </c>
      <c r="D21" s="287"/>
      <c r="E21" s="287"/>
      <c r="F21" s="226"/>
      <c r="G21" s="287" t="s">
        <v>36</v>
      </c>
      <c r="H21" s="287"/>
      <c r="I21" s="323"/>
      <c r="J21" s="287" t="s">
        <v>37</v>
      </c>
      <c r="K21" s="287"/>
      <c r="L21" s="406"/>
      <c r="M21" s="406"/>
      <c r="N21" s="407"/>
    </row>
    <row r="22" spans="1:14" x14ac:dyDescent="0.25">
      <c r="A22" s="322"/>
      <c r="B22" s="323"/>
      <c r="C22" s="287"/>
      <c r="D22" s="287"/>
      <c r="E22" s="287"/>
      <c r="F22" s="226"/>
      <c r="G22" s="287"/>
      <c r="H22" s="287"/>
      <c r="I22" s="323"/>
      <c r="J22" s="287"/>
      <c r="K22" s="287"/>
      <c r="L22" s="406"/>
      <c r="M22" s="406"/>
      <c r="N22" s="407"/>
    </row>
    <row r="23" spans="1:14" x14ac:dyDescent="0.25">
      <c r="A23" s="403" t="s">
        <v>42</v>
      </c>
      <c r="B23" s="404"/>
      <c r="C23" s="404"/>
      <c r="D23" s="404"/>
      <c r="E23" s="287" t="s">
        <v>486</v>
      </c>
      <c r="F23" s="287"/>
      <c r="G23" s="226"/>
      <c r="H23" s="226"/>
      <c r="I23" s="226"/>
      <c r="J23" s="287" t="s">
        <v>40</v>
      </c>
      <c r="K23" s="287"/>
      <c r="L23" s="226"/>
      <c r="M23" s="226"/>
      <c r="N23" s="394"/>
    </row>
    <row r="24" spans="1:14" x14ac:dyDescent="0.25">
      <c r="A24" s="403"/>
      <c r="B24" s="404"/>
      <c r="C24" s="404"/>
      <c r="D24" s="404"/>
      <c r="E24" s="287"/>
      <c r="F24" s="287"/>
      <c r="G24" s="226"/>
      <c r="H24" s="226"/>
      <c r="I24" s="226"/>
      <c r="J24" s="287"/>
      <c r="K24" s="287"/>
      <c r="L24" s="226"/>
      <c r="M24" s="226"/>
      <c r="N24" s="394"/>
    </row>
    <row r="25" spans="1:14" x14ac:dyDescent="0.25">
      <c r="A25" s="322"/>
      <c r="B25" s="323"/>
      <c r="C25" s="287" t="s">
        <v>43</v>
      </c>
      <c r="D25" s="287"/>
      <c r="E25" s="287"/>
      <c r="F25" s="323"/>
      <c r="G25" s="287" t="s">
        <v>36</v>
      </c>
      <c r="H25" s="287"/>
      <c r="I25" s="323"/>
      <c r="J25" s="287" t="s">
        <v>37</v>
      </c>
      <c r="K25" s="287"/>
      <c r="L25" s="406"/>
      <c r="M25" s="406"/>
      <c r="N25" s="407"/>
    </row>
    <row r="26" spans="1:14" x14ac:dyDescent="0.25">
      <c r="A26" s="322"/>
      <c r="B26" s="323"/>
      <c r="C26" s="287"/>
      <c r="D26" s="287"/>
      <c r="E26" s="287"/>
      <c r="F26" s="323"/>
      <c r="G26" s="287"/>
      <c r="H26" s="287"/>
      <c r="I26" s="323"/>
      <c r="J26" s="287"/>
      <c r="K26" s="287"/>
      <c r="L26" s="406"/>
      <c r="M26" s="406"/>
      <c r="N26" s="407"/>
    </row>
    <row r="27" spans="1:14" s="3" customFormat="1" ht="30.2" customHeight="1" x14ac:dyDescent="0.25">
      <c r="A27" s="423" t="s">
        <v>45</v>
      </c>
      <c r="B27" s="342"/>
      <c r="C27" s="342"/>
      <c r="D27" s="342"/>
      <c r="E27" s="342"/>
      <c r="F27" s="428" t="s">
        <v>484</v>
      </c>
      <c r="G27" s="429"/>
      <c r="H27" s="126" t="s">
        <v>480</v>
      </c>
      <c r="I27" s="428" t="s">
        <v>49</v>
      </c>
      <c r="J27" s="429"/>
      <c r="K27" s="126" t="s">
        <v>485</v>
      </c>
      <c r="L27" s="126" t="s">
        <v>46</v>
      </c>
      <c r="M27" s="126" t="s">
        <v>47</v>
      </c>
      <c r="N27" s="150" t="s">
        <v>48</v>
      </c>
    </row>
    <row r="28" spans="1:14" x14ac:dyDescent="0.25">
      <c r="A28" s="392"/>
      <c r="B28" s="226"/>
      <c r="C28" s="226"/>
      <c r="D28" s="226"/>
      <c r="E28" s="226"/>
      <c r="F28" s="226"/>
      <c r="G28" s="226"/>
      <c r="H28" s="226"/>
      <c r="I28" s="226"/>
      <c r="J28" s="226"/>
      <c r="K28" s="226"/>
      <c r="L28" s="226"/>
      <c r="M28" s="226"/>
      <c r="N28" s="394"/>
    </row>
    <row r="29" spans="1:14" x14ac:dyDescent="0.25">
      <c r="A29" s="392"/>
      <c r="B29" s="226"/>
      <c r="C29" s="226"/>
      <c r="D29" s="226"/>
      <c r="E29" s="226"/>
      <c r="F29" s="226"/>
      <c r="G29" s="226"/>
      <c r="H29" s="226"/>
      <c r="I29" s="226"/>
      <c r="J29" s="226"/>
      <c r="K29" s="226"/>
      <c r="L29" s="226"/>
      <c r="M29" s="226"/>
      <c r="N29" s="394"/>
    </row>
    <row r="30" spans="1:14" ht="19.5" thickBot="1" x14ac:dyDescent="0.35">
      <c r="A30" s="411" t="s">
        <v>94</v>
      </c>
      <c r="B30" s="412"/>
      <c r="C30" s="412"/>
      <c r="D30" s="412"/>
      <c r="E30" s="412"/>
      <c r="F30" s="412"/>
      <c r="G30" s="412"/>
      <c r="H30" s="412"/>
      <c r="I30" s="412"/>
      <c r="J30" s="412"/>
      <c r="K30" s="412"/>
      <c r="L30" s="412"/>
      <c r="M30" s="412"/>
      <c r="N30" s="413"/>
    </row>
    <row r="31" spans="1:14" x14ac:dyDescent="0.25">
      <c r="A31" s="1"/>
      <c r="B31" s="1"/>
      <c r="C31" s="1"/>
      <c r="D31" s="1"/>
      <c r="E31" s="1"/>
      <c r="F31" s="1"/>
      <c r="G31" s="1"/>
      <c r="H31" s="1"/>
      <c r="I31" s="1"/>
      <c r="J31" s="1"/>
      <c r="K31" s="1"/>
      <c r="L31" s="1"/>
      <c r="M31" s="1"/>
      <c r="N31" s="1"/>
    </row>
    <row r="32" spans="1:14" x14ac:dyDescent="0.25">
      <c r="A32" s="1"/>
      <c r="B32" s="1"/>
      <c r="C32" s="1"/>
      <c r="D32" s="1"/>
      <c r="E32" s="1"/>
      <c r="F32" s="1"/>
      <c r="G32" s="1"/>
      <c r="H32" s="1"/>
      <c r="I32" s="1"/>
      <c r="J32" s="1"/>
      <c r="K32" s="1"/>
      <c r="L32" s="1"/>
      <c r="M32" s="1"/>
      <c r="N32" s="1"/>
    </row>
    <row r="33" spans="1:14" x14ac:dyDescent="0.25">
      <c r="A33" s="1"/>
      <c r="B33" s="1"/>
      <c r="C33" s="1"/>
      <c r="D33" s="1"/>
      <c r="E33" s="1"/>
      <c r="F33" s="1"/>
      <c r="G33" s="1"/>
      <c r="H33" s="1"/>
      <c r="I33" s="1"/>
      <c r="J33" s="1"/>
      <c r="K33" s="1"/>
      <c r="L33" s="1"/>
      <c r="M33" s="1"/>
      <c r="N33" s="1"/>
    </row>
    <row r="34" spans="1:14" x14ac:dyDescent="0.25">
      <c r="A34" s="1"/>
      <c r="B34" s="1"/>
      <c r="C34" s="1"/>
      <c r="D34" s="1"/>
      <c r="E34" s="1"/>
      <c r="F34" s="1"/>
      <c r="G34" s="1"/>
      <c r="H34" s="1"/>
      <c r="I34" s="1"/>
      <c r="J34" s="1"/>
      <c r="K34" s="1"/>
      <c r="L34" s="1"/>
      <c r="M34" s="1"/>
      <c r="N34" s="1"/>
    </row>
    <row r="35" spans="1:14" x14ac:dyDescent="0.25">
      <c r="A35" s="1"/>
      <c r="B35" s="1"/>
      <c r="C35" s="1"/>
      <c r="D35" s="1"/>
      <c r="E35" s="1"/>
      <c r="F35" s="1"/>
      <c r="G35" s="1"/>
      <c r="H35" s="1"/>
      <c r="I35" s="1"/>
      <c r="J35" s="1"/>
      <c r="K35" s="1"/>
      <c r="L35" s="1"/>
      <c r="M35" s="1"/>
      <c r="N35" s="1"/>
    </row>
    <row r="36" spans="1:14" x14ac:dyDescent="0.25">
      <c r="A36" s="1"/>
      <c r="B36" s="1"/>
      <c r="C36" s="1"/>
      <c r="D36" s="1"/>
      <c r="E36" s="1"/>
      <c r="F36" s="1"/>
      <c r="G36" s="1"/>
      <c r="H36" s="1"/>
      <c r="I36" s="1"/>
      <c r="J36" s="1"/>
      <c r="K36" s="1"/>
      <c r="L36" s="1"/>
      <c r="M36" s="1"/>
      <c r="N36" s="1"/>
    </row>
    <row r="37" spans="1:14" x14ac:dyDescent="0.25">
      <c r="A37" s="1"/>
      <c r="B37" s="1"/>
      <c r="C37" s="1"/>
      <c r="D37" s="1"/>
      <c r="E37" s="1"/>
      <c r="F37" s="1"/>
      <c r="G37" s="1"/>
      <c r="H37" s="1"/>
      <c r="I37" s="1"/>
      <c r="J37" s="1"/>
      <c r="K37" s="1"/>
      <c r="L37" s="1"/>
      <c r="M37" s="1"/>
      <c r="N37" s="1"/>
    </row>
    <row r="38" spans="1:14" x14ac:dyDescent="0.25">
      <c r="A38" s="1"/>
      <c r="B38" s="1"/>
      <c r="C38" s="1"/>
      <c r="D38" s="1"/>
      <c r="E38" s="1"/>
      <c r="F38" s="1"/>
      <c r="G38" s="1"/>
      <c r="H38" s="1"/>
      <c r="I38" s="1"/>
      <c r="J38" s="1"/>
      <c r="K38" s="1"/>
      <c r="L38" s="1"/>
      <c r="M38" s="1"/>
      <c r="N38" s="1"/>
    </row>
    <row r="39" spans="1:14" x14ac:dyDescent="0.25">
      <c r="A39" s="1"/>
      <c r="B39" s="1"/>
      <c r="C39" s="1"/>
      <c r="D39" s="1"/>
      <c r="E39" s="1"/>
      <c r="F39" s="1"/>
      <c r="G39" s="1"/>
      <c r="H39" s="1"/>
      <c r="I39" s="1"/>
      <c r="J39" s="1"/>
      <c r="K39" s="1"/>
      <c r="L39" s="1"/>
      <c r="M39" s="1"/>
      <c r="N39" s="1"/>
    </row>
    <row r="40" spans="1:14" x14ac:dyDescent="0.25">
      <c r="A40" s="1"/>
      <c r="B40" s="1"/>
      <c r="C40" s="1"/>
      <c r="D40" s="1"/>
      <c r="E40" s="1"/>
      <c r="F40" s="1"/>
      <c r="G40" s="1"/>
      <c r="H40" s="1"/>
      <c r="I40" s="1"/>
      <c r="J40" s="1"/>
      <c r="K40" s="1"/>
      <c r="L40" s="1"/>
      <c r="M40" s="1"/>
      <c r="N40" s="1"/>
    </row>
    <row r="41" spans="1:14" x14ac:dyDescent="0.25">
      <c r="A41" s="1"/>
      <c r="B41" s="1"/>
      <c r="C41" s="1"/>
      <c r="D41" s="1"/>
      <c r="E41" s="1"/>
      <c r="F41" s="1"/>
      <c r="G41" s="1"/>
      <c r="H41" s="1"/>
      <c r="I41" s="1"/>
      <c r="J41" s="1"/>
      <c r="K41" s="1"/>
      <c r="L41" s="1"/>
      <c r="M41" s="1"/>
      <c r="N41" s="1"/>
    </row>
    <row r="42" spans="1:14" x14ac:dyDescent="0.25">
      <c r="A42" s="1"/>
      <c r="B42" s="1"/>
      <c r="C42" s="1"/>
      <c r="D42" s="1"/>
      <c r="E42" s="1"/>
      <c r="F42" s="1"/>
      <c r="G42" s="1"/>
      <c r="H42" s="1"/>
      <c r="I42" s="1"/>
      <c r="J42" s="1"/>
      <c r="K42" s="1"/>
      <c r="L42" s="1"/>
      <c r="M42" s="1"/>
      <c r="N42" s="1"/>
    </row>
    <row r="43" spans="1:14" x14ac:dyDescent="0.25">
      <c r="A43" s="1"/>
      <c r="B43" s="1"/>
      <c r="C43" s="1"/>
      <c r="D43" s="1"/>
      <c r="E43" s="1"/>
      <c r="F43" s="1"/>
      <c r="G43" s="1"/>
      <c r="H43" s="1"/>
      <c r="I43" s="1"/>
      <c r="J43" s="1"/>
      <c r="K43" s="1"/>
      <c r="L43" s="1"/>
      <c r="M43" s="1"/>
      <c r="N43" s="1"/>
    </row>
    <row r="44" spans="1:14" x14ac:dyDescent="0.25">
      <c r="A44" s="1"/>
      <c r="B44" s="1"/>
      <c r="C44" s="1"/>
      <c r="D44" s="1"/>
      <c r="E44" s="1"/>
      <c r="F44" s="1"/>
      <c r="G44" s="1"/>
      <c r="H44" s="1"/>
      <c r="I44" s="1"/>
      <c r="J44" s="1"/>
      <c r="K44" s="1"/>
      <c r="L44" s="1"/>
      <c r="M44" s="1"/>
      <c r="N44" s="1"/>
    </row>
    <row r="45" spans="1:14" x14ac:dyDescent="0.25">
      <c r="A45" s="1"/>
      <c r="B45" s="1"/>
      <c r="C45" s="1"/>
      <c r="D45" s="1"/>
      <c r="E45" s="1"/>
      <c r="F45" s="1"/>
      <c r="G45" s="1"/>
      <c r="H45" s="1"/>
      <c r="I45" s="1"/>
      <c r="J45" s="1"/>
      <c r="K45" s="1"/>
      <c r="L45" s="1"/>
      <c r="M45" s="1"/>
      <c r="N45" s="1"/>
    </row>
    <row r="46" spans="1:14" x14ac:dyDescent="0.25">
      <c r="A46" s="1"/>
      <c r="B46" s="1"/>
      <c r="C46" s="1"/>
      <c r="D46" s="1"/>
      <c r="E46" s="1"/>
      <c r="F46" s="1"/>
      <c r="G46" s="1"/>
      <c r="H46" s="1"/>
      <c r="I46" s="1"/>
      <c r="J46" s="1"/>
      <c r="K46" s="1"/>
      <c r="L46" s="1"/>
      <c r="M46" s="1"/>
      <c r="N46" s="1"/>
    </row>
  </sheetData>
  <mergeCells count="88">
    <mergeCell ref="M28:M29"/>
    <mergeCell ref="N28:N29"/>
    <mergeCell ref="A30:N30"/>
    <mergeCell ref="L25:N26"/>
    <mergeCell ref="A27:E27"/>
    <mergeCell ref="F27:G27"/>
    <mergeCell ref="I27:J27"/>
    <mergeCell ref="A28:E29"/>
    <mergeCell ref="F28:G29"/>
    <mergeCell ref="H28:H29"/>
    <mergeCell ref="I28:J29"/>
    <mergeCell ref="K28:K29"/>
    <mergeCell ref="L28:L29"/>
    <mergeCell ref="A25:B26"/>
    <mergeCell ref="C25:E26"/>
    <mergeCell ref="F25:F26"/>
    <mergeCell ref="G25:H26"/>
    <mergeCell ref="I25:I26"/>
    <mergeCell ref="J25:K26"/>
    <mergeCell ref="L21:N22"/>
    <mergeCell ref="A23:D24"/>
    <mergeCell ref="E23:F24"/>
    <mergeCell ref="G23:I24"/>
    <mergeCell ref="J23:K24"/>
    <mergeCell ref="L23:N24"/>
    <mergeCell ref="A21:B22"/>
    <mergeCell ref="C21:E22"/>
    <mergeCell ref="F21:F22"/>
    <mergeCell ref="G21:H22"/>
    <mergeCell ref="I21:I22"/>
    <mergeCell ref="J21:K22"/>
    <mergeCell ref="L19:N20"/>
    <mergeCell ref="A16:N16"/>
    <mergeCell ref="A17:B18"/>
    <mergeCell ref="C17:E18"/>
    <mergeCell ref="F17:F18"/>
    <mergeCell ref="G17:H18"/>
    <mergeCell ref="I17:I18"/>
    <mergeCell ref="J17:K18"/>
    <mergeCell ref="L17:N18"/>
    <mergeCell ref="A19:C20"/>
    <mergeCell ref="D19:E20"/>
    <mergeCell ref="F19:G20"/>
    <mergeCell ref="H19:I20"/>
    <mergeCell ref="J19:K20"/>
    <mergeCell ref="M14:N15"/>
    <mergeCell ref="A13:C13"/>
    <mergeCell ref="D13:E13"/>
    <mergeCell ref="F13:G13"/>
    <mergeCell ref="H13:J13"/>
    <mergeCell ref="K13:L13"/>
    <mergeCell ref="M13:N13"/>
    <mergeCell ref="A14:C15"/>
    <mergeCell ref="D14:E15"/>
    <mergeCell ref="F14:G15"/>
    <mergeCell ref="H14:J15"/>
    <mergeCell ref="K14:L15"/>
    <mergeCell ref="A10:C10"/>
    <mergeCell ref="D10:H10"/>
    <mergeCell ref="I10:L10"/>
    <mergeCell ref="M10:N10"/>
    <mergeCell ref="A11:C12"/>
    <mergeCell ref="D11:H12"/>
    <mergeCell ref="I11:L12"/>
    <mergeCell ref="M11:N12"/>
    <mergeCell ref="A9:N9"/>
    <mergeCell ref="A4:B5"/>
    <mergeCell ref="C4:F5"/>
    <mergeCell ref="G4:H5"/>
    <mergeCell ref="I4:K5"/>
    <mergeCell ref="L4:N5"/>
    <mergeCell ref="A6:B6"/>
    <mergeCell ref="C6:D6"/>
    <mergeCell ref="E6:H6"/>
    <mergeCell ref="I6:K6"/>
    <mergeCell ref="L6:N6"/>
    <mergeCell ref="A7:B8"/>
    <mergeCell ref="C7:D8"/>
    <mergeCell ref="E7:H8"/>
    <mergeCell ref="I7:K8"/>
    <mergeCell ref="L7:N8"/>
    <mergeCell ref="A1:N1"/>
    <mergeCell ref="A2:N2"/>
    <mergeCell ref="A3:B3"/>
    <mergeCell ref="C3:F3"/>
    <mergeCell ref="G3:H3"/>
    <mergeCell ref="I3:K3"/>
    <mergeCell ref="L3:N3"/>
  </mergeCells>
  <dataValidations count="34">
    <dataValidation allowBlank="1" showInputMessage="1" showErrorMessage="1" promptTitle="Heating Nighttime Setback (F)" prompt="The number of degrees the thermostat lowers the heating temperature at night to save energy while maintaining comfort. Typically, this is set 5-10°F below the normal daytime temperature._x000a_• Values are between 1 and 10 _x000a_" sqref="D19:E20" xr:uid="{94ABEDB9-7A19-4F11-9C03-FC1633F983A2}"/>
    <dataValidation allowBlank="1" showInputMessage="1" showErrorMessage="1" prompt="The number of hours each day that a set-back thermostat, if one exists, affects the thermostat set-point._x000a_A typical range for Daily Setback Hours is 6 to 10 hours per day, depending on household schedules and comfort preferences._x000a_• Values are between 1-12" sqref="H19:I20" xr:uid="{E7DB87F7-A8C4-4845-9A58-7CF465D562E5}"/>
    <dataValidation allowBlank="1" showInputMessage="1" showErrorMessage="1" promptTitle="Cooling Efficiency (%) Improve. " prompt="1-5% typical. 5-10% possible if unit is old and air flow, charge, and duct leaks are all adjusted or fixed using diagnostic equipment. " sqref="G23:I24" xr:uid="{EEE3E6DD-6249-41D4-8FB8-44B5895B2740}"/>
    <dataValidation allowBlank="1" showInputMessage="1" showErrorMessage="1" promptTitle="Tune Up" prompt="Select this Checkbox if inspection of the existing equipment indicates a system tune-up is all that is necessary. " sqref="A21:B22" xr:uid="{67C8D5D8-DC52-4AC6-AD26-F3D16218BD7D}"/>
    <dataValidation allowBlank="1" showInputMessage="1" showErrorMessage="1" promptTitle="Required" prompt="Check required to apply the measure as a Health and Safety Measure. " sqref="F21:F22" xr:uid="{58C2F3B9-3E3C-4CD8-A1C4-F7918F92B4E5}"/>
    <dataValidation allowBlank="1" showInputMessage="1" showErrorMessage="1" promptTitle="Include In SIR" prompt="Check both “Required” and “Include in SIR” to apply the measure as an Incidental Repair (below SIR threshold) or Energy- Conservation Measure (above SIR threshold)" sqref="I21:I22 I17:I18" xr:uid="{4C9FF6E5-DFC8-4B8F-B358-649BE46CCAC6}"/>
    <dataValidation allowBlank="1" showInputMessage="1" showErrorMessage="1" promptTitle="Required " prompt="Check required to apply the measure as a Health and Safety Measure. " sqref="F17:F18" xr:uid="{CDED7040-70AE-4373-8D88-B1C79F8F8628}"/>
    <dataValidation allowBlank="1" showInputMessage="1" showErrorMessage="1" promptTitle="Install Smart Thermostat" prompt="Select the Check Box if the existing HVAC system does not have a Smart Thermostat to operate the heating/cooling. " sqref="A17:B18" xr:uid="{9159E49B-530D-4B24-AA30-1FD1FF7CF21D}"/>
    <dataValidation type="list" allowBlank="1" showInputMessage="1" showErrorMessage="1" promptTitle="Efficiency Measurement" prompt="Select the Measurement used to describe the replacement equipment being evaluated (NEAT/MHEA)_x000a_" sqref="H28:H29" xr:uid="{094238C9-CF16-4B87-A410-1CA28437FE70}">
      <formula1>"%, HSPF2, COP, "</formula1>
    </dataValidation>
    <dataValidation type="list" allowBlank="1" showInputMessage="1" showErrorMessage="1" promptTitle="Output Capacity Measurement" prompt="Enter the Output Capacity Measurement for the evaulated equipment (NEAT/MHEA)" sqref="K28:K29" xr:uid="{D29CED70-64EF-4D95-BE3C-D2A949B94924}">
      <formula1>"kBtu/hr, Btu/hr, kW"</formula1>
    </dataValidation>
    <dataValidation type="list" allowBlank="1" showInputMessage="1" showErrorMessage="1" promptTitle="Replacement Equipment " prompt="Select the Replacement Equipment to be evaluated for (NEAT/MHEA)" sqref="A28:E29" xr:uid="{E95EA96F-6860-4A46-BA7A-7FA5169647D0}">
      <formula1>"Furance- Forced Air, Furnance- Gravity, Boiler- Hot Water, Boiler- Steam, Space Heater, Heat Pump- Central, Heat Pump- Room/Window, Heat Pump- PTHP, Heat Pump- Ductless Mini-Split"</formula1>
    </dataValidation>
    <dataValidation allowBlank="1" showInputMessage="1" showErrorMessage="1" promptTitle="Efficiency" prompt="Enter projected % of replacement equipment being evaluated (NEAT/MHEA)" sqref="F28:G29" xr:uid="{7485A8D6-2BBD-4115-A845-E31F42E726C5}"/>
    <dataValidation allowBlank="1" showInputMessage="1" showErrorMessage="1" promptTitle="Output Capacity" prompt="Enter the Output Capacity of the equipment being evaluated (NEAT/MHEA)" sqref="I28:J29" xr:uid="{B60EE7BF-F88F-45FC-A05F-D1E1E833203A}"/>
    <dataValidation allowBlank="1" showInputMessage="1" showErrorMessage="1" promptTitle="Cost(s)" prompt="Enter Costs Associated with the equipment being evaluated (NEAT/MHEA)" sqref="L28:N29" xr:uid="{2FF33C2E-3C73-49CD-926B-AA4477DE0806}"/>
    <dataValidation allowBlank="1" showInputMessage="1" showErrorMessage="1" promptTitle="Existing EER" prompt="Enter the Existing EER " sqref="M14:N15" xr:uid="{33BAC3E3-1C24-47D6-B0DE-08C9A2522084}"/>
    <dataValidation allowBlank="1" showInputMessage="1" showErrorMessage="1" promptTitle="Existing SEER" prompt="Enter the existing SEER of the cooling unit. " sqref="K14:L15" xr:uid="{19243B4B-4C16-48E9-A0E9-E5D852866184}"/>
    <dataValidation type="list" allowBlank="1" showInputMessage="1" showErrorMessage="1" promptTitle="Output" prompt="Select the Output Capacity Type for the Cooling Equipment. " sqref="F14:G15" xr:uid="{3BFDF97F-C5D7-4CC5-96DC-CA5AD57C7C2B}">
      <formula1>"kBtu/hr, Btu/hr, Tons"</formula1>
    </dataValidation>
    <dataValidation allowBlank="1" showInputMessage="1" showErrorMessage="1" promptTitle="Output Capacity" prompt="Enter the Output Capacity from the Cooling Equipment. " sqref="D14:E15" xr:uid="{AD2F67D7-82D2-4143-9759-9AE4FC2C22EE}"/>
    <dataValidation allowBlank="1" showInputMessage="1" showErrorMessage="1" promptTitle="Amps (Actual Metering)" prompt="Window Unit Only. " sqref="A14:C15" xr:uid="{8EB54DD7-50AE-445D-8C94-1DE908280458}"/>
    <dataValidation type="list" allowBlank="1" showInputMessage="1" showErrorMessage="1" promptTitle="Air Conditioner Coil" prompt="Select the existing AC Coil Condition based off Visual Inspection. " sqref="I11:L12" xr:uid="{EBB50E9F-A605-4A09-86B1-451E0A98321C}">
      <formula1>"Clean, Fair, Dirty, Plugged, None"</formula1>
    </dataValidation>
    <dataValidation type="list" allowBlank="1" showInputMessage="1" showErrorMessage="1" promptTitle="Recommend Further Testing" prompt="Based on Inspection, does this unit require further diagnostic testing? _x000a_Select an option from the dropdown list. " sqref="D11:H12" xr:uid="{E4FED9CA-6CB5-47E6-BA02-90B84639CAEC}">
      <formula1>"Yes- Critical Issue, Yes- Performance Concern, Yes- Aifflow Issue, Yes- Electrical Problem, No- Operating Normally, No- Minor Adjustment Needed, No- Routine Maintenance Advised, No- Check for Efficiency Replacement "</formula1>
    </dataValidation>
    <dataValidation allowBlank="1" showInputMessage="1" showErrorMessage="1" promptTitle="Model #" prompt="Enter the Model # for the Cooling System. " sqref="L7:N8" xr:uid="{DC00ABE1-F435-4912-9F98-8961FF9736B6}"/>
    <dataValidation allowBlank="1" showInputMessage="1" showErrorMessage="1" promptTitle="Serial Number" prompt="Enter Serial Number for the Cooling System. " sqref="I7:K8" xr:uid="{A3A9191A-36EE-4747-86D6-7C01E0273C3B}"/>
    <dataValidation allowBlank="1" showInputMessage="1" showErrorMessage="1" promptTitle="Floor Area Cooled (Sq. Ft) " prompt="What is the Floor Area Cooled for this Cooling System " sqref="E7:H8" xr:uid="{E4514E5B-214E-4318-87E5-BA1ADF54E367}"/>
    <dataValidation allowBlank="1" showInputMessage="1" showErrorMessage="1" prompt="Utilize this checkbox to indicate if the existing equipment is used as a secondary cooling system for the dwelling unt. " sqref="C7:D8" xr:uid="{C2288692-3784-4514-973D-3E39FFB376EB}"/>
    <dataValidation allowBlank="1" showInputMessage="1" showErrorMessage="1" promptTitle="Primary System " prompt="Utilize the checkbox to indicate if this cooling system is the primary system for the dwelling unit." sqref="A7:B8" xr:uid="{ED27D980-CEC6-46FB-BA35-E740E3236F80}"/>
    <dataValidation allowBlank="1" showInputMessage="1" showErrorMessage="1" promptTitle="Year Manufactured " prompt="Enter the Year Manufactured. " sqref="L4:N5" xr:uid="{9E5C8CDD-5083-405C-9FB5-74788ECC2D45}"/>
    <dataValidation allowBlank="1" showInputMessage="1" showErrorMessage="1" promptTitle="HVAC System Code " prompt="Entr the Code that makes the most sense to Agency to idenitfy the existing cooling system. " sqref="A4:B5" xr:uid="{C69034AC-B3A2-4805-B9CC-45FB0D7F9605}"/>
    <dataValidation type="list" allowBlank="1" showInputMessage="1" showErrorMessage="1" promptTitle="Equipment Type" prompt="Choose Equipment Type from the dropdown list." sqref="C4:F5" xr:uid="{8BDD3376-16F5-4A3E-A023-BF91B33FDF10}">
      <formula1>"Air Conditioner- Central, Air Conditioner- Room, Air Conditioner- Mini-Split, Air Conditioner- PTAC, Evaporative Cooler "</formula1>
    </dataValidation>
    <dataValidation type="list" allowBlank="1" showInputMessage="1" showErrorMessage="1" promptTitle="Condition" prompt="Select the Condition from the dropdown list that best describes the cooling system. " sqref="G4:H5" xr:uid="{1D93F5CE-0FFD-4E5E-9D82-DE5299D08B3F}">
      <formula1>"Good, Fair, Poor, Not Working"</formula1>
    </dataValidation>
    <dataValidation type="list" allowBlank="1" showInputMessage="1" showErrorMessage="1" promptTitle="Equipment Location " prompt="Choose Location from the dropdown list." sqref="I4:K5" xr:uid="{F5AFB765-7B0B-4B43-BC34-733B04F90F68}">
      <formula1>"East Side, West Side, North Side, South Side "</formula1>
    </dataValidation>
    <dataValidation type="list" allowBlank="1" showInputMessage="1" showErrorMessage="1" promptTitle="Maintenance Status " prompt="Select a Maintenance Status that best describes this Equipment" sqref="A11:C12" xr:uid="{D310E24E-F7CF-4760-B680-E6A530B86C85}">
      <formula1>"Annual Professional Maintenance, Seldom or Never Maintained, Not Working"</formula1>
    </dataValidation>
    <dataValidation type="list" allowBlank="1" showInputMessage="1" showErrorMessage="1" promptTitle="Ton(s)" prompt="Enter the Tons for the Cooling System, if applicable. " sqref="H14:J15" xr:uid="{32ED82CD-DC53-479F-B831-1278575B72CE}">
      <formula1>"1,1.5,2,2.5,3,3.5,4,4.5,5"</formula1>
    </dataValidation>
    <dataValidation type="list" allowBlank="1" showInputMessage="1" showErrorMessage="1" promptTitle="Condenser Coil Condition " prompt="Select the existing Condensing Condition based off Visual Inspection. " sqref="M11:N12" xr:uid="{D53F4C54-7C5D-4574-8635-804D5D0E66EC}">
      <formula1>"Clean, Fair, Dirty, Plugged, None"</formula1>
    </dataValidation>
  </dataValidations>
  <printOptions horizontalCentered="1"/>
  <pageMargins left="0" right="0" top="0" bottom="0" header="0" footer="0"/>
  <pageSetup scale="6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476250</xdr:colOff>
                    <xdr:row>6</xdr:row>
                    <xdr:rowOff>19050</xdr:rowOff>
                  </from>
                  <to>
                    <xdr:col>1</xdr:col>
                    <xdr:colOff>9525</xdr:colOff>
                    <xdr:row>7</xdr:row>
                    <xdr:rowOff>104775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2</xdr:col>
                    <xdr:colOff>523875</xdr:colOff>
                    <xdr:row>6</xdr:row>
                    <xdr:rowOff>19050</xdr:rowOff>
                  </from>
                  <to>
                    <xdr:col>3</xdr:col>
                    <xdr:colOff>57150</xdr:colOff>
                    <xdr:row>7</xdr:row>
                    <xdr:rowOff>104775</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0</xdr:col>
                    <xdr:colOff>504825</xdr:colOff>
                    <xdr:row>16</xdr:row>
                    <xdr:rowOff>47625</xdr:rowOff>
                  </from>
                  <to>
                    <xdr:col>1</xdr:col>
                    <xdr:colOff>38100</xdr:colOff>
                    <xdr:row>17</xdr:row>
                    <xdr:rowOff>133350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5</xdr:col>
                    <xdr:colOff>171450</xdr:colOff>
                    <xdr:row>16</xdr:row>
                    <xdr:rowOff>57150</xdr:rowOff>
                  </from>
                  <to>
                    <xdr:col>5</xdr:col>
                    <xdr:colOff>571500</xdr:colOff>
                    <xdr:row>17</xdr:row>
                    <xdr:rowOff>142875</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8</xdr:col>
                    <xdr:colOff>161925</xdr:colOff>
                    <xdr:row>16</xdr:row>
                    <xdr:rowOff>76200</xdr:rowOff>
                  </from>
                  <to>
                    <xdr:col>8</xdr:col>
                    <xdr:colOff>561975</xdr:colOff>
                    <xdr:row>17</xdr:row>
                    <xdr:rowOff>161925</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0</xdr:col>
                    <xdr:colOff>419100</xdr:colOff>
                    <xdr:row>20</xdr:row>
                    <xdr:rowOff>19050</xdr:rowOff>
                  </from>
                  <to>
                    <xdr:col>0</xdr:col>
                    <xdr:colOff>819150</xdr:colOff>
                    <xdr:row>21</xdr:row>
                    <xdr:rowOff>104775</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5</xdr:col>
                    <xdr:colOff>257175</xdr:colOff>
                    <xdr:row>20</xdr:row>
                    <xdr:rowOff>66675</xdr:rowOff>
                  </from>
                  <to>
                    <xdr:col>5</xdr:col>
                    <xdr:colOff>657225</xdr:colOff>
                    <xdr:row>21</xdr:row>
                    <xdr:rowOff>152400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8</xdr:col>
                    <xdr:colOff>142875</xdr:colOff>
                    <xdr:row>20</xdr:row>
                    <xdr:rowOff>47625</xdr:rowOff>
                  </from>
                  <to>
                    <xdr:col>8</xdr:col>
                    <xdr:colOff>542925</xdr:colOff>
                    <xdr:row>21</xdr:row>
                    <xdr:rowOff>133350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0</xdr:col>
                    <xdr:colOff>390525</xdr:colOff>
                    <xdr:row>24</xdr:row>
                    <xdr:rowOff>47625</xdr:rowOff>
                  </from>
                  <to>
                    <xdr:col>0</xdr:col>
                    <xdr:colOff>790575</xdr:colOff>
                    <xdr:row>25</xdr:row>
                    <xdr:rowOff>133350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5</xdr:col>
                    <xdr:colOff>200025</xdr:colOff>
                    <xdr:row>24</xdr:row>
                    <xdr:rowOff>66675</xdr:rowOff>
                  </from>
                  <to>
                    <xdr:col>5</xdr:col>
                    <xdr:colOff>600075</xdr:colOff>
                    <xdr:row>25</xdr:row>
                    <xdr:rowOff>152400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8</xdr:col>
                    <xdr:colOff>133350</xdr:colOff>
                    <xdr:row>24</xdr:row>
                    <xdr:rowOff>57150</xdr:rowOff>
                  </from>
                  <to>
                    <xdr:col>8</xdr:col>
                    <xdr:colOff>533400</xdr:colOff>
                    <xdr:row>25</xdr:row>
                    <xdr:rowOff>142875</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0</xdr:col>
                    <xdr:colOff>504825</xdr:colOff>
                    <xdr:row>16</xdr:row>
                    <xdr:rowOff>47625</xdr:rowOff>
                  </from>
                  <to>
                    <xdr:col>1</xdr:col>
                    <xdr:colOff>38100</xdr:colOff>
                    <xdr:row>17</xdr:row>
                    <xdr:rowOff>133350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5</xdr:col>
                    <xdr:colOff>171450</xdr:colOff>
                    <xdr:row>16</xdr:row>
                    <xdr:rowOff>57150</xdr:rowOff>
                  </from>
                  <to>
                    <xdr:col>5</xdr:col>
                    <xdr:colOff>571500</xdr:colOff>
                    <xdr:row>17</xdr:row>
                    <xdr:rowOff>142875</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8</xdr:col>
                    <xdr:colOff>161925</xdr:colOff>
                    <xdr:row>16</xdr:row>
                    <xdr:rowOff>76200</xdr:rowOff>
                  </from>
                  <to>
                    <xdr:col>8</xdr:col>
                    <xdr:colOff>561975</xdr:colOff>
                    <xdr:row>17</xdr:row>
                    <xdr:rowOff>161925</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0</xdr:col>
                    <xdr:colOff>419100</xdr:colOff>
                    <xdr:row>20</xdr:row>
                    <xdr:rowOff>19050</xdr:rowOff>
                  </from>
                  <to>
                    <xdr:col>0</xdr:col>
                    <xdr:colOff>819150</xdr:colOff>
                    <xdr:row>21</xdr:row>
                    <xdr:rowOff>104775</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5</xdr:col>
                    <xdr:colOff>257175</xdr:colOff>
                    <xdr:row>20</xdr:row>
                    <xdr:rowOff>66675</xdr:rowOff>
                  </from>
                  <to>
                    <xdr:col>5</xdr:col>
                    <xdr:colOff>657225</xdr:colOff>
                    <xdr:row>21</xdr:row>
                    <xdr:rowOff>152400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8</xdr:col>
                    <xdr:colOff>142875</xdr:colOff>
                    <xdr:row>20</xdr:row>
                    <xdr:rowOff>47625</xdr:rowOff>
                  </from>
                  <to>
                    <xdr:col>8</xdr:col>
                    <xdr:colOff>542925</xdr:colOff>
                    <xdr:row>21</xdr:row>
                    <xdr:rowOff>133350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C288E-DD16-4084-BD06-1427BFF9E092}">
  <sheetPr codeName="Sheet20">
    <pageSetUpPr fitToPage="1"/>
  </sheetPr>
  <dimension ref="A1:N46"/>
  <sheetViews>
    <sheetView showGridLines="0" workbookViewId="0">
      <selection sqref="A1:N1"/>
    </sheetView>
  </sheetViews>
  <sheetFormatPr defaultRowHeight="15" x14ac:dyDescent="0.25"/>
  <cols>
    <col min="1" max="7" width="13" customWidth="1"/>
    <col min="8" max="8" width="17.140625" customWidth="1"/>
    <col min="9" max="11" width="13" customWidth="1"/>
    <col min="12" max="12" width="16.85546875" customWidth="1"/>
    <col min="13" max="14" width="13" customWidth="1"/>
  </cols>
  <sheetData>
    <row r="1" spans="1:14" ht="18.75" x14ac:dyDescent="0.3">
      <c r="A1" s="383" t="s">
        <v>64</v>
      </c>
      <c r="B1" s="384"/>
      <c r="C1" s="384"/>
      <c r="D1" s="384"/>
      <c r="E1" s="384"/>
      <c r="F1" s="384"/>
      <c r="G1" s="384"/>
      <c r="H1" s="384"/>
      <c r="I1" s="384"/>
      <c r="J1" s="384"/>
      <c r="K1" s="384"/>
      <c r="L1" s="384"/>
      <c r="M1" s="384"/>
      <c r="N1" s="385"/>
    </row>
    <row r="2" spans="1:14" s="2" customFormat="1" ht="24" customHeight="1" x14ac:dyDescent="0.25">
      <c r="A2" s="290" t="s">
        <v>1</v>
      </c>
      <c r="B2" s="291"/>
      <c r="C2" s="291"/>
      <c r="D2" s="291"/>
      <c r="E2" s="291"/>
      <c r="F2" s="291"/>
      <c r="G2" s="291"/>
      <c r="H2" s="291"/>
      <c r="I2" s="291"/>
      <c r="J2" s="291"/>
      <c r="K2" s="291"/>
      <c r="L2" s="291"/>
      <c r="M2" s="291"/>
      <c r="N2" s="292"/>
    </row>
    <row r="3" spans="1:14" ht="30.2" customHeight="1" x14ac:dyDescent="0.25">
      <c r="A3" s="341" t="s">
        <v>2</v>
      </c>
      <c r="B3" s="287"/>
      <c r="C3" s="287" t="s">
        <v>3</v>
      </c>
      <c r="D3" s="287"/>
      <c r="E3" s="287"/>
      <c r="F3" s="287"/>
      <c r="G3" s="287" t="s">
        <v>65</v>
      </c>
      <c r="H3" s="287"/>
      <c r="I3" s="287" t="s">
        <v>5</v>
      </c>
      <c r="J3" s="287"/>
      <c r="K3" s="287"/>
      <c r="L3" s="287" t="s">
        <v>6</v>
      </c>
      <c r="M3" s="287"/>
      <c r="N3" s="393"/>
    </row>
    <row r="4" spans="1:14" x14ac:dyDescent="0.25">
      <c r="A4" s="392"/>
      <c r="B4" s="226"/>
      <c r="C4" s="226"/>
      <c r="D4" s="226"/>
      <c r="E4" s="226"/>
      <c r="F4" s="226"/>
      <c r="G4" s="226"/>
      <c r="H4" s="226"/>
      <c r="I4" s="226"/>
      <c r="J4" s="226"/>
      <c r="K4" s="226"/>
      <c r="L4" s="226"/>
      <c r="M4" s="226"/>
      <c r="N4" s="394"/>
    </row>
    <row r="5" spans="1:14" x14ac:dyDescent="0.25">
      <c r="A5" s="392"/>
      <c r="B5" s="226"/>
      <c r="C5" s="226"/>
      <c r="D5" s="226"/>
      <c r="E5" s="226"/>
      <c r="F5" s="226"/>
      <c r="G5" s="226"/>
      <c r="H5" s="226"/>
      <c r="I5" s="226"/>
      <c r="J5" s="226"/>
      <c r="K5" s="226"/>
      <c r="L5" s="226"/>
      <c r="M5" s="226"/>
      <c r="N5" s="394"/>
    </row>
    <row r="6" spans="1:14" ht="30.2" customHeight="1" x14ac:dyDescent="0.25">
      <c r="A6" s="341" t="s">
        <v>7</v>
      </c>
      <c r="B6" s="287"/>
      <c r="C6" s="287" t="s">
        <v>8</v>
      </c>
      <c r="D6" s="287"/>
      <c r="E6" s="396" t="s">
        <v>66</v>
      </c>
      <c r="F6" s="397"/>
      <c r="G6" s="397"/>
      <c r="H6" s="408"/>
      <c r="I6" s="287" t="s">
        <v>11</v>
      </c>
      <c r="J6" s="287"/>
      <c r="K6" s="287"/>
      <c r="L6" s="287" t="s">
        <v>12</v>
      </c>
      <c r="M6" s="287"/>
      <c r="N6" s="393"/>
    </row>
    <row r="7" spans="1:14" x14ac:dyDescent="0.25">
      <c r="A7" s="322"/>
      <c r="B7" s="323"/>
      <c r="C7" s="323"/>
      <c r="D7" s="323"/>
      <c r="E7" s="355"/>
      <c r="F7" s="399"/>
      <c r="G7" s="399"/>
      <c r="H7" s="313"/>
      <c r="I7" s="226"/>
      <c r="J7" s="226"/>
      <c r="K7" s="226"/>
      <c r="L7" s="226"/>
      <c r="M7" s="226"/>
      <c r="N7" s="394"/>
    </row>
    <row r="8" spans="1:14" x14ac:dyDescent="0.25">
      <c r="A8" s="322"/>
      <c r="B8" s="323"/>
      <c r="C8" s="323"/>
      <c r="D8" s="323"/>
      <c r="E8" s="331"/>
      <c r="F8" s="400"/>
      <c r="G8" s="400"/>
      <c r="H8" s="332"/>
      <c r="I8" s="226"/>
      <c r="J8" s="226"/>
      <c r="K8" s="226"/>
      <c r="L8" s="226"/>
      <c r="M8" s="226"/>
      <c r="N8" s="394"/>
    </row>
    <row r="9" spans="1:14" s="2" customFormat="1" ht="24" customHeight="1" x14ac:dyDescent="0.25">
      <c r="A9" s="290" t="s">
        <v>67</v>
      </c>
      <c r="B9" s="291"/>
      <c r="C9" s="291"/>
      <c r="D9" s="291"/>
      <c r="E9" s="291"/>
      <c r="F9" s="291"/>
      <c r="G9" s="291"/>
      <c r="H9" s="291"/>
      <c r="I9" s="291"/>
      <c r="J9" s="291"/>
      <c r="K9" s="291"/>
      <c r="L9" s="291"/>
      <c r="M9" s="291"/>
      <c r="N9" s="292"/>
    </row>
    <row r="10" spans="1:14" ht="30.2" customHeight="1" x14ac:dyDescent="0.25">
      <c r="A10" s="341" t="s">
        <v>14</v>
      </c>
      <c r="B10" s="287"/>
      <c r="C10" s="287"/>
      <c r="D10" s="428" t="s">
        <v>15</v>
      </c>
      <c r="E10" s="432"/>
      <c r="F10" s="432"/>
      <c r="G10" s="432"/>
      <c r="H10" s="429"/>
      <c r="I10" s="287" t="s">
        <v>68</v>
      </c>
      <c r="J10" s="287"/>
      <c r="K10" s="287"/>
      <c r="L10" s="287"/>
      <c r="M10" s="287" t="s">
        <v>69</v>
      </c>
      <c r="N10" s="393"/>
    </row>
    <row r="11" spans="1:14" ht="15" customHeight="1" x14ac:dyDescent="0.25">
      <c r="A11" s="430"/>
      <c r="B11" s="431"/>
      <c r="C11" s="431"/>
      <c r="D11" s="355"/>
      <c r="E11" s="399"/>
      <c r="F11" s="399"/>
      <c r="G11" s="399"/>
      <c r="H11" s="313"/>
      <c r="I11" s="433"/>
      <c r="J11" s="434"/>
      <c r="K11" s="434"/>
      <c r="L11" s="435"/>
      <c r="M11" s="226"/>
      <c r="N11" s="394"/>
    </row>
    <row r="12" spans="1:14" ht="15" customHeight="1" x14ac:dyDescent="0.25">
      <c r="A12" s="430"/>
      <c r="B12" s="431"/>
      <c r="C12" s="431"/>
      <c r="D12" s="331"/>
      <c r="E12" s="400"/>
      <c r="F12" s="400"/>
      <c r="G12" s="400"/>
      <c r="H12" s="332"/>
      <c r="I12" s="436"/>
      <c r="J12" s="437"/>
      <c r="K12" s="437"/>
      <c r="L12" s="438"/>
      <c r="M12" s="226"/>
      <c r="N12" s="394"/>
    </row>
    <row r="13" spans="1:14" s="2" customFormat="1" ht="30.2" customHeight="1" x14ac:dyDescent="0.25">
      <c r="A13" s="423" t="s">
        <v>74</v>
      </c>
      <c r="B13" s="342"/>
      <c r="C13" s="342"/>
      <c r="D13" s="396" t="s">
        <v>21</v>
      </c>
      <c r="E13" s="408"/>
      <c r="F13" s="287" t="s">
        <v>71</v>
      </c>
      <c r="G13" s="287"/>
      <c r="H13" s="287" t="s">
        <v>72</v>
      </c>
      <c r="I13" s="287"/>
      <c r="J13" s="287"/>
      <c r="K13" s="287" t="s">
        <v>70</v>
      </c>
      <c r="L13" s="287"/>
      <c r="M13" s="287" t="s">
        <v>73</v>
      </c>
      <c r="N13" s="393"/>
    </row>
    <row r="14" spans="1:14" x14ac:dyDescent="0.25">
      <c r="A14" s="392"/>
      <c r="B14" s="226"/>
      <c r="C14" s="226"/>
      <c r="D14" s="226"/>
      <c r="E14" s="226"/>
      <c r="F14" s="226"/>
      <c r="G14" s="226"/>
      <c r="H14" s="226"/>
      <c r="I14" s="226"/>
      <c r="J14" s="226"/>
      <c r="K14" s="226"/>
      <c r="L14" s="226"/>
      <c r="M14" s="226"/>
      <c r="N14" s="394"/>
    </row>
    <row r="15" spans="1:14" x14ac:dyDescent="0.25">
      <c r="A15" s="392"/>
      <c r="B15" s="226"/>
      <c r="C15" s="226"/>
      <c r="D15" s="226"/>
      <c r="E15" s="226"/>
      <c r="F15" s="226"/>
      <c r="G15" s="226"/>
      <c r="H15" s="226"/>
      <c r="I15" s="226"/>
      <c r="J15" s="226"/>
      <c r="K15" s="226"/>
      <c r="L15" s="226"/>
      <c r="M15" s="226"/>
      <c r="N15" s="394"/>
    </row>
    <row r="16" spans="1:14" s="2" customFormat="1" ht="24" customHeight="1" x14ac:dyDescent="0.25">
      <c r="A16" s="290" t="s">
        <v>35</v>
      </c>
      <c r="B16" s="291"/>
      <c r="C16" s="291"/>
      <c r="D16" s="291"/>
      <c r="E16" s="291"/>
      <c r="F16" s="291"/>
      <c r="G16" s="291"/>
      <c r="H16" s="291"/>
      <c r="I16" s="291"/>
      <c r="J16" s="291"/>
      <c r="K16" s="291"/>
      <c r="L16" s="291"/>
      <c r="M16" s="291"/>
      <c r="N16" s="292"/>
    </row>
    <row r="17" spans="1:14" x14ac:dyDescent="0.25">
      <c r="A17" s="322"/>
      <c r="B17" s="323"/>
      <c r="C17" s="287" t="s">
        <v>44</v>
      </c>
      <c r="D17" s="287"/>
      <c r="E17" s="287"/>
      <c r="F17" s="323"/>
      <c r="G17" s="287" t="s">
        <v>36</v>
      </c>
      <c r="H17" s="287"/>
      <c r="I17" s="323"/>
      <c r="J17" s="287" t="s">
        <v>37</v>
      </c>
      <c r="K17" s="287"/>
      <c r="L17" s="406"/>
      <c r="M17" s="406"/>
      <c r="N17" s="407"/>
    </row>
    <row r="18" spans="1:14" x14ac:dyDescent="0.25">
      <c r="A18" s="322"/>
      <c r="B18" s="323"/>
      <c r="C18" s="287"/>
      <c r="D18" s="287"/>
      <c r="E18" s="287"/>
      <c r="F18" s="323"/>
      <c r="G18" s="287"/>
      <c r="H18" s="287"/>
      <c r="I18" s="323"/>
      <c r="J18" s="287"/>
      <c r="K18" s="287"/>
      <c r="L18" s="406"/>
      <c r="M18" s="406"/>
      <c r="N18" s="407"/>
    </row>
    <row r="19" spans="1:14" x14ac:dyDescent="0.25">
      <c r="A19" s="341" t="s">
        <v>38</v>
      </c>
      <c r="B19" s="287"/>
      <c r="C19" s="287"/>
      <c r="D19" s="226"/>
      <c r="E19" s="226"/>
      <c r="F19" s="287" t="s">
        <v>39</v>
      </c>
      <c r="G19" s="287"/>
      <c r="H19" s="323"/>
      <c r="I19" s="323"/>
      <c r="J19" s="287" t="s">
        <v>40</v>
      </c>
      <c r="K19" s="287"/>
      <c r="L19" s="323"/>
      <c r="M19" s="323"/>
      <c r="N19" s="405"/>
    </row>
    <row r="20" spans="1:14" x14ac:dyDescent="0.25">
      <c r="A20" s="341"/>
      <c r="B20" s="287"/>
      <c r="C20" s="287"/>
      <c r="D20" s="226"/>
      <c r="E20" s="226"/>
      <c r="F20" s="287"/>
      <c r="G20" s="287"/>
      <c r="H20" s="323"/>
      <c r="I20" s="323"/>
      <c r="J20" s="287"/>
      <c r="K20" s="287"/>
      <c r="L20" s="323"/>
      <c r="M20" s="323"/>
      <c r="N20" s="405"/>
    </row>
    <row r="21" spans="1:14" x14ac:dyDescent="0.25">
      <c r="A21" s="322"/>
      <c r="B21" s="323"/>
      <c r="C21" s="287" t="s">
        <v>41</v>
      </c>
      <c r="D21" s="287"/>
      <c r="E21" s="287"/>
      <c r="F21" s="226"/>
      <c r="G21" s="287" t="s">
        <v>36</v>
      </c>
      <c r="H21" s="287"/>
      <c r="I21" s="323"/>
      <c r="J21" s="287" t="s">
        <v>37</v>
      </c>
      <c r="K21" s="287"/>
      <c r="L21" s="406"/>
      <c r="M21" s="406"/>
      <c r="N21" s="407"/>
    </row>
    <row r="22" spans="1:14" x14ac:dyDescent="0.25">
      <c r="A22" s="322"/>
      <c r="B22" s="323"/>
      <c r="C22" s="287"/>
      <c r="D22" s="287"/>
      <c r="E22" s="287"/>
      <c r="F22" s="226"/>
      <c r="G22" s="287"/>
      <c r="H22" s="287"/>
      <c r="I22" s="323"/>
      <c r="J22" s="287"/>
      <c r="K22" s="287"/>
      <c r="L22" s="406"/>
      <c r="M22" s="406"/>
      <c r="N22" s="407"/>
    </row>
    <row r="23" spans="1:14" x14ac:dyDescent="0.25">
      <c r="A23" s="403" t="s">
        <v>42</v>
      </c>
      <c r="B23" s="404"/>
      <c r="C23" s="404"/>
      <c r="D23" s="404"/>
      <c r="E23" s="287" t="s">
        <v>486</v>
      </c>
      <c r="F23" s="287"/>
      <c r="G23" s="226"/>
      <c r="H23" s="226"/>
      <c r="I23" s="226"/>
      <c r="J23" s="287" t="s">
        <v>40</v>
      </c>
      <c r="K23" s="287"/>
      <c r="L23" s="226"/>
      <c r="M23" s="226"/>
      <c r="N23" s="394"/>
    </row>
    <row r="24" spans="1:14" x14ac:dyDescent="0.25">
      <c r="A24" s="403"/>
      <c r="B24" s="404"/>
      <c r="C24" s="404"/>
      <c r="D24" s="404"/>
      <c r="E24" s="287"/>
      <c r="F24" s="287"/>
      <c r="G24" s="226"/>
      <c r="H24" s="226"/>
      <c r="I24" s="226"/>
      <c r="J24" s="287"/>
      <c r="K24" s="287"/>
      <c r="L24" s="226"/>
      <c r="M24" s="226"/>
      <c r="N24" s="394"/>
    </row>
    <row r="25" spans="1:14" x14ac:dyDescent="0.25">
      <c r="A25" s="322"/>
      <c r="B25" s="323"/>
      <c r="C25" s="287" t="s">
        <v>43</v>
      </c>
      <c r="D25" s="287"/>
      <c r="E25" s="287"/>
      <c r="F25" s="323"/>
      <c r="G25" s="287" t="s">
        <v>36</v>
      </c>
      <c r="H25" s="287"/>
      <c r="I25" s="323"/>
      <c r="J25" s="287" t="s">
        <v>37</v>
      </c>
      <c r="K25" s="287"/>
      <c r="L25" s="406"/>
      <c r="M25" s="406"/>
      <c r="N25" s="407"/>
    </row>
    <row r="26" spans="1:14" x14ac:dyDescent="0.25">
      <c r="A26" s="322"/>
      <c r="B26" s="323"/>
      <c r="C26" s="287"/>
      <c r="D26" s="287"/>
      <c r="E26" s="287"/>
      <c r="F26" s="323"/>
      <c r="G26" s="287"/>
      <c r="H26" s="287"/>
      <c r="I26" s="323"/>
      <c r="J26" s="287"/>
      <c r="K26" s="287"/>
      <c r="L26" s="406"/>
      <c r="M26" s="406"/>
      <c r="N26" s="407"/>
    </row>
    <row r="27" spans="1:14" s="3" customFormat="1" ht="30.2" customHeight="1" x14ac:dyDescent="0.25">
      <c r="A27" s="423" t="s">
        <v>45</v>
      </c>
      <c r="B27" s="342"/>
      <c r="C27" s="342"/>
      <c r="D27" s="342"/>
      <c r="E27" s="342"/>
      <c r="F27" s="428" t="s">
        <v>484</v>
      </c>
      <c r="G27" s="429"/>
      <c r="H27" s="126" t="s">
        <v>480</v>
      </c>
      <c r="I27" s="428" t="s">
        <v>49</v>
      </c>
      <c r="J27" s="429"/>
      <c r="K27" s="126" t="s">
        <v>485</v>
      </c>
      <c r="L27" s="126" t="s">
        <v>46</v>
      </c>
      <c r="M27" s="126" t="s">
        <v>47</v>
      </c>
      <c r="N27" s="150" t="s">
        <v>48</v>
      </c>
    </row>
    <row r="28" spans="1:14" x14ac:dyDescent="0.25">
      <c r="A28" s="392"/>
      <c r="B28" s="226"/>
      <c r="C28" s="226"/>
      <c r="D28" s="226"/>
      <c r="E28" s="226"/>
      <c r="F28" s="226"/>
      <c r="G28" s="226"/>
      <c r="H28" s="226"/>
      <c r="I28" s="226"/>
      <c r="J28" s="226"/>
      <c r="K28" s="226"/>
      <c r="L28" s="226"/>
      <c r="M28" s="226"/>
      <c r="N28" s="394"/>
    </row>
    <row r="29" spans="1:14" x14ac:dyDescent="0.25">
      <c r="A29" s="392"/>
      <c r="B29" s="226"/>
      <c r="C29" s="226"/>
      <c r="D29" s="226"/>
      <c r="E29" s="226"/>
      <c r="F29" s="226"/>
      <c r="G29" s="226"/>
      <c r="H29" s="226"/>
      <c r="I29" s="226"/>
      <c r="J29" s="226"/>
      <c r="K29" s="226"/>
      <c r="L29" s="226"/>
      <c r="M29" s="226"/>
      <c r="N29" s="394"/>
    </row>
    <row r="30" spans="1:14" ht="19.5" thickBot="1" x14ac:dyDescent="0.35">
      <c r="A30" s="411" t="s">
        <v>94</v>
      </c>
      <c r="B30" s="412"/>
      <c r="C30" s="412"/>
      <c r="D30" s="412"/>
      <c r="E30" s="412"/>
      <c r="F30" s="412"/>
      <c r="G30" s="412"/>
      <c r="H30" s="412"/>
      <c r="I30" s="412"/>
      <c r="J30" s="412"/>
      <c r="K30" s="412"/>
      <c r="L30" s="412"/>
      <c r="M30" s="412"/>
      <c r="N30" s="413"/>
    </row>
    <row r="31" spans="1:14" x14ac:dyDescent="0.25">
      <c r="A31" s="1"/>
      <c r="B31" s="1"/>
      <c r="C31" s="1"/>
      <c r="D31" s="1"/>
      <c r="E31" s="1"/>
      <c r="F31" s="1"/>
      <c r="G31" s="1"/>
      <c r="H31" s="1"/>
      <c r="I31" s="1"/>
      <c r="J31" s="1"/>
      <c r="K31" s="1"/>
      <c r="L31" s="1"/>
      <c r="M31" s="1"/>
      <c r="N31" s="1"/>
    </row>
    <row r="32" spans="1:14" x14ac:dyDescent="0.25">
      <c r="A32" s="1"/>
      <c r="B32" s="1"/>
      <c r="C32" s="1"/>
      <c r="D32" s="1"/>
      <c r="E32" s="1"/>
      <c r="F32" s="1"/>
      <c r="G32" s="1"/>
      <c r="H32" s="1"/>
      <c r="I32" s="1"/>
      <c r="J32" s="1"/>
      <c r="K32" s="1"/>
      <c r="L32" s="1"/>
      <c r="M32" s="1"/>
      <c r="N32" s="1"/>
    </row>
    <row r="33" spans="1:14" x14ac:dyDescent="0.25">
      <c r="A33" s="1"/>
      <c r="B33" s="1"/>
      <c r="C33" s="1"/>
      <c r="D33" s="1"/>
      <c r="E33" s="1"/>
      <c r="F33" s="1"/>
      <c r="G33" s="1"/>
      <c r="H33" s="1"/>
      <c r="I33" s="1"/>
      <c r="J33" s="1"/>
      <c r="K33" s="1"/>
      <c r="L33" s="1"/>
      <c r="M33" s="1"/>
      <c r="N33" s="1"/>
    </row>
    <row r="34" spans="1:14" x14ac:dyDescent="0.25">
      <c r="A34" s="1"/>
      <c r="B34" s="1"/>
      <c r="C34" s="1"/>
      <c r="D34" s="1"/>
      <c r="E34" s="1"/>
      <c r="F34" s="1"/>
      <c r="G34" s="1"/>
      <c r="H34" s="1"/>
      <c r="I34" s="1"/>
      <c r="J34" s="1"/>
      <c r="K34" s="1"/>
      <c r="L34" s="1"/>
      <c r="M34" s="1"/>
      <c r="N34" s="1"/>
    </row>
    <row r="35" spans="1:14" x14ac:dyDescent="0.25">
      <c r="A35" s="1"/>
      <c r="B35" s="1"/>
      <c r="C35" s="1"/>
      <c r="D35" s="1"/>
      <c r="E35" s="1"/>
      <c r="F35" s="1"/>
      <c r="G35" s="1"/>
      <c r="H35" s="1"/>
      <c r="I35" s="1"/>
      <c r="J35" s="1"/>
      <c r="K35" s="1"/>
      <c r="L35" s="1"/>
      <c r="M35" s="1"/>
      <c r="N35" s="1"/>
    </row>
    <row r="36" spans="1:14" x14ac:dyDescent="0.25">
      <c r="A36" s="1"/>
      <c r="B36" s="1"/>
      <c r="C36" s="1"/>
      <c r="D36" s="1"/>
      <c r="E36" s="1"/>
      <c r="F36" s="1"/>
      <c r="G36" s="1"/>
      <c r="H36" s="1"/>
      <c r="I36" s="1"/>
      <c r="J36" s="1"/>
      <c r="K36" s="1"/>
      <c r="L36" s="1"/>
      <c r="M36" s="1"/>
      <c r="N36" s="1"/>
    </row>
    <row r="37" spans="1:14" x14ac:dyDescent="0.25">
      <c r="A37" s="1"/>
      <c r="B37" s="1"/>
      <c r="C37" s="1"/>
      <c r="D37" s="1"/>
      <c r="E37" s="1"/>
      <c r="F37" s="1"/>
      <c r="G37" s="1"/>
      <c r="H37" s="1"/>
      <c r="I37" s="1"/>
      <c r="J37" s="1"/>
      <c r="K37" s="1"/>
      <c r="L37" s="1"/>
      <c r="M37" s="1"/>
      <c r="N37" s="1"/>
    </row>
    <row r="38" spans="1:14" x14ac:dyDescent="0.25">
      <c r="A38" s="1"/>
      <c r="B38" s="1"/>
      <c r="C38" s="1"/>
      <c r="D38" s="1"/>
      <c r="E38" s="1"/>
      <c r="F38" s="1"/>
      <c r="G38" s="1"/>
      <c r="H38" s="1"/>
      <c r="I38" s="1"/>
      <c r="J38" s="1"/>
      <c r="K38" s="1"/>
      <c r="L38" s="1"/>
      <c r="M38" s="1"/>
      <c r="N38" s="1"/>
    </row>
    <row r="39" spans="1:14" x14ac:dyDescent="0.25">
      <c r="A39" s="1"/>
      <c r="B39" s="1"/>
      <c r="C39" s="1"/>
      <c r="D39" s="1"/>
      <c r="E39" s="1"/>
      <c r="F39" s="1"/>
      <c r="G39" s="1"/>
      <c r="H39" s="1"/>
      <c r="I39" s="1"/>
      <c r="J39" s="1"/>
      <c r="K39" s="1"/>
      <c r="L39" s="1"/>
      <c r="M39" s="1"/>
      <c r="N39" s="1"/>
    </row>
    <row r="40" spans="1:14" x14ac:dyDescent="0.25">
      <c r="A40" s="1"/>
      <c r="B40" s="1"/>
      <c r="C40" s="1"/>
      <c r="D40" s="1"/>
      <c r="E40" s="1"/>
      <c r="F40" s="1"/>
      <c r="G40" s="1"/>
      <c r="H40" s="1"/>
      <c r="I40" s="1"/>
      <c r="J40" s="1"/>
      <c r="K40" s="1"/>
      <c r="L40" s="1"/>
      <c r="M40" s="1"/>
      <c r="N40" s="1"/>
    </row>
    <row r="41" spans="1:14" x14ac:dyDescent="0.25">
      <c r="A41" s="1"/>
      <c r="B41" s="1"/>
      <c r="C41" s="1"/>
      <c r="D41" s="1"/>
      <c r="E41" s="1"/>
      <c r="F41" s="1"/>
      <c r="G41" s="1"/>
      <c r="H41" s="1"/>
      <c r="I41" s="1"/>
      <c r="J41" s="1"/>
      <c r="K41" s="1"/>
      <c r="L41" s="1"/>
      <c r="M41" s="1"/>
      <c r="N41" s="1"/>
    </row>
    <row r="42" spans="1:14" x14ac:dyDescent="0.25">
      <c r="A42" s="1"/>
      <c r="B42" s="1"/>
      <c r="C42" s="1"/>
      <c r="D42" s="1"/>
      <c r="E42" s="1"/>
      <c r="F42" s="1"/>
      <c r="G42" s="1"/>
      <c r="H42" s="1"/>
      <c r="I42" s="1"/>
      <c r="J42" s="1"/>
      <c r="K42" s="1"/>
      <c r="L42" s="1"/>
      <c r="M42" s="1"/>
      <c r="N42" s="1"/>
    </row>
    <row r="43" spans="1:14" x14ac:dyDescent="0.25">
      <c r="A43" s="1"/>
      <c r="B43" s="1"/>
      <c r="C43" s="1"/>
      <c r="D43" s="1"/>
      <c r="E43" s="1"/>
      <c r="F43" s="1"/>
      <c r="G43" s="1"/>
      <c r="H43" s="1"/>
      <c r="I43" s="1"/>
      <c r="J43" s="1"/>
      <c r="K43" s="1"/>
      <c r="L43" s="1"/>
      <c r="M43" s="1"/>
      <c r="N43" s="1"/>
    </row>
    <row r="44" spans="1:14" x14ac:dyDescent="0.25">
      <c r="A44" s="1"/>
      <c r="B44" s="1"/>
      <c r="C44" s="1"/>
      <c r="D44" s="1"/>
      <c r="E44" s="1"/>
      <c r="F44" s="1"/>
      <c r="G44" s="1"/>
      <c r="H44" s="1"/>
      <c r="I44" s="1"/>
      <c r="J44" s="1"/>
      <c r="K44" s="1"/>
      <c r="L44" s="1"/>
      <c r="M44" s="1"/>
      <c r="N44" s="1"/>
    </row>
    <row r="45" spans="1:14" x14ac:dyDescent="0.25">
      <c r="A45" s="1"/>
      <c r="B45" s="1"/>
      <c r="C45" s="1"/>
      <c r="D45" s="1"/>
      <c r="E45" s="1"/>
      <c r="F45" s="1"/>
      <c r="G45" s="1"/>
      <c r="H45" s="1"/>
      <c r="I45" s="1"/>
      <c r="J45" s="1"/>
      <c r="K45" s="1"/>
      <c r="L45" s="1"/>
      <c r="M45" s="1"/>
      <c r="N45" s="1"/>
    </row>
    <row r="46" spans="1:14" x14ac:dyDescent="0.25">
      <c r="A46" s="1"/>
      <c r="B46" s="1"/>
      <c r="C46" s="1"/>
      <c r="D46" s="1"/>
      <c r="E46" s="1"/>
      <c r="F46" s="1"/>
      <c r="G46" s="1"/>
      <c r="H46" s="1"/>
      <c r="I46" s="1"/>
      <c r="J46" s="1"/>
      <c r="K46" s="1"/>
      <c r="L46" s="1"/>
      <c r="M46" s="1"/>
      <c r="N46" s="1"/>
    </row>
  </sheetData>
  <mergeCells count="88">
    <mergeCell ref="M28:M29"/>
    <mergeCell ref="N28:N29"/>
    <mergeCell ref="A30:N30"/>
    <mergeCell ref="L25:N26"/>
    <mergeCell ref="A27:E27"/>
    <mergeCell ref="F27:G27"/>
    <mergeCell ref="I27:J27"/>
    <mergeCell ref="A28:E29"/>
    <mergeCell ref="F28:G29"/>
    <mergeCell ref="H28:H29"/>
    <mergeCell ref="I28:J29"/>
    <mergeCell ref="K28:K29"/>
    <mergeCell ref="L28:L29"/>
    <mergeCell ref="A25:B26"/>
    <mergeCell ref="C25:E26"/>
    <mergeCell ref="F25:F26"/>
    <mergeCell ref="G25:H26"/>
    <mergeCell ref="I25:I26"/>
    <mergeCell ref="J25:K26"/>
    <mergeCell ref="L21:N22"/>
    <mergeCell ref="A23:D24"/>
    <mergeCell ref="E23:F24"/>
    <mergeCell ref="G23:I24"/>
    <mergeCell ref="J23:K24"/>
    <mergeCell ref="L23:N24"/>
    <mergeCell ref="A21:B22"/>
    <mergeCell ref="C21:E22"/>
    <mergeCell ref="F21:F22"/>
    <mergeCell ref="G21:H22"/>
    <mergeCell ref="I21:I22"/>
    <mergeCell ref="J21:K22"/>
    <mergeCell ref="L19:N20"/>
    <mergeCell ref="A16:N16"/>
    <mergeCell ref="A17:B18"/>
    <mergeCell ref="C17:E18"/>
    <mergeCell ref="F17:F18"/>
    <mergeCell ref="G17:H18"/>
    <mergeCell ref="I17:I18"/>
    <mergeCell ref="J17:K18"/>
    <mergeCell ref="L17:N18"/>
    <mergeCell ref="A19:C20"/>
    <mergeCell ref="D19:E20"/>
    <mergeCell ref="F19:G20"/>
    <mergeCell ref="H19:I20"/>
    <mergeCell ref="J19:K20"/>
    <mergeCell ref="M14:N15"/>
    <mergeCell ref="A13:C13"/>
    <mergeCell ref="D13:E13"/>
    <mergeCell ref="F13:G13"/>
    <mergeCell ref="H13:J13"/>
    <mergeCell ref="K13:L13"/>
    <mergeCell ref="M13:N13"/>
    <mergeCell ref="A14:C15"/>
    <mergeCell ref="D14:E15"/>
    <mergeCell ref="F14:G15"/>
    <mergeCell ref="H14:J15"/>
    <mergeCell ref="K14:L15"/>
    <mergeCell ref="A10:C10"/>
    <mergeCell ref="D10:H10"/>
    <mergeCell ref="I10:L10"/>
    <mergeCell ref="M10:N10"/>
    <mergeCell ref="A11:C12"/>
    <mergeCell ref="D11:H12"/>
    <mergeCell ref="I11:L12"/>
    <mergeCell ref="M11:N12"/>
    <mergeCell ref="A9:N9"/>
    <mergeCell ref="A4:B5"/>
    <mergeCell ref="C4:F5"/>
    <mergeCell ref="G4:H5"/>
    <mergeCell ref="I4:K5"/>
    <mergeCell ref="L4:N5"/>
    <mergeCell ref="A6:B6"/>
    <mergeCell ref="C6:D6"/>
    <mergeCell ref="E6:H6"/>
    <mergeCell ref="I6:K6"/>
    <mergeCell ref="L6:N6"/>
    <mergeCell ref="A7:B8"/>
    <mergeCell ref="C7:D8"/>
    <mergeCell ref="E7:H8"/>
    <mergeCell ref="I7:K8"/>
    <mergeCell ref="L7:N8"/>
    <mergeCell ref="A1:N1"/>
    <mergeCell ref="A2:N2"/>
    <mergeCell ref="A3:B3"/>
    <mergeCell ref="C3:F3"/>
    <mergeCell ref="G3:H3"/>
    <mergeCell ref="I3:K3"/>
    <mergeCell ref="L3:N3"/>
  </mergeCells>
  <dataValidations count="34">
    <dataValidation type="list" allowBlank="1" showInputMessage="1" showErrorMessage="1" promptTitle="Condenser Coil Condition " prompt="Select the existing Condensing Condition based off Visual Inspection. " sqref="M11:N12" xr:uid="{F2F4C38A-DDA2-4ABA-9817-4C0955352E0E}">
      <formula1>"Clean, Fair, Dirty, Plugged, None"</formula1>
    </dataValidation>
    <dataValidation type="list" allowBlank="1" showInputMessage="1" showErrorMessage="1" promptTitle="Ton(s)" prompt="Enter the Tons for the Cooling System, if applicable. " sqref="H14:J15" xr:uid="{A7592DA3-5381-4AC4-806A-A863DC6E681E}">
      <formula1>"1,1.5,2,2.5,3,3.5,4,4.5,5"</formula1>
    </dataValidation>
    <dataValidation type="list" allowBlank="1" showInputMessage="1" showErrorMessage="1" promptTitle="Maintenance Status " prompt="Select a Maintenance Status that best describes this Equipment" sqref="A11:C12" xr:uid="{B7331535-F3EF-4A9C-90D4-356F07C69903}">
      <formula1>"Annual Professional Maintenance, Seldom or Never Maintained, Not Working"</formula1>
    </dataValidation>
    <dataValidation type="list" allowBlank="1" showInputMessage="1" showErrorMessage="1" promptTitle="Equipment Location " prompt="Choose Location from the dropdown list." sqref="I4:K5" xr:uid="{82458459-352B-4B2F-90C0-C3E4FF61A776}">
      <formula1>"East Side, West Side, North Side, South Side "</formula1>
    </dataValidation>
    <dataValidation type="list" allowBlank="1" showInputMessage="1" showErrorMessage="1" promptTitle="Condition" prompt="Select the Condition from the dropdown list that best describes the cooling system. " sqref="G4:H5" xr:uid="{E04D2D36-2858-40B4-868C-B52A77580FE4}">
      <formula1>"Good, Fair, Poor, Not Working"</formula1>
    </dataValidation>
    <dataValidation type="list" allowBlank="1" showInputMessage="1" showErrorMessage="1" promptTitle="Equipment Type" prompt="Choose Equipment Type from the dropdown list." sqref="C4:F5" xr:uid="{BAAF918E-0913-41BE-9275-278CD5E7E10D}">
      <formula1>"Air Conditioner- Central, Air Conditioner- Room, Air Conditioner- Mini-Split, Air Conditioner- PTAC, Evaporative Cooler "</formula1>
    </dataValidation>
    <dataValidation allowBlank="1" showInputMessage="1" showErrorMessage="1" promptTitle="HVAC System Code " prompt="Entr the Code that makes the most sense to Agency to idenitfy the existing cooling system. " sqref="A4:B5" xr:uid="{EE1D77A4-F7C6-4951-AB08-4A6FB7993C53}"/>
    <dataValidation allowBlank="1" showInputMessage="1" showErrorMessage="1" promptTitle="Year Manufactured " prompt="Enter the Year Manufactured. " sqref="L4:N5" xr:uid="{D8511630-6B34-4D7E-895B-53520AA3ECF6}"/>
    <dataValidation allowBlank="1" showInputMessage="1" showErrorMessage="1" promptTitle="Primary System " prompt="Utilize the checkbox to indicate if this cooling system is the primary system for the dwelling unit." sqref="A7:B8" xr:uid="{0E1B95B7-5B12-405A-BCA3-34F49ACBAA1B}"/>
    <dataValidation allowBlank="1" showInputMessage="1" showErrorMessage="1" prompt="Utilize this checkbox to indicate if the existing equipment is used as a secondary cooling system for the dwelling unt. " sqref="C7:D8" xr:uid="{45F976AA-F985-4E08-927A-E1B2CDCCA588}"/>
    <dataValidation allowBlank="1" showInputMessage="1" showErrorMessage="1" promptTitle="Floor Area Cooled (Sq. Ft) " prompt="What is the Floor Area Cooled for this Cooling System " sqref="E7:H8" xr:uid="{BF3FD67D-BF91-4FA3-AED5-8F1D48BA8659}"/>
    <dataValidation allowBlank="1" showInputMessage="1" showErrorMessage="1" promptTitle="Serial Number" prompt="Enter Serial Number for the Cooling System. " sqref="I7:K8" xr:uid="{814EDED9-3DF6-4FF5-9209-B3E37631A9FC}"/>
    <dataValidation allowBlank="1" showInputMessage="1" showErrorMessage="1" promptTitle="Model #" prompt="Enter the Model # for the Cooling System. " sqref="L7:N8" xr:uid="{06D0E6F3-5D1F-456F-A253-8F24A6F27BFD}"/>
    <dataValidation type="list" allowBlank="1" showInputMessage="1" showErrorMessage="1" promptTitle="Recommend Further Testing" prompt="Based on Inspection, does this unit require further diagnostic testing? _x000a_Select an option from the dropdown list. " sqref="D11:H12" xr:uid="{B52F62B4-9009-402E-9275-B4649F3E56D0}">
      <formula1>"Yes- Critical Issue, Yes- Performance Concern, Yes- Aifflow Issue, Yes- Electrical Problem, No- Operating Normally, No- Minor Adjustment Needed, No- Routine Maintenance Advised, No- Check for Efficiency Replacement "</formula1>
    </dataValidation>
    <dataValidation type="list" allowBlank="1" showInputMessage="1" showErrorMessage="1" promptTitle="Air Conditioner Coil" prompt="Select the existing AC Coil Condition based off Visual Inspection. " sqref="I11:L12" xr:uid="{FE967701-916E-48F8-8FB4-199D261297D4}">
      <formula1>"Clean, Fair, Dirty, Plugged, None"</formula1>
    </dataValidation>
    <dataValidation allowBlank="1" showInputMessage="1" showErrorMessage="1" promptTitle="Amps (Actual Metering)" prompt="Window Unit Only. " sqref="A14:C15" xr:uid="{DC2B2492-2271-4AD6-995D-F9BCC43A9E81}"/>
    <dataValidation allowBlank="1" showInputMessage="1" showErrorMessage="1" promptTitle="Output Capacity" prompt="Enter the Output Capacity from the Cooling Equipment. " sqref="D14:E15" xr:uid="{FB570D76-285E-44F8-818B-E86FD1C48F4D}"/>
    <dataValidation type="list" allowBlank="1" showInputMessage="1" showErrorMessage="1" promptTitle="Output" prompt="Select the Output Capacity Type for the Cooling Equipment. " sqref="F14:G15" xr:uid="{90AE1800-1E83-4FF2-A52D-C6CE6D1D81B7}">
      <formula1>"kBtu/hr, Btu/hr, Tons"</formula1>
    </dataValidation>
    <dataValidation allowBlank="1" showInputMessage="1" showErrorMessage="1" promptTitle="Existing SEER" prompt="Enter the existing SEER of the cooling unit. " sqref="K14:L15" xr:uid="{51E36011-7757-4B6C-89F9-BAB17E8B4745}"/>
    <dataValidation allowBlank="1" showInputMessage="1" showErrorMessage="1" promptTitle="Existing EER" prompt="Enter the Existing EER " sqref="M14:N15" xr:uid="{C64F353D-08CD-4E26-8DA1-999D36C50569}"/>
    <dataValidation allowBlank="1" showInputMessage="1" showErrorMessage="1" promptTitle="Cost(s)" prompt="Enter Costs Associated with the equipment being evaluated (NEAT/MHEA)" sqref="L28:N29" xr:uid="{23119011-FDD9-4A20-B23F-6A700F2FA688}"/>
    <dataValidation allowBlank="1" showInputMessage="1" showErrorMessage="1" promptTitle="Output Capacity" prompt="Enter the Output Capacity of the equipment being evaluated (NEAT/MHEA)" sqref="I28:J29" xr:uid="{17A2DE21-10D7-4682-BEE7-D3574753F830}"/>
    <dataValidation allowBlank="1" showInputMessage="1" showErrorMessage="1" promptTitle="Efficiency" prompt="Enter projected % of replacement equipment being evaluated (NEAT/MHEA)" sqref="F28:G29" xr:uid="{7A5974F2-696A-480E-A80D-F4930459EE09}"/>
    <dataValidation type="list" allowBlank="1" showInputMessage="1" showErrorMessage="1" promptTitle="Replacement Equipment " prompt="Select the Replacement Equipment to be evaluated for (NEAT/MHEA)" sqref="A28:E29" xr:uid="{8117CC88-9F02-49C5-926E-14BD6E95B8CA}">
      <formula1>"Furance- Forced Air, Furnance- Gravity, Boiler- Hot Water, Boiler- Steam, Space Heater, Heat Pump- Central, Heat Pump- Room/Window, Heat Pump- PTHP, Heat Pump- Ductless Mini-Split"</formula1>
    </dataValidation>
    <dataValidation type="list" allowBlank="1" showInputMessage="1" showErrorMessage="1" promptTitle="Output Capacity Measurement" prompt="Enter the Output Capacity Measurement for the evaulated equipment (NEAT/MHEA)" sqref="K28:K29" xr:uid="{96F2AE9E-2E28-494F-AF3D-5CC2D3496BEC}">
      <formula1>"kBtu/hr, Btu/hr, kW"</formula1>
    </dataValidation>
    <dataValidation type="list" allowBlank="1" showInputMessage="1" showErrorMessage="1" promptTitle="Efficiency Measurement" prompt="Select the Measurement used to describe the replacement equipment being evaluated (NEAT/MHEA)_x000a_" sqref="H28:H29" xr:uid="{C87CE4BF-6B88-42A5-8D29-DE50AC1E911B}">
      <formula1>"%, HSPF2, COP, "</formula1>
    </dataValidation>
    <dataValidation allowBlank="1" showInputMessage="1" showErrorMessage="1" promptTitle="Install Smart Thermostat" prompt="Select the Check Box if the existing HVAC system does not have a Smart Thermostat to operate the heating/cooling. " sqref="A17:B18" xr:uid="{C8154994-FA91-4F74-BB1E-A5A5F4FAA601}"/>
    <dataValidation allowBlank="1" showInputMessage="1" showErrorMessage="1" promptTitle="Required " prompt="Check required to apply the measure as a Health and Safety Measure. " sqref="F17:F18" xr:uid="{C2749217-1534-4AC9-893B-60687143AB91}"/>
    <dataValidation allowBlank="1" showInputMessage="1" showErrorMessage="1" promptTitle="Include In SIR" prompt="Check both “Required” and “Include in SIR” to apply the measure as an Incidental Repair (below SIR threshold) or Energy- Conservation Measure (above SIR threshold)" sqref="I21:I22 I17:I18" xr:uid="{91CF314D-1337-4F06-9822-2F1262D0B1A1}"/>
    <dataValidation allowBlank="1" showInputMessage="1" showErrorMessage="1" promptTitle="Required" prompt="Check required to apply the measure as a Health and Safety Measure. " sqref="F21:F22" xr:uid="{37F215B4-2C3C-4DD0-AAD5-F0CA8AF5D2B3}"/>
    <dataValidation allowBlank="1" showInputMessage="1" showErrorMessage="1" promptTitle="Tune Up" prompt="Select this Checkbox if inspection of the existing equipment indicates a system tune-up is all that is necessary. " sqref="A21:B22" xr:uid="{ADD4FEEB-792D-4006-BD18-7678EE594AA4}"/>
    <dataValidation allowBlank="1" showInputMessage="1" showErrorMessage="1" promptTitle="Cooling Efficiency (%) Improve. " prompt="1-5% typical. 5-10% possible if unit is old and air flow, charge, and duct leaks are all adjusted or fixed using diagnostic equipment. " sqref="G23:I24" xr:uid="{74ACAB4A-3CCC-4A78-921E-9BAB807C9B02}"/>
    <dataValidation allowBlank="1" showInputMessage="1" showErrorMessage="1" prompt="The number of hours each day that a set-back thermostat, if one exists, affects the thermostat set-point._x000a_A typical range for Daily Setback Hours is 6 to 10 hours per day, depending on household schedules and comfort preferences._x000a_• Values are between 1-12" sqref="H19:I20" xr:uid="{63D967A1-B691-429B-8E7A-342E21E94934}"/>
    <dataValidation allowBlank="1" showInputMessage="1" showErrorMessage="1" promptTitle="Heating Nighttime Setback (F)" prompt="The number of degrees the thermostat lowers the heating temperature at night to save energy while maintaining comfort. Typically, this is set 5-10°F below the normal daytime temperature._x000a_• Values are between 1 and 10 _x000a_" sqref="D19:E20" xr:uid="{8E408894-08EA-4670-8383-F63F233DD129}"/>
  </dataValidations>
  <printOptions horizontalCentered="1"/>
  <pageMargins left="0" right="0" top="0" bottom="0" header="0" footer="0"/>
  <pageSetup scale="6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0</xdr:col>
                    <xdr:colOff>476250</xdr:colOff>
                    <xdr:row>6</xdr:row>
                    <xdr:rowOff>19050</xdr:rowOff>
                  </from>
                  <to>
                    <xdr:col>1</xdr:col>
                    <xdr:colOff>9525</xdr:colOff>
                    <xdr:row>7</xdr:row>
                    <xdr:rowOff>104775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2</xdr:col>
                    <xdr:colOff>523875</xdr:colOff>
                    <xdr:row>6</xdr:row>
                    <xdr:rowOff>19050</xdr:rowOff>
                  </from>
                  <to>
                    <xdr:col>3</xdr:col>
                    <xdr:colOff>57150</xdr:colOff>
                    <xdr:row>7</xdr:row>
                    <xdr:rowOff>104775</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0</xdr:col>
                    <xdr:colOff>504825</xdr:colOff>
                    <xdr:row>16</xdr:row>
                    <xdr:rowOff>47625</xdr:rowOff>
                  </from>
                  <to>
                    <xdr:col>1</xdr:col>
                    <xdr:colOff>38100</xdr:colOff>
                    <xdr:row>17</xdr:row>
                    <xdr:rowOff>133350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5</xdr:col>
                    <xdr:colOff>171450</xdr:colOff>
                    <xdr:row>16</xdr:row>
                    <xdr:rowOff>57150</xdr:rowOff>
                  </from>
                  <to>
                    <xdr:col>5</xdr:col>
                    <xdr:colOff>571500</xdr:colOff>
                    <xdr:row>17</xdr:row>
                    <xdr:rowOff>142875</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8</xdr:col>
                    <xdr:colOff>161925</xdr:colOff>
                    <xdr:row>16</xdr:row>
                    <xdr:rowOff>76200</xdr:rowOff>
                  </from>
                  <to>
                    <xdr:col>8</xdr:col>
                    <xdr:colOff>561975</xdr:colOff>
                    <xdr:row>17</xdr:row>
                    <xdr:rowOff>161925</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0</xdr:col>
                    <xdr:colOff>419100</xdr:colOff>
                    <xdr:row>20</xdr:row>
                    <xdr:rowOff>19050</xdr:rowOff>
                  </from>
                  <to>
                    <xdr:col>0</xdr:col>
                    <xdr:colOff>819150</xdr:colOff>
                    <xdr:row>21</xdr:row>
                    <xdr:rowOff>104775</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5</xdr:col>
                    <xdr:colOff>257175</xdr:colOff>
                    <xdr:row>20</xdr:row>
                    <xdr:rowOff>66675</xdr:rowOff>
                  </from>
                  <to>
                    <xdr:col>5</xdr:col>
                    <xdr:colOff>657225</xdr:colOff>
                    <xdr:row>21</xdr:row>
                    <xdr:rowOff>152400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8</xdr:col>
                    <xdr:colOff>142875</xdr:colOff>
                    <xdr:row>20</xdr:row>
                    <xdr:rowOff>47625</xdr:rowOff>
                  </from>
                  <to>
                    <xdr:col>8</xdr:col>
                    <xdr:colOff>542925</xdr:colOff>
                    <xdr:row>21</xdr:row>
                    <xdr:rowOff>133350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0</xdr:col>
                    <xdr:colOff>390525</xdr:colOff>
                    <xdr:row>24</xdr:row>
                    <xdr:rowOff>47625</xdr:rowOff>
                  </from>
                  <to>
                    <xdr:col>0</xdr:col>
                    <xdr:colOff>790575</xdr:colOff>
                    <xdr:row>25</xdr:row>
                    <xdr:rowOff>133350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5</xdr:col>
                    <xdr:colOff>200025</xdr:colOff>
                    <xdr:row>24</xdr:row>
                    <xdr:rowOff>66675</xdr:rowOff>
                  </from>
                  <to>
                    <xdr:col>5</xdr:col>
                    <xdr:colOff>600075</xdr:colOff>
                    <xdr:row>25</xdr:row>
                    <xdr:rowOff>152400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8</xdr:col>
                    <xdr:colOff>133350</xdr:colOff>
                    <xdr:row>24</xdr:row>
                    <xdr:rowOff>57150</xdr:rowOff>
                  </from>
                  <to>
                    <xdr:col>8</xdr:col>
                    <xdr:colOff>533400</xdr:colOff>
                    <xdr:row>25</xdr:row>
                    <xdr:rowOff>142875</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0</xdr:col>
                    <xdr:colOff>504825</xdr:colOff>
                    <xdr:row>16</xdr:row>
                    <xdr:rowOff>47625</xdr:rowOff>
                  </from>
                  <to>
                    <xdr:col>1</xdr:col>
                    <xdr:colOff>38100</xdr:colOff>
                    <xdr:row>17</xdr:row>
                    <xdr:rowOff>133350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5</xdr:col>
                    <xdr:colOff>171450</xdr:colOff>
                    <xdr:row>16</xdr:row>
                    <xdr:rowOff>57150</xdr:rowOff>
                  </from>
                  <to>
                    <xdr:col>5</xdr:col>
                    <xdr:colOff>571500</xdr:colOff>
                    <xdr:row>17</xdr:row>
                    <xdr:rowOff>142875</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8</xdr:col>
                    <xdr:colOff>161925</xdr:colOff>
                    <xdr:row>16</xdr:row>
                    <xdr:rowOff>76200</xdr:rowOff>
                  </from>
                  <to>
                    <xdr:col>8</xdr:col>
                    <xdr:colOff>561975</xdr:colOff>
                    <xdr:row>17</xdr:row>
                    <xdr:rowOff>161925</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0</xdr:col>
                    <xdr:colOff>419100</xdr:colOff>
                    <xdr:row>20</xdr:row>
                    <xdr:rowOff>19050</xdr:rowOff>
                  </from>
                  <to>
                    <xdr:col>0</xdr:col>
                    <xdr:colOff>819150</xdr:colOff>
                    <xdr:row>21</xdr:row>
                    <xdr:rowOff>104775</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5</xdr:col>
                    <xdr:colOff>257175</xdr:colOff>
                    <xdr:row>20</xdr:row>
                    <xdr:rowOff>66675</xdr:rowOff>
                  </from>
                  <to>
                    <xdr:col>5</xdr:col>
                    <xdr:colOff>657225</xdr:colOff>
                    <xdr:row>21</xdr:row>
                    <xdr:rowOff>152400</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8</xdr:col>
                    <xdr:colOff>142875</xdr:colOff>
                    <xdr:row>20</xdr:row>
                    <xdr:rowOff>47625</xdr:rowOff>
                  </from>
                  <to>
                    <xdr:col>8</xdr:col>
                    <xdr:colOff>542925</xdr:colOff>
                    <xdr:row>21</xdr:row>
                    <xdr:rowOff>133350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77149-C077-419A-B17C-44D27FFF4B2A}">
  <sheetPr codeName="Sheet21">
    <pageSetUpPr fitToPage="1"/>
  </sheetPr>
  <dimension ref="A1:N46"/>
  <sheetViews>
    <sheetView showGridLines="0" workbookViewId="0">
      <selection sqref="A1:N1"/>
    </sheetView>
  </sheetViews>
  <sheetFormatPr defaultRowHeight="15" x14ac:dyDescent="0.25"/>
  <cols>
    <col min="1" max="7" width="13" customWidth="1"/>
    <col min="8" max="8" width="17.140625" customWidth="1"/>
    <col min="9" max="11" width="13" customWidth="1"/>
    <col min="12" max="12" width="16.85546875" customWidth="1"/>
    <col min="13" max="14" width="13" customWidth="1"/>
  </cols>
  <sheetData>
    <row r="1" spans="1:14" ht="18.75" x14ac:dyDescent="0.3">
      <c r="A1" s="383" t="s">
        <v>64</v>
      </c>
      <c r="B1" s="384"/>
      <c r="C1" s="384"/>
      <c r="D1" s="384"/>
      <c r="E1" s="384"/>
      <c r="F1" s="384"/>
      <c r="G1" s="384"/>
      <c r="H1" s="384"/>
      <c r="I1" s="384"/>
      <c r="J1" s="384"/>
      <c r="K1" s="384"/>
      <c r="L1" s="384"/>
      <c r="M1" s="384"/>
      <c r="N1" s="385"/>
    </row>
    <row r="2" spans="1:14" s="2" customFormat="1" ht="24" customHeight="1" x14ac:dyDescent="0.25">
      <c r="A2" s="290" t="s">
        <v>489</v>
      </c>
      <c r="B2" s="291"/>
      <c r="C2" s="291"/>
      <c r="D2" s="291"/>
      <c r="E2" s="291"/>
      <c r="F2" s="291"/>
      <c r="G2" s="291"/>
      <c r="H2" s="291"/>
      <c r="I2" s="291"/>
      <c r="J2" s="291"/>
      <c r="K2" s="291"/>
      <c r="L2" s="291"/>
      <c r="M2" s="291"/>
      <c r="N2" s="292"/>
    </row>
    <row r="3" spans="1:14" ht="30.2" customHeight="1" x14ac:dyDescent="0.25">
      <c r="A3" s="341" t="s">
        <v>2</v>
      </c>
      <c r="B3" s="287"/>
      <c r="C3" s="287" t="s">
        <v>3</v>
      </c>
      <c r="D3" s="287"/>
      <c r="E3" s="287"/>
      <c r="F3" s="287"/>
      <c r="G3" s="287" t="s">
        <v>65</v>
      </c>
      <c r="H3" s="287"/>
      <c r="I3" s="287" t="s">
        <v>5</v>
      </c>
      <c r="J3" s="287"/>
      <c r="K3" s="287"/>
      <c r="L3" s="287" t="s">
        <v>6</v>
      </c>
      <c r="M3" s="287"/>
      <c r="N3" s="393"/>
    </row>
    <row r="4" spans="1:14" x14ac:dyDescent="0.25">
      <c r="A4" s="392"/>
      <c r="B4" s="226"/>
      <c r="C4" s="226"/>
      <c r="D4" s="226"/>
      <c r="E4" s="226"/>
      <c r="F4" s="226"/>
      <c r="G4" s="226"/>
      <c r="H4" s="226"/>
      <c r="I4" s="226"/>
      <c r="J4" s="226"/>
      <c r="K4" s="226"/>
      <c r="L4" s="226"/>
      <c r="M4" s="226"/>
      <c r="N4" s="394"/>
    </row>
    <row r="5" spans="1:14" x14ac:dyDescent="0.25">
      <c r="A5" s="392"/>
      <c r="B5" s="226"/>
      <c r="C5" s="226"/>
      <c r="D5" s="226"/>
      <c r="E5" s="226"/>
      <c r="F5" s="226"/>
      <c r="G5" s="226"/>
      <c r="H5" s="226"/>
      <c r="I5" s="226"/>
      <c r="J5" s="226"/>
      <c r="K5" s="226"/>
      <c r="L5" s="226"/>
      <c r="M5" s="226"/>
      <c r="N5" s="394"/>
    </row>
    <row r="6" spans="1:14" ht="30.2" customHeight="1" x14ac:dyDescent="0.25">
      <c r="A6" s="341" t="s">
        <v>7</v>
      </c>
      <c r="B6" s="287"/>
      <c r="C6" s="287" t="s">
        <v>8</v>
      </c>
      <c r="D6" s="287"/>
      <c r="E6" s="396" t="s">
        <v>66</v>
      </c>
      <c r="F6" s="397"/>
      <c r="G6" s="397"/>
      <c r="H6" s="408"/>
      <c r="I6" s="287" t="s">
        <v>11</v>
      </c>
      <c r="J6" s="287"/>
      <c r="K6" s="287"/>
      <c r="L6" s="287" t="s">
        <v>12</v>
      </c>
      <c r="M6" s="287"/>
      <c r="N6" s="393"/>
    </row>
    <row r="7" spans="1:14" x14ac:dyDescent="0.25">
      <c r="A7" s="322"/>
      <c r="B7" s="323"/>
      <c r="C7" s="323"/>
      <c r="D7" s="323"/>
      <c r="E7" s="355"/>
      <c r="F7" s="399"/>
      <c r="G7" s="399"/>
      <c r="H7" s="313"/>
      <c r="I7" s="226"/>
      <c r="J7" s="226"/>
      <c r="K7" s="226"/>
      <c r="L7" s="226"/>
      <c r="M7" s="226"/>
      <c r="N7" s="394"/>
    </row>
    <row r="8" spans="1:14" x14ac:dyDescent="0.25">
      <c r="A8" s="322"/>
      <c r="B8" s="323"/>
      <c r="C8" s="323"/>
      <c r="D8" s="323"/>
      <c r="E8" s="331"/>
      <c r="F8" s="400"/>
      <c r="G8" s="400"/>
      <c r="H8" s="332"/>
      <c r="I8" s="226"/>
      <c r="J8" s="226"/>
      <c r="K8" s="226"/>
      <c r="L8" s="226"/>
      <c r="M8" s="226"/>
      <c r="N8" s="394"/>
    </row>
    <row r="9" spans="1:14" s="2" customFormat="1" ht="24" customHeight="1" x14ac:dyDescent="0.25">
      <c r="A9" s="290" t="s">
        <v>67</v>
      </c>
      <c r="B9" s="291"/>
      <c r="C9" s="291"/>
      <c r="D9" s="291"/>
      <c r="E9" s="291"/>
      <c r="F9" s="291"/>
      <c r="G9" s="291"/>
      <c r="H9" s="291"/>
      <c r="I9" s="291"/>
      <c r="J9" s="291"/>
      <c r="K9" s="291"/>
      <c r="L9" s="291"/>
      <c r="M9" s="291"/>
      <c r="N9" s="292"/>
    </row>
    <row r="10" spans="1:14" ht="30.2" customHeight="1" x14ac:dyDescent="0.25">
      <c r="A10" s="341" t="s">
        <v>14</v>
      </c>
      <c r="B10" s="287"/>
      <c r="C10" s="287"/>
      <c r="D10" s="428" t="s">
        <v>15</v>
      </c>
      <c r="E10" s="432"/>
      <c r="F10" s="432"/>
      <c r="G10" s="432"/>
      <c r="H10" s="429"/>
      <c r="I10" s="287" t="s">
        <v>68</v>
      </c>
      <c r="J10" s="287"/>
      <c r="K10" s="287"/>
      <c r="L10" s="287"/>
      <c r="M10" s="287" t="s">
        <v>69</v>
      </c>
      <c r="N10" s="393"/>
    </row>
    <row r="11" spans="1:14" ht="15" customHeight="1" x14ac:dyDescent="0.25">
      <c r="A11" s="430"/>
      <c r="B11" s="431"/>
      <c r="C11" s="431"/>
      <c r="D11" s="355"/>
      <c r="E11" s="399"/>
      <c r="F11" s="399"/>
      <c r="G11" s="399"/>
      <c r="H11" s="313"/>
      <c r="I11" s="433"/>
      <c r="J11" s="434"/>
      <c r="K11" s="434"/>
      <c r="L11" s="435"/>
      <c r="M11" s="226"/>
      <c r="N11" s="394"/>
    </row>
    <row r="12" spans="1:14" ht="15" customHeight="1" x14ac:dyDescent="0.25">
      <c r="A12" s="430"/>
      <c r="B12" s="431"/>
      <c r="C12" s="431"/>
      <c r="D12" s="331"/>
      <c r="E12" s="400"/>
      <c r="F12" s="400"/>
      <c r="G12" s="400"/>
      <c r="H12" s="332"/>
      <c r="I12" s="436"/>
      <c r="J12" s="437"/>
      <c r="K12" s="437"/>
      <c r="L12" s="438"/>
      <c r="M12" s="226"/>
      <c r="N12" s="394"/>
    </row>
    <row r="13" spans="1:14" s="2" customFormat="1" ht="30.2" customHeight="1" x14ac:dyDescent="0.25">
      <c r="A13" s="423" t="s">
        <v>74</v>
      </c>
      <c r="B13" s="342"/>
      <c r="C13" s="342"/>
      <c r="D13" s="396" t="s">
        <v>21</v>
      </c>
      <c r="E13" s="408"/>
      <c r="F13" s="287" t="s">
        <v>71</v>
      </c>
      <c r="G13" s="287"/>
      <c r="H13" s="287" t="s">
        <v>72</v>
      </c>
      <c r="I13" s="287"/>
      <c r="J13" s="287"/>
      <c r="K13" s="287" t="s">
        <v>70</v>
      </c>
      <c r="L13" s="287"/>
      <c r="M13" s="287" t="s">
        <v>73</v>
      </c>
      <c r="N13" s="393"/>
    </row>
    <row r="14" spans="1:14" x14ac:dyDescent="0.25">
      <c r="A14" s="392"/>
      <c r="B14" s="226"/>
      <c r="C14" s="226"/>
      <c r="D14" s="226"/>
      <c r="E14" s="226"/>
      <c r="F14" s="226"/>
      <c r="G14" s="226"/>
      <c r="H14" s="226"/>
      <c r="I14" s="226"/>
      <c r="J14" s="226"/>
      <c r="K14" s="226"/>
      <c r="L14" s="226"/>
      <c r="M14" s="226"/>
      <c r="N14" s="394"/>
    </row>
    <row r="15" spans="1:14" x14ac:dyDescent="0.25">
      <c r="A15" s="392"/>
      <c r="B15" s="226"/>
      <c r="C15" s="226"/>
      <c r="D15" s="226"/>
      <c r="E15" s="226"/>
      <c r="F15" s="226"/>
      <c r="G15" s="226"/>
      <c r="H15" s="226"/>
      <c r="I15" s="226"/>
      <c r="J15" s="226"/>
      <c r="K15" s="226"/>
      <c r="L15" s="226"/>
      <c r="M15" s="226"/>
      <c r="N15" s="394"/>
    </row>
    <row r="16" spans="1:14" s="2" customFormat="1" ht="24" customHeight="1" x14ac:dyDescent="0.25">
      <c r="A16" s="290" t="s">
        <v>35</v>
      </c>
      <c r="B16" s="291"/>
      <c r="C16" s="291"/>
      <c r="D16" s="291"/>
      <c r="E16" s="291"/>
      <c r="F16" s="291"/>
      <c r="G16" s="291"/>
      <c r="H16" s="291"/>
      <c r="I16" s="291"/>
      <c r="J16" s="291"/>
      <c r="K16" s="291"/>
      <c r="L16" s="291"/>
      <c r="M16" s="291"/>
      <c r="N16" s="292"/>
    </row>
    <row r="17" spans="1:14" x14ac:dyDescent="0.25">
      <c r="A17" s="322"/>
      <c r="B17" s="323"/>
      <c r="C17" s="287" t="s">
        <v>44</v>
      </c>
      <c r="D17" s="287"/>
      <c r="E17" s="287"/>
      <c r="F17" s="323"/>
      <c r="G17" s="287" t="s">
        <v>36</v>
      </c>
      <c r="H17" s="287"/>
      <c r="I17" s="323"/>
      <c r="J17" s="287" t="s">
        <v>37</v>
      </c>
      <c r="K17" s="287"/>
      <c r="L17" s="406"/>
      <c r="M17" s="406"/>
      <c r="N17" s="407"/>
    </row>
    <row r="18" spans="1:14" x14ac:dyDescent="0.25">
      <c r="A18" s="322"/>
      <c r="B18" s="323"/>
      <c r="C18" s="287"/>
      <c r="D18" s="287"/>
      <c r="E18" s="287"/>
      <c r="F18" s="323"/>
      <c r="G18" s="287"/>
      <c r="H18" s="287"/>
      <c r="I18" s="323"/>
      <c r="J18" s="287"/>
      <c r="K18" s="287"/>
      <c r="L18" s="406"/>
      <c r="M18" s="406"/>
      <c r="N18" s="407"/>
    </row>
    <row r="19" spans="1:14" x14ac:dyDescent="0.25">
      <c r="A19" s="341" t="s">
        <v>38</v>
      </c>
      <c r="B19" s="287"/>
      <c r="C19" s="287"/>
      <c r="D19" s="226"/>
      <c r="E19" s="226"/>
      <c r="F19" s="287" t="s">
        <v>39</v>
      </c>
      <c r="G19" s="287"/>
      <c r="H19" s="323"/>
      <c r="I19" s="323"/>
      <c r="J19" s="287" t="s">
        <v>40</v>
      </c>
      <c r="K19" s="287"/>
      <c r="L19" s="323"/>
      <c r="M19" s="323"/>
      <c r="N19" s="405"/>
    </row>
    <row r="20" spans="1:14" x14ac:dyDescent="0.25">
      <c r="A20" s="341"/>
      <c r="B20" s="287"/>
      <c r="C20" s="287"/>
      <c r="D20" s="226"/>
      <c r="E20" s="226"/>
      <c r="F20" s="287"/>
      <c r="G20" s="287"/>
      <c r="H20" s="323"/>
      <c r="I20" s="323"/>
      <c r="J20" s="287"/>
      <c r="K20" s="287"/>
      <c r="L20" s="323"/>
      <c r="M20" s="323"/>
      <c r="N20" s="405"/>
    </row>
    <row r="21" spans="1:14" x14ac:dyDescent="0.25">
      <c r="A21" s="322"/>
      <c r="B21" s="323"/>
      <c r="C21" s="287" t="s">
        <v>41</v>
      </c>
      <c r="D21" s="287"/>
      <c r="E21" s="287"/>
      <c r="F21" s="226"/>
      <c r="G21" s="287" t="s">
        <v>36</v>
      </c>
      <c r="H21" s="287"/>
      <c r="I21" s="323"/>
      <c r="J21" s="287" t="s">
        <v>37</v>
      </c>
      <c r="K21" s="287"/>
      <c r="L21" s="406"/>
      <c r="M21" s="406"/>
      <c r="N21" s="407"/>
    </row>
    <row r="22" spans="1:14" x14ac:dyDescent="0.25">
      <c r="A22" s="322"/>
      <c r="B22" s="323"/>
      <c r="C22" s="287"/>
      <c r="D22" s="287"/>
      <c r="E22" s="287"/>
      <c r="F22" s="226"/>
      <c r="G22" s="287"/>
      <c r="H22" s="287"/>
      <c r="I22" s="323"/>
      <c r="J22" s="287"/>
      <c r="K22" s="287"/>
      <c r="L22" s="406"/>
      <c r="M22" s="406"/>
      <c r="N22" s="407"/>
    </row>
    <row r="23" spans="1:14" x14ac:dyDescent="0.25">
      <c r="A23" s="403" t="s">
        <v>42</v>
      </c>
      <c r="B23" s="404"/>
      <c r="C23" s="404"/>
      <c r="D23" s="404"/>
      <c r="E23" s="287" t="s">
        <v>486</v>
      </c>
      <c r="F23" s="287"/>
      <c r="G23" s="226"/>
      <c r="H23" s="226"/>
      <c r="I23" s="226"/>
      <c r="J23" s="287" t="s">
        <v>40</v>
      </c>
      <c r="K23" s="287"/>
      <c r="L23" s="226"/>
      <c r="M23" s="226"/>
      <c r="N23" s="394"/>
    </row>
    <row r="24" spans="1:14" x14ac:dyDescent="0.25">
      <c r="A24" s="403"/>
      <c r="B24" s="404"/>
      <c r="C24" s="404"/>
      <c r="D24" s="404"/>
      <c r="E24" s="287"/>
      <c r="F24" s="287"/>
      <c r="G24" s="226"/>
      <c r="H24" s="226"/>
      <c r="I24" s="226"/>
      <c r="J24" s="287"/>
      <c r="K24" s="287"/>
      <c r="L24" s="226"/>
      <c r="M24" s="226"/>
      <c r="N24" s="394"/>
    </row>
    <row r="25" spans="1:14" x14ac:dyDescent="0.25">
      <c r="A25" s="322"/>
      <c r="B25" s="323"/>
      <c r="C25" s="287" t="s">
        <v>43</v>
      </c>
      <c r="D25" s="287"/>
      <c r="E25" s="287"/>
      <c r="F25" s="323"/>
      <c r="G25" s="287" t="s">
        <v>36</v>
      </c>
      <c r="H25" s="287"/>
      <c r="I25" s="323"/>
      <c r="J25" s="287" t="s">
        <v>37</v>
      </c>
      <c r="K25" s="287"/>
      <c r="L25" s="406"/>
      <c r="M25" s="406"/>
      <c r="N25" s="407"/>
    </row>
    <row r="26" spans="1:14" x14ac:dyDescent="0.25">
      <c r="A26" s="322"/>
      <c r="B26" s="323"/>
      <c r="C26" s="287"/>
      <c r="D26" s="287"/>
      <c r="E26" s="287"/>
      <c r="F26" s="323"/>
      <c r="G26" s="287"/>
      <c r="H26" s="287"/>
      <c r="I26" s="323"/>
      <c r="J26" s="287"/>
      <c r="K26" s="287"/>
      <c r="L26" s="406"/>
      <c r="M26" s="406"/>
      <c r="N26" s="407"/>
    </row>
    <row r="27" spans="1:14" s="3" customFormat="1" ht="30.2" customHeight="1" x14ac:dyDescent="0.25">
      <c r="A27" s="423" t="s">
        <v>45</v>
      </c>
      <c r="B27" s="342"/>
      <c r="C27" s="342"/>
      <c r="D27" s="342"/>
      <c r="E27" s="342"/>
      <c r="F27" s="428" t="s">
        <v>484</v>
      </c>
      <c r="G27" s="429"/>
      <c r="H27" s="126" t="s">
        <v>480</v>
      </c>
      <c r="I27" s="428" t="s">
        <v>49</v>
      </c>
      <c r="J27" s="429"/>
      <c r="K27" s="126" t="s">
        <v>485</v>
      </c>
      <c r="L27" s="126" t="s">
        <v>46</v>
      </c>
      <c r="M27" s="126" t="s">
        <v>47</v>
      </c>
      <c r="N27" s="150" t="s">
        <v>48</v>
      </c>
    </row>
    <row r="28" spans="1:14" x14ac:dyDescent="0.25">
      <c r="A28" s="392"/>
      <c r="B28" s="226"/>
      <c r="C28" s="226"/>
      <c r="D28" s="226"/>
      <c r="E28" s="226"/>
      <c r="F28" s="226"/>
      <c r="G28" s="226"/>
      <c r="H28" s="226"/>
      <c r="I28" s="226"/>
      <c r="J28" s="226"/>
      <c r="K28" s="226"/>
      <c r="L28" s="226"/>
      <c r="M28" s="226"/>
      <c r="N28" s="394"/>
    </row>
    <row r="29" spans="1:14" x14ac:dyDescent="0.25">
      <c r="A29" s="392"/>
      <c r="B29" s="226"/>
      <c r="C29" s="226"/>
      <c r="D29" s="226"/>
      <c r="E29" s="226"/>
      <c r="F29" s="226"/>
      <c r="G29" s="226"/>
      <c r="H29" s="226"/>
      <c r="I29" s="226"/>
      <c r="J29" s="226"/>
      <c r="K29" s="226"/>
      <c r="L29" s="226"/>
      <c r="M29" s="226"/>
      <c r="N29" s="394"/>
    </row>
    <row r="30" spans="1:14" ht="19.5" thickBot="1" x14ac:dyDescent="0.35">
      <c r="A30" s="411" t="s">
        <v>94</v>
      </c>
      <c r="B30" s="412"/>
      <c r="C30" s="412"/>
      <c r="D30" s="412"/>
      <c r="E30" s="412"/>
      <c r="F30" s="412"/>
      <c r="G30" s="412"/>
      <c r="H30" s="412"/>
      <c r="I30" s="412"/>
      <c r="J30" s="412"/>
      <c r="K30" s="412"/>
      <c r="L30" s="412"/>
      <c r="M30" s="412"/>
      <c r="N30" s="413"/>
    </row>
    <row r="31" spans="1:14" x14ac:dyDescent="0.25">
      <c r="A31" s="1"/>
      <c r="B31" s="1"/>
      <c r="C31" s="1"/>
      <c r="D31" s="1"/>
      <c r="E31" s="1"/>
      <c r="F31" s="1"/>
      <c r="G31" s="1"/>
      <c r="H31" s="1"/>
      <c r="I31" s="1"/>
      <c r="J31" s="1"/>
      <c r="K31" s="1"/>
      <c r="L31" s="1"/>
      <c r="M31" s="1"/>
      <c r="N31" s="1"/>
    </row>
    <row r="32" spans="1:14" x14ac:dyDescent="0.25">
      <c r="A32" s="1"/>
      <c r="B32" s="1"/>
      <c r="C32" s="1"/>
      <c r="D32" s="1"/>
      <c r="E32" s="1"/>
      <c r="F32" s="1"/>
      <c r="G32" s="1"/>
      <c r="H32" s="1"/>
      <c r="I32" s="1"/>
      <c r="J32" s="1"/>
      <c r="K32" s="1"/>
      <c r="L32" s="1"/>
      <c r="M32" s="1"/>
      <c r="N32" s="1"/>
    </row>
    <row r="33" spans="1:14" x14ac:dyDescent="0.25">
      <c r="A33" s="1"/>
      <c r="B33" s="1"/>
      <c r="C33" s="1"/>
      <c r="D33" s="1"/>
      <c r="E33" s="1"/>
      <c r="F33" s="1"/>
      <c r="G33" s="1"/>
      <c r="H33" s="1"/>
      <c r="I33" s="1"/>
      <c r="J33" s="1"/>
      <c r="K33" s="1"/>
      <c r="L33" s="1"/>
      <c r="M33" s="1"/>
      <c r="N33" s="1"/>
    </row>
    <row r="34" spans="1:14" x14ac:dyDescent="0.25">
      <c r="A34" s="1"/>
      <c r="B34" s="1"/>
      <c r="C34" s="1"/>
      <c r="D34" s="1"/>
      <c r="E34" s="1"/>
      <c r="F34" s="1"/>
      <c r="G34" s="1"/>
      <c r="H34" s="1"/>
      <c r="I34" s="1"/>
      <c r="J34" s="1"/>
      <c r="K34" s="1"/>
      <c r="L34" s="1"/>
      <c r="M34" s="1"/>
      <c r="N34" s="1"/>
    </row>
    <row r="35" spans="1:14" x14ac:dyDescent="0.25">
      <c r="A35" s="1"/>
      <c r="B35" s="1"/>
      <c r="C35" s="1"/>
      <c r="D35" s="1"/>
      <c r="E35" s="1"/>
      <c r="F35" s="1"/>
      <c r="G35" s="1"/>
      <c r="H35" s="1"/>
      <c r="I35" s="1"/>
      <c r="J35" s="1"/>
      <c r="K35" s="1"/>
      <c r="L35" s="1"/>
      <c r="M35" s="1"/>
      <c r="N35" s="1"/>
    </row>
    <row r="36" spans="1:14" x14ac:dyDescent="0.25">
      <c r="A36" s="1"/>
      <c r="B36" s="1"/>
      <c r="C36" s="1"/>
      <c r="D36" s="1"/>
      <c r="E36" s="1"/>
      <c r="F36" s="1"/>
      <c r="G36" s="1"/>
      <c r="H36" s="1"/>
      <c r="I36" s="1"/>
      <c r="J36" s="1"/>
      <c r="K36" s="1"/>
      <c r="L36" s="1"/>
      <c r="M36" s="1"/>
      <c r="N36" s="1"/>
    </row>
    <row r="37" spans="1:14" x14ac:dyDescent="0.25">
      <c r="A37" s="1"/>
      <c r="B37" s="1"/>
      <c r="C37" s="1"/>
      <c r="D37" s="1"/>
      <c r="E37" s="1"/>
      <c r="F37" s="1"/>
      <c r="G37" s="1"/>
      <c r="H37" s="1"/>
      <c r="I37" s="1"/>
      <c r="J37" s="1"/>
      <c r="K37" s="1"/>
      <c r="L37" s="1"/>
      <c r="M37" s="1"/>
      <c r="N37" s="1"/>
    </row>
    <row r="38" spans="1:14" x14ac:dyDescent="0.25">
      <c r="A38" s="1"/>
      <c r="B38" s="1"/>
      <c r="C38" s="1"/>
      <c r="D38" s="1"/>
      <c r="E38" s="1"/>
      <c r="F38" s="1"/>
      <c r="G38" s="1"/>
      <c r="H38" s="1"/>
      <c r="I38" s="1"/>
      <c r="J38" s="1"/>
      <c r="K38" s="1"/>
      <c r="L38" s="1"/>
      <c r="M38" s="1"/>
      <c r="N38" s="1"/>
    </row>
    <row r="39" spans="1:14" x14ac:dyDescent="0.25">
      <c r="A39" s="1"/>
      <c r="B39" s="1"/>
      <c r="C39" s="1"/>
      <c r="D39" s="1"/>
      <c r="E39" s="1"/>
      <c r="F39" s="1"/>
      <c r="G39" s="1"/>
      <c r="H39" s="1"/>
      <c r="I39" s="1"/>
      <c r="J39" s="1"/>
      <c r="K39" s="1"/>
      <c r="L39" s="1"/>
      <c r="M39" s="1"/>
      <c r="N39" s="1"/>
    </row>
    <row r="40" spans="1:14" x14ac:dyDescent="0.25">
      <c r="A40" s="1"/>
      <c r="B40" s="1"/>
      <c r="C40" s="1"/>
      <c r="D40" s="1"/>
      <c r="E40" s="1"/>
      <c r="F40" s="1"/>
      <c r="G40" s="1"/>
      <c r="H40" s="1"/>
      <c r="I40" s="1"/>
      <c r="J40" s="1"/>
      <c r="K40" s="1"/>
      <c r="L40" s="1"/>
      <c r="M40" s="1"/>
      <c r="N40" s="1"/>
    </row>
    <row r="41" spans="1:14" x14ac:dyDescent="0.25">
      <c r="A41" s="1"/>
      <c r="B41" s="1"/>
      <c r="C41" s="1"/>
      <c r="D41" s="1"/>
      <c r="E41" s="1"/>
      <c r="F41" s="1"/>
      <c r="G41" s="1"/>
      <c r="H41" s="1"/>
      <c r="I41" s="1"/>
      <c r="J41" s="1"/>
      <c r="K41" s="1"/>
      <c r="L41" s="1"/>
      <c r="M41" s="1"/>
      <c r="N41" s="1"/>
    </row>
    <row r="42" spans="1:14" x14ac:dyDescent="0.25">
      <c r="A42" s="1"/>
      <c r="B42" s="1"/>
      <c r="C42" s="1"/>
      <c r="D42" s="1"/>
      <c r="E42" s="1"/>
      <c r="F42" s="1"/>
      <c r="G42" s="1"/>
      <c r="H42" s="1"/>
      <c r="I42" s="1"/>
      <c r="J42" s="1"/>
      <c r="K42" s="1"/>
      <c r="L42" s="1"/>
      <c r="M42" s="1"/>
      <c r="N42" s="1"/>
    </row>
    <row r="43" spans="1:14" x14ac:dyDescent="0.25">
      <c r="A43" s="1"/>
      <c r="B43" s="1"/>
      <c r="C43" s="1"/>
      <c r="D43" s="1"/>
      <c r="E43" s="1"/>
      <c r="F43" s="1"/>
      <c r="G43" s="1"/>
      <c r="H43" s="1"/>
      <c r="I43" s="1"/>
      <c r="J43" s="1"/>
      <c r="K43" s="1"/>
      <c r="L43" s="1"/>
      <c r="M43" s="1"/>
      <c r="N43" s="1"/>
    </row>
    <row r="44" spans="1:14" x14ac:dyDescent="0.25">
      <c r="A44" s="1"/>
      <c r="B44" s="1"/>
      <c r="C44" s="1"/>
      <c r="D44" s="1"/>
      <c r="E44" s="1"/>
      <c r="F44" s="1"/>
      <c r="G44" s="1"/>
      <c r="H44" s="1"/>
      <c r="I44" s="1"/>
      <c r="J44" s="1"/>
      <c r="K44" s="1"/>
      <c r="L44" s="1"/>
      <c r="M44" s="1"/>
      <c r="N44" s="1"/>
    </row>
    <row r="45" spans="1:14" x14ac:dyDescent="0.25">
      <c r="A45" s="1"/>
      <c r="B45" s="1"/>
      <c r="C45" s="1"/>
      <c r="D45" s="1"/>
      <c r="E45" s="1"/>
      <c r="F45" s="1"/>
      <c r="G45" s="1"/>
      <c r="H45" s="1"/>
      <c r="I45" s="1"/>
      <c r="J45" s="1"/>
      <c r="K45" s="1"/>
      <c r="L45" s="1"/>
      <c r="M45" s="1"/>
      <c r="N45" s="1"/>
    </row>
    <row r="46" spans="1:14" x14ac:dyDescent="0.25">
      <c r="A46" s="1"/>
      <c r="B46" s="1"/>
      <c r="C46" s="1"/>
      <c r="D46" s="1"/>
      <c r="E46" s="1"/>
      <c r="F46" s="1"/>
      <c r="G46" s="1"/>
      <c r="H46" s="1"/>
      <c r="I46" s="1"/>
      <c r="J46" s="1"/>
      <c r="K46" s="1"/>
      <c r="L46" s="1"/>
      <c r="M46" s="1"/>
      <c r="N46" s="1"/>
    </row>
  </sheetData>
  <mergeCells count="88">
    <mergeCell ref="M28:M29"/>
    <mergeCell ref="N28:N29"/>
    <mergeCell ref="A30:N30"/>
    <mergeCell ref="L25:N26"/>
    <mergeCell ref="A27:E27"/>
    <mergeCell ref="F27:G27"/>
    <mergeCell ref="I27:J27"/>
    <mergeCell ref="A28:E29"/>
    <mergeCell ref="F28:G29"/>
    <mergeCell ref="H28:H29"/>
    <mergeCell ref="I28:J29"/>
    <mergeCell ref="K28:K29"/>
    <mergeCell ref="L28:L29"/>
    <mergeCell ref="A25:B26"/>
    <mergeCell ref="C25:E26"/>
    <mergeCell ref="F25:F26"/>
    <mergeCell ref="G25:H26"/>
    <mergeCell ref="I25:I26"/>
    <mergeCell ref="J25:K26"/>
    <mergeCell ref="L21:N22"/>
    <mergeCell ref="A23:D24"/>
    <mergeCell ref="E23:F24"/>
    <mergeCell ref="G23:I24"/>
    <mergeCell ref="J23:K24"/>
    <mergeCell ref="L23:N24"/>
    <mergeCell ref="A21:B22"/>
    <mergeCell ref="C21:E22"/>
    <mergeCell ref="F21:F22"/>
    <mergeCell ref="G21:H22"/>
    <mergeCell ref="I21:I22"/>
    <mergeCell ref="J21:K22"/>
    <mergeCell ref="L19:N20"/>
    <mergeCell ref="A16:N16"/>
    <mergeCell ref="A17:B18"/>
    <mergeCell ref="C17:E18"/>
    <mergeCell ref="F17:F18"/>
    <mergeCell ref="G17:H18"/>
    <mergeCell ref="I17:I18"/>
    <mergeCell ref="J17:K18"/>
    <mergeCell ref="L17:N18"/>
    <mergeCell ref="A19:C20"/>
    <mergeCell ref="D19:E20"/>
    <mergeCell ref="F19:G20"/>
    <mergeCell ref="H19:I20"/>
    <mergeCell ref="J19:K20"/>
    <mergeCell ref="M14:N15"/>
    <mergeCell ref="A13:C13"/>
    <mergeCell ref="D13:E13"/>
    <mergeCell ref="F13:G13"/>
    <mergeCell ref="H13:J13"/>
    <mergeCell ref="K13:L13"/>
    <mergeCell ref="M13:N13"/>
    <mergeCell ref="A14:C15"/>
    <mergeCell ref="D14:E15"/>
    <mergeCell ref="F14:G15"/>
    <mergeCell ref="H14:J15"/>
    <mergeCell ref="K14:L15"/>
    <mergeCell ref="A10:C10"/>
    <mergeCell ref="D10:H10"/>
    <mergeCell ref="I10:L10"/>
    <mergeCell ref="M10:N10"/>
    <mergeCell ref="A11:C12"/>
    <mergeCell ref="D11:H12"/>
    <mergeCell ref="I11:L12"/>
    <mergeCell ref="M11:N12"/>
    <mergeCell ref="A9:N9"/>
    <mergeCell ref="A4:B5"/>
    <mergeCell ref="C4:F5"/>
    <mergeCell ref="G4:H5"/>
    <mergeCell ref="I4:K5"/>
    <mergeCell ref="L4:N5"/>
    <mergeCell ref="A6:B6"/>
    <mergeCell ref="C6:D6"/>
    <mergeCell ref="E6:H6"/>
    <mergeCell ref="I6:K6"/>
    <mergeCell ref="L6:N6"/>
    <mergeCell ref="A7:B8"/>
    <mergeCell ref="C7:D8"/>
    <mergeCell ref="E7:H8"/>
    <mergeCell ref="I7:K8"/>
    <mergeCell ref="L7:N8"/>
    <mergeCell ref="A1:N1"/>
    <mergeCell ref="A2:N2"/>
    <mergeCell ref="A3:B3"/>
    <mergeCell ref="C3:F3"/>
    <mergeCell ref="G3:H3"/>
    <mergeCell ref="I3:K3"/>
    <mergeCell ref="L3:N3"/>
  </mergeCells>
  <dataValidations disablePrompts="1" count="34">
    <dataValidation allowBlank="1" showInputMessage="1" showErrorMessage="1" promptTitle="Heating Nighttime Setback (F)" prompt="The number of degrees the thermostat lowers the heating temperature at night to save energy while maintaining comfort. Typically, this is set 5-10°F below the normal daytime temperature._x000a_• Values are between 1 and 10 _x000a_" sqref="D19:E20" xr:uid="{F88F640C-7DE3-47B3-8CD8-82BA33FF4557}"/>
    <dataValidation allowBlank="1" showInputMessage="1" showErrorMessage="1" prompt="The number of hours each day that a set-back thermostat, if one exists, affects the thermostat set-point._x000a_A typical range for Daily Setback Hours is 6 to 10 hours per day, depending on household schedules and comfort preferences._x000a_• Values are between 1-12" sqref="H19:I20" xr:uid="{46ABC7AF-547A-4C5F-B147-5D8A3547F036}"/>
    <dataValidation allowBlank="1" showInputMessage="1" showErrorMessage="1" promptTitle="Cooling Efficiency (%) Improve. " prompt="1-5% typical. 5-10% possible if unit is old and air flow, charge, and duct leaks are all adjusted or fixed using diagnostic equipment. " sqref="G23:I24" xr:uid="{AE5FA8DC-39B4-4EA5-BEED-A9994BEA3347}"/>
    <dataValidation allowBlank="1" showInputMessage="1" showErrorMessage="1" promptTitle="Tune Up" prompt="Select this Checkbox if inspection of the existing equipment indicates a system tune-up is all that is necessary. " sqref="A21:B22" xr:uid="{71736ABE-D412-4D7F-ACFF-811075287E27}"/>
    <dataValidation allowBlank="1" showInputMessage="1" showErrorMessage="1" promptTitle="Required" prompt="Check required to apply the measure as a Health and Safety Measure. " sqref="F21:F22" xr:uid="{49B62EAA-7E60-4B39-B056-5013E390121E}"/>
    <dataValidation allowBlank="1" showInputMessage="1" showErrorMessage="1" promptTitle="Include In SIR" prompt="Check both “Required” and “Include in SIR” to apply the measure as an Incidental Repair (below SIR threshold) or Energy- Conservation Measure (above SIR threshold)" sqref="I21:I22 I17:I18" xr:uid="{C705159E-EE8A-4DB2-BAE6-95718ECB36F1}"/>
    <dataValidation allowBlank="1" showInputMessage="1" showErrorMessage="1" promptTitle="Required " prompt="Check required to apply the measure as a Health and Safety Measure. " sqref="F17:F18" xr:uid="{CB8D5DBF-886B-489F-8BE1-BD6B1009DC96}"/>
    <dataValidation allowBlank="1" showInputMessage="1" showErrorMessage="1" promptTitle="Install Smart Thermostat" prompt="Select the Check Box if the existing HVAC system does not have a Smart Thermostat to operate the heating/cooling. " sqref="A17:B18" xr:uid="{AC68539C-BF42-4701-B4E6-6FA57EFCB774}"/>
    <dataValidation type="list" allowBlank="1" showInputMessage="1" showErrorMessage="1" promptTitle="Efficiency Measurement" prompt="Select the Measurement used to describe the replacement equipment being evaluated (NEAT/MHEA)_x000a_" sqref="H28:H29" xr:uid="{6014DB5F-BA0B-482A-8515-A78FD0A8AC94}">
      <formula1>"%, HSPF2, COP, "</formula1>
    </dataValidation>
    <dataValidation type="list" allowBlank="1" showInputMessage="1" showErrorMessage="1" promptTitle="Output Capacity Measurement" prompt="Enter the Output Capacity Measurement for the evaulated equipment (NEAT/MHEA)" sqref="K28:K29" xr:uid="{2094EF21-28E6-46FA-8C38-570B7D632779}">
      <formula1>"kBtu/hr, Btu/hr, kW"</formula1>
    </dataValidation>
    <dataValidation type="list" allowBlank="1" showInputMessage="1" showErrorMessage="1" promptTitle="Replacement Equipment " prompt="Select the Replacement Equipment to be evaluated for (NEAT/MHEA)" sqref="A28:E29" xr:uid="{E72C702B-5B0C-4040-B5F4-6EDCE7F48046}">
      <formula1>"Furance- Forced Air, Furnance- Gravity, Boiler- Hot Water, Boiler- Steam, Space Heater, Heat Pump- Central, Heat Pump- Room/Window, Heat Pump- PTHP, Heat Pump- Ductless Mini-Split"</formula1>
    </dataValidation>
    <dataValidation allowBlank="1" showInputMessage="1" showErrorMessage="1" promptTitle="Efficiency" prompt="Enter projected % of replacement equipment being evaluated (NEAT/MHEA)" sqref="F28:G29" xr:uid="{B4EF290F-0101-4AFC-9D33-9D0EC55E12A7}"/>
    <dataValidation allowBlank="1" showInputMessage="1" showErrorMessage="1" promptTitle="Output Capacity" prompt="Enter the Output Capacity of the equipment being evaluated (NEAT/MHEA)" sqref="I28:J29" xr:uid="{B18FCAE6-8589-4F41-BF22-5B29FE8DB637}"/>
    <dataValidation allowBlank="1" showInputMessage="1" showErrorMessage="1" promptTitle="Cost(s)" prompt="Enter Costs Associated with the equipment being evaluated (NEAT/MHEA)" sqref="L28:N29" xr:uid="{A3062C91-C955-460B-99A3-B5A3B12F16C7}"/>
    <dataValidation allowBlank="1" showInputMessage="1" showErrorMessage="1" promptTitle="Existing EER" prompt="Enter the Existing EER " sqref="M14:N15" xr:uid="{BA8C5961-F740-4FB4-A431-7B47121FA211}"/>
    <dataValidation allowBlank="1" showInputMessage="1" showErrorMessage="1" promptTitle="Existing SEER" prompt="Enter the existing SEER of the cooling unit. " sqref="K14:L15" xr:uid="{7398853A-A718-48C4-9255-31AC37798348}"/>
    <dataValidation type="list" allowBlank="1" showInputMessage="1" showErrorMessage="1" promptTitle="Output" prompt="Select the Output Capacity Type for the Cooling Equipment. " sqref="F14:G15" xr:uid="{71EA7802-441E-4D59-B381-06C56C424358}">
      <formula1>"kBtu/hr, Btu/hr, Tons"</formula1>
    </dataValidation>
    <dataValidation allowBlank="1" showInputMessage="1" showErrorMessage="1" promptTitle="Output Capacity" prompt="Enter the Output Capacity from the Cooling Equipment. " sqref="D14:E15" xr:uid="{700C8BC4-8E64-4D66-A759-CA6E57DC1E72}"/>
    <dataValidation allowBlank="1" showInputMessage="1" showErrorMessage="1" promptTitle="Amps (Actual Metering)" prompt="Window Unit Only. " sqref="A14:C15" xr:uid="{3113807C-AB08-40D4-A4F9-DEE8DF419C01}"/>
    <dataValidation type="list" allowBlank="1" showInputMessage="1" showErrorMessage="1" promptTitle="Air Conditioner Coil" prompt="Select the existing AC Coil Condition based off Visual Inspection. " sqref="I11:L12" xr:uid="{F9D0BC89-1BE8-49E3-9C72-8FAA082EC8FB}">
      <formula1>"Clean, Fair, Dirty, Plugged, None"</formula1>
    </dataValidation>
    <dataValidation type="list" allowBlank="1" showInputMessage="1" showErrorMessage="1" promptTitle="Recommend Further Testing" prompt="Based on Inspection, does this unit require further diagnostic testing? _x000a_Select an option from the dropdown list. " sqref="D11:H12" xr:uid="{78745D6B-5C87-4B3D-A0B7-95F439819C79}">
      <formula1>"Yes- Critical Issue, Yes- Performance Concern, Yes- Aifflow Issue, Yes- Electrical Problem, No- Operating Normally, No- Minor Adjustment Needed, No- Routine Maintenance Advised, No- Check for Efficiency Replacement "</formula1>
    </dataValidation>
    <dataValidation allowBlank="1" showInputMessage="1" showErrorMessage="1" promptTitle="Model #" prompt="Enter the Model # for the Cooling System. " sqref="L7:N8" xr:uid="{3BD398E5-DDFF-42FD-8EB1-6227388F56AC}"/>
    <dataValidation allowBlank="1" showInputMessage="1" showErrorMessage="1" promptTitle="Serial Number" prompt="Enter Serial Number for the Cooling System. " sqref="I7:K8" xr:uid="{D671998A-0156-408B-A803-5CAF7712FA3C}"/>
    <dataValidation allowBlank="1" showInputMessage="1" showErrorMessage="1" promptTitle="Floor Area Cooled (Sq. Ft) " prompt="What is the Floor Area Cooled for this Cooling System " sqref="E7:H8" xr:uid="{79913FB8-47CC-4CA4-93C0-8A3EC2804074}"/>
    <dataValidation allowBlank="1" showInputMessage="1" showErrorMessage="1" prompt="Utilize this checkbox to indicate if the existing equipment is used as a secondary cooling system for the dwelling unt. " sqref="C7:D8" xr:uid="{B52A42B2-1A37-44B0-9195-EFD91D90B7B9}"/>
    <dataValidation allowBlank="1" showInputMessage="1" showErrorMessage="1" promptTitle="Primary System " prompt="Utilize the checkbox to indicate if this cooling system is the primary system for the dwelling unit." sqref="A7:B8" xr:uid="{4571A1B3-E0B7-41C8-ACCC-2132617A258B}"/>
    <dataValidation allowBlank="1" showInputMessage="1" showErrorMessage="1" promptTitle="Year Manufactured " prompt="Enter the Year Manufactured. " sqref="L4:N5" xr:uid="{72857E31-2B40-4293-8553-B6FA1AB1BED4}"/>
    <dataValidation allowBlank="1" showInputMessage="1" showErrorMessage="1" promptTitle="HVAC System Code " prompt="Entr the Code that makes the most sense to Agency to idenitfy the existing cooling system. " sqref="A4:B5" xr:uid="{0D12DEC2-EA9C-4DC8-A571-149B5E527065}"/>
    <dataValidation type="list" allowBlank="1" showInputMessage="1" showErrorMessage="1" promptTitle="Equipment Type" prompt="Choose Equipment Type from the dropdown list." sqref="C4:F5" xr:uid="{68C4A0EA-3E0D-456D-B9CD-1424CBC7AC0A}">
      <formula1>"Air Conditioner- Central, Air Conditioner- Room, Air Conditioner- Mini-Split, Air Conditioner- PTAC, Evaporative Cooler "</formula1>
    </dataValidation>
    <dataValidation type="list" allowBlank="1" showInputMessage="1" showErrorMessage="1" promptTitle="Condition" prompt="Select the Condition from the dropdown list that best describes the cooling system. " sqref="G4:H5" xr:uid="{ADA53B3E-8729-4738-B6DF-6F4E0CBFEA82}">
      <formula1>"Good, Fair, Poor, Not Working"</formula1>
    </dataValidation>
    <dataValidation type="list" allowBlank="1" showInputMessage="1" showErrorMessage="1" promptTitle="Equipment Location " prompt="Choose Location from the dropdown list." sqref="I4:K5" xr:uid="{FF6C5F0C-81E4-4AC1-8EAE-E3CA4A7F8047}">
      <formula1>"East Side, West Side, North Side, South Side "</formula1>
    </dataValidation>
    <dataValidation type="list" allowBlank="1" showInputMessage="1" showErrorMessage="1" promptTitle="Maintenance Status " prompt="Select a Maintenance Status that best describes this Equipment" sqref="A11:C12" xr:uid="{94D6A787-1687-4E16-A3F7-165F796BC8CD}">
      <formula1>"Annual Professional Maintenance, Seldom or Never Maintained, Not Working"</formula1>
    </dataValidation>
    <dataValidation type="list" allowBlank="1" showInputMessage="1" showErrorMessage="1" promptTitle="Ton(s)" prompt="Enter the Tons for the Cooling System, if applicable. " sqref="H14:J15" xr:uid="{96F96335-6DF2-4B99-A07C-D227B96A7FDA}">
      <formula1>"1,1.5,2,2.5,3,3.5,4,4.5,5"</formula1>
    </dataValidation>
    <dataValidation type="list" allowBlank="1" showInputMessage="1" showErrorMessage="1" promptTitle="Condenser Coil Condition " prompt="Select the existing Condensing Condition based off Visual Inspection. " sqref="M11:N12" xr:uid="{5DD2C861-7FF5-424B-9726-FDF533308B27}">
      <formula1>"Clean, Fair, Dirty, Plugged, None"</formula1>
    </dataValidation>
  </dataValidations>
  <printOptions horizontalCentered="1"/>
  <pageMargins left="0" right="0" top="0" bottom="0" header="0" footer="0"/>
  <pageSetup scale="6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0</xdr:col>
                    <xdr:colOff>476250</xdr:colOff>
                    <xdr:row>6</xdr:row>
                    <xdr:rowOff>19050</xdr:rowOff>
                  </from>
                  <to>
                    <xdr:col>1</xdr:col>
                    <xdr:colOff>9525</xdr:colOff>
                    <xdr:row>7</xdr:row>
                    <xdr:rowOff>104775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2</xdr:col>
                    <xdr:colOff>523875</xdr:colOff>
                    <xdr:row>6</xdr:row>
                    <xdr:rowOff>19050</xdr:rowOff>
                  </from>
                  <to>
                    <xdr:col>3</xdr:col>
                    <xdr:colOff>57150</xdr:colOff>
                    <xdr:row>7</xdr:row>
                    <xdr:rowOff>104775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0</xdr:col>
                    <xdr:colOff>504825</xdr:colOff>
                    <xdr:row>16</xdr:row>
                    <xdr:rowOff>47625</xdr:rowOff>
                  </from>
                  <to>
                    <xdr:col>1</xdr:col>
                    <xdr:colOff>38100</xdr:colOff>
                    <xdr:row>17</xdr:row>
                    <xdr:rowOff>133350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5</xdr:col>
                    <xdr:colOff>171450</xdr:colOff>
                    <xdr:row>16</xdr:row>
                    <xdr:rowOff>57150</xdr:rowOff>
                  </from>
                  <to>
                    <xdr:col>5</xdr:col>
                    <xdr:colOff>571500</xdr:colOff>
                    <xdr:row>17</xdr:row>
                    <xdr:rowOff>142875</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8</xdr:col>
                    <xdr:colOff>161925</xdr:colOff>
                    <xdr:row>16</xdr:row>
                    <xdr:rowOff>76200</xdr:rowOff>
                  </from>
                  <to>
                    <xdr:col>8</xdr:col>
                    <xdr:colOff>561975</xdr:colOff>
                    <xdr:row>17</xdr:row>
                    <xdr:rowOff>161925</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0</xdr:col>
                    <xdr:colOff>419100</xdr:colOff>
                    <xdr:row>20</xdr:row>
                    <xdr:rowOff>19050</xdr:rowOff>
                  </from>
                  <to>
                    <xdr:col>0</xdr:col>
                    <xdr:colOff>819150</xdr:colOff>
                    <xdr:row>21</xdr:row>
                    <xdr:rowOff>104775</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5</xdr:col>
                    <xdr:colOff>257175</xdr:colOff>
                    <xdr:row>20</xdr:row>
                    <xdr:rowOff>66675</xdr:rowOff>
                  </from>
                  <to>
                    <xdr:col>5</xdr:col>
                    <xdr:colOff>657225</xdr:colOff>
                    <xdr:row>21</xdr:row>
                    <xdr:rowOff>152400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8</xdr:col>
                    <xdr:colOff>142875</xdr:colOff>
                    <xdr:row>20</xdr:row>
                    <xdr:rowOff>47625</xdr:rowOff>
                  </from>
                  <to>
                    <xdr:col>8</xdr:col>
                    <xdr:colOff>542925</xdr:colOff>
                    <xdr:row>21</xdr:row>
                    <xdr:rowOff>133350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0</xdr:col>
                    <xdr:colOff>390525</xdr:colOff>
                    <xdr:row>24</xdr:row>
                    <xdr:rowOff>47625</xdr:rowOff>
                  </from>
                  <to>
                    <xdr:col>0</xdr:col>
                    <xdr:colOff>790575</xdr:colOff>
                    <xdr:row>25</xdr:row>
                    <xdr:rowOff>133350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5</xdr:col>
                    <xdr:colOff>200025</xdr:colOff>
                    <xdr:row>24</xdr:row>
                    <xdr:rowOff>66675</xdr:rowOff>
                  </from>
                  <to>
                    <xdr:col>5</xdr:col>
                    <xdr:colOff>600075</xdr:colOff>
                    <xdr:row>25</xdr:row>
                    <xdr:rowOff>152400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8</xdr:col>
                    <xdr:colOff>133350</xdr:colOff>
                    <xdr:row>24</xdr:row>
                    <xdr:rowOff>57150</xdr:rowOff>
                  </from>
                  <to>
                    <xdr:col>8</xdr:col>
                    <xdr:colOff>533400</xdr:colOff>
                    <xdr:row>25</xdr:row>
                    <xdr:rowOff>142875</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0</xdr:col>
                    <xdr:colOff>504825</xdr:colOff>
                    <xdr:row>16</xdr:row>
                    <xdr:rowOff>47625</xdr:rowOff>
                  </from>
                  <to>
                    <xdr:col>1</xdr:col>
                    <xdr:colOff>38100</xdr:colOff>
                    <xdr:row>17</xdr:row>
                    <xdr:rowOff>133350</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5</xdr:col>
                    <xdr:colOff>171450</xdr:colOff>
                    <xdr:row>16</xdr:row>
                    <xdr:rowOff>57150</xdr:rowOff>
                  </from>
                  <to>
                    <xdr:col>5</xdr:col>
                    <xdr:colOff>571500</xdr:colOff>
                    <xdr:row>17</xdr:row>
                    <xdr:rowOff>142875</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8</xdr:col>
                    <xdr:colOff>161925</xdr:colOff>
                    <xdr:row>16</xdr:row>
                    <xdr:rowOff>76200</xdr:rowOff>
                  </from>
                  <to>
                    <xdr:col>8</xdr:col>
                    <xdr:colOff>561975</xdr:colOff>
                    <xdr:row>17</xdr:row>
                    <xdr:rowOff>161925</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0</xdr:col>
                    <xdr:colOff>419100</xdr:colOff>
                    <xdr:row>20</xdr:row>
                    <xdr:rowOff>19050</xdr:rowOff>
                  </from>
                  <to>
                    <xdr:col>0</xdr:col>
                    <xdr:colOff>819150</xdr:colOff>
                    <xdr:row>21</xdr:row>
                    <xdr:rowOff>104775</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5</xdr:col>
                    <xdr:colOff>257175</xdr:colOff>
                    <xdr:row>20</xdr:row>
                    <xdr:rowOff>66675</xdr:rowOff>
                  </from>
                  <to>
                    <xdr:col>5</xdr:col>
                    <xdr:colOff>657225</xdr:colOff>
                    <xdr:row>21</xdr:row>
                    <xdr:rowOff>152400</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from>
                    <xdr:col>8</xdr:col>
                    <xdr:colOff>142875</xdr:colOff>
                    <xdr:row>20</xdr:row>
                    <xdr:rowOff>47625</xdr:rowOff>
                  </from>
                  <to>
                    <xdr:col>8</xdr:col>
                    <xdr:colOff>542925</xdr:colOff>
                    <xdr:row>21</xdr:row>
                    <xdr:rowOff>133350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C80-1070-40E0-A218-995307F2A46D}">
  <sheetPr codeName="Sheet11">
    <pageSetUpPr fitToPage="1"/>
  </sheetPr>
  <dimension ref="A1:N27"/>
  <sheetViews>
    <sheetView showGridLines="0" zoomScale="90" zoomScaleNormal="90" workbookViewId="0">
      <selection sqref="A1:N1"/>
    </sheetView>
  </sheetViews>
  <sheetFormatPr defaultRowHeight="15" x14ac:dyDescent="0.25"/>
  <cols>
    <col min="1" max="14" width="16" customWidth="1"/>
  </cols>
  <sheetData>
    <row r="1" spans="1:14" ht="18.75" x14ac:dyDescent="0.3">
      <c r="A1" s="383" t="s">
        <v>179</v>
      </c>
      <c r="B1" s="384"/>
      <c r="C1" s="384"/>
      <c r="D1" s="384"/>
      <c r="E1" s="384"/>
      <c r="F1" s="384"/>
      <c r="G1" s="384"/>
      <c r="H1" s="384"/>
      <c r="I1" s="384"/>
      <c r="J1" s="384"/>
      <c r="K1" s="384"/>
      <c r="L1" s="384"/>
      <c r="M1" s="384"/>
      <c r="N1" s="385"/>
    </row>
    <row r="2" spans="1:14" s="171" customFormat="1" ht="24" customHeight="1" x14ac:dyDescent="0.25">
      <c r="A2" s="445" t="s">
        <v>180</v>
      </c>
      <c r="B2" s="446"/>
      <c r="C2" s="446"/>
      <c r="D2" s="446"/>
      <c r="E2" s="446"/>
      <c r="F2" s="446"/>
      <c r="G2" s="446"/>
      <c r="H2" s="446"/>
      <c r="I2" s="446"/>
      <c r="J2" s="446"/>
      <c r="K2" s="446"/>
      <c r="L2" s="446"/>
      <c r="M2" s="446"/>
      <c r="N2" s="448"/>
    </row>
    <row r="3" spans="1:14" x14ac:dyDescent="0.25">
      <c r="A3" s="341" t="s">
        <v>181</v>
      </c>
      <c r="B3" s="287"/>
      <c r="C3" s="287" t="s">
        <v>182</v>
      </c>
      <c r="D3" s="287"/>
      <c r="E3" s="287" t="s">
        <v>183</v>
      </c>
      <c r="F3" s="287"/>
      <c r="G3" s="287"/>
      <c r="H3" s="287" t="s">
        <v>184</v>
      </c>
      <c r="I3" s="287"/>
      <c r="J3" s="287"/>
      <c r="K3" s="287" t="s">
        <v>185</v>
      </c>
      <c r="L3" s="287"/>
      <c r="M3" s="342" t="s">
        <v>186</v>
      </c>
      <c r="N3" s="395"/>
    </row>
    <row r="4" spans="1:14" x14ac:dyDescent="0.25">
      <c r="A4" s="341"/>
      <c r="B4" s="287"/>
      <c r="C4" s="287"/>
      <c r="D4" s="287"/>
      <c r="E4" s="287"/>
      <c r="F4" s="287"/>
      <c r="G4" s="287"/>
      <c r="H4" s="287"/>
      <c r="I4" s="287"/>
      <c r="J4" s="287"/>
      <c r="K4" s="287"/>
      <c r="L4" s="287"/>
      <c r="M4" s="342"/>
      <c r="N4" s="395"/>
    </row>
    <row r="5" spans="1:14" ht="20.25" customHeight="1" x14ac:dyDescent="0.25">
      <c r="A5" s="392"/>
      <c r="B5" s="226"/>
      <c r="C5" s="226"/>
      <c r="D5" s="226"/>
      <c r="E5" s="226"/>
      <c r="F5" s="226"/>
      <c r="G5" s="226"/>
      <c r="H5" s="226"/>
      <c r="I5" s="226"/>
      <c r="J5" s="226"/>
      <c r="K5" s="226"/>
      <c r="L5" s="226"/>
      <c r="M5" s="226"/>
      <c r="N5" s="394"/>
    </row>
    <row r="6" spans="1:14" ht="20.25" customHeight="1" x14ac:dyDescent="0.25">
      <c r="A6" s="392"/>
      <c r="B6" s="226"/>
      <c r="C6" s="226"/>
      <c r="D6" s="226"/>
      <c r="E6" s="226"/>
      <c r="F6" s="226"/>
      <c r="G6" s="226"/>
      <c r="H6" s="226"/>
      <c r="I6" s="226"/>
      <c r="J6" s="226"/>
      <c r="K6" s="226"/>
      <c r="L6" s="226"/>
      <c r="M6" s="226"/>
      <c r="N6" s="394"/>
    </row>
    <row r="7" spans="1:14" x14ac:dyDescent="0.25">
      <c r="A7" s="343" t="s">
        <v>189</v>
      </c>
      <c r="B7" s="356"/>
      <c r="C7" s="344"/>
      <c r="D7" s="357" t="s">
        <v>187</v>
      </c>
      <c r="E7" s="356"/>
      <c r="F7" s="344"/>
      <c r="G7" s="357" t="s">
        <v>188</v>
      </c>
      <c r="H7" s="356"/>
      <c r="I7" s="344"/>
      <c r="J7" s="357" t="s">
        <v>487</v>
      </c>
      <c r="K7" s="356"/>
      <c r="L7" s="356"/>
      <c r="M7" s="356"/>
      <c r="N7" s="365"/>
    </row>
    <row r="8" spans="1:14" x14ac:dyDescent="0.25">
      <c r="A8" s="326"/>
      <c r="B8" s="329"/>
      <c r="C8" s="327"/>
      <c r="D8" s="334"/>
      <c r="E8" s="329"/>
      <c r="F8" s="327"/>
      <c r="G8" s="334"/>
      <c r="H8" s="329"/>
      <c r="I8" s="327"/>
      <c r="J8" s="334"/>
      <c r="K8" s="329"/>
      <c r="L8" s="329"/>
      <c r="M8" s="329"/>
      <c r="N8" s="366"/>
    </row>
    <row r="9" spans="1:14" ht="20.25" customHeight="1" x14ac:dyDescent="0.25">
      <c r="A9" s="430"/>
      <c r="B9" s="431"/>
      <c r="C9" s="431"/>
      <c r="D9" s="226"/>
      <c r="E9" s="226"/>
      <c r="F9" s="226"/>
      <c r="G9" s="226"/>
      <c r="H9" s="226"/>
      <c r="I9" s="226"/>
      <c r="J9" s="226"/>
      <c r="K9" s="226"/>
      <c r="L9" s="226"/>
      <c r="M9" s="226"/>
      <c r="N9" s="394"/>
    </row>
    <row r="10" spans="1:14" ht="20.25" customHeight="1" x14ac:dyDescent="0.25">
      <c r="A10" s="430"/>
      <c r="B10" s="431"/>
      <c r="C10" s="431"/>
      <c r="D10" s="226"/>
      <c r="E10" s="226"/>
      <c r="F10" s="226"/>
      <c r="G10" s="226"/>
      <c r="H10" s="226"/>
      <c r="I10" s="226"/>
      <c r="J10" s="226"/>
      <c r="K10" s="226"/>
      <c r="L10" s="226"/>
      <c r="M10" s="226"/>
      <c r="N10" s="394"/>
    </row>
    <row r="11" spans="1:14" s="171" customFormat="1" ht="24" customHeight="1" x14ac:dyDescent="0.25">
      <c r="A11" s="442" t="s">
        <v>193</v>
      </c>
      <c r="B11" s="443"/>
      <c r="C11" s="443"/>
      <c r="D11" s="443"/>
      <c r="E11" s="443"/>
      <c r="F11" s="443"/>
      <c r="G11" s="443"/>
      <c r="H11" s="443"/>
      <c r="I11" s="443"/>
      <c r="J11" s="443"/>
      <c r="K11" s="443"/>
      <c r="L11" s="443"/>
      <c r="M11" s="443"/>
      <c r="N11" s="444"/>
    </row>
    <row r="12" spans="1:14" ht="22.5" customHeight="1" x14ac:dyDescent="0.25">
      <c r="A12" s="423" t="s">
        <v>201</v>
      </c>
      <c r="B12" s="342"/>
      <c r="C12" s="440"/>
      <c r="D12" s="440"/>
      <c r="E12" s="342" t="s">
        <v>194</v>
      </c>
      <c r="F12" s="342"/>
      <c r="G12" s="440"/>
      <c r="H12" s="440"/>
      <c r="I12" s="342" t="s">
        <v>40</v>
      </c>
      <c r="J12" s="342"/>
      <c r="K12" s="342"/>
      <c r="L12" s="440"/>
      <c r="M12" s="440"/>
      <c r="N12" s="441"/>
    </row>
    <row r="13" spans="1:14" ht="22.5" customHeight="1" x14ac:dyDescent="0.25">
      <c r="A13" s="423"/>
      <c r="B13" s="342"/>
      <c r="C13" s="440"/>
      <c r="D13" s="440"/>
      <c r="E13" s="342"/>
      <c r="F13" s="342"/>
      <c r="G13" s="440"/>
      <c r="H13" s="440"/>
      <c r="I13" s="342"/>
      <c r="J13" s="342"/>
      <c r="K13" s="342"/>
      <c r="L13" s="440"/>
      <c r="M13" s="440"/>
      <c r="N13" s="441"/>
    </row>
    <row r="14" spans="1:14" s="171" customFormat="1" ht="24" customHeight="1" x14ac:dyDescent="0.25">
      <c r="A14" s="445" t="s">
        <v>195</v>
      </c>
      <c r="B14" s="446"/>
      <c r="C14" s="446"/>
      <c r="D14" s="446"/>
      <c r="E14" s="446"/>
      <c r="F14" s="446"/>
      <c r="G14" s="446"/>
      <c r="H14" s="446"/>
      <c r="I14" s="446"/>
      <c r="J14" s="446"/>
      <c r="K14" s="446"/>
      <c r="L14" s="447"/>
      <c r="M14" s="342" t="s">
        <v>196</v>
      </c>
      <c r="N14" s="395"/>
    </row>
    <row r="15" spans="1:14" x14ac:dyDescent="0.25">
      <c r="A15" s="341" t="s">
        <v>190</v>
      </c>
      <c r="B15" s="287"/>
      <c r="C15" s="287" t="s">
        <v>191</v>
      </c>
      <c r="D15" s="287"/>
      <c r="E15" s="287" t="s">
        <v>192</v>
      </c>
      <c r="F15" s="287"/>
      <c r="G15" s="287" t="s">
        <v>119</v>
      </c>
      <c r="H15" s="287"/>
      <c r="I15" s="287" t="s">
        <v>120</v>
      </c>
      <c r="J15" s="287"/>
      <c r="K15" s="287" t="s">
        <v>199</v>
      </c>
      <c r="L15" s="287"/>
      <c r="M15" s="342"/>
      <c r="N15" s="395"/>
    </row>
    <row r="16" spans="1:14" x14ac:dyDescent="0.25">
      <c r="A16" s="341"/>
      <c r="B16" s="287"/>
      <c r="C16" s="287"/>
      <c r="D16" s="287"/>
      <c r="E16" s="287"/>
      <c r="F16" s="287"/>
      <c r="G16" s="287"/>
      <c r="H16" s="287"/>
      <c r="I16" s="287"/>
      <c r="J16" s="287"/>
      <c r="K16" s="287"/>
      <c r="L16" s="287"/>
      <c r="M16" s="342"/>
      <c r="N16" s="395"/>
    </row>
    <row r="17" spans="1:14" ht="20.25" customHeight="1" x14ac:dyDescent="0.25">
      <c r="A17" s="392"/>
      <c r="B17" s="226"/>
      <c r="C17" s="226"/>
      <c r="D17" s="226"/>
      <c r="E17" s="226"/>
      <c r="F17" s="226"/>
      <c r="G17" s="226"/>
      <c r="H17" s="226"/>
      <c r="I17" s="226"/>
      <c r="J17" s="226"/>
      <c r="K17" s="226"/>
      <c r="L17" s="226"/>
      <c r="M17" s="355"/>
      <c r="N17" s="401"/>
    </row>
    <row r="18" spans="1:14" ht="20.25" customHeight="1" x14ac:dyDescent="0.25">
      <c r="A18" s="392"/>
      <c r="B18" s="226"/>
      <c r="C18" s="226"/>
      <c r="D18" s="226"/>
      <c r="E18" s="226"/>
      <c r="F18" s="226"/>
      <c r="G18" s="226"/>
      <c r="H18" s="226"/>
      <c r="I18" s="226"/>
      <c r="J18" s="226"/>
      <c r="K18" s="226"/>
      <c r="L18" s="226"/>
      <c r="M18" s="331"/>
      <c r="N18" s="402"/>
    </row>
    <row r="19" spans="1:14" x14ac:dyDescent="0.25">
      <c r="A19" s="341" t="s">
        <v>190</v>
      </c>
      <c r="B19" s="287"/>
      <c r="C19" s="287" t="s">
        <v>191</v>
      </c>
      <c r="D19" s="287"/>
      <c r="E19" s="287" t="s">
        <v>192</v>
      </c>
      <c r="F19" s="287"/>
      <c r="G19" s="287" t="s">
        <v>119</v>
      </c>
      <c r="H19" s="287"/>
      <c r="I19" s="287" t="s">
        <v>120</v>
      </c>
      <c r="J19" s="287"/>
      <c r="K19" s="287" t="s">
        <v>199</v>
      </c>
      <c r="L19" s="287"/>
      <c r="M19" s="342" t="s">
        <v>197</v>
      </c>
      <c r="N19" s="395"/>
    </row>
    <row r="20" spans="1:14" x14ac:dyDescent="0.25">
      <c r="A20" s="341"/>
      <c r="B20" s="287"/>
      <c r="C20" s="287"/>
      <c r="D20" s="287"/>
      <c r="E20" s="287"/>
      <c r="F20" s="287"/>
      <c r="G20" s="287"/>
      <c r="H20" s="287"/>
      <c r="I20" s="287"/>
      <c r="J20" s="287"/>
      <c r="K20" s="287"/>
      <c r="L20" s="287"/>
      <c r="M20" s="342"/>
      <c r="N20" s="395"/>
    </row>
    <row r="21" spans="1:14" ht="20.25" customHeight="1" x14ac:dyDescent="0.25">
      <c r="A21" s="392"/>
      <c r="B21" s="226"/>
      <c r="C21" s="226"/>
      <c r="D21" s="226"/>
      <c r="E21" s="226"/>
      <c r="F21" s="226"/>
      <c r="G21" s="226"/>
      <c r="H21" s="226"/>
      <c r="I21" s="226"/>
      <c r="J21" s="226"/>
      <c r="K21" s="226"/>
      <c r="L21" s="226"/>
      <c r="M21" s="559">
        <v>60</v>
      </c>
      <c r="N21" s="560"/>
    </row>
    <row r="22" spans="1:14" ht="20.25" customHeight="1" x14ac:dyDescent="0.25">
      <c r="A22" s="392"/>
      <c r="B22" s="226"/>
      <c r="C22" s="226"/>
      <c r="D22" s="226"/>
      <c r="E22" s="226"/>
      <c r="F22" s="226"/>
      <c r="G22" s="226"/>
      <c r="H22" s="226"/>
      <c r="I22" s="226"/>
      <c r="J22" s="226"/>
      <c r="K22" s="226"/>
      <c r="L22" s="226"/>
      <c r="M22" s="342" t="s">
        <v>198</v>
      </c>
      <c r="N22" s="395"/>
    </row>
    <row r="23" spans="1:14" x14ac:dyDescent="0.25">
      <c r="A23" s="341" t="s">
        <v>190</v>
      </c>
      <c r="B23" s="287"/>
      <c r="C23" s="287" t="s">
        <v>191</v>
      </c>
      <c r="D23" s="287"/>
      <c r="E23" s="287" t="s">
        <v>192</v>
      </c>
      <c r="F23" s="287"/>
      <c r="G23" s="287" t="s">
        <v>119</v>
      </c>
      <c r="H23" s="287"/>
      <c r="I23" s="287" t="s">
        <v>120</v>
      </c>
      <c r="J23" s="287"/>
      <c r="K23" s="287" t="s">
        <v>199</v>
      </c>
      <c r="L23" s="287"/>
      <c r="M23" s="342"/>
      <c r="N23" s="395"/>
    </row>
    <row r="24" spans="1:14" ht="27.75" customHeight="1" x14ac:dyDescent="0.25">
      <c r="A24" s="341"/>
      <c r="B24" s="287"/>
      <c r="C24" s="287"/>
      <c r="D24" s="287"/>
      <c r="E24" s="287"/>
      <c r="F24" s="287"/>
      <c r="G24" s="287"/>
      <c r="H24" s="287"/>
      <c r="I24" s="287"/>
      <c r="J24" s="287"/>
      <c r="K24" s="287"/>
      <c r="L24" s="287"/>
      <c r="M24" s="559">
        <v>324</v>
      </c>
      <c r="N24" s="560"/>
    </row>
    <row r="25" spans="1:14" ht="32.25" customHeight="1" x14ac:dyDescent="0.25">
      <c r="A25" s="392"/>
      <c r="B25" s="226"/>
      <c r="C25" s="226"/>
      <c r="D25" s="226"/>
      <c r="E25" s="226"/>
      <c r="F25" s="226"/>
      <c r="G25" s="226"/>
      <c r="H25" s="226"/>
      <c r="I25" s="226"/>
      <c r="J25" s="226"/>
      <c r="K25" s="226"/>
      <c r="L25" s="226"/>
      <c r="M25" s="428" t="s">
        <v>200</v>
      </c>
      <c r="N25" s="439"/>
    </row>
    <row r="26" spans="1:14" ht="20.25" customHeight="1" x14ac:dyDescent="0.25">
      <c r="A26" s="392"/>
      <c r="B26" s="226"/>
      <c r="C26" s="226"/>
      <c r="D26" s="226"/>
      <c r="E26" s="226"/>
      <c r="F26" s="226"/>
      <c r="G26" s="226"/>
      <c r="H26" s="226"/>
      <c r="I26" s="226"/>
      <c r="J26" s="226"/>
      <c r="K26" s="226"/>
      <c r="L26" s="226"/>
      <c r="M26" s="559">
        <v>7</v>
      </c>
      <c r="N26" s="560"/>
    </row>
    <row r="27" spans="1:14" ht="19.5" thickBot="1" x14ac:dyDescent="0.35">
      <c r="A27" s="411" t="s">
        <v>288</v>
      </c>
      <c r="B27" s="412"/>
      <c r="C27" s="412"/>
      <c r="D27" s="412"/>
      <c r="E27" s="412"/>
      <c r="F27" s="412"/>
      <c r="G27" s="412"/>
      <c r="H27" s="412"/>
      <c r="I27" s="412"/>
      <c r="J27" s="412"/>
      <c r="K27" s="412"/>
      <c r="L27" s="412"/>
      <c r="M27" s="412"/>
      <c r="N27" s="413"/>
    </row>
  </sheetData>
  <mergeCells count="75">
    <mergeCell ref="A1:N1"/>
    <mergeCell ref="A2:N2"/>
    <mergeCell ref="A5:B6"/>
    <mergeCell ref="C5:D6"/>
    <mergeCell ref="E5:G6"/>
    <mergeCell ref="H5:J6"/>
    <mergeCell ref="M3:N4"/>
    <mergeCell ref="M5:N6"/>
    <mergeCell ref="K3:L4"/>
    <mergeCell ref="K5:L6"/>
    <mergeCell ref="A9:C10"/>
    <mergeCell ref="D9:F10"/>
    <mergeCell ref="G9:I10"/>
    <mergeCell ref="A3:B4"/>
    <mergeCell ref="C3:D4"/>
    <mergeCell ref="E3:G4"/>
    <mergeCell ref="H3:J4"/>
    <mergeCell ref="A7:C8"/>
    <mergeCell ref="D7:F8"/>
    <mergeCell ref="G7:I8"/>
    <mergeCell ref="J7:N8"/>
    <mergeCell ref="K17:L18"/>
    <mergeCell ref="J9:N10"/>
    <mergeCell ref="A15:B16"/>
    <mergeCell ref="C15:D16"/>
    <mergeCell ref="E15:F16"/>
    <mergeCell ref="G15:H16"/>
    <mergeCell ref="I15:J16"/>
    <mergeCell ref="K15:L16"/>
    <mergeCell ref="A11:N11"/>
    <mergeCell ref="A12:B13"/>
    <mergeCell ref="A17:B18"/>
    <mergeCell ref="C17:D18"/>
    <mergeCell ref="E17:F18"/>
    <mergeCell ref="G17:H18"/>
    <mergeCell ref="I17:J18"/>
    <mergeCell ref="A14:L14"/>
    <mergeCell ref="C12:D13"/>
    <mergeCell ref="E12:F13"/>
    <mergeCell ref="G12:H13"/>
    <mergeCell ref="I12:K13"/>
    <mergeCell ref="L12:N13"/>
    <mergeCell ref="K19:L20"/>
    <mergeCell ref="A21:B22"/>
    <mergeCell ref="C21:D22"/>
    <mergeCell ref="E21:F22"/>
    <mergeCell ref="G21:H22"/>
    <mergeCell ref="I21:J22"/>
    <mergeCell ref="K21:L22"/>
    <mergeCell ref="A19:B20"/>
    <mergeCell ref="C19:D20"/>
    <mergeCell ref="E19:F20"/>
    <mergeCell ref="G19:H20"/>
    <mergeCell ref="I19:J20"/>
    <mergeCell ref="C23:D24"/>
    <mergeCell ref="E23:F24"/>
    <mergeCell ref="G23:H24"/>
    <mergeCell ref="I23:J24"/>
    <mergeCell ref="K23:L24"/>
    <mergeCell ref="M26:N26"/>
    <mergeCell ref="M25:N25"/>
    <mergeCell ref="A27:N27"/>
    <mergeCell ref="M14:N16"/>
    <mergeCell ref="M17:N18"/>
    <mergeCell ref="M19:N20"/>
    <mergeCell ref="M21:N21"/>
    <mergeCell ref="M22:N23"/>
    <mergeCell ref="M24:N24"/>
    <mergeCell ref="A25:B26"/>
    <mergeCell ref="C25:D26"/>
    <mergeCell ref="E25:F26"/>
    <mergeCell ref="G25:H26"/>
    <mergeCell ref="I25:J26"/>
    <mergeCell ref="K25:L26"/>
    <mergeCell ref="A23:B24"/>
  </mergeCells>
  <dataValidations count="17">
    <dataValidation type="list" allowBlank="1" showInputMessage="1" showErrorMessage="1" promptTitle="Duct Type" prompt="Choose the Duct Type that best describes the duct system. " sqref="C5:D6" xr:uid="{DF90DC3D-3EDD-4132-BB84-33F8E3A161FB}">
      <formula1>"Supply, Return"</formula1>
    </dataValidation>
    <dataValidation type="list" allowBlank="1" showInputMessage="1" showErrorMessage="1" promptTitle="HVAC Systems Served" prompt="Choose the System applicable to the Duct System. " sqref="E5:G6" xr:uid="{D597E72F-E9CB-4D1A-98A6-418F832F215B}">
      <formula1>"Heating, Cooling, Heating &amp; Cooling "</formula1>
    </dataValidation>
    <dataValidation type="list" allowBlank="1" showInputMessage="1" showErrorMessage="1" promptTitle="Duct Location " prompt="Choose the Location that best describes the Duct Location. " sqref="H5:J6" xr:uid="{B98305CA-177C-400E-9848-7BD4BC8ABC50}">
      <formula1>"Conditioned Space, Unconditioned Attic/Ceiling, Unconditioned Garage, Unconditioned, Basement, Unconditioned, Crawlspace/Belly "</formula1>
    </dataValidation>
    <dataValidation type="list" allowBlank="1" showInputMessage="1" showErrorMessage="1" promptTitle="Duct Insulation " prompt="Choose the Duct Insulation type for the Duct Type. " sqref="K5:L6" xr:uid="{B5F66936-6CEB-4CE1-A419-3EABB3ADF19B}">
      <formula1>"Above Duct, Below Duct, Around Duct or Ductboard, No Insulation "</formula1>
    </dataValidation>
    <dataValidation type="list" allowBlank="1" showInputMessage="1" showErrorMessage="1" promptTitle="Existing Register Evaluation" prompt="Select from the dropdown list that best describes the condtion of the supply registers. " sqref="A9:C10" xr:uid="{65BA74EA-29FD-4F76-9521-C40631CFE498}">
      <formula1>"Good- Under Target,  Fair- Above Target under Less than 50% below 1.0 Pa, Poor - Above Target - More than 50% of Ducts above 1.0 Pa"</formula1>
    </dataValidation>
    <dataValidation type="list" allowBlank="1" showInputMessage="1" showErrorMessage="1" promptTitle="Condition of Plenum Joints" prompt="Enter the current condtion of the plenum joints that best describes the cabinet distributing the air throughout the home. " sqref="J9:N10" xr:uid="{79761ADF-8A49-4E26-8630-C3AA63A13AE3}">
      <formula1>"Good- No visible damage properly sealed, Fair- Minor wear or small gaps but still functional, Poor- Noticeable gaps damaged insulation. "</formula1>
    </dataValidation>
    <dataValidation type="list" allowBlank="1" showInputMessage="1" showErrorMessage="1" promptTitle="Shape of Ducts" prompt="Select the Shape of the Ducts being described in this section. " sqref="C17:D18 C21:D22 C25:D26" xr:uid="{A4E3C772-34E7-481B-9223-8C0A153205AB}">
      <formula1>"Round, Rectangular "</formula1>
    </dataValidation>
    <dataValidation allowBlank="1" showInputMessage="1" showErrorMessage="1" promptTitle="Duct System " prompt="Enter a Duct System Code that best describes the system. " sqref="A5:B6" xr:uid="{FE306645-1C04-4049-BD8F-2B13753FD40F}"/>
    <dataValidation allowBlank="1" showInputMessage="1" showErrorMessage="1" promptTitle="Duct Insulation R-Value" prompt="Enter the R-Value of the Ductwork. " sqref="M5:N6" xr:uid="{10307BDF-1231-4769-B68B-B45E9FF9F390}"/>
    <dataValidation allowBlank="1" showInputMessage="1" showErrorMessage="1" promptTitle="# of Supply Registers" prompt="Enter the total number of supply registers. " sqref="D9:F10" xr:uid="{0A9EA513-0302-4F77-ADB1-05BFB6DFDDC7}"/>
    <dataValidation allowBlank="1" showInputMessage="1" showErrorMessage="1" promptTitle="# of Return Registers" prompt="Enter the total number of Return Registers. " sqref="G9:I10" xr:uid="{1182EA84-EECE-4B4C-B47E-DFA3D4456097}"/>
    <dataValidation allowBlank="1" showInputMessage="1" showErrorMessage="1" promptTitle="Added R-Value" prompt="Enter the R-Value to add to the Return/Supply Registers. " sqref="G12:H13" xr:uid="{B2BADB22-5D1F-4DBA-A818-53CBFF021CD9}"/>
    <dataValidation allowBlank="1" showInputMessage="1" showErrorMessage="1" promptTitle="Duct Section " prompt="Enter the run of Duct being described, combine sections when possible. " sqref="A17:B18 A21:B22 A25:B26" xr:uid="{3D98255B-F3F9-4636-A5E2-34F34020B38E}"/>
    <dataValidation allowBlank="1" showInputMessage="1" showErrorMessage="1" promptTitle="Length (ft)" prompt="Enter the length of duct in feet. " sqref="E17:F18 E21:F22 E25:F26" xr:uid="{AF40AAD8-6505-4CA7-9E36-8F996844B19B}"/>
    <dataValidation allowBlank="1" showInputMessage="1" showErrorMessage="1" promptTitle="Width (in)" prompt="Enter the Width of the Duct in inches. " sqref="G17:H18 G21:H22 G25:H26" xr:uid="{AC06D272-CC63-4767-B0D1-E74EDD688F34}"/>
    <dataValidation allowBlank="1" showInputMessage="1" showErrorMessage="1" promptTitle="Height (in)" prompt="Enter the Height of the Duct in inches. " sqref="I17:J18 I21:J22 I25:J26" xr:uid="{9DA05022-E639-433C-945D-E4D7131DBED2}"/>
    <dataValidation allowBlank="1" showInputMessage="1" showErrorMessage="1" promptTitle="Diameter (in)" prompt="Enter the Diameter of the Duct in inches. " sqref="K17:L18 K21:L22 K25:L26" xr:uid="{CF905B29-E1BD-4CBA-A112-CC47DC8D08DA}"/>
  </dataValidations>
  <printOptions horizontalCentered="1"/>
  <pageMargins left="0" right="0" top="0" bottom="0" header="0" footer="0"/>
  <pageSetup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12</xdr:col>
                    <xdr:colOff>971550</xdr:colOff>
                    <xdr:row>16</xdr:row>
                    <xdr:rowOff>104775</xdr:rowOff>
                  </from>
                  <to>
                    <xdr:col>13</xdr:col>
                    <xdr:colOff>247650</xdr:colOff>
                    <xdr:row>17</xdr:row>
                    <xdr:rowOff>133350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ACF06-496F-4E10-93E5-52E660754E8D}">
  <sheetPr codeName="Sheet22">
    <pageSetUpPr fitToPage="1"/>
  </sheetPr>
  <dimension ref="A1:N27"/>
  <sheetViews>
    <sheetView showGridLines="0" zoomScale="90" zoomScaleNormal="90" workbookViewId="0">
      <selection activeCell="M26" activeCellId="2" sqref="M21:N21 M24:N24 M26:N26"/>
    </sheetView>
  </sheetViews>
  <sheetFormatPr defaultRowHeight="15" x14ac:dyDescent="0.25"/>
  <cols>
    <col min="1" max="14" width="16" customWidth="1"/>
  </cols>
  <sheetData>
    <row r="1" spans="1:14" ht="18.75" x14ac:dyDescent="0.3">
      <c r="A1" s="383" t="s">
        <v>179</v>
      </c>
      <c r="B1" s="384"/>
      <c r="C1" s="384"/>
      <c r="D1" s="384"/>
      <c r="E1" s="384"/>
      <c r="F1" s="384"/>
      <c r="G1" s="384"/>
      <c r="H1" s="384"/>
      <c r="I1" s="384"/>
      <c r="J1" s="384"/>
      <c r="K1" s="384"/>
      <c r="L1" s="384"/>
      <c r="M1" s="384"/>
      <c r="N1" s="385"/>
    </row>
    <row r="2" spans="1:14" s="171" customFormat="1" ht="24" customHeight="1" x14ac:dyDescent="0.25">
      <c r="A2" s="445" t="s">
        <v>180</v>
      </c>
      <c r="B2" s="446"/>
      <c r="C2" s="446"/>
      <c r="D2" s="446"/>
      <c r="E2" s="446"/>
      <c r="F2" s="446"/>
      <c r="G2" s="446"/>
      <c r="H2" s="446"/>
      <c r="I2" s="446"/>
      <c r="J2" s="446"/>
      <c r="K2" s="446"/>
      <c r="L2" s="446"/>
      <c r="M2" s="446"/>
      <c r="N2" s="448"/>
    </row>
    <row r="3" spans="1:14" x14ac:dyDescent="0.25">
      <c r="A3" s="341" t="s">
        <v>181</v>
      </c>
      <c r="B3" s="287"/>
      <c r="C3" s="287" t="s">
        <v>182</v>
      </c>
      <c r="D3" s="287"/>
      <c r="E3" s="287" t="s">
        <v>183</v>
      </c>
      <c r="F3" s="287"/>
      <c r="G3" s="287"/>
      <c r="H3" s="287" t="s">
        <v>184</v>
      </c>
      <c r="I3" s="287"/>
      <c r="J3" s="287"/>
      <c r="K3" s="287" t="s">
        <v>185</v>
      </c>
      <c r="L3" s="287"/>
      <c r="M3" s="342" t="s">
        <v>186</v>
      </c>
      <c r="N3" s="395"/>
    </row>
    <row r="4" spans="1:14" x14ac:dyDescent="0.25">
      <c r="A4" s="341"/>
      <c r="B4" s="287"/>
      <c r="C4" s="287"/>
      <c r="D4" s="287"/>
      <c r="E4" s="287"/>
      <c r="F4" s="287"/>
      <c r="G4" s="287"/>
      <c r="H4" s="287"/>
      <c r="I4" s="287"/>
      <c r="J4" s="287"/>
      <c r="K4" s="287"/>
      <c r="L4" s="287"/>
      <c r="M4" s="342"/>
      <c r="N4" s="395"/>
    </row>
    <row r="5" spans="1:14" ht="20.25" customHeight="1" x14ac:dyDescent="0.25">
      <c r="A5" s="392"/>
      <c r="B5" s="226"/>
      <c r="C5" s="226"/>
      <c r="D5" s="226"/>
      <c r="E5" s="226"/>
      <c r="F5" s="226"/>
      <c r="G5" s="226"/>
      <c r="H5" s="226"/>
      <c r="I5" s="226"/>
      <c r="J5" s="226"/>
      <c r="K5" s="226"/>
      <c r="L5" s="226"/>
      <c r="M5" s="226"/>
      <c r="N5" s="394"/>
    </row>
    <row r="6" spans="1:14" ht="20.25" customHeight="1" x14ac:dyDescent="0.25">
      <c r="A6" s="392"/>
      <c r="B6" s="226"/>
      <c r="C6" s="226"/>
      <c r="D6" s="226"/>
      <c r="E6" s="226"/>
      <c r="F6" s="226"/>
      <c r="G6" s="226"/>
      <c r="H6" s="226"/>
      <c r="I6" s="226"/>
      <c r="J6" s="226"/>
      <c r="K6" s="226"/>
      <c r="L6" s="226"/>
      <c r="M6" s="226"/>
      <c r="N6" s="394"/>
    </row>
    <row r="7" spans="1:14" x14ac:dyDescent="0.25">
      <c r="A7" s="343" t="s">
        <v>189</v>
      </c>
      <c r="B7" s="356"/>
      <c r="C7" s="344"/>
      <c r="D7" s="357" t="s">
        <v>187</v>
      </c>
      <c r="E7" s="356"/>
      <c r="F7" s="344"/>
      <c r="G7" s="357" t="s">
        <v>188</v>
      </c>
      <c r="H7" s="356"/>
      <c r="I7" s="344"/>
      <c r="J7" s="357" t="s">
        <v>487</v>
      </c>
      <c r="K7" s="356"/>
      <c r="L7" s="356"/>
      <c r="M7" s="356"/>
      <c r="N7" s="365"/>
    </row>
    <row r="8" spans="1:14" x14ac:dyDescent="0.25">
      <c r="A8" s="326"/>
      <c r="B8" s="329"/>
      <c r="C8" s="327"/>
      <c r="D8" s="334"/>
      <c r="E8" s="329"/>
      <c r="F8" s="327"/>
      <c r="G8" s="334"/>
      <c r="H8" s="329"/>
      <c r="I8" s="327"/>
      <c r="J8" s="334"/>
      <c r="K8" s="329"/>
      <c r="L8" s="329"/>
      <c r="M8" s="329"/>
      <c r="N8" s="366"/>
    </row>
    <row r="9" spans="1:14" ht="20.25" customHeight="1" x14ac:dyDescent="0.25">
      <c r="A9" s="430"/>
      <c r="B9" s="431"/>
      <c r="C9" s="431"/>
      <c r="D9" s="226"/>
      <c r="E9" s="226"/>
      <c r="F9" s="226"/>
      <c r="G9" s="226"/>
      <c r="H9" s="226"/>
      <c r="I9" s="226"/>
      <c r="J9" s="226"/>
      <c r="K9" s="226"/>
      <c r="L9" s="226"/>
      <c r="M9" s="226"/>
      <c r="N9" s="394"/>
    </row>
    <row r="10" spans="1:14" ht="20.25" customHeight="1" x14ac:dyDescent="0.25">
      <c r="A10" s="430"/>
      <c r="B10" s="431"/>
      <c r="C10" s="431"/>
      <c r="D10" s="226"/>
      <c r="E10" s="226"/>
      <c r="F10" s="226"/>
      <c r="G10" s="226"/>
      <c r="H10" s="226"/>
      <c r="I10" s="226"/>
      <c r="J10" s="226"/>
      <c r="K10" s="226"/>
      <c r="L10" s="226"/>
      <c r="M10" s="226"/>
      <c r="N10" s="394"/>
    </row>
    <row r="11" spans="1:14" s="171" customFormat="1" ht="24" customHeight="1" x14ac:dyDescent="0.25">
      <c r="A11" s="442" t="s">
        <v>193</v>
      </c>
      <c r="B11" s="443"/>
      <c r="C11" s="443"/>
      <c r="D11" s="443"/>
      <c r="E11" s="443"/>
      <c r="F11" s="443"/>
      <c r="G11" s="443"/>
      <c r="H11" s="443"/>
      <c r="I11" s="443"/>
      <c r="J11" s="443"/>
      <c r="K11" s="443"/>
      <c r="L11" s="443"/>
      <c r="M11" s="443"/>
      <c r="N11" s="444"/>
    </row>
    <row r="12" spans="1:14" ht="22.5" customHeight="1" x14ac:dyDescent="0.25">
      <c r="A12" s="423" t="s">
        <v>201</v>
      </c>
      <c r="B12" s="342"/>
      <c r="C12" s="440"/>
      <c r="D12" s="440"/>
      <c r="E12" s="342" t="s">
        <v>194</v>
      </c>
      <c r="F12" s="342"/>
      <c r="G12" s="440"/>
      <c r="H12" s="440"/>
      <c r="I12" s="342" t="s">
        <v>40</v>
      </c>
      <c r="J12" s="342"/>
      <c r="K12" s="342"/>
      <c r="L12" s="440"/>
      <c r="M12" s="440"/>
      <c r="N12" s="441"/>
    </row>
    <row r="13" spans="1:14" ht="22.5" customHeight="1" x14ac:dyDescent="0.25">
      <c r="A13" s="423"/>
      <c r="B13" s="342"/>
      <c r="C13" s="440"/>
      <c r="D13" s="440"/>
      <c r="E13" s="342"/>
      <c r="F13" s="342"/>
      <c r="G13" s="440"/>
      <c r="H13" s="440"/>
      <c r="I13" s="342"/>
      <c r="J13" s="342"/>
      <c r="K13" s="342"/>
      <c r="L13" s="440"/>
      <c r="M13" s="440"/>
      <c r="N13" s="441"/>
    </row>
    <row r="14" spans="1:14" s="171" customFormat="1" ht="24" customHeight="1" x14ac:dyDescent="0.25">
      <c r="A14" s="445" t="s">
        <v>195</v>
      </c>
      <c r="B14" s="446"/>
      <c r="C14" s="446"/>
      <c r="D14" s="446"/>
      <c r="E14" s="446"/>
      <c r="F14" s="446"/>
      <c r="G14" s="446"/>
      <c r="H14" s="446"/>
      <c r="I14" s="446"/>
      <c r="J14" s="446"/>
      <c r="K14" s="446"/>
      <c r="L14" s="447"/>
      <c r="M14" s="342" t="s">
        <v>196</v>
      </c>
      <c r="N14" s="395"/>
    </row>
    <row r="15" spans="1:14" x14ac:dyDescent="0.25">
      <c r="A15" s="341" t="s">
        <v>190</v>
      </c>
      <c r="B15" s="287"/>
      <c r="C15" s="287" t="s">
        <v>191</v>
      </c>
      <c r="D15" s="287"/>
      <c r="E15" s="287" t="s">
        <v>192</v>
      </c>
      <c r="F15" s="287"/>
      <c r="G15" s="287" t="s">
        <v>119</v>
      </c>
      <c r="H15" s="287"/>
      <c r="I15" s="287" t="s">
        <v>120</v>
      </c>
      <c r="J15" s="287"/>
      <c r="K15" s="287" t="s">
        <v>199</v>
      </c>
      <c r="L15" s="287"/>
      <c r="M15" s="342"/>
      <c r="N15" s="395"/>
    </row>
    <row r="16" spans="1:14" x14ac:dyDescent="0.25">
      <c r="A16" s="341"/>
      <c r="B16" s="287"/>
      <c r="C16" s="287"/>
      <c r="D16" s="287"/>
      <c r="E16" s="287"/>
      <c r="F16" s="287"/>
      <c r="G16" s="287"/>
      <c r="H16" s="287"/>
      <c r="I16" s="287"/>
      <c r="J16" s="287"/>
      <c r="K16" s="287"/>
      <c r="L16" s="287"/>
      <c r="M16" s="342"/>
      <c r="N16" s="395"/>
    </row>
    <row r="17" spans="1:14" ht="20.25" customHeight="1" x14ac:dyDescent="0.25">
      <c r="A17" s="392"/>
      <c r="B17" s="226"/>
      <c r="C17" s="226"/>
      <c r="D17" s="226"/>
      <c r="E17" s="226"/>
      <c r="F17" s="226"/>
      <c r="G17" s="226"/>
      <c r="H17" s="226"/>
      <c r="I17" s="226"/>
      <c r="J17" s="226"/>
      <c r="K17" s="226"/>
      <c r="L17" s="226"/>
      <c r="M17" s="355"/>
      <c r="N17" s="401"/>
    </row>
    <row r="18" spans="1:14" ht="20.25" customHeight="1" x14ac:dyDescent="0.25">
      <c r="A18" s="392"/>
      <c r="B18" s="226"/>
      <c r="C18" s="226"/>
      <c r="D18" s="226"/>
      <c r="E18" s="226"/>
      <c r="F18" s="226"/>
      <c r="G18" s="226"/>
      <c r="H18" s="226"/>
      <c r="I18" s="226"/>
      <c r="J18" s="226"/>
      <c r="K18" s="226"/>
      <c r="L18" s="226"/>
      <c r="M18" s="331"/>
      <c r="N18" s="402"/>
    </row>
    <row r="19" spans="1:14" x14ac:dyDescent="0.25">
      <c r="A19" s="341" t="s">
        <v>190</v>
      </c>
      <c r="B19" s="287"/>
      <c r="C19" s="287" t="s">
        <v>191</v>
      </c>
      <c r="D19" s="287"/>
      <c r="E19" s="287" t="s">
        <v>192</v>
      </c>
      <c r="F19" s="287"/>
      <c r="G19" s="287" t="s">
        <v>119</v>
      </c>
      <c r="H19" s="287"/>
      <c r="I19" s="287" t="s">
        <v>120</v>
      </c>
      <c r="J19" s="287"/>
      <c r="K19" s="287" t="s">
        <v>199</v>
      </c>
      <c r="L19" s="287"/>
      <c r="M19" s="342" t="s">
        <v>197</v>
      </c>
      <c r="N19" s="395"/>
    </row>
    <row r="20" spans="1:14" x14ac:dyDescent="0.25">
      <c r="A20" s="341"/>
      <c r="B20" s="287"/>
      <c r="C20" s="287"/>
      <c r="D20" s="287"/>
      <c r="E20" s="287"/>
      <c r="F20" s="287"/>
      <c r="G20" s="287"/>
      <c r="H20" s="287"/>
      <c r="I20" s="287"/>
      <c r="J20" s="287"/>
      <c r="K20" s="287"/>
      <c r="L20" s="287"/>
      <c r="M20" s="342"/>
      <c r="N20" s="395"/>
    </row>
    <row r="21" spans="1:14" ht="20.25" customHeight="1" x14ac:dyDescent="0.25">
      <c r="A21" s="392"/>
      <c r="B21" s="226"/>
      <c r="C21" s="226"/>
      <c r="D21" s="226"/>
      <c r="E21" s="226"/>
      <c r="F21" s="226"/>
      <c r="G21" s="226"/>
      <c r="H21" s="226"/>
      <c r="I21" s="226"/>
      <c r="J21" s="226"/>
      <c r="K21" s="226"/>
      <c r="L21" s="226"/>
      <c r="M21" s="559">
        <v>60</v>
      </c>
      <c r="N21" s="560"/>
    </row>
    <row r="22" spans="1:14" ht="20.25" customHeight="1" x14ac:dyDescent="0.25">
      <c r="A22" s="392"/>
      <c r="B22" s="226"/>
      <c r="C22" s="226"/>
      <c r="D22" s="226"/>
      <c r="E22" s="226"/>
      <c r="F22" s="226"/>
      <c r="G22" s="226"/>
      <c r="H22" s="226"/>
      <c r="I22" s="226"/>
      <c r="J22" s="226"/>
      <c r="K22" s="226"/>
      <c r="L22" s="226"/>
      <c r="M22" s="342" t="s">
        <v>198</v>
      </c>
      <c r="N22" s="395"/>
    </row>
    <row r="23" spans="1:14" x14ac:dyDescent="0.25">
      <c r="A23" s="341" t="s">
        <v>190</v>
      </c>
      <c r="B23" s="287"/>
      <c r="C23" s="287" t="s">
        <v>191</v>
      </c>
      <c r="D23" s="287"/>
      <c r="E23" s="287" t="s">
        <v>192</v>
      </c>
      <c r="F23" s="287"/>
      <c r="G23" s="287" t="s">
        <v>119</v>
      </c>
      <c r="H23" s="287"/>
      <c r="I23" s="287" t="s">
        <v>120</v>
      </c>
      <c r="J23" s="287"/>
      <c r="K23" s="287" t="s">
        <v>199</v>
      </c>
      <c r="L23" s="287"/>
      <c r="M23" s="342"/>
      <c r="N23" s="395"/>
    </row>
    <row r="24" spans="1:14" ht="27.75" customHeight="1" x14ac:dyDescent="0.25">
      <c r="A24" s="341"/>
      <c r="B24" s="287"/>
      <c r="C24" s="287"/>
      <c r="D24" s="287"/>
      <c r="E24" s="287"/>
      <c r="F24" s="287"/>
      <c r="G24" s="287"/>
      <c r="H24" s="287"/>
      <c r="I24" s="287"/>
      <c r="J24" s="287"/>
      <c r="K24" s="287"/>
      <c r="L24" s="287"/>
      <c r="M24" s="559">
        <v>324</v>
      </c>
      <c r="N24" s="560"/>
    </row>
    <row r="25" spans="1:14" ht="32.25" customHeight="1" x14ac:dyDescent="0.25">
      <c r="A25" s="392"/>
      <c r="B25" s="226"/>
      <c r="C25" s="226"/>
      <c r="D25" s="226"/>
      <c r="E25" s="226"/>
      <c r="F25" s="226"/>
      <c r="G25" s="226"/>
      <c r="H25" s="226"/>
      <c r="I25" s="226"/>
      <c r="J25" s="226"/>
      <c r="K25" s="226"/>
      <c r="L25" s="226"/>
      <c r="M25" s="428" t="s">
        <v>200</v>
      </c>
      <c r="N25" s="439"/>
    </row>
    <row r="26" spans="1:14" ht="20.25" customHeight="1" x14ac:dyDescent="0.25">
      <c r="A26" s="392"/>
      <c r="B26" s="226"/>
      <c r="C26" s="226"/>
      <c r="D26" s="226"/>
      <c r="E26" s="226"/>
      <c r="F26" s="226"/>
      <c r="G26" s="226"/>
      <c r="H26" s="226"/>
      <c r="I26" s="226"/>
      <c r="J26" s="226"/>
      <c r="K26" s="226"/>
      <c r="L26" s="226"/>
      <c r="M26" s="559">
        <v>7</v>
      </c>
      <c r="N26" s="560"/>
    </row>
    <row r="27" spans="1:14" ht="19.5" thickBot="1" x14ac:dyDescent="0.35">
      <c r="A27" s="411" t="s">
        <v>288</v>
      </c>
      <c r="B27" s="412"/>
      <c r="C27" s="412"/>
      <c r="D27" s="412"/>
      <c r="E27" s="412"/>
      <c r="F27" s="412"/>
      <c r="G27" s="412"/>
      <c r="H27" s="412"/>
      <c r="I27" s="412"/>
      <c r="J27" s="412"/>
      <c r="K27" s="412"/>
      <c r="L27" s="412"/>
      <c r="M27" s="412"/>
      <c r="N27" s="413"/>
    </row>
  </sheetData>
  <mergeCells count="75">
    <mergeCell ref="M5:N6"/>
    <mergeCell ref="A1:N1"/>
    <mergeCell ref="A2:N2"/>
    <mergeCell ref="A3:B4"/>
    <mergeCell ref="C3:D4"/>
    <mergeCell ref="E3:G4"/>
    <mergeCell ref="H3:J4"/>
    <mergeCell ref="K3:L4"/>
    <mergeCell ref="M3:N4"/>
    <mergeCell ref="A5:B6"/>
    <mergeCell ref="C5:D6"/>
    <mergeCell ref="E5:G6"/>
    <mergeCell ref="H5:J6"/>
    <mergeCell ref="K5:L6"/>
    <mergeCell ref="A7:C8"/>
    <mergeCell ref="D7:F8"/>
    <mergeCell ref="G7:I8"/>
    <mergeCell ref="J7:N8"/>
    <mergeCell ref="A9:C10"/>
    <mergeCell ref="D9:F10"/>
    <mergeCell ref="G9:I10"/>
    <mergeCell ref="J9:N10"/>
    <mergeCell ref="A11:N11"/>
    <mergeCell ref="A12:B13"/>
    <mergeCell ref="C12:D13"/>
    <mergeCell ref="E12:F13"/>
    <mergeCell ref="G12:H13"/>
    <mergeCell ref="I12:K13"/>
    <mergeCell ref="L12:N13"/>
    <mergeCell ref="A14:L14"/>
    <mergeCell ref="M14:N16"/>
    <mergeCell ref="A15:B16"/>
    <mergeCell ref="C15:D16"/>
    <mergeCell ref="E15:F16"/>
    <mergeCell ref="G15:H16"/>
    <mergeCell ref="I15:J16"/>
    <mergeCell ref="K15:L16"/>
    <mergeCell ref="M17:N18"/>
    <mergeCell ref="A19:B20"/>
    <mergeCell ref="C19:D20"/>
    <mergeCell ref="E19:F20"/>
    <mergeCell ref="G19:H20"/>
    <mergeCell ref="I19:J20"/>
    <mergeCell ref="K19:L20"/>
    <mergeCell ref="M19:N20"/>
    <mergeCell ref="A17:B18"/>
    <mergeCell ref="C17:D18"/>
    <mergeCell ref="E17:F18"/>
    <mergeCell ref="G17:H18"/>
    <mergeCell ref="I17:J18"/>
    <mergeCell ref="K17:L18"/>
    <mergeCell ref="M21:N21"/>
    <mergeCell ref="M22:N23"/>
    <mergeCell ref="A23:B24"/>
    <mergeCell ref="C23:D24"/>
    <mergeCell ref="E23:F24"/>
    <mergeCell ref="G23:H24"/>
    <mergeCell ref="I23:J24"/>
    <mergeCell ref="K23:L24"/>
    <mergeCell ref="M24:N24"/>
    <mergeCell ref="A21:B22"/>
    <mergeCell ref="C21:D22"/>
    <mergeCell ref="E21:F22"/>
    <mergeCell ref="G21:H22"/>
    <mergeCell ref="I21:J22"/>
    <mergeCell ref="K21:L22"/>
    <mergeCell ref="M25:N25"/>
    <mergeCell ref="M26:N26"/>
    <mergeCell ref="A27:N27"/>
    <mergeCell ref="A25:B26"/>
    <mergeCell ref="C25:D26"/>
    <mergeCell ref="E25:F26"/>
    <mergeCell ref="G25:H26"/>
    <mergeCell ref="I25:J26"/>
    <mergeCell ref="K25:L26"/>
  </mergeCells>
  <dataValidations count="17">
    <dataValidation allowBlank="1" showInputMessage="1" showErrorMessage="1" promptTitle="Diameter (in)" prompt="Enter the Diameter of the Duct in inches. " sqref="K17:L18 K21:L22 K25:L26" xr:uid="{3152E5F9-D8C7-4740-ABE2-34C3F7E783E4}"/>
    <dataValidation allowBlank="1" showInputMessage="1" showErrorMessage="1" promptTitle="Height (in)" prompt="Enter the Height of the Duct in inches. " sqref="I17:J18 I21:J22 I25:J26" xr:uid="{92E1CAD9-15A1-419A-A1E2-FC95E5E32F2A}"/>
    <dataValidation allowBlank="1" showInputMessage="1" showErrorMessage="1" promptTitle="Width (in)" prompt="Enter the Width of the Duct in inches. " sqref="G17:H18 G21:H22 G25:H26" xr:uid="{C3F7AD1C-35A5-4312-BFA8-D607B654B040}"/>
    <dataValidation allowBlank="1" showInputMessage="1" showErrorMessage="1" promptTitle="Length (ft)" prompt="Enter the length of duct in feet. " sqref="E17:F18 E21:F22 E25:F26" xr:uid="{91510A3F-B4C0-4BCE-9A4F-066BBED61678}"/>
    <dataValidation allowBlank="1" showInputMessage="1" showErrorMessage="1" promptTitle="Duct Section " prompt="Enter the run of Duct being described, combine sections when possible. " sqref="A17:B18 A21:B22 A25:B26" xr:uid="{9F9A8C3E-B22A-43B6-BF8A-8CD89A7FC98D}"/>
    <dataValidation allowBlank="1" showInputMessage="1" showErrorMessage="1" promptTitle="Added R-Value" prompt="Enter the R-Value to add to the Return/Supply Registers. " sqref="G12:H13" xr:uid="{AFBD94D7-5540-4CF5-AA63-6AA9832F9054}"/>
    <dataValidation allowBlank="1" showInputMessage="1" showErrorMessage="1" promptTitle="# of Return Registers" prompt="Enter the total number of Return Registers. " sqref="G9:I10" xr:uid="{CC8A27C1-BB68-4925-A4A8-F73E2E5BB604}"/>
    <dataValidation allowBlank="1" showInputMessage="1" showErrorMessage="1" promptTitle="# of Supply Registers" prompt="Enter the total number of supply registers. " sqref="D9:F10" xr:uid="{4412B708-E80D-4CD9-BC7C-6CDD66ACA97E}"/>
    <dataValidation allowBlank="1" showInputMessage="1" showErrorMessage="1" promptTitle="Duct Insulation R-Value" prompt="Enter the R-Value of the Ductwork. " sqref="M5:N6" xr:uid="{85226F46-DF33-400F-9BE7-13B28191F48D}"/>
    <dataValidation allowBlank="1" showInputMessage="1" showErrorMessage="1" promptTitle="Duct System " prompt="Enter a Duct System Code that best describes the system. " sqref="A5:B6" xr:uid="{96F20F48-5380-401F-9CD1-E754957BD808}"/>
    <dataValidation type="list" allowBlank="1" showInputMessage="1" showErrorMessage="1" promptTitle="Shape of Ducts" prompt="Select the Shape of the Ducts being described in this section. " sqref="C17:D18 C21:D22 C25:D26" xr:uid="{9F85356E-793A-4E6C-A77C-CA4EAE911BAB}">
      <formula1>"Round, Rectangular "</formula1>
    </dataValidation>
    <dataValidation type="list" allowBlank="1" showInputMessage="1" showErrorMessage="1" promptTitle="Condition of Plenum Joints" prompt="Enter the current condtion of the plenum joints that best describes the cabinet distributing the air throughout the home. " sqref="J9:N10" xr:uid="{DEE10AAF-E609-4981-98BE-8938C9E24070}">
      <formula1>"Good- No visible damage properly sealed, Fair- Minor wear or small gaps but still functional, Poor- Noticeable gaps damaged insulation. "</formula1>
    </dataValidation>
    <dataValidation type="list" allowBlank="1" showInputMessage="1" showErrorMessage="1" promptTitle="Existing Register Evaluation" prompt="Select from the dropdown list that best describes the condtion of the supply registers. " sqref="A9:C10" xr:uid="{CCEB9387-5ACD-4313-B090-293720B055D6}">
      <formula1>"Good- Under Target,  Fair- Above Target under Less than 50% below 1.0 Pa, Poor - Above Target - More than 50% of Ducts above 1.0 Pa"</formula1>
    </dataValidation>
    <dataValidation type="list" allowBlank="1" showInputMessage="1" showErrorMessage="1" promptTitle="Duct Insulation " prompt="Choose the Duct Insulation type for the Duct Type. " sqref="K5:L6" xr:uid="{2A51D466-15F5-45D4-8663-08391B11BE21}">
      <formula1>"Above Duct, Below Duct, Around Duct or Ductboard, No Insulation "</formula1>
    </dataValidation>
    <dataValidation type="list" allowBlank="1" showInputMessage="1" showErrorMessage="1" promptTitle="Duct Location " prompt="Choose the Location that best describes the Duct Location. " sqref="H5:J6" xr:uid="{B2F4B40B-8D15-4CA3-8F3E-DBF5A67292EA}">
      <formula1>"Conditioned Space, Unconditioned Attic/Ceiling, Unconditioned Garage, Unconditioned, Basement, Unconditioned, Crawlspace/Belly "</formula1>
    </dataValidation>
    <dataValidation type="list" allowBlank="1" showInputMessage="1" showErrorMessage="1" promptTitle="HVAC Systems Served" prompt="Choose the System applicable to the Duct System. " sqref="E5:G6" xr:uid="{69416BDC-88CE-4F0D-AE04-C3E66463609F}">
      <formula1>"Heating, Cooling, Heating &amp; Cooling "</formula1>
    </dataValidation>
    <dataValidation type="list" allowBlank="1" showInputMessage="1" showErrorMessage="1" promptTitle="Duct Type" prompt="Choose the Duct Type that best describes the duct system. " sqref="C5:D6" xr:uid="{D0EB3723-188A-43D4-B8E4-E53CC74167B2}">
      <formula1>"Supply, Return"</formula1>
    </dataValidation>
  </dataValidations>
  <printOptions horizontalCentered="1"/>
  <pageMargins left="0" right="0" top="0" bottom="0" header="0" footer="0"/>
  <pageSetup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12</xdr:col>
                    <xdr:colOff>971550</xdr:colOff>
                    <xdr:row>16</xdr:row>
                    <xdr:rowOff>104775</xdr:rowOff>
                  </from>
                  <to>
                    <xdr:col>13</xdr:col>
                    <xdr:colOff>247650</xdr:colOff>
                    <xdr:row>17</xdr:row>
                    <xdr:rowOff>133350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8FF65-3D19-4BD6-AF2A-560D813A38E2}">
  <sheetPr codeName="Sheet12"/>
  <dimension ref="A1:N94"/>
  <sheetViews>
    <sheetView showGridLines="0" zoomScaleNormal="100" workbookViewId="0">
      <selection sqref="A1:N1"/>
    </sheetView>
  </sheetViews>
  <sheetFormatPr defaultRowHeight="15" x14ac:dyDescent="0.25"/>
  <cols>
    <col min="1" max="14" width="13" customWidth="1"/>
  </cols>
  <sheetData>
    <row r="1" spans="1:14" ht="18.75" x14ac:dyDescent="0.3">
      <c r="A1" s="383" t="s">
        <v>202</v>
      </c>
      <c r="B1" s="384"/>
      <c r="C1" s="384"/>
      <c r="D1" s="384"/>
      <c r="E1" s="384"/>
      <c r="F1" s="384"/>
      <c r="G1" s="384"/>
      <c r="H1" s="384"/>
      <c r="I1" s="384"/>
      <c r="J1" s="384"/>
      <c r="K1" s="384"/>
      <c r="L1" s="384"/>
      <c r="M1" s="384"/>
      <c r="N1" s="385"/>
    </row>
    <row r="2" spans="1:14" s="2" customFormat="1" ht="24" customHeight="1" x14ac:dyDescent="0.25">
      <c r="A2" s="484" t="s">
        <v>207</v>
      </c>
      <c r="B2" s="485"/>
      <c r="C2" s="485"/>
      <c r="D2" s="485"/>
      <c r="E2" s="485"/>
      <c r="F2" s="485"/>
      <c r="G2" s="485"/>
      <c r="H2" s="485"/>
      <c r="I2" s="485"/>
      <c r="J2" s="488" t="s">
        <v>221</v>
      </c>
      <c r="K2" s="488"/>
      <c r="L2" s="488"/>
      <c r="M2" s="488"/>
      <c r="N2" s="489"/>
    </row>
    <row r="3" spans="1:14" x14ac:dyDescent="0.25">
      <c r="A3" s="423" t="s">
        <v>208</v>
      </c>
      <c r="B3" s="342"/>
      <c r="C3" s="342" t="s">
        <v>210</v>
      </c>
      <c r="D3" s="342"/>
      <c r="E3" s="342"/>
      <c r="F3" s="342" t="s">
        <v>203</v>
      </c>
      <c r="G3" s="342"/>
      <c r="H3" s="342" t="s">
        <v>209</v>
      </c>
      <c r="I3" s="342"/>
      <c r="J3" s="287" t="s">
        <v>222</v>
      </c>
      <c r="K3" s="287"/>
      <c r="L3" s="287"/>
      <c r="M3" s="287" t="s">
        <v>223</v>
      </c>
      <c r="N3" s="393"/>
    </row>
    <row r="4" spans="1:14" ht="30" customHeight="1" x14ac:dyDescent="0.25">
      <c r="A4" s="423"/>
      <c r="B4" s="342"/>
      <c r="C4" s="342"/>
      <c r="D4" s="342"/>
      <c r="E4" s="342"/>
      <c r="F4" s="342"/>
      <c r="G4" s="342"/>
      <c r="H4" s="342"/>
      <c r="I4" s="342"/>
      <c r="J4" s="287"/>
      <c r="K4" s="287"/>
      <c r="L4" s="287"/>
      <c r="M4" s="287"/>
      <c r="N4" s="393"/>
    </row>
    <row r="5" spans="1:14" x14ac:dyDescent="0.25">
      <c r="A5" s="482"/>
      <c r="B5" s="483"/>
      <c r="C5" s="226"/>
      <c r="D5" s="226"/>
      <c r="E5" s="226"/>
      <c r="F5" s="226"/>
      <c r="G5" s="226"/>
      <c r="H5" s="226"/>
      <c r="I5" s="226"/>
      <c r="J5" s="226"/>
      <c r="K5" s="226"/>
      <c r="L5" s="226"/>
      <c r="M5" s="226"/>
      <c r="N5" s="394"/>
    </row>
    <row r="6" spans="1:14" x14ac:dyDescent="0.25">
      <c r="A6" s="482"/>
      <c r="B6" s="483"/>
      <c r="C6" s="226"/>
      <c r="D6" s="226"/>
      <c r="E6" s="226"/>
      <c r="F6" s="226"/>
      <c r="G6" s="226"/>
      <c r="H6" s="226"/>
      <c r="I6" s="226"/>
      <c r="J6" s="226"/>
      <c r="K6" s="226"/>
      <c r="L6" s="226"/>
      <c r="M6" s="226"/>
      <c r="N6" s="394"/>
    </row>
    <row r="7" spans="1:14" s="2" customFormat="1" ht="24" customHeight="1" x14ac:dyDescent="0.25">
      <c r="A7" s="316" t="s">
        <v>206</v>
      </c>
      <c r="B7" s="317"/>
      <c r="C7" s="317"/>
      <c r="D7" s="317"/>
      <c r="E7" s="317"/>
      <c r="F7" s="317"/>
      <c r="G7" s="317"/>
      <c r="H7" s="317"/>
      <c r="I7" s="317"/>
      <c r="J7" s="317"/>
      <c r="K7" s="317"/>
      <c r="L7" s="317"/>
      <c r="M7" s="318"/>
      <c r="N7" s="479"/>
    </row>
    <row r="8" spans="1:14" x14ac:dyDescent="0.25">
      <c r="A8" s="423" t="s">
        <v>204</v>
      </c>
      <c r="B8" s="342"/>
      <c r="C8" s="287" t="s">
        <v>205</v>
      </c>
      <c r="D8" s="287"/>
      <c r="E8" s="287"/>
      <c r="F8" s="342" t="s">
        <v>212</v>
      </c>
      <c r="G8" s="342"/>
      <c r="H8" s="342"/>
      <c r="I8" s="342"/>
      <c r="J8" s="342" t="s">
        <v>213</v>
      </c>
      <c r="K8" s="342"/>
      <c r="L8" s="342"/>
      <c r="M8" s="342"/>
      <c r="N8" s="480"/>
    </row>
    <row r="9" spans="1:14" x14ac:dyDescent="0.25">
      <c r="A9" s="423"/>
      <c r="B9" s="342"/>
      <c r="C9" s="287"/>
      <c r="D9" s="287"/>
      <c r="E9" s="287"/>
      <c r="F9" s="342"/>
      <c r="G9" s="342"/>
      <c r="H9" s="342"/>
      <c r="I9" s="342"/>
      <c r="J9" s="342"/>
      <c r="K9" s="342"/>
      <c r="L9" s="342"/>
      <c r="M9" s="342"/>
      <c r="N9" s="480"/>
    </row>
    <row r="10" spans="1:14" x14ac:dyDescent="0.25">
      <c r="A10" s="322"/>
      <c r="B10" s="323"/>
      <c r="C10" s="287" t="s">
        <v>206</v>
      </c>
      <c r="D10" s="287"/>
      <c r="E10" s="287"/>
      <c r="F10" s="226"/>
      <c r="G10" s="226"/>
      <c r="H10" s="226"/>
      <c r="I10" s="226"/>
      <c r="J10" s="226"/>
      <c r="K10" s="226"/>
      <c r="L10" s="226"/>
      <c r="M10" s="226"/>
      <c r="N10" s="480"/>
    </row>
    <row r="11" spans="1:14" x14ac:dyDescent="0.25">
      <c r="A11" s="322"/>
      <c r="B11" s="323"/>
      <c r="C11" s="287"/>
      <c r="D11" s="287"/>
      <c r="E11" s="287"/>
      <c r="F11" s="226"/>
      <c r="G11" s="226"/>
      <c r="H11" s="226"/>
      <c r="I11" s="226"/>
      <c r="J11" s="226"/>
      <c r="K11" s="226"/>
      <c r="L11" s="226"/>
      <c r="M11" s="226"/>
      <c r="N11" s="480"/>
    </row>
    <row r="12" spans="1:14" x14ac:dyDescent="0.25">
      <c r="A12" s="486" t="s">
        <v>215</v>
      </c>
      <c r="B12" s="487"/>
      <c r="C12" s="487"/>
      <c r="D12" s="487"/>
      <c r="E12" s="487"/>
      <c r="F12" s="342" t="s">
        <v>211</v>
      </c>
      <c r="G12" s="342"/>
      <c r="H12" s="342"/>
      <c r="I12" s="342"/>
      <c r="J12" s="342" t="s">
        <v>214</v>
      </c>
      <c r="K12" s="342"/>
      <c r="L12" s="342"/>
      <c r="M12" s="342"/>
      <c r="N12" s="480"/>
    </row>
    <row r="13" spans="1:14" x14ac:dyDescent="0.25">
      <c r="A13" s="486"/>
      <c r="B13" s="487"/>
      <c r="C13" s="487"/>
      <c r="D13" s="487"/>
      <c r="E13" s="487"/>
      <c r="F13" s="342"/>
      <c r="G13" s="342"/>
      <c r="H13" s="342"/>
      <c r="I13" s="342"/>
      <c r="J13" s="342"/>
      <c r="K13" s="342"/>
      <c r="L13" s="342"/>
      <c r="M13" s="342"/>
      <c r="N13" s="480"/>
    </row>
    <row r="14" spans="1:14" x14ac:dyDescent="0.25">
      <c r="A14" s="486"/>
      <c r="B14" s="487"/>
      <c r="C14" s="487"/>
      <c r="D14" s="487"/>
      <c r="E14" s="487"/>
      <c r="F14" s="226"/>
      <c r="G14" s="226"/>
      <c r="H14" s="226"/>
      <c r="I14" s="226"/>
      <c r="J14" s="226"/>
      <c r="K14" s="226"/>
      <c r="L14" s="226"/>
      <c r="M14" s="226"/>
      <c r="N14" s="480"/>
    </row>
    <row r="15" spans="1:14" ht="49.5" customHeight="1" x14ac:dyDescent="0.25">
      <c r="A15" s="486"/>
      <c r="B15" s="487"/>
      <c r="C15" s="487"/>
      <c r="D15" s="487"/>
      <c r="E15" s="487"/>
      <c r="F15" s="226"/>
      <c r="G15" s="226"/>
      <c r="H15" s="226"/>
      <c r="I15" s="226"/>
      <c r="J15" s="226"/>
      <c r="K15" s="409"/>
      <c r="L15" s="409"/>
      <c r="M15" s="409"/>
      <c r="N15" s="480"/>
    </row>
    <row r="16" spans="1:14" s="2" customFormat="1" ht="24" customHeight="1" x14ac:dyDescent="0.25">
      <c r="A16" s="484" t="s">
        <v>216</v>
      </c>
      <c r="B16" s="485"/>
      <c r="C16" s="485"/>
      <c r="D16" s="485"/>
      <c r="E16" s="485"/>
      <c r="F16" s="485"/>
      <c r="G16" s="485"/>
      <c r="H16" s="485"/>
      <c r="I16" s="485"/>
      <c r="J16" s="485"/>
      <c r="K16" s="471"/>
      <c r="L16" s="472"/>
      <c r="M16" s="472"/>
      <c r="N16" s="481"/>
    </row>
    <row r="17" spans="1:14" ht="15" customHeight="1" x14ac:dyDescent="0.25">
      <c r="A17" s="423" t="s">
        <v>217</v>
      </c>
      <c r="B17" s="342"/>
      <c r="C17" s="342"/>
      <c r="D17" s="342"/>
      <c r="E17" s="342"/>
      <c r="F17" s="342" t="s">
        <v>220</v>
      </c>
      <c r="G17" s="342"/>
      <c r="H17" s="342"/>
      <c r="I17" s="342"/>
      <c r="J17" s="342"/>
      <c r="K17" s="473"/>
      <c r="L17" s="474"/>
      <c r="M17" s="474"/>
      <c r="N17" s="481"/>
    </row>
    <row r="18" spans="1:14" x14ac:dyDescent="0.25">
      <c r="A18" s="423"/>
      <c r="B18" s="342"/>
      <c r="C18" s="342"/>
      <c r="D18" s="342"/>
      <c r="E18" s="342"/>
      <c r="F18" s="342"/>
      <c r="G18" s="342"/>
      <c r="H18" s="342"/>
      <c r="I18" s="342"/>
      <c r="J18" s="342"/>
      <c r="K18" s="473"/>
      <c r="L18" s="474"/>
      <c r="M18" s="474"/>
      <c r="N18" s="481"/>
    </row>
    <row r="19" spans="1:14" x14ac:dyDescent="0.25">
      <c r="A19" s="341" t="s">
        <v>218</v>
      </c>
      <c r="B19" s="287"/>
      <c r="C19" s="287"/>
      <c r="D19" s="226"/>
      <c r="E19" s="226"/>
      <c r="F19" s="287" t="s">
        <v>218</v>
      </c>
      <c r="G19" s="287"/>
      <c r="H19" s="287"/>
      <c r="I19" s="226"/>
      <c r="J19" s="226"/>
      <c r="K19" s="473"/>
      <c r="L19" s="474"/>
      <c r="M19" s="474"/>
      <c r="N19" s="481"/>
    </row>
    <row r="20" spans="1:14" x14ac:dyDescent="0.25">
      <c r="A20" s="341"/>
      <c r="B20" s="287"/>
      <c r="C20" s="287"/>
      <c r="D20" s="226"/>
      <c r="E20" s="226"/>
      <c r="F20" s="287"/>
      <c r="G20" s="287"/>
      <c r="H20" s="287"/>
      <c r="I20" s="226"/>
      <c r="J20" s="226"/>
      <c r="K20" s="473"/>
      <c r="L20" s="474"/>
      <c r="M20" s="474"/>
      <c r="N20" s="481"/>
    </row>
    <row r="21" spans="1:14" x14ac:dyDescent="0.25">
      <c r="A21" s="341" t="s">
        <v>219</v>
      </c>
      <c r="B21" s="287"/>
      <c r="C21" s="287"/>
      <c r="D21" s="226"/>
      <c r="E21" s="226"/>
      <c r="F21" s="287" t="s">
        <v>219</v>
      </c>
      <c r="G21" s="287"/>
      <c r="H21" s="287"/>
      <c r="I21" s="226"/>
      <c r="J21" s="226"/>
      <c r="K21" s="473"/>
      <c r="L21" s="474"/>
      <c r="M21" s="474"/>
      <c r="N21" s="481"/>
    </row>
    <row r="22" spans="1:14" x14ac:dyDescent="0.25">
      <c r="A22" s="341"/>
      <c r="B22" s="287"/>
      <c r="C22" s="287"/>
      <c r="D22" s="226"/>
      <c r="E22" s="226"/>
      <c r="F22" s="287"/>
      <c r="G22" s="287"/>
      <c r="H22" s="287"/>
      <c r="I22" s="226"/>
      <c r="J22" s="226"/>
      <c r="K22" s="475"/>
      <c r="L22" s="476"/>
      <c r="M22" s="474"/>
      <c r="N22" s="481"/>
    </row>
    <row r="23" spans="1:14" s="2" customFormat="1" ht="24" customHeight="1" x14ac:dyDescent="0.25">
      <c r="A23" s="477" t="s">
        <v>224</v>
      </c>
      <c r="B23" s="478"/>
      <c r="C23" s="478"/>
      <c r="D23" s="478"/>
      <c r="E23" s="478"/>
      <c r="F23" s="478"/>
      <c r="G23" s="478"/>
      <c r="H23" s="478"/>
      <c r="I23" s="478"/>
      <c r="J23" s="478"/>
      <c r="K23" s="478"/>
      <c r="L23" s="478"/>
      <c r="M23" s="172"/>
      <c r="N23" s="173"/>
    </row>
    <row r="24" spans="1:14" x14ac:dyDescent="0.25">
      <c r="A24" s="341" t="s">
        <v>225</v>
      </c>
      <c r="B24" s="287"/>
      <c r="C24" s="287"/>
      <c r="D24" s="287" t="s">
        <v>226</v>
      </c>
      <c r="E24" s="287"/>
      <c r="F24" s="287"/>
      <c r="G24" s="287" t="s">
        <v>225</v>
      </c>
      <c r="H24" s="287"/>
      <c r="I24" s="287"/>
      <c r="J24" s="287" t="s">
        <v>226</v>
      </c>
      <c r="K24" s="287"/>
      <c r="L24" s="396"/>
      <c r="M24" s="48"/>
      <c r="N24" s="151"/>
    </row>
    <row r="25" spans="1:14" x14ac:dyDescent="0.25">
      <c r="A25" s="341"/>
      <c r="B25" s="287"/>
      <c r="C25" s="287"/>
      <c r="D25" s="287"/>
      <c r="E25" s="287"/>
      <c r="F25" s="287"/>
      <c r="G25" s="287"/>
      <c r="H25" s="287"/>
      <c r="I25" s="287"/>
      <c r="J25" s="287"/>
      <c r="K25" s="287"/>
      <c r="L25" s="396"/>
      <c r="M25" s="48"/>
      <c r="N25" s="151"/>
    </row>
    <row r="26" spans="1:14" x14ac:dyDescent="0.25">
      <c r="A26" s="392"/>
      <c r="B26" s="226"/>
      <c r="C26" s="226"/>
      <c r="D26" s="226"/>
      <c r="E26" s="226"/>
      <c r="F26" s="226"/>
      <c r="G26" s="226"/>
      <c r="H26" s="226"/>
      <c r="I26" s="226"/>
      <c r="J26" s="226"/>
      <c r="K26" s="226"/>
      <c r="L26" s="470"/>
      <c r="M26" s="48"/>
      <c r="N26" s="151"/>
    </row>
    <row r="27" spans="1:14" x14ac:dyDescent="0.25">
      <c r="A27" s="392"/>
      <c r="B27" s="226"/>
      <c r="C27" s="226"/>
      <c r="D27" s="226"/>
      <c r="E27" s="226"/>
      <c r="F27" s="226"/>
      <c r="G27" s="226"/>
      <c r="H27" s="226"/>
      <c r="I27" s="226"/>
      <c r="J27" s="226"/>
      <c r="K27" s="226"/>
      <c r="L27" s="470"/>
      <c r="M27" s="48"/>
      <c r="N27" s="151"/>
    </row>
    <row r="28" spans="1:14" x14ac:dyDescent="0.25">
      <c r="A28" s="392"/>
      <c r="B28" s="226"/>
      <c r="C28" s="226"/>
      <c r="D28" s="226"/>
      <c r="E28" s="226"/>
      <c r="F28" s="226"/>
      <c r="G28" s="226"/>
      <c r="H28" s="226"/>
      <c r="I28" s="226"/>
      <c r="J28" s="226"/>
      <c r="K28" s="226"/>
      <c r="L28" s="470"/>
      <c r="M28" s="48"/>
      <c r="N28" s="151"/>
    </row>
    <row r="29" spans="1:14" x14ac:dyDescent="0.25">
      <c r="A29" s="341" t="s">
        <v>225</v>
      </c>
      <c r="B29" s="287"/>
      <c r="C29" s="287"/>
      <c r="D29" s="287" t="s">
        <v>226</v>
      </c>
      <c r="E29" s="287"/>
      <c r="F29" s="287"/>
      <c r="G29" s="287" t="s">
        <v>225</v>
      </c>
      <c r="H29" s="287"/>
      <c r="I29" s="287"/>
      <c r="J29" s="287" t="s">
        <v>226</v>
      </c>
      <c r="K29" s="287"/>
      <c r="L29" s="396"/>
      <c r="M29" s="48"/>
      <c r="N29" s="151"/>
    </row>
    <row r="30" spans="1:14" x14ac:dyDescent="0.25">
      <c r="A30" s="341"/>
      <c r="B30" s="287"/>
      <c r="C30" s="287"/>
      <c r="D30" s="287"/>
      <c r="E30" s="287"/>
      <c r="F30" s="287"/>
      <c r="G30" s="287"/>
      <c r="H30" s="287"/>
      <c r="I30" s="287"/>
      <c r="J30" s="287"/>
      <c r="K30" s="287"/>
      <c r="L30" s="396"/>
      <c r="M30" s="48"/>
      <c r="N30" s="151"/>
    </row>
    <row r="31" spans="1:14" x14ac:dyDescent="0.25">
      <c r="A31" s="392"/>
      <c r="B31" s="226"/>
      <c r="C31" s="226"/>
      <c r="D31" s="226"/>
      <c r="E31" s="226"/>
      <c r="F31" s="226"/>
      <c r="G31" s="226"/>
      <c r="H31" s="226"/>
      <c r="I31" s="226"/>
      <c r="J31" s="226"/>
      <c r="K31" s="226"/>
      <c r="L31" s="470"/>
      <c r="M31" s="48"/>
      <c r="N31" s="151"/>
    </row>
    <row r="32" spans="1:14" x14ac:dyDescent="0.25">
      <c r="A32" s="392"/>
      <c r="B32" s="226"/>
      <c r="C32" s="226"/>
      <c r="D32" s="226"/>
      <c r="E32" s="226"/>
      <c r="F32" s="226"/>
      <c r="G32" s="226"/>
      <c r="H32" s="226"/>
      <c r="I32" s="226"/>
      <c r="J32" s="226"/>
      <c r="K32" s="226"/>
      <c r="L32" s="470"/>
      <c r="M32" s="48"/>
      <c r="N32" s="151"/>
    </row>
    <row r="33" spans="1:14" x14ac:dyDescent="0.25">
      <c r="A33" s="392"/>
      <c r="B33" s="226"/>
      <c r="C33" s="226"/>
      <c r="D33" s="226"/>
      <c r="E33" s="226"/>
      <c r="F33" s="226"/>
      <c r="G33" s="226"/>
      <c r="H33" s="226"/>
      <c r="I33" s="226"/>
      <c r="J33" s="226"/>
      <c r="K33" s="226"/>
      <c r="L33" s="470"/>
      <c r="M33" s="48"/>
      <c r="N33" s="151"/>
    </row>
    <row r="34" spans="1:14" x14ac:dyDescent="0.25">
      <c r="A34" s="341" t="s">
        <v>225</v>
      </c>
      <c r="B34" s="287"/>
      <c r="C34" s="287"/>
      <c r="D34" s="287" t="s">
        <v>226</v>
      </c>
      <c r="E34" s="287"/>
      <c r="F34" s="287"/>
      <c r="G34" s="287" t="s">
        <v>225</v>
      </c>
      <c r="H34" s="287"/>
      <c r="I34" s="287"/>
      <c r="J34" s="287" t="s">
        <v>226</v>
      </c>
      <c r="K34" s="287"/>
      <c r="L34" s="396"/>
      <c r="M34" s="48"/>
      <c r="N34" s="151"/>
    </row>
    <row r="35" spans="1:14" x14ac:dyDescent="0.25">
      <c r="A35" s="341"/>
      <c r="B35" s="287"/>
      <c r="C35" s="287"/>
      <c r="D35" s="287"/>
      <c r="E35" s="287"/>
      <c r="F35" s="287"/>
      <c r="G35" s="287"/>
      <c r="H35" s="287"/>
      <c r="I35" s="287"/>
      <c r="J35" s="287"/>
      <c r="K35" s="287"/>
      <c r="L35" s="396"/>
      <c r="M35" s="48"/>
      <c r="N35" s="151"/>
    </row>
    <row r="36" spans="1:14" x14ac:dyDescent="0.25">
      <c r="A36" s="392"/>
      <c r="B36" s="226"/>
      <c r="C36" s="226"/>
      <c r="D36" s="226"/>
      <c r="E36" s="226"/>
      <c r="F36" s="226"/>
      <c r="G36" s="226"/>
      <c r="H36" s="226"/>
      <c r="I36" s="226"/>
      <c r="J36" s="226"/>
      <c r="K36" s="226"/>
      <c r="L36" s="470"/>
      <c r="M36" s="48"/>
      <c r="N36" s="151"/>
    </row>
    <row r="37" spans="1:14" x14ac:dyDescent="0.25">
      <c r="A37" s="392"/>
      <c r="B37" s="226"/>
      <c r="C37" s="226"/>
      <c r="D37" s="226"/>
      <c r="E37" s="226"/>
      <c r="F37" s="226"/>
      <c r="G37" s="226"/>
      <c r="H37" s="226"/>
      <c r="I37" s="226"/>
      <c r="J37" s="226"/>
      <c r="K37" s="226"/>
      <c r="L37" s="470"/>
      <c r="M37" s="48"/>
      <c r="N37" s="151"/>
    </row>
    <row r="38" spans="1:14" x14ac:dyDescent="0.25">
      <c r="A38" s="392"/>
      <c r="B38" s="226"/>
      <c r="C38" s="226"/>
      <c r="D38" s="226"/>
      <c r="E38" s="226"/>
      <c r="F38" s="226"/>
      <c r="G38" s="226"/>
      <c r="H38" s="226"/>
      <c r="I38" s="226"/>
      <c r="J38" s="226"/>
      <c r="K38" s="226"/>
      <c r="L38" s="470"/>
      <c r="M38" s="49"/>
      <c r="N38" s="152"/>
    </row>
    <row r="39" spans="1:14" ht="16.5" thickBot="1" x14ac:dyDescent="0.3">
      <c r="A39" s="464" t="s">
        <v>227</v>
      </c>
      <c r="B39" s="465"/>
      <c r="C39" s="465"/>
      <c r="D39" s="465"/>
      <c r="E39" s="465"/>
      <c r="F39" s="465"/>
      <c r="G39" s="465"/>
      <c r="H39" s="465"/>
      <c r="I39" s="465"/>
      <c r="J39" s="465"/>
      <c r="K39" s="465"/>
      <c r="L39" s="465"/>
      <c r="M39" s="465"/>
      <c r="N39" s="466"/>
    </row>
    <row r="60" spans="1:14" ht="15.75" thickBot="1" x14ac:dyDescent="0.3"/>
    <row r="61" spans="1:14" s="22" customFormat="1" ht="20.25" customHeight="1" x14ac:dyDescent="0.25">
      <c r="A61" s="467" t="s">
        <v>228</v>
      </c>
      <c r="B61" s="468"/>
      <c r="C61" s="468"/>
      <c r="D61" s="468"/>
      <c r="E61" s="468"/>
      <c r="F61" s="468"/>
      <c r="G61" s="468"/>
      <c r="H61" s="468"/>
      <c r="I61" s="468"/>
      <c r="J61" s="468"/>
      <c r="K61" s="468"/>
      <c r="L61" s="468"/>
      <c r="M61" s="468"/>
      <c r="N61" s="469"/>
    </row>
    <row r="62" spans="1:14" s="22" customFormat="1" ht="31.9" customHeight="1" x14ac:dyDescent="0.25">
      <c r="A62" s="449"/>
      <c r="B62" s="450"/>
      <c r="C62" s="450"/>
      <c r="D62" s="450"/>
      <c r="E62" s="450"/>
      <c r="F62" s="450"/>
      <c r="G62" s="450"/>
      <c r="H62" s="450"/>
      <c r="I62" s="450"/>
      <c r="J62" s="450"/>
      <c r="K62" s="36" t="s">
        <v>229</v>
      </c>
      <c r="L62" s="451"/>
      <c r="M62" s="451"/>
      <c r="N62" s="452"/>
    </row>
    <row r="63" spans="1:14" s="22" customFormat="1" ht="31.9" customHeight="1" x14ac:dyDescent="0.25">
      <c r="A63" s="449"/>
      <c r="B63" s="450"/>
      <c r="C63" s="450"/>
      <c r="D63" s="450"/>
      <c r="E63" s="450"/>
      <c r="F63" s="450"/>
      <c r="G63" s="450"/>
      <c r="H63" s="450"/>
      <c r="I63" s="450"/>
      <c r="J63" s="450"/>
      <c r="K63" s="36" t="s">
        <v>229</v>
      </c>
      <c r="L63" s="451"/>
      <c r="M63" s="451"/>
      <c r="N63" s="452"/>
    </row>
    <row r="64" spans="1:14" s="22" customFormat="1" ht="31.9" customHeight="1" x14ac:dyDescent="0.25">
      <c r="A64" s="449"/>
      <c r="B64" s="450"/>
      <c r="C64" s="450"/>
      <c r="D64" s="450"/>
      <c r="E64" s="450"/>
      <c r="F64" s="450"/>
      <c r="G64" s="450"/>
      <c r="H64" s="450"/>
      <c r="I64" s="450"/>
      <c r="J64" s="450"/>
      <c r="K64" s="36" t="s">
        <v>229</v>
      </c>
      <c r="L64" s="451"/>
      <c r="M64" s="451"/>
      <c r="N64" s="452"/>
    </row>
    <row r="65" spans="1:14" s="22" customFormat="1" ht="31.9" customHeight="1" x14ac:dyDescent="0.25">
      <c r="A65" s="449"/>
      <c r="B65" s="450"/>
      <c r="C65" s="450"/>
      <c r="D65" s="450"/>
      <c r="E65" s="450"/>
      <c r="F65" s="450"/>
      <c r="G65" s="450"/>
      <c r="H65" s="450"/>
      <c r="I65" s="450"/>
      <c r="J65" s="450"/>
      <c r="K65" s="36" t="s">
        <v>229</v>
      </c>
      <c r="L65" s="451"/>
      <c r="M65" s="451"/>
      <c r="N65" s="452"/>
    </row>
    <row r="66" spans="1:14" s="22" customFormat="1" ht="31.9" customHeight="1" x14ac:dyDescent="0.25">
      <c r="A66" s="449"/>
      <c r="B66" s="450"/>
      <c r="C66" s="450"/>
      <c r="D66" s="450"/>
      <c r="E66" s="450"/>
      <c r="F66" s="450"/>
      <c r="G66" s="450"/>
      <c r="H66" s="450"/>
      <c r="I66" s="450"/>
      <c r="J66" s="450"/>
      <c r="K66" s="36" t="s">
        <v>229</v>
      </c>
      <c r="L66" s="451"/>
      <c r="M66" s="451"/>
      <c r="N66" s="452"/>
    </row>
    <row r="67" spans="1:14" s="22" customFormat="1" ht="31.9" customHeight="1" x14ac:dyDescent="0.25">
      <c r="A67" s="449"/>
      <c r="B67" s="450"/>
      <c r="C67" s="450"/>
      <c r="D67" s="450"/>
      <c r="E67" s="450"/>
      <c r="F67" s="450"/>
      <c r="G67" s="450"/>
      <c r="H67" s="450"/>
      <c r="I67" s="450"/>
      <c r="J67" s="450"/>
      <c r="K67" s="36" t="s">
        <v>229</v>
      </c>
      <c r="L67" s="451"/>
      <c r="M67" s="451"/>
      <c r="N67" s="452"/>
    </row>
    <row r="68" spans="1:14" s="22" customFormat="1" ht="31.9" customHeight="1" x14ac:dyDescent="0.25">
      <c r="A68" s="449"/>
      <c r="B68" s="450"/>
      <c r="C68" s="450"/>
      <c r="D68" s="450"/>
      <c r="E68" s="450"/>
      <c r="F68" s="450"/>
      <c r="G68" s="450"/>
      <c r="H68" s="450"/>
      <c r="I68" s="450"/>
      <c r="J68" s="450"/>
      <c r="K68" s="36" t="s">
        <v>229</v>
      </c>
      <c r="L68" s="451"/>
      <c r="M68" s="451"/>
      <c r="N68" s="452"/>
    </row>
    <row r="69" spans="1:14" s="22" customFormat="1" ht="31.9" customHeight="1" x14ac:dyDescent="0.25">
      <c r="A69" s="449"/>
      <c r="B69" s="450"/>
      <c r="C69" s="450"/>
      <c r="D69" s="450"/>
      <c r="E69" s="450"/>
      <c r="F69" s="450"/>
      <c r="G69" s="450"/>
      <c r="H69" s="450"/>
      <c r="I69" s="450"/>
      <c r="J69" s="450"/>
      <c r="K69" s="36" t="s">
        <v>229</v>
      </c>
      <c r="L69" s="451"/>
      <c r="M69" s="451"/>
      <c r="N69" s="452"/>
    </row>
    <row r="70" spans="1:14" s="22" customFormat="1" ht="31.9" customHeight="1" x14ac:dyDescent="0.25">
      <c r="A70" s="449"/>
      <c r="B70" s="450"/>
      <c r="C70" s="450"/>
      <c r="D70" s="450"/>
      <c r="E70" s="450"/>
      <c r="F70" s="450"/>
      <c r="G70" s="450"/>
      <c r="H70" s="450"/>
      <c r="I70" s="450"/>
      <c r="J70" s="450"/>
      <c r="K70" s="36" t="s">
        <v>229</v>
      </c>
      <c r="L70" s="451"/>
      <c r="M70" s="451"/>
      <c r="N70" s="452"/>
    </row>
    <row r="71" spans="1:14" s="22" customFormat="1" ht="31.9" customHeight="1" x14ac:dyDescent="0.25">
      <c r="A71" s="449"/>
      <c r="B71" s="450"/>
      <c r="C71" s="450"/>
      <c r="D71" s="450"/>
      <c r="E71" s="450"/>
      <c r="F71" s="450"/>
      <c r="G71" s="450"/>
      <c r="H71" s="450"/>
      <c r="I71" s="450"/>
      <c r="J71" s="450"/>
      <c r="K71" s="36" t="s">
        <v>229</v>
      </c>
      <c r="L71" s="451"/>
      <c r="M71" s="451"/>
      <c r="N71" s="452"/>
    </row>
    <row r="72" spans="1:14" s="22" customFormat="1" ht="31.9" customHeight="1" x14ac:dyDescent="0.25">
      <c r="A72" s="449"/>
      <c r="B72" s="450"/>
      <c r="C72" s="450"/>
      <c r="D72" s="450"/>
      <c r="E72" s="450"/>
      <c r="F72" s="450"/>
      <c r="G72" s="450"/>
      <c r="H72" s="450"/>
      <c r="I72" s="450"/>
      <c r="J72" s="450"/>
      <c r="K72" s="36" t="s">
        <v>229</v>
      </c>
      <c r="L72" s="451"/>
      <c r="M72" s="451"/>
      <c r="N72" s="452"/>
    </row>
    <row r="73" spans="1:14" s="22" customFormat="1" ht="31.9" customHeight="1" x14ac:dyDescent="0.25">
      <c r="A73" s="449"/>
      <c r="B73" s="450"/>
      <c r="C73" s="450"/>
      <c r="D73" s="450"/>
      <c r="E73" s="450"/>
      <c r="F73" s="450"/>
      <c r="G73" s="450"/>
      <c r="H73" s="450"/>
      <c r="I73" s="450"/>
      <c r="J73" s="450"/>
      <c r="K73" s="36" t="s">
        <v>229</v>
      </c>
      <c r="L73" s="451"/>
      <c r="M73" s="451"/>
      <c r="N73" s="452"/>
    </row>
    <row r="74" spans="1:14" s="22" customFormat="1" ht="31.9" customHeight="1" x14ac:dyDescent="0.25">
      <c r="A74" s="449"/>
      <c r="B74" s="450"/>
      <c r="C74" s="450"/>
      <c r="D74" s="450"/>
      <c r="E74" s="450"/>
      <c r="F74" s="450"/>
      <c r="G74" s="450"/>
      <c r="H74" s="450"/>
      <c r="I74" s="450"/>
      <c r="J74" s="450"/>
      <c r="K74" s="36" t="s">
        <v>229</v>
      </c>
      <c r="L74" s="451"/>
      <c r="M74" s="451"/>
      <c r="N74" s="452"/>
    </row>
    <row r="75" spans="1:14" s="22" customFormat="1" ht="31.9" customHeight="1" x14ac:dyDescent="0.25">
      <c r="A75" s="449"/>
      <c r="B75" s="450"/>
      <c r="C75" s="450"/>
      <c r="D75" s="450"/>
      <c r="E75" s="450"/>
      <c r="F75" s="450"/>
      <c r="G75" s="450"/>
      <c r="H75" s="450"/>
      <c r="I75" s="450"/>
      <c r="J75" s="450"/>
      <c r="K75" s="36" t="s">
        <v>229</v>
      </c>
      <c r="L75" s="451"/>
      <c r="M75" s="451"/>
      <c r="N75" s="452"/>
    </row>
    <row r="76" spans="1:14" s="22" customFormat="1" ht="31.9" customHeight="1" x14ac:dyDescent="0.25">
      <c r="A76" s="449"/>
      <c r="B76" s="450"/>
      <c r="C76" s="450"/>
      <c r="D76" s="450"/>
      <c r="E76" s="450"/>
      <c r="F76" s="450"/>
      <c r="G76" s="450"/>
      <c r="H76" s="450"/>
      <c r="I76" s="450"/>
      <c r="J76" s="450"/>
      <c r="K76" s="36" t="s">
        <v>229</v>
      </c>
      <c r="L76" s="451"/>
      <c r="M76" s="451"/>
      <c r="N76" s="452"/>
    </row>
    <row r="77" spans="1:14" s="22" customFormat="1" ht="31.9" customHeight="1" x14ac:dyDescent="0.25">
      <c r="A77" s="449"/>
      <c r="B77" s="450"/>
      <c r="C77" s="450"/>
      <c r="D77" s="450"/>
      <c r="E77" s="450"/>
      <c r="F77" s="450"/>
      <c r="G77" s="450"/>
      <c r="H77" s="450"/>
      <c r="I77" s="450"/>
      <c r="J77" s="450"/>
      <c r="K77" s="36" t="s">
        <v>229</v>
      </c>
      <c r="L77" s="451"/>
      <c r="M77" s="451"/>
      <c r="N77" s="452"/>
    </row>
    <row r="78" spans="1:14" s="22" customFormat="1" ht="31.9" customHeight="1" x14ac:dyDescent="0.25">
      <c r="A78" s="449"/>
      <c r="B78" s="450"/>
      <c r="C78" s="450"/>
      <c r="D78" s="450"/>
      <c r="E78" s="450"/>
      <c r="F78" s="450"/>
      <c r="G78" s="450"/>
      <c r="H78" s="450"/>
      <c r="I78" s="450"/>
      <c r="J78" s="450"/>
      <c r="K78" s="36" t="s">
        <v>229</v>
      </c>
      <c r="L78" s="451"/>
      <c r="M78" s="451"/>
      <c r="N78" s="452"/>
    </row>
    <row r="79" spans="1:14" s="22" customFormat="1" ht="31.9" customHeight="1" x14ac:dyDescent="0.25">
      <c r="A79" s="449"/>
      <c r="B79" s="450"/>
      <c r="C79" s="450"/>
      <c r="D79" s="450"/>
      <c r="E79" s="450"/>
      <c r="F79" s="450"/>
      <c r="G79" s="450"/>
      <c r="H79" s="450"/>
      <c r="I79" s="450"/>
      <c r="J79" s="450"/>
      <c r="K79" s="36" t="s">
        <v>229</v>
      </c>
      <c r="L79" s="451"/>
      <c r="M79" s="451"/>
      <c r="N79" s="452"/>
    </row>
    <row r="80" spans="1:14" s="22" customFormat="1" ht="31.9" customHeight="1" x14ac:dyDescent="0.25">
      <c r="A80" s="449"/>
      <c r="B80" s="450"/>
      <c r="C80" s="450"/>
      <c r="D80" s="450"/>
      <c r="E80" s="450"/>
      <c r="F80" s="450"/>
      <c r="G80" s="450"/>
      <c r="H80" s="450"/>
      <c r="I80" s="450"/>
      <c r="J80" s="450"/>
      <c r="K80" s="36" t="s">
        <v>229</v>
      </c>
      <c r="L80" s="451"/>
      <c r="M80" s="451"/>
      <c r="N80" s="452"/>
    </row>
    <row r="81" spans="1:14" s="22" customFormat="1" ht="25.15" customHeight="1" thickBot="1" x14ac:dyDescent="0.3">
      <c r="A81" s="460"/>
      <c r="B81" s="461"/>
      <c r="C81" s="461"/>
      <c r="D81" s="461"/>
      <c r="E81" s="461"/>
      <c r="F81" s="461"/>
      <c r="G81" s="461"/>
      <c r="H81" s="461"/>
      <c r="I81" s="461"/>
      <c r="J81" s="461"/>
      <c r="K81" s="37" t="s">
        <v>230</v>
      </c>
      <c r="L81" s="462">
        <f>SUM(L62:N80)</f>
        <v>0</v>
      </c>
      <c r="M81" s="462"/>
      <c r="N81" s="463"/>
    </row>
    <row r="82" spans="1:14" s="22" customFormat="1" ht="20.25" customHeight="1" thickTop="1" x14ac:dyDescent="0.25">
      <c r="A82" s="453" t="s">
        <v>231</v>
      </c>
      <c r="B82" s="454"/>
      <c r="C82" s="454"/>
      <c r="D82" s="454"/>
      <c r="E82" s="454"/>
      <c r="F82" s="454"/>
      <c r="G82" s="454"/>
      <c r="H82" s="454"/>
      <c r="I82" s="454"/>
      <c r="J82" s="454"/>
      <c r="K82" s="454"/>
      <c r="L82" s="454"/>
      <c r="M82" s="454"/>
      <c r="N82" s="455"/>
    </row>
    <row r="83" spans="1:14" s="22" customFormat="1" ht="31.9" customHeight="1" x14ac:dyDescent="0.25">
      <c r="A83" s="449"/>
      <c r="B83" s="450"/>
      <c r="C83" s="450"/>
      <c r="D83" s="450"/>
      <c r="E83" s="450"/>
      <c r="F83" s="450"/>
      <c r="G83" s="450"/>
      <c r="H83" s="450"/>
      <c r="I83" s="450"/>
      <c r="J83" s="450"/>
      <c r="K83" s="36" t="s">
        <v>229</v>
      </c>
      <c r="L83" s="451"/>
      <c r="M83" s="451"/>
      <c r="N83" s="452"/>
    </row>
    <row r="84" spans="1:14" s="22" customFormat="1" ht="31.9" customHeight="1" x14ac:dyDescent="0.25">
      <c r="A84" s="449"/>
      <c r="B84" s="450"/>
      <c r="C84" s="450"/>
      <c r="D84" s="450"/>
      <c r="E84" s="450"/>
      <c r="F84" s="450"/>
      <c r="G84" s="450"/>
      <c r="H84" s="450"/>
      <c r="I84" s="450"/>
      <c r="J84" s="450"/>
      <c r="K84" s="36" t="s">
        <v>229</v>
      </c>
      <c r="L84" s="451"/>
      <c r="M84" s="451"/>
      <c r="N84" s="452"/>
    </row>
    <row r="85" spans="1:14" s="22" customFormat="1" ht="31.9" customHeight="1" x14ac:dyDescent="0.25">
      <c r="A85" s="449"/>
      <c r="B85" s="450"/>
      <c r="C85" s="450"/>
      <c r="D85" s="450"/>
      <c r="E85" s="450"/>
      <c r="F85" s="450"/>
      <c r="G85" s="450"/>
      <c r="H85" s="450"/>
      <c r="I85" s="450"/>
      <c r="J85" s="450"/>
      <c r="K85" s="36" t="s">
        <v>229</v>
      </c>
      <c r="L85" s="451"/>
      <c r="M85" s="451"/>
      <c r="N85" s="452"/>
    </row>
    <row r="86" spans="1:14" s="22" customFormat="1" ht="31.9" customHeight="1" x14ac:dyDescent="0.25">
      <c r="A86" s="449"/>
      <c r="B86" s="450"/>
      <c r="C86" s="450"/>
      <c r="D86" s="450"/>
      <c r="E86" s="450"/>
      <c r="F86" s="450"/>
      <c r="G86" s="450"/>
      <c r="H86" s="450"/>
      <c r="I86" s="450"/>
      <c r="J86" s="450"/>
      <c r="K86" s="36" t="s">
        <v>229</v>
      </c>
      <c r="L86" s="451"/>
      <c r="M86" s="451"/>
      <c r="N86" s="452"/>
    </row>
    <row r="87" spans="1:14" s="22" customFormat="1" ht="31.9" customHeight="1" x14ac:dyDescent="0.25">
      <c r="A87" s="449"/>
      <c r="B87" s="450"/>
      <c r="C87" s="450"/>
      <c r="D87" s="450"/>
      <c r="E87" s="450"/>
      <c r="F87" s="450"/>
      <c r="G87" s="450"/>
      <c r="H87" s="450"/>
      <c r="I87" s="450"/>
      <c r="J87" s="450"/>
      <c r="K87" s="36" t="s">
        <v>229</v>
      </c>
      <c r="L87" s="451"/>
      <c r="M87" s="451"/>
      <c r="N87" s="452"/>
    </row>
    <row r="88" spans="1:14" s="22" customFormat="1" ht="31.9" customHeight="1" x14ac:dyDescent="0.25">
      <c r="A88" s="449"/>
      <c r="B88" s="450"/>
      <c r="C88" s="450"/>
      <c r="D88" s="450"/>
      <c r="E88" s="450"/>
      <c r="F88" s="450"/>
      <c r="G88" s="450"/>
      <c r="H88" s="450"/>
      <c r="I88" s="450"/>
      <c r="J88" s="450"/>
      <c r="K88" s="36" t="s">
        <v>229</v>
      </c>
      <c r="L88" s="451"/>
      <c r="M88" s="451"/>
      <c r="N88" s="452"/>
    </row>
    <row r="89" spans="1:14" s="22" customFormat="1" ht="31.9" customHeight="1" x14ac:dyDescent="0.25">
      <c r="A89" s="449"/>
      <c r="B89" s="450"/>
      <c r="C89" s="450"/>
      <c r="D89" s="450"/>
      <c r="E89" s="450"/>
      <c r="F89" s="450"/>
      <c r="G89" s="450"/>
      <c r="H89" s="450"/>
      <c r="I89" s="450"/>
      <c r="J89" s="450"/>
      <c r="K89" s="36" t="s">
        <v>229</v>
      </c>
      <c r="L89" s="451"/>
      <c r="M89" s="451"/>
      <c r="N89" s="452"/>
    </row>
    <row r="90" spans="1:14" s="22" customFormat="1" ht="31.9" customHeight="1" x14ac:dyDescent="0.25">
      <c r="A90" s="449"/>
      <c r="B90" s="450"/>
      <c r="C90" s="450"/>
      <c r="D90" s="450"/>
      <c r="E90" s="450"/>
      <c r="F90" s="450"/>
      <c r="G90" s="450"/>
      <c r="H90" s="450"/>
      <c r="I90" s="450"/>
      <c r="J90" s="450"/>
      <c r="K90" s="36" t="s">
        <v>229</v>
      </c>
      <c r="L90" s="451"/>
      <c r="M90" s="451"/>
      <c r="N90" s="452"/>
    </row>
    <row r="91" spans="1:14" s="22" customFormat="1" ht="31.9" customHeight="1" x14ac:dyDescent="0.25">
      <c r="A91" s="449"/>
      <c r="B91" s="450"/>
      <c r="C91" s="450"/>
      <c r="D91" s="450"/>
      <c r="E91" s="450"/>
      <c r="F91" s="450"/>
      <c r="G91" s="450"/>
      <c r="H91" s="450"/>
      <c r="I91" s="450"/>
      <c r="J91" s="450"/>
      <c r="K91" s="36" t="s">
        <v>229</v>
      </c>
      <c r="L91" s="451"/>
      <c r="M91" s="451"/>
      <c r="N91" s="452"/>
    </row>
    <row r="92" spans="1:14" s="22" customFormat="1" ht="31.9" customHeight="1" x14ac:dyDescent="0.25">
      <c r="A92" s="449"/>
      <c r="B92" s="450"/>
      <c r="C92" s="450"/>
      <c r="D92" s="450"/>
      <c r="E92" s="450"/>
      <c r="F92" s="450"/>
      <c r="G92" s="450"/>
      <c r="H92" s="450"/>
      <c r="I92" s="450"/>
      <c r="J92" s="450"/>
      <c r="K92" s="36" t="s">
        <v>229</v>
      </c>
      <c r="L92" s="451"/>
      <c r="M92" s="451"/>
      <c r="N92" s="452"/>
    </row>
    <row r="93" spans="1:14" s="22" customFormat="1" ht="31.9" customHeight="1" x14ac:dyDescent="0.25">
      <c r="A93" s="449"/>
      <c r="B93" s="450"/>
      <c r="C93" s="450"/>
      <c r="D93" s="450"/>
      <c r="E93" s="450"/>
      <c r="F93" s="450"/>
      <c r="G93" s="450"/>
      <c r="H93" s="450"/>
      <c r="I93" s="450"/>
      <c r="J93" s="450"/>
      <c r="K93" s="36" t="s">
        <v>229</v>
      </c>
      <c r="L93" s="451"/>
      <c r="M93" s="451"/>
      <c r="N93" s="452"/>
    </row>
    <row r="94" spans="1:14" s="22" customFormat="1" ht="31.9" customHeight="1" thickBot="1" x14ac:dyDescent="0.3">
      <c r="A94" s="456"/>
      <c r="B94" s="457"/>
      <c r="C94" s="457"/>
      <c r="D94" s="457"/>
      <c r="E94" s="457"/>
      <c r="F94" s="457"/>
      <c r="G94" s="457"/>
      <c r="H94" s="457"/>
      <c r="I94" s="457"/>
      <c r="J94" s="457"/>
      <c r="K94" s="153" t="s">
        <v>230</v>
      </c>
      <c r="L94" s="458">
        <f>SUM(L83:N93)</f>
        <v>0</v>
      </c>
      <c r="M94" s="458"/>
      <c r="N94" s="459"/>
    </row>
  </sheetData>
  <mergeCells count="135">
    <mergeCell ref="A1:N1"/>
    <mergeCell ref="A3:B4"/>
    <mergeCell ref="A5:B6"/>
    <mergeCell ref="C3:E4"/>
    <mergeCell ref="C5:E6"/>
    <mergeCell ref="F3:G4"/>
    <mergeCell ref="F5:G6"/>
    <mergeCell ref="H3:I4"/>
    <mergeCell ref="F21:H22"/>
    <mergeCell ref="I21:J22"/>
    <mergeCell ref="A16:J16"/>
    <mergeCell ref="A12:E15"/>
    <mergeCell ref="A17:E18"/>
    <mergeCell ref="A19:C20"/>
    <mergeCell ref="D19:E20"/>
    <mergeCell ref="A21:C22"/>
    <mergeCell ref="D21:E22"/>
    <mergeCell ref="F12:I13"/>
    <mergeCell ref="F14:I15"/>
    <mergeCell ref="J12:M13"/>
    <mergeCell ref="J14:M15"/>
    <mergeCell ref="A7:M7"/>
    <mergeCell ref="A2:I2"/>
    <mergeCell ref="J2:N2"/>
    <mergeCell ref="J3:L4"/>
    <mergeCell ref="M3:N4"/>
    <mergeCell ref="J5:L6"/>
    <mergeCell ref="M5:N6"/>
    <mergeCell ref="F17:J18"/>
    <mergeCell ref="F19:H20"/>
    <mergeCell ref="I19:J20"/>
    <mergeCell ref="F10:I11"/>
    <mergeCell ref="J8:M9"/>
    <mergeCell ref="J10:M11"/>
    <mergeCell ref="H5:I6"/>
    <mergeCell ref="N7:N15"/>
    <mergeCell ref="M16:N22"/>
    <mergeCell ref="A8:B9"/>
    <mergeCell ref="A10:B11"/>
    <mergeCell ref="C8:E9"/>
    <mergeCell ref="C10:E11"/>
    <mergeCell ref="F8:I9"/>
    <mergeCell ref="D31:F33"/>
    <mergeCell ref="G29:I30"/>
    <mergeCell ref="J29:L30"/>
    <mergeCell ref="G31:I33"/>
    <mergeCell ref="J31:L33"/>
    <mergeCell ref="A24:C25"/>
    <mergeCell ref="A26:C28"/>
    <mergeCell ref="D24:F25"/>
    <mergeCell ref="D26:F28"/>
    <mergeCell ref="G24:I25"/>
    <mergeCell ref="J24:L25"/>
    <mergeCell ref="G26:I28"/>
    <mergeCell ref="J26:L28"/>
    <mergeCell ref="K16:L22"/>
    <mergeCell ref="A23:L23"/>
    <mergeCell ref="A29:C30"/>
    <mergeCell ref="A31:C33"/>
    <mergeCell ref="D29:F30"/>
    <mergeCell ref="A39:N39"/>
    <mergeCell ref="A61:N61"/>
    <mergeCell ref="A62:J62"/>
    <mergeCell ref="L62:N62"/>
    <mergeCell ref="A63:J63"/>
    <mergeCell ref="L63:N63"/>
    <mergeCell ref="A34:C35"/>
    <mergeCell ref="D34:F35"/>
    <mergeCell ref="A36:C38"/>
    <mergeCell ref="D36:F38"/>
    <mergeCell ref="G34:I35"/>
    <mergeCell ref="J34:L35"/>
    <mergeCell ref="G36:I38"/>
    <mergeCell ref="J36:L38"/>
    <mergeCell ref="A67:J67"/>
    <mergeCell ref="L67:N67"/>
    <mergeCell ref="A68:J68"/>
    <mergeCell ref="L68:N68"/>
    <mergeCell ref="A69:J69"/>
    <mergeCell ref="L69:N69"/>
    <mergeCell ref="A64:J64"/>
    <mergeCell ref="L64:N64"/>
    <mergeCell ref="A65:J65"/>
    <mergeCell ref="L65:N65"/>
    <mergeCell ref="A66:J66"/>
    <mergeCell ref="L66:N66"/>
    <mergeCell ref="A73:J73"/>
    <mergeCell ref="L73:N73"/>
    <mergeCell ref="A74:J74"/>
    <mergeCell ref="L74:N74"/>
    <mergeCell ref="A75:J75"/>
    <mergeCell ref="L75:N75"/>
    <mergeCell ref="A70:J70"/>
    <mergeCell ref="L70:N70"/>
    <mergeCell ref="A71:J71"/>
    <mergeCell ref="L71:N71"/>
    <mergeCell ref="A72:J72"/>
    <mergeCell ref="L72:N72"/>
    <mergeCell ref="A79:J79"/>
    <mergeCell ref="L79:N79"/>
    <mergeCell ref="A80:J80"/>
    <mergeCell ref="L80:N80"/>
    <mergeCell ref="A81:J81"/>
    <mergeCell ref="L81:N81"/>
    <mergeCell ref="A76:J76"/>
    <mergeCell ref="L76:N76"/>
    <mergeCell ref="A77:J77"/>
    <mergeCell ref="L77:N77"/>
    <mergeCell ref="A78:J78"/>
    <mergeCell ref="L78:N78"/>
    <mergeCell ref="A92:J92"/>
    <mergeCell ref="L92:N92"/>
    <mergeCell ref="A93:J93"/>
    <mergeCell ref="L93:N93"/>
    <mergeCell ref="A94:J94"/>
    <mergeCell ref="L94:N94"/>
    <mergeCell ref="A89:J89"/>
    <mergeCell ref="L89:N89"/>
    <mergeCell ref="A90:J90"/>
    <mergeCell ref="L90:N90"/>
    <mergeCell ref="A91:J91"/>
    <mergeCell ref="L91:N91"/>
    <mergeCell ref="A86:J86"/>
    <mergeCell ref="L86:N86"/>
    <mergeCell ref="A87:J87"/>
    <mergeCell ref="L87:N87"/>
    <mergeCell ref="A88:J88"/>
    <mergeCell ref="L88:N88"/>
    <mergeCell ref="A82:N82"/>
    <mergeCell ref="A83:J83"/>
    <mergeCell ref="L83:N83"/>
    <mergeCell ref="A84:J84"/>
    <mergeCell ref="L84:N84"/>
    <mergeCell ref="A85:J85"/>
    <mergeCell ref="L85:N85"/>
  </mergeCells>
  <dataValidations count="22">
    <dataValidation type="list" allowBlank="1" showInputMessage="1" showErrorMessage="1" sqref="C10" xr:uid="{C0979ACA-2447-44F6-BCCB-686DDFF0298F}">
      <formula1>"Duct Blower Measurements "</formula1>
    </dataValidation>
    <dataValidation allowBlank="1" showInputMessage="1" showErrorMessage="1" promptTitle="Air Infiltration Measure(s) " prompt="Enter Indentified Areas that require sealing along with the description and location. _x000a_Note: Be as descriptive as possible to create a comprehensive work order. " sqref="A62:J80" xr:uid="{4E294833-86B6-42F8-A524-BC17FF3840B0}"/>
    <dataValidation allowBlank="1" showInputMessage="1" showErrorMessage="1" promptTitle="Duct Sealing Measure(s)" prompt="Enter Indentified Areas that require sealing along with the description and location. _x000a_Note: Be as descriptive as possible to create a comprehensive work order. " sqref="A83:J93" xr:uid="{96292EB3-9642-40A6-96C0-3DA603EC1941}"/>
    <dataValidation allowBlank="1" showInputMessage="1" showErrorMessage="1" promptTitle="Cost ($)" prompt="Enter agency procured pricing for identified area(s). " sqref="L83:N93 L62:N80" xr:uid="{5FD809FD-E552-478B-86A2-A8B41290F16B}"/>
    <dataValidation allowBlank="1" showInputMessage="1" showErrorMessage="1" promptTitle="Date Tests Conducted" prompt="Enter the Date the test(s) were conducted. " sqref="A5:B6" xr:uid="{A5D06F29-6783-48CC-9717-71D31C2486E6}"/>
    <dataValidation allowBlank="1" showInputMessage="1" showErrorMessage="1" promptTitle="Air Leakage Rate (CFM)" prompt="Enter the number taken from the Blower Door Test. " sqref="C5:E6" xr:uid="{F64984ED-C97B-4193-860D-1332176FB06F}"/>
    <dataValidation allowBlank="1" showInputMessage="1" showErrorMessage="1" promptTitle="Build Pressure Differential (Pa)" prompt="Enter the (Pa) pressure achieved from the Manometer. " sqref="F5:G6" xr:uid="{3F8A43DC-FEB9-41A1-B904-5ED059893B6C}"/>
    <dataValidation allowBlank="1" showInputMessage="1" showErrorMessage="1" promptTitle="Target Leakage Rate " prompt="Enter the Target Rate from the BD/DB Sheet. " sqref="H5:I6" xr:uid="{143DAAE5-45CC-486D-BEE9-9741B28AE905}"/>
    <dataValidation allowBlank="1" showInputMessage="1" showErrorMessage="1" promptTitle="Infilration Reduction ($)" prompt="Enter the estimated cost needed to Air Seal the home. " sqref="J5:L6" xr:uid="{BC647BE6-9315-4A98-A5EC-BA7B13FE10A4}"/>
    <dataValidation allowBlank="1" showInputMessage="1" showErrorMessage="1" promptTitle="Duct Sealing ($)" prompt="Enter the estimated Duct Sealing costs needed to seal the ductwork. " sqref="M5:N6" xr:uid="{B04222A1-12B0-4961-A1A1-448F036ABDC8}"/>
    <dataValidation allowBlank="1" showInputMessage="1" showErrorMessage="1" promptTitle="Evaluate Duct Sealing" prompt="Select the Checkbox if the Duct Work needs to be evaluated in NEAT/MHEA." sqref="A10:B11" xr:uid="{B1C6C041-883F-4728-9C98-7848C579DC53}"/>
    <dataValidation allowBlank="1" showInputMessage="1" showErrorMessage="1" promptTitle="Before Duct Sealing- Existing" prompt="Enter the Total Leakage rate taken from the Duct Blaster Test performed. " sqref="F10:I11" xr:uid="{B7578EF6-73D6-4795-8AD0-E465F5A4CF3B}"/>
    <dataValidation allowBlank="1" showInputMessage="1" showErrorMessage="1" prompt="Enter the  Leakage to the outside rate taken from the Duct Blaster Test performed." sqref="J10:M11" xr:uid="{71E776C6-9A1D-4013-9F7C-7E79CA1ADD9A}"/>
    <dataValidation allowBlank="1" showInputMessage="1" showErrorMessage="1" promptTitle="After Duct Sealing- Target" prompt="Enter the Total Target Rate from the BD/DB Sheet. " sqref="F14:I15" xr:uid="{A0F67978-AB4A-4E28-89CA-1189AB3306E2}"/>
    <dataValidation allowBlank="1" showInputMessage="1" showErrorMessage="1" promptTitle="After Duct Sealing- Outside" prompt="Enter the Leakage to the Outside Target Rate from the BD/DB Sheet." sqref="J14:M15" xr:uid="{D4AE1DA1-B76C-47E0-A5BC-CFEE19BFBE93}"/>
    <dataValidation allowBlank="1" showInputMessage="1" showErrorMessage="1" promptTitle="Supply (Pa)" prompt="Enter the Supply Pressure taken from Assessment. " sqref="D19:E20" xr:uid="{87E1DDEB-9F9C-47E7-B849-E118ADA4368E}"/>
    <dataValidation allowBlank="1" showInputMessage="1" showErrorMessage="1" promptTitle="Return (Pa)" prompt="Enter the Return Pressure taken from the assessment. " sqref="D21:E22" xr:uid="{9F2BA25A-DDAF-43B1-9653-D89571754FF6}"/>
    <dataValidation allowBlank="1" showInputMessage="1" showErrorMessage="1" promptTitle="Supply (Pa)" prompt="Take current Supply Pressure and add (+2)" sqref="I19:J20" xr:uid="{ED983578-9179-49CB-8CEF-2F75B5631422}"/>
    <dataValidation allowBlank="1" showInputMessage="1" showErrorMessage="1" promptTitle="Return (Pa)" prompt="Take current Return Pressure and add (+2)" sqref="I21:J22" xr:uid="{002E7814-9C5F-449D-8A88-6D503082776D}"/>
    <dataValidation type="list" allowBlank="1" showInputMessage="1" showErrorMessage="1" promptTitle="Location " prompt="Enter the location of the ZPD performed. " sqref="A36:C38 A31:C33 A26:C28" xr:uid="{ADBE9CB7-AE46-4CB4-9917-3F037FBF22C8}">
      <formula1>"Attic, Side Attic, Ceiling Joist Space, Kneewall, Exterior Wall, Interior Wall, Basement, Crawlspace, Mobile Home Belly, Attached Garage, Unheated Addition, Other "</formula1>
    </dataValidation>
    <dataValidation allowBlank="1" showInputMessage="1" showErrorMessage="1" promptTitle="Pressure (Pa)" prompt="Enter the Pressure (Pa) from the ZPD performed. " sqref="D26:F28 D31:F33 D36:F38 J36:L38 J31:L33 J26:L28" xr:uid="{79976DF7-5C05-43B0-9E52-D507290D302D}"/>
    <dataValidation type="list" allowBlank="1" showInputMessage="1" showErrorMessage="1" promptTitle="Location " prompt="Enter the Location for the ZPD performed. " sqref="G26:I28 G31:I33 G36:I38" xr:uid="{BCF9BF1C-67CC-450E-8079-A805EBD433DA}">
      <formula1>"Attic, Side Attic, Ceiling Joist Space, Kneewall, Exterior Wall, Interior Wall, Basement, Crawlspace, Mobile Home Belly, Attached Garage, Unheated Addition, Other "</formula1>
    </dataValidation>
  </dataValidations>
  <pageMargins left="0" right="0" top="0" bottom="0" header="0" footer="0"/>
  <pageSetup scale="57" orientation="portrait" r:id="rId1"/>
  <rowBreaks count="1" manualBreakCount="1">
    <brk id="60" max="13" man="1"/>
  </rowBreaks>
  <colBreaks count="1" manualBreakCount="1">
    <brk id="1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495300</xdr:colOff>
                    <xdr:row>9</xdr:row>
                    <xdr:rowOff>38100</xdr:rowOff>
                  </from>
                  <to>
                    <xdr:col>1</xdr:col>
                    <xdr:colOff>28575</xdr:colOff>
                    <xdr:row>10</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EEF53-45A9-4D89-9C38-0E765CBAE56E}">
  <sheetPr codeName="Sheet3">
    <pageSetUpPr fitToPage="1"/>
  </sheetPr>
  <dimension ref="A1:ER89"/>
  <sheetViews>
    <sheetView showGridLines="0" view="pageLayout" zoomScaleNormal="130" workbookViewId="0">
      <selection activeCell="D1" sqref="D1:I1"/>
    </sheetView>
  </sheetViews>
  <sheetFormatPr defaultRowHeight="15" x14ac:dyDescent="0.25"/>
  <cols>
    <col min="1" max="41" width="2.42578125" customWidth="1"/>
    <col min="42" max="42" width="7.140625" customWidth="1"/>
    <col min="43" max="44" width="9.140625" style="68" customWidth="1"/>
    <col min="45" max="95" width="9.85546875" style="68" customWidth="1"/>
    <col min="96" max="96" width="9.7109375" style="68" customWidth="1"/>
    <col min="97" max="97" width="9.140625" style="68" customWidth="1"/>
    <col min="98" max="111" width="9.140625" style="68" hidden="1" customWidth="1"/>
    <col min="112" max="112" width="12.42578125" hidden="1" customWidth="1"/>
    <col min="113" max="118" width="9.140625" hidden="1" customWidth="1"/>
    <col min="119" max="125" width="13.7109375" hidden="1" customWidth="1"/>
    <col min="126" max="126" width="13.140625" hidden="1" customWidth="1"/>
    <col min="127" max="127" width="11.5703125" hidden="1" customWidth="1"/>
    <col min="128" max="128" width="12.85546875" hidden="1" customWidth="1"/>
    <col min="129" max="129" width="9.140625" hidden="1" customWidth="1"/>
    <col min="130" max="130" width="15" hidden="1" customWidth="1"/>
    <col min="131" max="131" width="14.42578125" hidden="1" customWidth="1"/>
    <col min="132" max="132" width="15.140625" hidden="1" customWidth="1"/>
    <col min="133" max="133" width="12.42578125" hidden="1" customWidth="1"/>
    <col min="134" max="134" width="9.140625" hidden="1" customWidth="1"/>
    <col min="135" max="135" width="13" hidden="1" customWidth="1"/>
    <col min="136" max="136" width="12" hidden="1" customWidth="1"/>
    <col min="137" max="137" width="9.140625" hidden="1" customWidth="1"/>
    <col min="138" max="138" width="14.85546875" hidden="1" customWidth="1"/>
    <col min="139" max="148" width="9.140625" hidden="1" customWidth="1"/>
    <col min="149" max="153" width="0" hidden="1" customWidth="1"/>
  </cols>
  <sheetData>
    <row r="1" spans="1:129" ht="15.75" x14ac:dyDescent="0.25">
      <c r="A1" s="219" t="s">
        <v>370</v>
      </c>
      <c r="B1" s="220"/>
      <c r="C1" s="221"/>
      <c r="D1" s="222"/>
      <c r="E1" s="223"/>
      <c r="F1" s="223"/>
      <c r="G1" s="223"/>
      <c r="H1" s="223"/>
      <c r="I1" s="224"/>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DI1" t="s">
        <v>371</v>
      </c>
    </row>
    <row r="2" spans="1:129" ht="15" customHeight="1" x14ac:dyDescent="0.25">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4"/>
      <c r="AG2" s="74"/>
      <c r="AH2" s="74"/>
      <c r="AI2" s="74"/>
      <c r="AJ2" s="74"/>
      <c r="AK2" s="74"/>
      <c r="DH2" s="75"/>
      <c r="DI2" s="76" t="s">
        <v>372</v>
      </c>
      <c r="DJ2" s="77" t="s">
        <v>373</v>
      </c>
      <c r="DK2" s="76" t="s">
        <v>374</v>
      </c>
      <c r="DL2" s="76" t="s">
        <v>375</v>
      </c>
      <c r="DM2" s="76" t="s">
        <v>376</v>
      </c>
      <c r="DN2" s="76" t="s">
        <v>377</v>
      </c>
      <c r="DO2" s="76" t="s">
        <v>378</v>
      </c>
      <c r="DP2" s="76" t="s">
        <v>379</v>
      </c>
      <c r="DQ2" s="76" t="s">
        <v>380</v>
      </c>
      <c r="DR2" s="76" t="s">
        <v>381</v>
      </c>
      <c r="DS2" s="76" t="s">
        <v>382</v>
      </c>
      <c r="DT2" s="76" t="s">
        <v>383</v>
      </c>
      <c r="DU2" s="76" t="s">
        <v>384</v>
      </c>
      <c r="DV2" s="76" t="s">
        <v>385</v>
      </c>
      <c r="DW2" s="76" t="s">
        <v>386</v>
      </c>
      <c r="DX2" s="76" t="s">
        <v>387</v>
      </c>
      <c r="DY2" s="76"/>
    </row>
    <row r="3" spans="1:129" ht="10.9" customHeight="1" x14ac:dyDescent="0.25">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9"/>
      <c r="AG3" s="79"/>
      <c r="AH3" s="79"/>
      <c r="AI3" s="79"/>
      <c r="AJ3" s="79"/>
      <c r="AK3" s="79"/>
      <c r="AL3" s="80"/>
      <c r="AM3" s="80"/>
      <c r="AN3" s="80"/>
      <c r="AO3" s="80"/>
      <c r="DH3" s="75">
        <v>1</v>
      </c>
      <c r="DI3" s="81" t="e">
        <v>#REF!</v>
      </c>
      <c r="DJ3" s="81" t="e">
        <v>#REF!</v>
      </c>
      <c r="DK3" s="81" t="e">
        <v>#REF!</v>
      </c>
      <c r="DL3" s="81" t="e">
        <v>#REF!</v>
      </c>
      <c r="DM3" s="81" t="e">
        <v>#REF!</v>
      </c>
      <c r="DN3" s="81" t="e">
        <v>#REF!</v>
      </c>
      <c r="DO3" s="81" t="e">
        <v>#REF!</v>
      </c>
      <c r="DP3" s="81" t="e">
        <v>#REF!</v>
      </c>
      <c r="DQ3" s="81" t="e">
        <v>#REF!</v>
      </c>
      <c r="DR3" s="81" t="e">
        <v>#REF!</v>
      </c>
      <c r="DS3" s="81" t="e">
        <v>#REF!</v>
      </c>
      <c r="DT3" s="81" t="e">
        <v>#REF!</v>
      </c>
      <c r="DU3" s="81" t="e">
        <v>#REF!</v>
      </c>
      <c r="DV3" s="81" t="e">
        <v>#REF!</v>
      </c>
      <c r="DW3" s="81" t="e">
        <v>#REF!</v>
      </c>
      <c r="DX3" s="81" t="e">
        <v>#REF!</v>
      </c>
      <c r="DY3" s="77"/>
    </row>
    <row r="4" spans="1:129" ht="10.9" customHeight="1" x14ac:dyDescent="0.25">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82"/>
      <c r="AF4" s="79"/>
      <c r="AG4" s="79"/>
      <c r="AH4" s="79"/>
      <c r="AI4" s="79"/>
      <c r="AJ4" s="79"/>
      <c r="AK4" s="79"/>
      <c r="AL4" s="80"/>
      <c r="AM4" s="80"/>
      <c r="AN4" s="80"/>
      <c r="AO4" s="80"/>
      <c r="DH4" s="75">
        <v>2</v>
      </c>
      <c r="DI4" s="81" t="e">
        <v>#REF!</v>
      </c>
      <c r="DJ4" s="81" t="e">
        <v>#REF!</v>
      </c>
      <c r="DK4" s="81" t="e">
        <v>#REF!</v>
      </c>
      <c r="DL4" s="81" t="e">
        <v>#REF!</v>
      </c>
      <c r="DM4" s="81" t="e">
        <v>#REF!</v>
      </c>
      <c r="DN4" s="81" t="e">
        <v>#REF!</v>
      </c>
      <c r="DO4" s="81" t="e">
        <v>#REF!</v>
      </c>
      <c r="DP4" s="81" t="e">
        <v>#REF!</v>
      </c>
      <c r="DQ4" s="81" t="e">
        <v>#REF!</v>
      </c>
      <c r="DR4" s="81" t="e">
        <v>#REF!</v>
      </c>
      <c r="DS4" s="81" t="e">
        <v>#REF!</v>
      </c>
      <c r="DT4" s="81" t="e">
        <v>#REF!</v>
      </c>
      <c r="DU4" s="81" t="e">
        <v>#REF!</v>
      </c>
      <c r="DV4" s="81" t="e">
        <v>#REF!</v>
      </c>
      <c r="DW4" s="81" t="e">
        <v>#REF!</v>
      </c>
      <c r="DX4" s="81" t="e">
        <v>#REF!</v>
      </c>
      <c r="DY4" s="77"/>
    </row>
    <row r="5" spans="1:129" ht="10.9" customHeight="1" x14ac:dyDescent="0.25">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9"/>
      <c r="AG5" s="79"/>
      <c r="AH5" s="79"/>
      <c r="AI5" s="79"/>
      <c r="AJ5" s="79"/>
      <c r="AK5" s="79"/>
      <c r="AL5" s="80"/>
      <c r="AM5" s="80"/>
      <c r="AN5" s="80"/>
      <c r="AO5" s="80"/>
      <c r="DH5" s="75">
        <v>3</v>
      </c>
      <c r="DI5" s="81" t="e">
        <v>#REF!</v>
      </c>
      <c r="DJ5" s="81" t="e">
        <v>#REF!</v>
      </c>
      <c r="DK5" s="81" t="e">
        <v>#REF!</v>
      </c>
      <c r="DL5" s="81" t="e">
        <v>#REF!</v>
      </c>
      <c r="DM5" s="81" t="e">
        <v>#REF!</v>
      </c>
      <c r="DN5" s="81" t="e">
        <v>#REF!</v>
      </c>
      <c r="DO5" s="81" t="e">
        <v>#REF!</v>
      </c>
      <c r="DP5" s="81" t="e">
        <v>#REF!</v>
      </c>
      <c r="DQ5" s="81" t="e">
        <v>#REF!</v>
      </c>
      <c r="DR5" s="81" t="e">
        <v>#REF!</v>
      </c>
      <c r="DS5" s="81" t="e">
        <v>#REF!</v>
      </c>
      <c r="DT5" s="81" t="e">
        <v>#REF!</v>
      </c>
      <c r="DU5" s="81" t="e">
        <v>#REF!</v>
      </c>
      <c r="DV5" s="81" t="e">
        <v>#REF!</v>
      </c>
      <c r="DW5" s="81" t="e">
        <v>#REF!</v>
      </c>
      <c r="DX5" s="81" t="e">
        <v>#REF!</v>
      </c>
      <c r="DY5" s="77"/>
    </row>
    <row r="6" spans="1:129" ht="10.9" customHeight="1" x14ac:dyDescent="0.25">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9"/>
      <c r="AG6" s="79"/>
      <c r="AH6" s="79"/>
      <c r="AI6" s="79"/>
      <c r="AJ6" s="79"/>
      <c r="AK6" s="79"/>
      <c r="AL6" s="80"/>
      <c r="AM6" s="80"/>
      <c r="AN6" s="80"/>
      <c r="AO6" s="80"/>
      <c r="DH6" s="75">
        <v>4</v>
      </c>
      <c r="DI6" s="81" t="e">
        <v>#REF!</v>
      </c>
      <c r="DJ6" s="81" t="e">
        <v>#REF!</v>
      </c>
      <c r="DK6" s="81" t="e">
        <v>#REF!</v>
      </c>
      <c r="DL6" s="81" t="e">
        <v>#REF!</v>
      </c>
      <c r="DM6" s="81" t="e">
        <v>#REF!</v>
      </c>
      <c r="DN6" s="81" t="e">
        <v>#REF!</v>
      </c>
      <c r="DO6" s="81" t="e">
        <v>#REF!</v>
      </c>
      <c r="DP6" s="81" t="e">
        <v>#REF!</v>
      </c>
      <c r="DQ6" s="81" t="e">
        <v>#REF!</v>
      </c>
      <c r="DR6" s="81" t="e">
        <v>#REF!</v>
      </c>
      <c r="DS6" s="81" t="e">
        <v>#REF!</v>
      </c>
      <c r="DT6" s="81" t="e">
        <v>#REF!</v>
      </c>
      <c r="DU6" s="81" t="e">
        <v>#REF!</v>
      </c>
      <c r="DV6" s="81" t="e">
        <v>#REF!</v>
      </c>
      <c r="DW6" s="81" t="e">
        <v>#REF!</v>
      </c>
      <c r="DX6" s="81" t="e">
        <v>#REF!</v>
      </c>
      <c r="DY6" s="77"/>
    </row>
    <row r="7" spans="1:129" ht="10.9" customHeight="1" x14ac:dyDescent="0.25">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9"/>
      <c r="AG7" s="79"/>
      <c r="AH7" s="79"/>
      <c r="AI7" s="79"/>
      <c r="AJ7" s="79"/>
      <c r="AK7" s="79"/>
      <c r="AL7" s="80"/>
      <c r="AM7" s="80"/>
      <c r="AN7" s="80"/>
      <c r="AO7" s="80"/>
      <c r="DH7" s="75">
        <v>5</v>
      </c>
      <c r="DI7" s="81" t="e">
        <v>#REF!</v>
      </c>
      <c r="DJ7" s="81" t="e">
        <v>#REF!</v>
      </c>
      <c r="DK7" s="81" t="e">
        <v>#REF!</v>
      </c>
      <c r="DL7" s="81" t="e">
        <v>#REF!</v>
      </c>
      <c r="DM7" s="81" t="e">
        <v>#REF!</v>
      </c>
      <c r="DN7" s="81" t="e">
        <v>#REF!</v>
      </c>
      <c r="DO7" s="81" t="e">
        <v>#REF!</v>
      </c>
      <c r="DP7" s="81" t="e">
        <v>#REF!</v>
      </c>
      <c r="DQ7" s="81" t="e">
        <v>#REF!</v>
      </c>
      <c r="DR7" s="81" t="e">
        <v>#REF!</v>
      </c>
      <c r="DS7" s="81" t="e">
        <v>#REF!</v>
      </c>
      <c r="DT7" s="81" t="e">
        <v>#REF!</v>
      </c>
      <c r="DU7" s="81" t="e">
        <v>#REF!</v>
      </c>
      <c r="DV7" s="81" t="e">
        <v>#REF!</v>
      </c>
      <c r="DW7" s="81" t="e">
        <v>#REF!</v>
      </c>
      <c r="DX7" s="81" t="e">
        <v>#REF!</v>
      </c>
      <c r="DY7" s="77"/>
    </row>
    <row r="8" spans="1:129" ht="10.9" customHeight="1" x14ac:dyDescent="0.25">
      <c r="A8" s="78"/>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9"/>
      <c r="AG8" s="79"/>
      <c r="AH8" s="79"/>
      <c r="AI8" s="79"/>
      <c r="AJ8" s="79"/>
      <c r="AK8" s="79"/>
      <c r="AL8" s="80"/>
      <c r="AM8" s="80"/>
      <c r="AN8" s="80"/>
      <c r="AO8" s="80"/>
      <c r="DH8" s="75">
        <v>6</v>
      </c>
      <c r="DI8" s="81" t="e">
        <v>#REF!</v>
      </c>
      <c r="DJ8" s="81" t="e">
        <v>#REF!</v>
      </c>
      <c r="DK8" s="81" t="e">
        <v>#REF!</v>
      </c>
      <c r="DL8" s="81" t="e">
        <v>#REF!</v>
      </c>
      <c r="DM8" s="81" t="e">
        <v>#REF!</v>
      </c>
      <c r="DN8" s="81" t="e">
        <v>#REF!</v>
      </c>
      <c r="DO8" s="81" t="e">
        <v>#REF!</v>
      </c>
      <c r="DP8" s="81" t="e">
        <v>#REF!</v>
      </c>
      <c r="DQ8" s="81" t="e">
        <v>#REF!</v>
      </c>
      <c r="DR8" s="81" t="e">
        <v>#REF!</v>
      </c>
      <c r="DS8" s="81" t="e">
        <v>#REF!</v>
      </c>
      <c r="DT8" s="81" t="e">
        <v>#REF!</v>
      </c>
      <c r="DU8" s="81" t="e">
        <v>#REF!</v>
      </c>
      <c r="DV8" s="81" t="e">
        <v>#REF!</v>
      </c>
      <c r="DW8" s="81" t="e">
        <v>#REF!</v>
      </c>
      <c r="DX8" s="81" t="e">
        <v>#REF!</v>
      </c>
      <c r="DY8" s="77"/>
    </row>
    <row r="9" spans="1:129" ht="10.9" customHeight="1" x14ac:dyDescent="0.25">
      <c r="A9" s="78"/>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9"/>
      <c r="AG9" s="79"/>
      <c r="AH9" s="79"/>
      <c r="AI9" s="79"/>
      <c r="AJ9" s="79"/>
      <c r="AK9" s="79"/>
      <c r="AL9" s="80"/>
      <c r="AM9" s="80"/>
      <c r="AN9" s="80"/>
      <c r="AO9" s="80"/>
      <c r="DH9" s="75">
        <v>7</v>
      </c>
      <c r="DI9" s="81" t="e">
        <v>#REF!</v>
      </c>
      <c r="DJ9" s="81" t="e">
        <v>#REF!</v>
      </c>
      <c r="DK9" s="81" t="e">
        <v>#REF!</v>
      </c>
      <c r="DL9" s="81" t="e">
        <v>#REF!</v>
      </c>
      <c r="DM9" s="81" t="e">
        <v>#REF!</v>
      </c>
      <c r="DN9" s="81" t="e">
        <v>#REF!</v>
      </c>
      <c r="DO9" s="81" t="e">
        <v>#REF!</v>
      </c>
      <c r="DP9" s="81" t="e">
        <v>#REF!</v>
      </c>
      <c r="DQ9" s="81" t="e">
        <v>#REF!</v>
      </c>
      <c r="DR9" s="81" t="e">
        <v>#REF!</v>
      </c>
      <c r="DS9" s="81" t="e">
        <v>#REF!</v>
      </c>
      <c r="DT9" s="81" t="e">
        <v>#REF!</v>
      </c>
      <c r="DU9" s="81" t="e">
        <v>#REF!</v>
      </c>
      <c r="DV9" s="81" t="e">
        <v>#REF!</v>
      </c>
      <c r="DW9" s="81" t="e">
        <v>#REF!</v>
      </c>
      <c r="DX9" s="81" t="e">
        <v>#REF!</v>
      </c>
      <c r="DY9" s="77"/>
    </row>
    <row r="10" spans="1:129" ht="10.9" customHeight="1" x14ac:dyDescent="0.25">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9"/>
      <c r="AG10" s="79"/>
      <c r="AH10" s="79"/>
      <c r="AI10" s="79"/>
      <c r="AJ10" s="79"/>
      <c r="AK10" s="79"/>
      <c r="AL10" s="80"/>
      <c r="AM10" s="80"/>
      <c r="AN10" s="80"/>
      <c r="AO10" s="80"/>
      <c r="DH10" s="75">
        <v>8</v>
      </c>
      <c r="DI10" s="81" t="e">
        <v>#REF!</v>
      </c>
      <c r="DJ10" s="81" t="e">
        <v>#REF!</v>
      </c>
      <c r="DK10" s="81" t="e">
        <v>#REF!</v>
      </c>
      <c r="DL10" s="81" t="e">
        <v>#REF!</v>
      </c>
      <c r="DM10" s="81" t="e">
        <v>#REF!</v>
      </c>
      <c r="DN10" s="81" t="e">
        <v>#REF!</v>
      </c>
      <c r="DO10" s="81" t="e">
        <v>#REF!</v>
      </c>
      <c r="DP10" s="81" t="e">
        <v>#REF!</v>
      </c>
      <c r="DQ10" s="81" t="e">
        <v>#REF!</v>
      </c>
      <c r="DR10" s="81" t="e">
        <v>#REF!</v>
      </c>
      <c r="DS10" s="81" t="e">
        <v>#REF!</v>
      </c>
      <c r="DT10" s="81" t="e">
        <v>#REF!</v>
      </c>
      <c r="DU10" s="81" t="e">
        <v>#REF!</v>
      </c>
      <c r="DV10" s="81" t="e">
        <v>#REF!</v>
      </c>
      <c r="DW10" s="81" t="e">
        <v>#REF!</v>
      </c>
      <c r="DX10" s="81" t="e">
        <v>#REF!</v>
      </c>
      <c r="DY10" s="77"/>
    </row>
    <row r="11" spans="1:129" ht="10.9" customHeight="1" x14ac:dyDescent="0.25">
      <c r="A11" s="78"/>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9"/>
      <c r="AG11" s="79"/>
      <c r="AH11" s="79"/>
      <c r="AI11" s="79"/>
      <c r="AJ11" s="79"/>
      <c r="AK11" s="79"/>
      <c r="AL11" s="80"/>
      <c r="AM11" s="80"/>
      <c r="AN11" s="80"/>
      <c r="AO11" s="80"/>
      <c r="DH11" s="75">
        <v>9</v>
      </c>
      <c r="DI11" s="81" t="e">
        <v>#REF!</v>
      </c>
      <c r="DJ11" s="81" t="e">
        <v>#REF!</v>
      </c>
      <c r="DK11" s="81" t="e">
        <v>#REF!</v>
      </c>
      <c r="DL11" s="81" t="e">
        <v>#REF!</v>
      </c>
      <c r="DM11" s="81" t="e">
        <v>#REF!</v>
      </c>
      <c r="DN11" s="81" t="e">
        <v>#REF!</v>
      </c>
      <c r="DO11" s="81" t="e">
        <v>#REF!</v>
      </c>
      <c r="DP11" s="81" t="e">
        <v>#REF!</v>
      </c>
      <c r="DQ11" s="81" t="e">
        <v>#REF!</v>
      </c>
      <c r="DR11" s="81" t="e">
        <v>#REF!</v>
      </c>
      <c r="DS11" s="81" t="e">
        <v>#REF!</v>
      </c>
      <c r="DT11" s="81" t="e">
        <v>#REF!</v>
      </c>
      <c r="DU11" s="81" t="e">
        <v>#REF!</v>
      </c>
      <c r="DV11" s="81" t="e">
        <v>#REF!</v>
      </c>
      <c r="DW11" s="81" t="e">
        <v>#REF!</v>
      </c>
      <c r="DX11" s="81" t="e">
        <v>#REF!</v>
      </c>
      <c r="DY11" s="77"/>
    </row>
    <row r="12" spans="1:129" ht="10.9" customHeight="1" x14ac:dyDescent="0.25">
      <c r="A12" s="78"/>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9"/>
      <c r="AG12" s="79"/>
      <c r="AH12" s="79"/>
      <c r="AI12" s="79"/>
      <c r="AJ12" s="79"/>
      <c r="AK12" s="79"/>
      <c r="AL12" s="80"/>
      <c r="AM12" s="80"/>
      <c r="AN12" s="80"/>
      <c r="AO12" s="80"/>
      <c r="DH12" s="75">
        <v>10</v>
      </c>
      <c r="DI12" s="81" t="e">
        <v>#REF!</v>
      </c>
      <c r="DJ12" s="81" t="e">
        <v>#REF!</v>
      </c>
      <c r="DK12" s="81" t="e">
        <v>#REF!</v>
      </c>
      <c r="DL12" s="81" t="e">
        <v>#REF!</v>
      </c>
      <c r="DM12" s="81" t="e">
        <v>#REF!</v>
      </c>
      <c r="DN12" s="81" t="e">
        <v>#REF!</v>
      </c>
      <c r="DO12" s="81" t="e">
        <v>#REF!</v>
      </c>
      <c r="DP12" s="81" t="e">
        <v>#REF!</v>
      </c>
      <c r="DQ12" s="81" t="e">
        <v>#REF!</v>
      </c>
      <c r="DR12" s="81" t="e">
        <v>#REF!</v>
      </c>
      <c r="DS12" s="81" t="e">
        <v>#REF!</v>
      </c>
      <c r="DT12" s="81" t="e">
        <v>#REF!</v>
      </c>
      <c r="DU12" s="81" t="e">
        <v>#REF!</v>
      </c>
      <c r="DV12" s="81" t="e">
        <v>#REF!</v>
      </c>
      <c r="DW12" s="81" t="e">
        <v>#REF!</v>
      </c>
      <c r="DX12" s="81" t="e">
        <v>#REF!</v>
      </c>
      <c r="DY12" s="77"/>
    </row>
    <row r="13" spans="1:129" ht="10.9" customHeight="1" x14ac:dyDescent="0.25">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9"/>
      <c r="AG13" s="79"/>
      <c r="AH13" s="79"/>
      <c r="AI13" s="79"/>
      <c r="AJ13" s="79"/>
      <c r="AK13" s="79"/>
      <c r="AL13" s="80"/>
      <c r="AM13" s="80"/>
      <c r="AN13" s="80"/>
      <c r="AO13" s="80"/>
      <c r="DH13" s="75">
        <v>11</v>
      </c>
      <c r="DI13" s="81" t="e">
        <v>#REF!</v>
      </c>
      <c r="DJ13" s="81" t="e">
        <v>#REF!</v>
      </c>
      <c r="DK13" s="81" t="e">
        <v>#REF!</v>
      </c>
      <c r="DL13" s="81" t="e">
        <v>#REF!</v>
      </c>
      <c r="DM13" s="81" t="e">
        <v>#REF!</v>
      </c>
      <c r="DN13" s="81" t="e">
        <v>#REF!</v>
      </c>
      <c r="DO13" s="81" t="e">
        <v>#REF!</v>
      </c>
      <c r="DP13" s="81" t="e">
        <v>#REF!</v>
      </c>
      <c r="DQ13" s="81" t="e">
        <v>#REF!</v>
      </c>
      <c r="DR13" s="81" t="e">
        <v>#REF!</v>
      </c>
      <c r="DS13" s="81" t="e">
        <v>#REF!</v>
      </c>
      <c r="DT13" s="81" t="e">
        <v>#REF!</v>
      </c>
      <c r="DU13" s="81" t="e">
        <v>#REF!</v>
      </c>
      <c r="DV13" s="81" t="e">
        <v>#REF!</v>
      </c>
      <c r="DW13" s="81" t="e">
        <v>#REF!</v>
      </c>
      <c r="DX13" s="81" t="e">
        <v>#REF!</v>
      </c>
      <c r="DY13" s="77"/>
    </row>
    <row r="14" spans="1:129" ht="10.9" customHeight="1" x14ac:dyDescent="0.25">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9"/>
      <c r="AG14" s="79"/>
      <c r="AH14" s="79"/>
      <c r="AI14" s="79"/>
      <c r="AJ14" s="79"/>
      <c r="AK14" s="79"/>
      <c r="AL14" s="80"/>
      <c r="AM14" s="80"/>
      <c r="AN14" s="80"/>
      <c r="AO14" s="80"/>
      <c r="DH14" s="75">
        <v>12</v>
      </c>
      <c r="DI14" s="81" t="e">
        <v>#REF!</v>
      </c>
      <c r="DJ14" s="81" t="e">
        <v>#REF!</v>
      </c>
      <c r="DK14" s="81" t="e">
        <v>#REF!</v>
      </c>
      <c r="DL14" s="81" t="e">
        <v>#REF!</v>
      </c>
      <c r="DM14" s="81" t="e">
        <v>#REF!</v>
      </c>
      <c r="DN14" s="81" t="e">
        <v>#REF!</v>
      </c>
      <c r="DO14" s="81" t="e">
        <v>#REF!</v>
      </c>
      <c r="DP14" s="81" t="e">
        <v>#REF!</v>
      </c>
      <c r="DQ14" s="81" t="e">
        <v>#REF!</v>
      </c>
      <c r="DR14" s="81" t="e">
        <v>#REF!</v>
      </c>
      <c r="DS14" s="81" t="e">
        <v>#REF!</v>
      </c>
      <c r="DT14" s="81" t="e">
        <v>#REF!</v>
      </c>
      <c r="DU14" s="81" t="e">
        <v>#REF!</v>
      </c>
      <c r="DV14" s="81" t="e">
        <v>#REF!</v>
      </c>
      <c r="DW14" s="81" t="e">
        <v>#REF!</v>
      </c>
      <c r="DX14" s="81" t="e">
        <v>#REF!</v>
      </c>
      <c r="DY14" s="77"/>
    </row>
    <row r="15" spans="1:129" ht="10.9" customHeight="1" x14ac:dyDescent="0.25">
      <c r="A15" s="78"/>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9"/>
      <c r="AG15" s="79"/>
      <c r="AH15" s="79"/>
      <c r="AI15" s="79"/>
      <c r="AJ15" s="79"/>
      <c r="AK15" s="79"/>
      <c r="AL15" s="80"/>
      <c r="AM15" s="80"/>
      <c r="AN15" s="80"/>
      <c r="AO15" s="80"/>
      <c r="DH15" s="75">
        <v>13</v>
      </c>
      <c r="DI15" s="81" t="e">
        <v>#REF!</v>
      </c>
      <c r="DJ15" s="81" t="e">
        <v>#REF!</v>
      </c>
      <c r="DK15" s="81" t="e">
        <v>#REF!</v>
      </c>
      <c r="DL15" s="81" t="e">
        <v>#REF!</v>
      </c>
      <c r="DM15" s="81" t="e">
        <v>#REF!</v>
      </c>
      <c r="DN15" s="81" t="e">
        <v>#REF!</v>
      </c>
      <c r="DO15" s="81" t="e">
        <v>#REF!</v>
      </c>
      <c r="DP15" s="81" t="e">
        <v>#REF!</v>
      </c>
      <c r="DQ15" s="81" t="e">
        <v>#REF!</v>
      </c>
      <c r="DR15" s="81" t="e">
        <v>#REF!</v>
      </c>
      <c r="DS15" s="81" t="e">
        <v>#REF!</v>
      </c>
      <c r="DT15" s="81" t="e">
        <v>#REF!</v>
      </c>
      <c r="DU15" s="81" t="e">
        <v>#REF!</v>
      </c>
      <c r="DV15" s="81" t="e">
        <v>#REF!</v>
      </c>
      <c r="DW15" s="81" t="e">
        <v>#REF!</v>
      </c>
      <c r="DX15" s="81" t="e">
        <v>#REF!</v>
      </c>
      <c r="DY15" s="77"/>
    </row>
    <row r="16" spans="1:129" ht="10.9" customHeight="1" x14ac:dyDescent="0.25">
      <c r="A16" s="78"/>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9"/>
      <c r="AG16" s="79"/>
      <c r="AH16" s="79"/>
      <c r="AI16" s="79"/>
      <c r="AJ16" s="79"/>
      <c r="AK16" s="79"/>
      <c r="AL16" s="80"/>
      <c r="AM16" s="80"/>
      <c r="AN16" s="80"/>
      <c r="AO16" s="80"/>
      <c r="DH16" s="75">
        <v>14</v>
      </c>
      <c r="DI16" s="81" t="e">
        <v>#REF!</v>
      </c>
      <c r="DJ16" s="81" t="e">
        <v>#REF!</v>
      </c>
      <c r="DK16" s="81" t="e">
        <v>#REF!</v>
      </c>
      <c r="DL16" s="81" t="e">
        <v>#REF!</v>
      </c>
      <c r="DM16" s="81" t="e">
        <v>#REF!</v>
      </c>
      <c r="DN16" s="81" t="e">
        <v>#REF!</v>
      </c>
      <c r="DO16" s="81" t="e">
        <v>#REF!</v>
      </c>
      <c r="DP16" s="81" t="e">
        <v>#REF!</v>
      </c>
      <c r="DQ16" s="81" t="e">
        <v>#REF!</v>
      </c>
      <c r="DR16" s="81" t="e">
        <v>#REF!</v>
      </c>
      <c r="DS16" s="81" t="e">
        <v>#REF!</v>
      </c>
      <c r="DT16" s="81" t="e">
        <v>#REF!</v>
      </c>
      <c r="DU16" s="81" t="e">
        <v>#REF!</v>
      </c>
      <c r="DV16" s="81" t="e">
        <v>#REF!</v>
      </c>
      <c r="DW16" s="81" t="e">
        <v>#REF!</v>
      </c>
      <c r="DX16" s="81" t="e">
        <v>#REF!</v>
      </c>
      <c r="DY16" s="77"/>
    </row>
    <row r="17" spans="1:141" ht="10.9" customHeight="1" x14ac:dyDescent="0.25">
      <c r="A17" s="78"/>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9"/>
      <c r="AG17" s="79"/>
      <c r="AH17" s="79"/>
      <c r="AI17" s="79"/>
      <c r="AJ17" s="79"/>
      <c r="AK17" s="79"/>
      <c r="AL17" s="80"/>
      <c r="AM17" s="80"/>
      <c r="AN17" s="80"/>
      <c r="AO17" s="80"/>
      <c r="DH17" s="75">
        <v>15</v>
      </c>
      <c r="DI17" s="81" t="e">
        <v>#REF!</v>
      </c>
      <c r="DJ17" s="81" t="e">
        <v>#REF!</v>
      </c>
      <c r="DK17" s="81" t="e">
        <v>#REF!</v>
      </c>
      <c r="DL17" s="81" t="e">
        <v>#REF!</v>
      </c>
      <c r="DM17" s="81" t="e">
        <v>#REF!</v>
      </c>
      <c r="DN17" s="81" t="e">
        <v>#REF!</v>
      </c>
      <c r="DO17" s="81" t="e">
        <v>#REF!</v>
      </c>
      <c r="DP17" s="81" t="e">
        <v>#REF!</v>
      </c>
      <c r="DQ17" s="81" t="e">
        <v>#REF!</v>
      </c>
      <c r="DR17" s="81" t="e">
        <v>#REF!</v>
      </c>
      <c r="DS17" s="81" t="e">
        <v>#REF!</v>
      </c>
      <c r="DT17" s="81" t="e">
        <v>#REF!</v>
      </c>
      <c r="DU17" s="81" t="e">
        <v>#REF!</v>
      </c>
      <c r="DV17" s="81" t="e">
        <v>#REF!</v>
      </c>
      <c r="DW17" s="81" t="e">
        <v>#REF!</v>
      </c>
      <c r="DX17" s="81" t="e">
        <v>#REF!</v>
      </c>
      <c r="DY17" s="77"/>
    </row>
    <row r="18" spans="1:141" ht="10.9" customHeight="1" x14ac:dyDescent="0.25">
      <c r="A18" s="78"/>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9"/>
      <c r="AG18" s="79"/>
      <c r="AH18" s="79"/>
      <c r="AI18" s="79"/>
      <c r="AJ18" s="79"/>
      <c r="AK18" s="79"/>
      <c r="AL18" s="80"/>
      <c r="AM18" s="80"/>
      <c r="AN18" s="80"/>
      <c r="AO18" s="80"/>
      <c r="AQ18" s="83" t="s">
        <v>388</v>
      </c>
      <c r="AT18" s="83" t="s">
        <v>389</v>
      </c>
      <c r="DH18" s="75">
        <v>16</v>
      </c>
      <c r="DI18" s="81" t="e">
        <v>#REF!</v>
      </c>
      <c r="DJ18" s="81" t="e">
        <v>#REF!</v>
      </c>
      <c r="DK18" s="81" t="e">
        <v>#REF!</v>
      </c>
      <c r="DL18" s="81" t="e">
        <v>#REF!</v>
      </c>
      <c r="DM18" s="81" t="e">
        <v>#REF!</v>
      </c>
      <c r="DN18" s="81" t="e">
        <v>#REF!</v>
      </c>
      <c r="DO18" s="81" t="e">
        <v>#REF!</v>
      </c>
      <c r="DP18" s="81" t="e">
        <v>#REF!</v>
      </c>
      <c r="DQ18" s="81" t="e">
        <v>#REF!</v>
      </c>
      <c r="DR18" s="81" t="e">
        <v>#REF!</v>
      </c>
      <c r="DS18" s="81" t="e">
        <v>#REF!</v>
      </c>
      <c r="DT18" s="81" t="e">
        <v>#REF!</v>
      </c>
      <c r="DU18" s="81" t="e">
        <v>#REF!</v>
      </c>
      <c r="DV18" s="81" t="e">
        <v>#REF!</v>
      </c>
      <c r="DW18" s="81" t="e">
        <v>#REF!</v>
      </c>
      <c r="DX18" s="81" t="e">
        <v>#REF!</v>
      </c>
      <c r="DY18" s="77"/>
    </row>
    <row r="19" spans="1:141" ht="10.9" customHeight="1" x14ac:dyDescent="0.25">
      <c r="A19" s="78"/>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9"/>
      <c r="AG19" s="79"/>
      <c r="AH19" s="79"/>
      <c r="AI19" s="79"/>
      <c r="AJ19" s="79"/>
      <c r="AK19" s="79"/>
      <c r="AL19" s="80"/>
      <c r="AM19" s="80"/>
      <c r="AN19" s="80"/>
      <c r="AO19" s="80"/>
      <c r="DH19" s="75">
        <v>17</v>
      </c>
      <c r="DI19" s="81" t="e">
        <v>#REF!</v>
      </c>
      <c r="DJ19" s="81" t="e">
        <v>#REF!</v>
      </c>
      <c r="DK19" s="81" t="e">
        <v>#REF!</v>
      </c>
      <c r="DL19" s="81" t="e">
        <v>#REF!</v>
      </c>
      <c r="DM19" s="81" t="e">
        <v>#REF!</v>
      </c>
      <c r="DN19" s="81" t="e">
        <v>#REF!</v>
      </c>
      <c r="DO19" s="81" t="e">
        <v>#REF!</v>
      </c>
      <c r="DP19" s="81" t="e">
        <v>#REF!</v>
      </c>
      <c r="DQ19" s="81" t="e">
        <v>#REF!</v>
      </c>
      <c r="DR19" s="81" t="e">
        <v>#REF!</v>
      </c>
      <c r="DS19" s="81" t="e">
        <v>#REF!</v>
      </c>
      <c r="DT19" s="81" t="e">
        <v>#REF!</v>
      </c>
      <c r="DU19" s="81" t="e">
        <v>#REF!</v>
      </c>
      <c r="DV19" s="81" t="e">
        <v>#REF!</v>
      </c>
      <c r="DW19" s="81" t="e">
        <v>#REF!</v>
      </c>
      <c r="DX19" s="81" t="e">
        <v>#REF!</v>
      </c>
      <c r="DY19" s="77"/>
    </row>
    <row r="20" spans="1:141" ht="10.9" customHeight="1" x14ac:dyDescent="0.25">
      <c r="A20" s="78"/>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9"/>
      <c r="AG20" s="79"/>
      <c r="AH20" s="79"/>
      <c r="AI20" s="79"/>
      <c r="AJ20" s="79"/>
      <c r="AK20" s="79"/>
      <c r="AL20" s="80"/>
      <c r="AM20" s="80"/>
      <c r="AN20" s="80"/>
      <c r="AO20" s="80"/>
      <c r="DH20" s="75">
        <v>18</v>
      </c>
      <c r="DI20" s="81" t="e">
        <v>#REF!</v>
      </c>
      <c r="DJ20" s="81" t="e">
        <v>#REF!</v>
      </c>
      <c r="DK20" s="81" t="e">
        <v>#REF!</v>
      </c>
      <c r="DL20" s="81" t="e">
        <v>#REF!</v>
      </c>
      <c r="DM20" s="81" t="e">
        <v>#REF!</v>
      </c>
      <c r="DN20" s="81" t="e">
        <v>#REF!</v>
      </c>
      <c r="DO20" s="81" t="e">
        <v>#REF!</v>
      </c>
      <c r="DP20" s="81" t="e">
        <v>#REF!</v>
      </c>
      <c r="DQ20" s="81" t="e">
        <v>#REF!</v>
      </c>
      <c r="DR20" s="81" t="e">
        <v>#REF!</v>
      </c>
      <c r="DS20" s="81" t="e">
        <v>#REF!</v>
      </c>
      <c r="DT20" s="81" t="e">
        <v>#REF!</v>
      </c>
      <c r="DU20" s="81" t="e">
        <v>#REF!</v>
      </c>
      <c r="DV20" s="81" t="e">
        <v>#REF!</v>
      </c>
      <c r="DW20" s="81" t="e">
        <v>#REF!</v>
      </c>
      <c r="DX20" s="81" t="e">
        <v>#REF!</v>
      </c>
      <c r="DY20" s="77"/>
    </row>
    <row r="21" spans="1:141" ht="10.9" customHeight="1" x14ac:dyDescent="0.25">
      <c r="A21" s="78"/>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9"/>
      <c r="AG21" s="79"/>
      <c r="AH21" s="79"/>
      <c r="AI21" s="79"/>
      <c r="AJ21" s="79"/>
      <c r="AK21" s="79"/>
      <c r="AL21" s="80"/>
      <c r="AM21" s="80"/>
      <c r="AN21" s="80"/>
      <c r="AO21" s="80"/>
      <c r="DH21" s="75">
        <v>19</v>
      </c>
      <c r="DI21" s="81" t="e">
        <v>#REF!</v>
      </c>
      <c r="DJ21" s="81" t="e">
        <v>#REF!</v>
      </c>
      <c r="DK21" s="81" t="e">
        <v>#REF!</v>
      </c>
      <c r="DL21" s="81" t="e">
        <v>#REF!</v>
      </c>
      <c r="DM21" s="81" t="e">
        <v>#REF!</v>
      </c>
      <c r="DN21" s="81" t="e">
        <v>#REF!</v>
      </c>
      <c r="DO21" s="81" t="e">
        <v>#REF!</v>
      </c>
      <c r="DP21" s="81" t="e">
        <v>#REF!</v>
      </c>
      <c r="DQ21" s="81" t="e">
        <v>#REF!</v>
      </c>
      <c r="DR21" s="81" t="e">
        <v>#REF!</v>
      </c>
      <c r="DS21" s="81" t="e">
        <v>#REF!</v>
      </c>
      <c r="DT21" s="81" t="e">
        <v>#REF!</v>
      </c>
      <c r="DU21" s="81" t="e">
        <v>#REF!</v>
      </c>
      <c r="DV21" s="81" t="e">
        <v>#REF!</v>
      </c>
      <c r="DW21" s="81" t="e">
        <v>#REF!</v>
      </c>
      <c r="DX21" s="81" t="e">
        <v>#REF!</v>
      </c>
      <c r="DY21" s="77"/>
    </row>
    <row r="22" spans="1:141" ht="10.9" customHeight="1" x14ac:dyDescent="0.25">
      <c r="A22" s="78"/>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9"/>
      <c r="AG22" s="79"/>
      <c r="AH22" s="79"/>
      <c r="AI22" s="79"/>
      <c r="AJ22" s="79"/>
      <c r="AK22" s="79"/>
      <c r="AL22" s="80"/>
      <c r="AM22" s="80"/>
      <c r="AN22" s="80"/>
      <c r="AO22" s="80"/>
      <c r="DH22" s="75">
        <v>20</v>
      </c>
      <c r="DI22" s="81" t="e">
        <v>#REF!</v>
      </c>
      <c r="DJ22" s="81" t="e">
        <v>#REF!</v>
      </c>
      <c r="DK22" s="81" t="e">
        <v>#REF!</v>
      </c>
      <c r="DL22" s="81" t="e">
        <v>#REF!</v>
      </c>
      <c r="DM22" s="81" t="e">
        <v>#REF!</v>
      </c>
      <c r="DN22" s="81" t="e">
        <v>#REF!</v>
      </c>
      <c r="DO22" s="81" t="e">
        <v>#REF!</v>
      </c>
      <c r="DP22" s="81" t="e">
        <v>#REF!</v>
      </c>
      <c r="DQ22" s="81" t="e">
        <v>#REF!</v>
      </c>
      <c r="DR22" s="81" t="e">
        <v>#REF!</v>
      </c>
      <c r="DS22" s="81" t="e">
        <v>#REF!</v>
      </c>
      <c r="DT22" s="81" t="e">
        <v>#REF!</v>
      </c>
      <c r="DU22" s="81" t="e">
        <v>#REF!</v>
      </c>
      <c r="DV22" s="81" t="e">
        <v>#REF!</v>
      </c>
      <c r="DW22" s="81" t="e">
        <v>#REF!</v>
      </c>
      <c r="DX22" s="81" t="e">
        <v>#REF!</v>
      </c>
      <c r="DY22" s="77"/>
    </row>
    <row r="23" spans="1:141" ht="10.9" customHeight="1" x14ac:dyDescent="0.25">
      <c r="A23" s="78"/>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9"/>
      <c r="AG23" s="79"/>
      <c r="AH23" s="79"/>
      <c r="AI23" s="79"/>
      <c r="AJ23" s="79"/>
      <c r="AK23" s="79"/>
      <c r="AL23" s="80"/>
      <c r="AM23" s="80"/>
      <c r="AN23" s="80"/>
      <c r="AO23" s="80"/>
      <c r="AU23" s="83" t="s">
        <v>390</v>
      </c>
      <c r="DH23" s="75">
        <v>21</v>
      </c>
      <c r="DI23" s="81" t="e">
        <v>#REF!</v>
      </c>
      <c r="DJ23" s="81" t="e">
        <v>#REF!</v>
      </c>
      <c r="DK23" s="81" t="e">
        <v>#REF!</v>
      </c>
      <c r="DL23" s="81" t="e">
        <v>#REF!</v>
      </c>
      <c r="DM23" s="81" t="e">
        <v>#REF!</v>
      </c>
      <c r="DN23" s="81" t="e">
        <v>#REF!</v>
      </c>
      <c r="DO23" s="81" t="e">
        <v>#REF!</v>
      </c>
      <c r="DP23" s="81" t="e">
        <v>#REF!</v>
      </c>
      <c r="DQ23" s="81" t="e">
        <v>#REF!</v>
      </c>
      <c r="DR23" s="81" t="e">
        <v>#REF!</v>
      </c>
      <c r="DS23" s="81" t="e">
        <v>#REF!</v>
      </c>
      <c r="DT23" s="81" t="e">
        <v>#REF!</v>
      </c>
      <c r="DU23" s="81" t="e">
        <v>#REF!</v>
      </c>
      <c r="DV23" s="81" t="e">
        <v>#REF!</v>
      </c>
      <c r="DW23" s="81" t="e">
        <v>#REF!</v>
      </c>
      <c r="DX23" s="81" t="e">
        <v>#REF!</v>
      </c>
      <c r="DY23" s="77"/>
    </row>
    <row r="24" spans="1:141" ht="10.9" customHeight="1" x14ac:dyDescent="0.25">
      <c r="A24" s="78"/>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9"/>
      <c r="AG24" s="79"/>
      <c r="AH24" s="79"/>
      <c r="AI24" s="79"/>
      <c r="AJ24" s="79"/>
      <c r="AK24" s="79"/>
      <c r="AL24" s="80"/>
      <c r="AM24" s="80"/>
      <c r="AN24" s="80"/>
      <c r="AO24" s="80"/>
      <c r="DH24" s="75">
        <v>22</v>
      </c>
      <c r="DI24" s="81" t="e">
        <v>#REF!</v>
      </c>
      <c r="DJ24" s="81" t="e">
        <v>#REF!</v>
      </c>
      <c r="DK24" s="81" t="e">
        <v>#REF!</v>
      </c>
      <c r="DL24" s="81" t="e">
        <v>#REF!</v>
      </c>
      <c r="DM24" s="81" t="e">
        <v>#REF!</v>
      </c>
      <c r="DN24" s="81" t="e">
        <v>#REF!</v>
      </c>
      <c r="DO24" s="81" t="e">
        <v>#REF!</v>
      </c>
      <c r="DP24" s="81" t="e">
        <v>#REF!</v>
      </c>
      <c r="DQ24" s="81" t="e">
        <v>#REF!</v>
      </c>
      <c r="DR24" s="81" t="e">
        <v>#REF!</v>
      </c>
      <c r="DS24" s="81" t="e">
        <v>#REF!</v>
      </c>
      <c r="DT24" s="81" t="e">
        <v>#REF!</v>
      </c>
      <c r="DU24" s="81" t="e">
        <v>#REF!</v>
      </c>
      <c r="DV24" s="81" t="e">
        <v>#REF!</v>
      </c>
      <c r="DW24" s="81" t="e">
        <v>#REF!</v>
      </c>
      <c r="DX24" s="81" t="e">
        <v>#REF!</v>
      </c>
      <c r="DY24" s="77"/>
    </row>
    <row r="25" spans="1:141" ht="10.9" customHeight="1" x14ac:dyDescent="0.25">
      <c r="A25" s="78"/>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9"/>
      <c r="AG25" s="79"/>
      <c r="AH25" s="79"/>
      <c r="AI25" s="79"/>
      <c r="AJ25" s="79"/>
      <c r="AK25" s="79"/>
      <c r="AL25" s="80"/>
      <c r="AM25" s="80"/>
      <c r="AN25" s="80"/>
      <c r="AO25" s="80"/>
      <c r="DH25" s="75"/>
      <c r="DI25" s="77" t="e">
        <f t="shared" ref="DI25:DX25" si="0">SUM(DI3:DI24)</f>
        <v>#REF!</v>
      </c>
      <c r="DJ25" s="77" t="e">
        <f t="shared" si="0"/>
        <v>#REF!</v>
      </c>
      <c r="DK25" s="77" t="e">
        <f t="shared" si="0"/>
        <v>#REF!</v>
      </c>
      <c r="DL25" s="77" t="e">
        <f t="shared" si="0"/>
        <v>#REF!</v>
      </c>
      <c r="DM25" s="77" t="e">
        <f t="shared" si="0"/>
        <v>#REF!</v>
      </c>
      <c r="DN25" s="77" t="e">
        <f t="shared" si="0"/>
        <v>#REF!</v>
      </c>
      <c r="DO25" s="77" t="e">
        <f t="shared" si="0"/>
        <v>#REF!</v>
      </c>
      <c r="DP25" s="77" t="e">
        <f t="shared" si="0"/>
        <v>#REF!</v>
      </c>
      <c r="DQ25" s="77" t="e">
        <f t="shared" si="0"/>
        <v>#REF!</v>
      </c>
      <c r="DR25" s="77" t="e">
        <f t="shared" si="0"/>
        <v>#REF!</v>
      </c>
      <c r="DS25" s="77" t="e">
        <f t="shared" si="0"/>
        <v>#REF!</v>
      </c>
      <c r="DT25" s="77" t="e">
        <f t="shared" si="0"/>
        <v>#REF!</v>
      </c>
      <c r="DU25" s="77" t="e">
        <f t="shared" si="0"/>
        <v>#REF!</v>
      </c>
      <c r="DV25" s="77" t="e">
        <f t="shared" si="0"/>
        <v>#REF!</v>
      </c>
      <c r="DW25" s="77" t="e">
        <f t="shared" si="0"/>
        <v>#REF!</v>
      </c>
      <c r="DX25" s="77" t="e">
        <f t="shared" si="0"/>
        <v>#REF!</v>
      </c>
      <c r="DY25" s="77"/>
    </row>
    <row r="26" spans="1:141" ht="10.9" customHeight="1" x14ac:dyDescent="0.25">
      <c r="A26" s="78"/>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9"/>
      <c r="AG26" s="79"/>
      <c r="AH26" s="79"/>
      <c r="AI26" s="79"/>
      <c r="AJ26" s="79"/>
      <c r="AK26" s="79"/>
      <c r="AL26" s="80"/>
      <c r="AM26" s="80"/>
      <c r="AN26" s="80"/>
      <c r="AO26" s="80"/>
      <c r="DH26" s="75"/>
      <c r="DI26" s="75"/>
      <c r="DJ26" s="75"/>
      <c r="DK26" s="75"/>
      <c r="DL26" s="75"/>
      <c r="DM26" s="75"/>
      <c r="DN26" s="75"/>
      <c r="DO26" s="75"/>
      <c r="DP26" s="75"/>
      <c r="DQ26" s="75"/>
      <c r="DR26" s="75"/>
      <c r="DS26" s="75"/>
      <c r="DT26" s="75"/>
      <c r="DU26" s="75"/>
      <c r="DV26" s="75"/>
      <c r="DW26" s="75"/>
      <c r="DX26" s="75"/>
      <c r="DY26" s="75"/>
    </row>
    <row r="27" spans="1:141" ht="10.9" customHeight="1" x14ac:dyDescent="0.25">
      <c r="A27" s="78"/>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9"/>
      <c r="AG27" s="79"/>
      <c r="AH27" s="79"/>
      <c r="AI27" s="79"/>
      <c r="AJ27" s="79"/>
      <c r="AK27" s="79"/>
      <c r="AL27" s="80"/>
      <c r="AM27" s="80"/>
      <c r="AN27" s="80"/>
      <c r="AO27" s="80"/>
      <c r="CT27" s="84"/>
      <c r="CU27" s="225" t="s">
        <v>391</v>
      </c>
      <c r="CV27" s="225"/>
      <c r="CW27" s="225"/>
      <c r="CX27" s="225"/>
      <c r="CY27" s="225"/>
      <c r="CZ27" s="225"/>
      <c r="DB27" s="226" t="s">
        <v>392</v>
      </c>
      <c r="DC27" s="226"/>
      <c r="DD27" s="226"/>
      <c r="DE27" s="226"/>
      <c r="DH27" s="75"/>
      <c r="DI27" s="75" t="s">
        <v>393</v>
      </c>
      <c r="DJ27" s="75"/>
      <c r="DK27" s="75"/>
      <c r="DL27" s="75"/>
      <c r="DM27" s="75"/>
      <c r="DN27" s="75"/>
      <c r="DO27" s="75"/>
      <c r="DP27" s="75"/>
      <c r="DQ27" s="75"/>
      <c r="DR27" s="75"/>
      <c r="DS27" s="75"/>
      <c r="DT27" s="75"/>
      <c r="DU27" s="75"/>
      <c r="DV27" s="75"/>
      <c r="DW27" s="75"/>
      <c r="DX27" s="75"/>
      <c r="DY27" s="75"/>
    </row>
    <row r="28" spans="1:141" ht="10.9" customHeight="1" x14ac:dyDescent="0.25">
      <c r="A28" s="79"/>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8"/>
      <c r="AE28" s="78"/>
      <c r="AF28" s="79"/>
      <c r="AG28" s="79"/>
      <c r="AH28" s="79"/>
      <c r="AI28" s="79"/>
      <c r="AJ28" s="79"/>
      <c r="AK28" s="79"/>
      <c r="AL28" s="80"/>
      <c r="AM28" s="80"/>
      <c r="AN28" s="80"/>
      <c r="AO28" s="80"/>
      <c r="AQ28" s="83" t="s">
        <v>394</v>
      </c>
      <c r="AS28" s="83" t="s">
        <v>395</v>
      </c>
      <c r="CT28" s="84"/>
      <c r="CU28" s="225"/>
      <c r="CV28" s="225"/>
      <c r="CW28" s="225"/>
      <c r="CX28" s="225"/>
      <c r="CY28" s="225"/>
      <c r="CZ28" s="225"/>
      <c r="DB28" s="5" t="s">
        <v>396</v>
      </c>
      <c r="DC28" s="5" t="s">
        <v>402</v>
      </c>
      <c r="DD28" s="6" t="s">
        <v>398</v>
      </c>
      <c r="DE28" s="6" t="s">
        <v>399</v>
      </c>
      <c r="DF28" s="21"/>
      <c r="DG28"/>
      <c r="DH28" s="85"/>
      <c r="DI28" s="76" t="s">
        <v>372</v>
      </c>
      <c r="DJ28" s="76" t="s">
        <v>373</v>
      </c>
      <c r="DK28" s="76" t="s">
        <v>374</v>
      </c>
      <c r="DL28" s="76" t="s">
        <v>375</v>
      </c>
      <c r="DM28" s="76" t="s">
        <v>376</v>
      </c>
      <c r="DN28" s="76" t="s">
        <v>377</v>
      </c>
      <c r="DO28" s="76" t="s">
        <v>378</v>
      </c>
      <c r="DP28" s="76" t="s">
        <v>379</v>
      </c>
      <c r="DQ28" s="76" t="s">
        <v>380</v>
      </c>
      <c r="DR28" s="76" t="s">
        <v>381</v>
      </c>
      <c r="DS28" s="76" t="s">
        <v>382</v>
      </c>
      <c r="DT28" s="76" t="s">
        <v>383</v>
      </c>
      <c r="DU28" s="76" t="s">
        <v>384</v>
      </c>
      <c r="DV28" s="76" t="s">
        <v>385</v>
      </c>
      <c r="DW28" s="76" t="s">
        <v>386</v>
      </c>
      <c r="DX28" s="76" t="s">
        <v>387</v>
      </c>
      <c r="DY28" s="76"/>
      <c r="DZ28" s="21"/>
      <c r="EA28" s="21"/>
      <c r="EB28" s="21"/>
      <c r="EC28" s="21"/>
      <c r="ED28" s="21"/>
      <c r="EE28" s="21"/>
      <c r="EF28" s="21"/>
      <c r="EG28" s="21"/>
      <c r="EH28" s="21"/>
      <c r="EI28" s="21"/>
      <c r="EJ28" s="21"/>
      <c r="EK28" s="21"/>
    </row>
    <row r="29" spans="1:141" ht="10.9" customHeight="1" x14ac:dyDescent="0.25">
      <c r="A29" s="79"/>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8"/>
      <c r="AE29" s="78"/>
      <c r="AF29" s="79"/>
      <c r="AG29" s="79"/>
      <c r="AH29" s="79"/>
      <c r="AI29" s="79"/>
      <c r="AJ29" s="79"/>
      <c r="AK29" s="79"/>
      <c r="AL29" s="80"/>
      <c r="AM29" s="80"/>
      <c r="AN29" s="80"/>
      <c r="AO29" s="80"/>
      <c r="CT29" s="86"/>
      <c r="CU29" s="2"/>
      <c r="CV29" s="87" t="s">
        <v>400</v>
      </c>
      <c r="CW29" s="88" t="s">
        <v>401</v>
      </c>
      <c r="CX29" s="89" t="s">
        <v>402</v>
      </c>
      <c r="CY29" s="89" t="s">
        <v>398</v>
      </c>
      <c r="CZ29" s="90" t="s">
        <v>403</v>
      </c>
      <c r="DB29" s="5"/>
      <c r="DC29" s="5"/>
      <c r="DD29" s="6"/>
      <c r="DE29" s="91">
        <f t="shared" ref="DE29:DE50" si="1">DB29*DC29*DD29</f>
        <v>0</v>
      </c>
      <c r="DF29"/>
      <c r="DG29"/>
      <c r="DH29" s="92">
        <v>1</v>
      </c>
      <c r="DI29" s="93" t="e">
        <f>IF(#REF!="A",DJ46,"")</f>
        <v>#REF!</v>
      </c>
      <c r="DJ29" s="93" t="e">
        <f>IF(#REF!="B",DJ46,"")</f>
        <v>#REF!</v>
      </c>
      <c r="DK29" s="93" t="e">
        <f>IF(#REF!="C",DJ46,"")</f>
        <v>#REF!</v>
      </c>
      <c r="DL29" s="93" t="e">
        <f>IF(#REF!="D",DJ46,"")</f>
        <v>#REF!</v>
      </c>
      <c r="DM29" s="93" t="e">
        <f>IF(#REF!="E",DJ46,"")</f>
        <v>#REF!</v>
      </c>
      <c r="DN29" s="93" t="e">
        <f>IF(#REF!="F",DJ46,"")</f>
        <v>#REF!</v>
      </c>
      <c r="DO29" s="93" t="e">
        <f>IF(#REF!="G",DJ46,"")</f>
        <v>#REF!</v>
      </c>
      <c r="DP29" s="93" t="e">
        <f>IF(#REF!="H",DJ46,"")</f>
        <v>#REF!</v>
      </c>
      <c r="DQ29" s="93" t="e">
        <f>IF(#REF!="I",DJ46,"")</f>
        <v>#REF!</v>
      </c>
      <c r="DR29" s="93" t="e">
        <f>IF(#REF!="J",DJ46,"")</f>
        <v>#REF!</v>
      </c>
      <c r="DS29" s="93" t="e">
        <f>IF(#REF!="K",DJ46,"")</f>
        <v>#REF!</v>
      </c>
      <c r="DT29" s="93" t="e">
        <f>IF(#REF!="L",DJ46,"")</f>
        <v>#REF!</v>
      </c>
      <c r="DU29" s="93" t="e">
        <f>IF(#REF!="M",DJ46,"")</f>
        <v>#REF!</v>
      </c>
      <c r="DV29" s="93" t="e">
        <f>IF(#REF!="N",DJ46,"")</f>
        <v>#REF!</v>
      </c>
      <c r="DW29" s="93" t="e">
        <f>IF(#REF!="O",DJ46,"")</f>
        <v>#REF!</v>
      </c>
      <c r="DX29" s="93" t="e">
        <f>IF(#REF!="P",DJ46,"")</f>
        <v>#REF!</v>
      </c>
      <c r="DY29" s="93"/>
      <c r="DZ29" s="6"/>
      <c r="EA29" s="6"/>
      <c r="EB29" s="6"/>
      <c r="EC29" s="6"/>
      <c r="ED29" s="6"/>
      <c r="EE29" s="6"/>
      <c r="EF29" s="6"/>
      <c r="EG29" s="6"/>
      <c r="EH29" s="6"/>
      <c r="EI29" s="6"/>
      <c r="EJ29" s="6"/>
      <c r="EK29" s="6"/>
    </row>
    <row r="30" spans="1:141" ht="10.9" customHeight="1" x14ac:dyDescent="0.25">
      <c r="A30" s="79"/>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80"/>
      <c r="AM30" s="80"/>
      <c r="AN30" s="80"/>
      <c r="AO30" s="80"/>
      <c r="CT30" s="87"/>
      <c r="CW30" s="89">
        <v>1</v>
      </c>
      <c r="CX30" s="94"/>
      <c r="CY30" s="94"/>
      <c r="CZ30" s="87"/>
      <c r="DB30" s="5"/>
      <c r="DC30" s="5"/>
      <c r="DD30" s="6"/>
      <c r="DE30" s="91">
        <f t="shared" si="1"/>
        <v>0</v>
      </c>
      <c r="DF30"/>
      <c r="DG30"/>
      <c r="DH30" s="92">
        <v>2</v>
      </c>
      <c r="DI30" s="93" t="e">
        <f>IF(#REF!="A",DJ47,"")</f>
        <v>#REF!</v>
      </c>
      <c r="DJ30" s="93" t="e">
        <f>IF(#REF!="B",DJ47,"")</f>
        <v>#REF!</v>
      </c>
      <c r="DK30" s="93" t="e">
        <f>IF(#REF!="C",DJ47,"")</f>
        <v>#REF!</v>
      </c>
      <c r="DL30" s="93" t="e">
        <f>IF(#REF!="D",DJ47,"")</f>
        <v>#REF!</v>
      </c>
      <c r="DM30" s="93" t="e">
        <f>IF(#REF!="E",DJ47,"")</f>
        <v>#REF!</v>
      </c>
      <c r="DN30" s="93" t="e">
        <f>IF(#REF!="F",DJ47,"")</f>
        <v>#REF!</v>
      </c>
      <c r="DO30" s="93" t="e">
        <f>IF(#REF!="G",DJ47,"")</f>
        <v>#REF!</v>
      </c>
      <c r="DP30" s="93" t="e">
        <f>IF(#REF!="H",DJ47,"")</f>
        <v>#REF!</v>
      </c>
      <c r="DQ30" s="93" t="e">
        <f>IF(#REF!="I",DJ47,"")</f>
        <v>#REF!</v>
      </c>
      <c r="DR30" s="93" t="e">
        <f>IF(#REF!="J",DJ47,"")</f>
        <v>#REF!</v>
      </c>
      <c r="DS30" s="93" t="e">
        <f>IF(#REF!="K",DJ47,"")</f>
        <v>#REF!</v>
      </c>
      <c r="DT30" s="93" t="e">
        <f>IF(#REF!="L",DJ47,"")</f>
        <v>#REF!</v>
      </c>
      <c r="DU30" s="93" t="e">
        <f>IF(#REF!="M",DJ47,"")</f>
        <v>#REF!</v>
      </c>
      <c r="DV30" s="93" t="e">
        <f>IF(#REF!="N",DJ47,"")</f>
        <v>#REF!</v>
      </c>
      <c r="DW30" s="93" t="e">
        <f>IF(#REF!="O",DJ47,"")</f>
        <v>#REF!</v>
      </c>
      <c r="DX30" s="93" t="e">
        <f>IF(#REF!="P",DJ47,"")</f>
        <v>#REF!</v>
      </c>
      <c r="DY30" s="93"/>
      <c r="DZ30" s="6"/>
      <c r="EA30" s="6"/>
      <c r="EB30" s="6"/>
      <c r="EC30" s="6"/>
      <c r="ED30" s="6"/>
      <c r="EE30" s="6"/>
      <c r="EF30" s="6"/>
      <c r="EG30" s="6"/>
      <c r="EH30" s="6"/>
      <c r="EI30" s="6"/>
      <c r="EJ30" s="6"/>
      <c r="EK30" s="6"/>
    </row>
    <row r="31" spans="1:141" ht="10.9" customHeight="1" x14ac:dyDescent="0.25">
      <c r="A31" s="79"/>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80"/>
      <c r="AM31" s="80"/>
      <c r="AN31" s="80"/>
      <c r="AO31" s="80"/>
      <c r="CT31" s="87"/>
      <c r="CW31" s="94">
        <v>2</v>
      </c>
      <c r="CX31" s="94"/>
      <c r="CY31" s="94"/>
      <c r="CZ31" s="87"/>
      <c r="DB31" s="5"/>
      <c r="DC31" s="5"/>
      <c r="DD31" s="6"/>
      <c r="DE31" s="91">
        <f t="shared" si="1"/>
        <v>0</v>
      </c>
      <c r="DF31"/>
      <c r="DG31"/>
      <c r="DH31" s="92">
        <v>3</v>
      </c>
      <c r="DI31" s="93" t="e">
        <f>IF(#REF!="A",DJ48,"")</f>
        <v>#REF!</v>
      </c>
      <c r="DJ31" s="93" t="e">
        <f>IF(#REF!="B",DJ48,"")</f>
        <v>#REF!</v>
      </c>
      <c r="DK31" s="93" t="e">
        <f>IF(#REF!="C",DJ48,"")</f>
        <v>#REF!</v>
      </c>
      <c r="DL31" s="93" t="e">
        <f>IF(#REF!="D",DJ48,"")</f>
        <v>#REF!</v>
      </c>
      <c r="DM31" s="93" t="e">
        <f>IF(#REF!="E",DJ48,"")</f>
        <v>#REF!</v>
      </c>
      <c r="DN31" s="93" t="e">
        <f>IF(#REF!="F",DJ48,"")</f>
        <v>#REF!</v>
      </c>
      <c r="DO31" s="93" t="e">
        <f>IF(#REF!="G",DJ48,"")</f>
        <v>#REF!</v>
      </c>
      <c r="DP31" s="93" t="e">
        <f>IF(#REF!="H",DJ48,"")</f>
        <v>#REF!</v>
      </c>
      <c r="DQ31" s="93" t="e">
        <f>IF(#REF!="I",DJ48,"")</f>
        <v>#REF!</v>
      </c>
      <c r="DR31" s="93" t="e">
        <f>IF(#REF!="J",DJ48,"")</f>
        <v>#REF!</v>
      </c>
      <c r="DS31" s="93" t="e">
        <f>IF(#REF!="K",DJ48,"")</f>
        <v>#REF!</v>
      </c>
      <c r="DT31" s="93" t="e">
        <f>IF(#REF!="L",DJ48,"")</f>
        <v>#REF!</v>
      </c>
      <c r="DU31" s="93" t="e">
        <f>IF(#REF!="M",DJ48,"")</f>
        <v>#REF!</v>
      </c>
      <c r="DV31" s="93" t="e">
        <f>IF(#REF!="N",DJ48,"")</f>
        <v>#REF!</v>
      </c>
      <c r="DW31" s="93" t="e">
        <f>IF(#REF!="O",DJ48,"")</f>
        <v>#REF!</v>
      </c>
      <c r="DX31" s="93" t="e">
        <f>IF(#REF!="P",DJ48,"")</f>
        <v>#REF!</v>
      </c>
      <c r="DY31" s="93"/>
      <c r="DZ31" s="6"/>
      <c r="EA31" s="6"/>
      <c r="EB31" s="6"/>
      <c r="EC31" s="6"/>
      <c r="ED31" s="6"/>
      <c r="EE31" s="6"/>
      <c r="EF31" s="6"/>
      <c r="EG31" s="6"/>
      <c r="EH31" s="6"/>
      <c r="EI31" s="6"/>
      <c r="EJ31" s="6"/>
      <c r="EK31" s="6"/>
    </row>
    <row r="32" spans="1:141" ht="10.9" customHeight="1" x14ac:dyDescent="0.25">
      <c r="A32" s="79"/>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80"/>
      <c r="AM32" s="80"/>
      <c r="AN32" s="80"/>
      <c r="AO32" s="80"/>
      <c r="CT32" s="87"/>
      <c r="CW32" s="94">
        <v>3</v>
      </c>
      <c r="CX32" s="94"/>
      <c r="CY32" s="94"/>
      <c r="CZ32" s="87"/>
      <c r="DB32" s="5"/>
      <c r="DC32" s="5"/>
      <c r="DD32" s="6"/>
      <c r="DE32" s="91">
        <f t="shared" si="1"/>
        <v>0</v>
      </c>
      <c r="DF32"/>
      <c r="DG32"/>
      <c r="DH32" s="92">
        <v>4</v>
      </c>
      <c r="DI32" s="93" t="e">
        <f>IF(#REF!="A",DJ49,"")</f>
        <v>#REF!</v>
      </c>
      <c r="DJ32" s="93" t="e">
        <f>IF(#REF!="B",DJ49,"")</f>
        <v>#REF!</v>
      </c>
      <c r="DK32" s="93" t="e">
        <f>IF(#REF!="C",DJ49,"")</f>
        <v>#REF!</v>
      </c>
      <c r="DL32" s="93" t="e">
        <f>IF(#REF!="D",DJ49,"")</f>
        <v>#REF!</v>
      </c>
      <c r="DM32" s="93" t="e">
        <f>IF(#REF!="E",DJ49,"")</f>
        <v>#REF!</v>
      </c>
      <c r="DN32" s="93" t="e">
        <f>IF(#REF!="F",DJ49,"")</f>
        <v>#REF!</v>
      </c>
      <c r="DO32" s="93" t="e">
        <f>IF(#REF!="G",DJ49,"")</f>
        <v>#REF!</v>
      </c>
      <c r="DP32" s="93" t="e">
        <f>IF(#REF!="H",DJ49,"")</f>
        <v>#REF!</v>
      </c>
      <c r="DQ32" s="93" t="e">
        <f>IF(#REF!="I",DJ49,"")</f>
        <v>#REF!</v>
      </c>
      <c r="DR32" s="93" t="e">
        <f>IF(#REF!="J",DJ49,"")</f>
        <v>#REF!</v>
      </c>
      <c r="DS32" s="93" t="e">
        <f>IF(#REF!="K",DJ49,"")</f>
        <v>#REF!</v>
      </c>
      <c r="DT32" s="93" t="e">
        <f>IF(#REF!="L",DJ49,"")</f>
        <v>#REF!</v>
      </c>
      <c r="DU32" s="93" t="e">
        <f>IF(#REF!="M",DJ49,"")</f>
        <v>#REF!</v>
      </c>
      <c r="DV32" s="93" t="e">
        <f>IF(#REF!="N",DJ49,"")</f>
        <v>#REF!</v>
      </c>
      <c r="DW32" s="93" t="e">
        <f>IF(#REF!="O",DJ49,"")</f>
        <v>#REF!</v>
      </c>
      <c r="DX32" s="93" t="e">
        <f>IF(#REF!="P",DJ49,"")</f>
        <v>#REF!</v>
      </c>
      <c r="DY32" s="93"/>
      <c r="DZ32" s="6"/>
      <c r="EA32" s="6"/>
      <c r="EB32" s="6"/>
      <c r="EC32" s="6"/>
      <c r="ED32" s="6"/>
      <c r="EE32" s="6"/>
      <c r="EF32" s="6"/>
      <c r="EG32" s="6"/>
      <c r="EH32" s="6"/>
      <c r="EI32" s="6"/>
      <c r="EJ32" s="6"/>
      <c r="EK32" s="6"/>
    </row>
    <row r="33" spans="1:141" ht="10.9" customHeight="1" x14ac:dyDescent="0.25">
      <c r="A33" s="79"/>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G33" s="79"/>
      <c r="AH33" s="79"/>
      <c r="AI33" s="79"/>
      <c r="AJ33" s="79"/>
      <c r="AK33" s="79"/>
      <c r="AL33" s="80"/>
      <c r="AM33" s="80"/>
      <c r="AN33" s="80"/>
      <c r="AO33" s="80"/>
      <c r="CT33" s="87"/>
      <c r="CW33" s="94">
        <v>4</v>
      </c>
      <c r="CX33" s="94"/>
      <c r="CY33" s="94"/>
      <c r="CZ33" s="87"/>
      <c r="DB33" s="5"/>
      <c r="DC33" s="5"/>
      <c r="DD33" s="6"/>
      <c r="DE33" s="91">
        <f t="shared" si="1"/>
        <v>0</v>
      </c>
      <c r="DF33"/>
      <c r="DG33"/>
      <c r="DH33" s="92">
        <v>5</v>
      </c>
      <c r="DI33" s="93" t="e">
        <f>IF(#REF!="A",DJ50,"")</f>
        <v>#REF!</v>
      </c>
      <c r="DJ33" s="93" t="e">
        <f>IF(#REF!="B",DJ50,"")</f>
        <v>#REF!</v>
      </c>
      <c r="DK33" s="93" t="e">
        <f>IF(#REF!="C",DJ50,"")</f>
        <v>#REF!</v>
      </c>
      <c r="DL33" s="93" t="e">
        <f>IF(#REF!="D",DJ50,"")</f>
        <v>#REF!</v>
      </c>
      <c r="DM33" s="93" t="e">
        <f>IF(#REF!="E",DJ50,"")</f>
        <v>#REF!</v>
      </c>
      <c r="DN33" s="93" t="e">
        <f>IF(#REF!="F",DJ50,"")</f>
        <v>#REF!</v>
      </c>
      <c r="DO33" s="93" t="e">
        <f>IF(#REF!="G",DJ50,"")</f>
        <v>#REF!</v>
      </c>
      <c r="DP33" s="93" t="e">
        <f>IF(#REF!="H",DJ50,"")</f>
        <v>#REF!</v>
      </c>
      <c r="DQ33" s="93" t="e">
        <f>IF(#REF!="I",DJ50,"")</f>
        <v>#REF!</v>
      </c>
      <c r="DR33" s="93" t="e">
        <f>IF(#REF!="J",DJ50,"")</f>
        <v>#REF!</v>
      </c>
      <c r="DS33" s="93" t="e">
        <f>IF(#REF!="K",DJ50,"")</f>
        <v>#REF!</v>
      </c>
      <c r="DT33" s="93" t="e">
        <f>IF(#REF!="L",DJ50,"")</f>
        <v>#REF!</v>
      </c>
      <c r="DU33" s="93" t="e">
        <f>IF(#REF!="M",DJ50,"")</f>
        <v>#REF!</v>
      </c>
      <c r="DV33" s="93" t="e">
        <f>IF(#REF!="N",DJ50,"")</f>
        <v>#REF!</v>
      </c>
      <c r="DW33" s="93" t="e">
        <f>IF(#REF!="O",DJ50,"")</f>
        <v>#REF!</v>
      </c>
      <c r="DX33" s="93" t="e">
        <f>IF(#REF!="P",DJ50,"")</f>
        <v>#REF!</v>
      </c>
      <c r="DY33" s="93"/>
      <c r="DZ33" s="6"/>
      <c r="EA33" s="6"/>
      <c r="EB33" s="6"/>
      <c r="EC33" s="6"/>
      <c r="ED33" s="6"/>
      <c r="EE33" s="6"/>
      <c r="EF33" s="6"/>
      <c r="EG33" s="6"/>
      <c r="EH33" s="6"/>
      <c r="EI33" s="6"/>
      <c r="EJ33" s="6"/>
      <c r="EK33" s="6"/>
    </row>
    <row r="34" spans="1:141" ht="10.9" customHeight="1" x14ac:dyDescent="0.25">
      <c r="A34" s="79"/>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95"/>
      <c r="AL34" s="80"/>
      <c r="AM34" s="80"/>
      <c r="AN34" s="80"/>
      <c r="AO34" s="80"/>
      <c r="CT34" s="87"/>
      <c r="CW34" s="94">
        <v>5</v>
      </c>
      <c r="CX34" s="94"/>
      <c r="CY34" s="94"/>
      <c r="CZ34" s="87"/>
      <c r="DB34" s="5"/>
      <c r="DC34" s="5"/>
      <c r="DD34" s="6"/>
      <c r="DE34" s="91">
        <f t="shared" si="1"/>
        <v>0</v>
      </c>
      <c r="DF34"/>
      <c r="DG34"/>
      <c r="DH34" s="92">
        <v>6</v>
      </c>
      <c r="DI34" s="93" t="e">
        <f>IF(#REF!="A",DJ52,"")</f>
        <v>#REF!</v>
      </c>
      <c r="DJ34" s="93" t="e">
        <f>IF(#REF!="B",DJ52,"")</f>
        <v>#REF!</v>
      </c>
      <c r="DK34" s="93" t="e">
        <f>IF(#REF!="C",DJ52,"")</f>
        <v>#REF!</v>
      </c>
      <c r="DL34" s="93" t="e">
        <f>IF(#REF!="D",DJ52,"")</f>
        <v>#REF!</v>
      </c>
      <c r="DM34" s="93" t="e">
        <f>IF(#REF!="E",DJ52,"")</f>
        <v>#REF!</v>
      </c>
      <c r="DN34" s="93" t="e">
        <f>IF(#REF!="F",DJ52,"")</f>
        <v>#REF!</v>
      </c>
      <c r="DO34" s="93" t="e">
        <f>IF(#REF!="G",DJ52,"")</f>
        <v>#REF!</v>
      </c>
      <c r="DP34" s="93" t="e">
        <f>IF(#REF!="H",DJ52,"")</f>
        <v>#REF!</v>
      </c>
      <c r="DQ34" s="93" t="e">
        <f>IF(#REF!="I",DJ52,"")</f>
        <v>#REF!</v>
      </c>
      <c r="DR34" s="93" t="e">
        <f>IF(#REF!="J",DJ52,"")</f>
        <v>#REF!</v>
      </c>
      <c r="DS34" s="93" t="e">
        <f>IF(#REF!="K",DJ52,"")</f>
        <v>#REF!</v>
      </c>
      <c r="DT34" s="93" t="e">
        <f>IF(#REF!="L",DJ52,"")</f>
        <v>#REF!</v>
      </c>
      <c r="DU34" s="93" t="e">
        <f>IF(#REF!="M",DJ52,"")</f>
        <v>#REF!</v>
      </c>
      <c r="DV34" s="93" t="e">
        <f>IF(#REF!="N",DJ52,"")</f>
        <v>#REF!</v>
      </c>
      <c r="DW34" s="93" t="e">
        <f>IF(#REF!="O",DJ52,"")</f>
        <v>#REF!</v>
      </c>
      <c r="DX34" s="93" t="e">
        <f>IF(#REF!="P",DJ52,"")</f>
        <v>#REF!</v>
      </c>
      <c r="DY34" s="93"/>
      <c r="DZ34" s="6"/>
      <c r="EA34" s="6"/>
      <c r="EB34" s="6"/>
      <c r="EC34" s="6"/>
      <c r="ED34" s="6"/>
      <c r="EE34" s="6"/>
      <c r="EF34" s="6"/>
      <c r="EG34" s="6"/>
      <c r="EH34" s="6"/>
      <c r="EI34" s="6"/>
      <c r="EJ34" s="6"/>
      <c r="EK34" s="6"/>
    </row>
    <row r="35" spans="1:141" ht="10.9" customHeight="1" x14ac:dyDescent="0.25">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95"/>
      <c r="AL35" s="80"/>
      <c r="AM35" s="80"/>
      <c r="AN35" s="80"/>
      <c r="AO35" s="80"/>
      <c r="CT35" s="87"/>
      <c r="CW35" s="94">
        <v>6</v>
      </c>
      <c r="CX35" s="94"/>
      <c r="CY35" s="94"/>
      <c r="CZ35" s="87"/>
      <c r="DB35" s="5"/>
      <c r="DC35" s="5"/>
      <c r="DD35" s="6"/>
      <c r="DE35" s="91">
        <f t="shared" si="1"/>
        <v>0</v>
      </c>
      <c r="DF35"/>
      <c r="DG35"/>
      <c r="DH35" s="92"/>
      <c r="DI35" s="93" t="e">
        <f t="shared" ref="DI35:DX35" si="2">SUM(DI29:DI34)</f>
        <v>#REF!</v>
      </c>
      <c r="DJ35" s="93" t="e">
        <f t="shared" si="2"/>
        <v>#REF!</v>
      </c>
      <c r="DK35" s="93" t="e">
        <f t="shared" si="2"/>
        <v>#REF!</v>
      </c>
      <c r="DL35" s="93" t="e">
        <f t="shared" si="2"/>
        <v>#REF!</v>
      </c>
      <c r="DM35" s="93" t="e">
        <f t="shared" si="2"/>
        <v>#REF!</v>
      </c>
      <c r="DN35" s="93" t="e">
        <f t="shared" si="2"/>
        <v>#REF!</v>
      </c>
      <c r="DO35" s="93" t="e">
        <f t="shared" si="2"/>
        <v>#REF!</v>
      </c>
      <c r="DP35" s="93" t="e">
        <f t="shared" si="2"/>
        <v>#REF!</v>
      </c>
      <c r="DQ35" s="93" t="e">
        <f t="shared" si="2"/>
        <v>#REF!</v>
      </c>
      <c r="DR35" s="93" t="e">
        <f t="shared" si="2"/>
        <v>#REF!</v>
      </c>
      <c r="DS35" s="93" t="e">
        <f t="shared" si="2"/>
        <v>#REF!</v>
      </c>
      <c r="DT35" s="93" t="e">
        <f t="shared" si="2"/>
        <v>#REF!</v>
      </c>
      <c r="DU35" s="93" t="e">
        <f t="shared" si="2"/>
        <v>#REF!</v>
      </c>
      <c r="DV35" s="93" t="e">
        <f t="shared" si="2"/>
        <v>#REF!</v>
      </c>
      <c r="DW35" s="93" t="e">
        <f t="shared" si="2"/>
        <v>#REF!</v>
      </c>
      <c r="DX35" s="93" t="e">
        <f t="shared" si="2"/>
        <v>#REF!</v>
      </c>
      <c r="DY35" s="93"/>
      <c r="DZ35" s="6"/>
      <c r="EA35" s="6"/>
      <c r="EB35" s="6"/>
      <c r="EC35" s="6"/>
      <c r="ED35" s="6"/>
      <c r="EE35" s="6"/>
      <c r="EF35" s="6"/>
      <c r="EG35" s="6"/>
      <c r="EH35" s="6"/>
      <c r="EI35" s="6"/>
      <c r="EJ35" s="6"/>
      <c r="EK35" s="6"/>
    </row>
    <row r="36" spans="1:141" ht="10.9" customHeight="1" x14ac:dyDescent="0.25">
      <c r="A36" s="79"/>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95"/>
      <c r="AL36" s="80"/>
      <c r="AM36" s="80"/>
      <c r="AN36" s="80"/>
      <c r="AO36" s="80"/>
      <c r="AQ36" s="83" t="s">
        <v>404</v>
      </c>
      <c r="CT36" s="87"/>
      <c r="CW36" s="94">
        <v>7</v>
      </c>
      <c r="CX36" s="94"/>
      <c r="CY36" s="94"/>
      <c r="CZ36" s="87"/>
      <c r="DB36" s="5"/>
      <c r="DC36" s="5"/>
      <c r="DD36" s="6"/>
      <c r="DE36" s="91">
        <f t="shared" si="1"/>
        <v>0</v>
      </c>
      <c r="DF36"/>
      <c r="DG36"/>
      <c r="DH36" s="92"/>
      <c r="DI36" s="92"/>
      <c r="DJ36" s="92"/>
      <c r="DK36" s="92"/>
      <c r="DL36" s="92"/>
      <c r="DM36" s="92"/>
      <c r="DN36" s="92"/>
      <c r="DO36" s="92"/>
      <c r="DP36" s="92"/>
      <c r="DQ36" s="92"/>
      <c r="DR36" s="92"/>
      <c r="DS36" s="92"/>
      <c r="DT36" s="92"/>
      <c r="DU36" s="92"/>
      <c r="DV36" s="92"/>
      <c r="DW36" s="92"/>
      <c r="DX36" s="92"/>
      <c r="DY36" s="92"/>
      <c r="DZ36" s="6"/>
      <c r="EA36" s="6"/>
      <c r="EB36" s="96" t="b">
        <v>0</v>
      </c>
      <c r="EC36" s="6"/>
      <c r="ED36" s="96" t="b">
        <v>0</v>
      </c>
      <c r="EE36" s="6"/>
      <c r="EF36" s="6"/>
      <c r="EG36" s="6"/>
      <c r="EH36" s="6"/>
      <c r="EI36" s="6"/>
      <c r="EJ36" s="6"/>
      <c r="EK36" s="6"/>
    </row>
    <row r="37" spans="1:141" ht="10.9" customHeight="1" x14ac:dyDescent="0.25">
      <c r="A37" s="79"/>
      <c r="B37" s="79"/>
      <c r="C37" s="79"/>
      <c r="D37" s="79"/>
      <c r="E37" s="79"/>
      <c r="F37" s="79"/>
      <c r="G37" s="79"/>
      <c r="H37" s="79"/>
      <c r="I37" s="79"/>
      <c r="J37" s="79"/>
      <c r="K37" s="79"/>
      <c r="L37" s="79"/>
      <c r="M37" s="79"/>
      <c r="N37" s="79"/>
      <c r="O37" s="79"/>
      <c r="P37" s="79"/>
      <c r="Q37" s="79"/>
      <c r="R37" s="79"/>
      <c r="S37" s="79"/>
      <c r="T37" s="79"/>
      <c r="U37" s="79"/>
      <c r="W37" s="79"/>
      <c r="X37" s="79"/>
      <c r="Y37" s="79"/>
      <c r="Z37" s="79"/>
      <c r="AA37" s="79"/>
      <c r="AB37" s="79"/>
      <c r="AC37" s="79"/>
      <c r="AD37" s="79"/>
      <c r="AE37" s="79"/>
      <c r="AF37" s="79"/>
      <c r="AG37" s="79"/>
      <c r="AH37" s="79"/>
      <c r="AI37" s="79"/>
      <c r="AJ37" s="79"/>
      <c r="AK37" s="95"/>
      <c r="AL37" s="80"/>
      <c r="AM37" s="80"/>
      <c r="AN37" s="80"/>
      <c r="AO37" s="80"/>
      <c r="CT37" s="87"/>
      <c r="CW37" s="94">
        <v>8</v>
      </c>
      <c r="CX37" s="94"/>
      <c r="CY37" s="94"/>
      <c r="CZ37" s="87"/>
      <c r="DB37" s="5"/>
      <c r="DC37" s="5"/>
      <c r="DD37" s="6"/>
      <c r="DE37" s="91">
        <f t="shared" si="1"/>
        <v>0</v>
      </c>
      <c r="DF37"/>
      <c r="DG37"/>
      <c r="DH37" s="92"/>
      <c r="DI37" s="92" t="s">
        <v>405</v>
      </c>
      <c r="DJ37" s="92"/>
      <c r="DK37" s="92"/>
      <c r="DL37" s="92"/>
      <c r="DM37" s="92"/>
      <c r="DN37" s="92"/>
      <c r="DO37" s="92"/>
      <c r="DP37" s="92"/>
      <c r="DQ37" s="92"/>
      <c r="DR37" s="92"/>
      <c r="DS37" s="92"/>
      <c r="DT37" s="92"/>
      <c r="DU37" s="92"/>
      <c r="DV37" s="92"/>
      <c r="DW37" s="92"/>
      <c r="DX37" s="92"/>
      <c r="DY37" s="92"/>
      <c r="DZ37" s="6"/>
      <c r="EA37" s="6"/>
      <c r="EB37" s="96" t="b">
        <v>0</v>
      </c>
      <c r="EC37" s="6"/>
      <c r="ED37" s="96" t="b">
        <v>0</v>
      </c>
      <c r="EE37" s="6"/>
      <c r="EF37" s="6"/>
      <c r="EG37" s="6"/>
      <c r="EH37" s="6"/>
      <c r="EI37" s="6"/>
      <c r="EJ37" s="6"/>
      <c r="EK37" s="6"/>
    </row>
    <row r="38" spans="1:141" ht="10.9" customHeight="1" x14ac:dyDescent="0.25">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95"/>
      <c r="AL38" s="80"/>
      <c r="AM38" s="80"/>
      <c r="AN38" s="80"/>
      <c r="AO38" s="80"/>
      <c r="AT38" s="227" t="s">
        <v>407</v>
      </c>
      <c r="AU38" s="227"/>
      <c r="CT38" s="87"/>
      <c r="CW38" s="94">
        <v>9</v>
      </c>
      <c r="CX38" s="94"/>
      <c r="CY38" s="94"/>
      <c r="CZ38" s="87"/>
      <c r="DB38" s="5"/>
      <c r="DC38" s="5"/>
      <c r="DD38" s="6"/>
      <c r="DE38" s="91">
        <f t="shared" si="1"/>
        <v>0</v>
      </c>
      <c r="DF38"/>
      <c r="DG38"/>
      <c r="DH38" s="92"/>
      <c r="DI38" s="93" t="s">
        <v>372</v>
      </c>
      <c r="DJ38" s="93" t="s">
        <v>373</v>
      </c>
      <c r="DK38" s="93" t="s">
        <v>374</v>
      </c>
      <c r="DL38" s="93" t="s">
        <v>375</v>
      </c>
      <c r="DM38" s="93" t="s">
        <v>376</v>
      </c>
      <c r="DN38" s="93" t="s">
        <v>377</v>
      </c>
      <c r="DO38" s="93" t="s">
        <v>378</v>
      </c>
      <c r="DP38" s="93" t="s">
        <v>379</v>
      </c>
      <c r="DQ38" s="93" t="s">
        <v>380</v>
      </c>
      <c r="DR38" s="93" t="s">
        <v>381</v>
      </c>
      <c r="DS38" s="93" t="s">
        <v>382</v>
      </c>
      <c r="DT38" s="93" t="s">
        <v>383</v>
      </c>
      <c r="DU38" s="93" t="s">
        <v>384</v>
      </c>
      <c r="DV38" s="93" t="s">
        <v>385</v>
      </c>
      <c r="DW38" s="93" t="s">
        <v>386</v>
      </c>
      <c r="DX38" s="93" t="s">
        <v>387</v>
      </c>
      <c r="DY38" s="93"/>
      <c r="DZ38" s="6"/>
      <c r="EA38" s="6"/>
      <c r="EB38" s="96" t="b">
        <v>0</v>
      </c>
      <c r="EC38" s="6"/>
      <c r="ED38" s="96" t="b">
        <v>0</v>
      </c>
      <c r="EE38" s="6"/>
      <c r="EF38" s="6"/>
      <c r="EG38" s="6"/>
      <c r="EH38" s="6"/>
      <c r="EI38" s="6"/>
      <c r="EJ38" s="6"/>
      <c r="EK38" s="6"/>
    </row>
    <row r="39" spans="1:141" ht="10.9" customHeight="1" x14ac:dyDescent="0.25">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95"/>
      <c r="AL39" s="80"/>
      <c r="AM39" s="80"/>
      <c r="AN39" s="80"/>
      <c r="AO39" s="80"/>
      <c r="CT39" s="87"/>
      <c r="CW39" s="94">
        <v>10</v>
      </c>
      <c r="CX39" s="94"/>
      <c r="CY39" s="94"/>
      <c r="CZ39" s="87"/>
      <c r="DB39" s="5"/>
      <c r="DC39" s="5"/>
      <c r="DD39" s="6"/>
      <c r="DE39" s="91">
        <f t="shared" si="1"/>
        <v>0</v>
      </c>
      <c r="DF39"/>
      <c r="DG39"/>
      <c r="DH39" s="92" t="s">
        <v>406</v>
      </c>
      <c r="DI39" s="97" t="e">
        <f>(#REF!*#REF!)</f>
        <v>#REF!</v>
      </c>
      <c r="DJ39" s="98" t="e">
        <f>#REF!*#REF!</f>
        <v>#REF!</v>
      </c>
      <c r="DK39" s="97" t="e">
        <f>#REF!*#REF!</f>
        <v>#REF!</v>
      </c>
      <c r="DL39" s="97" t="e">
        <f>#REF!*#REF!</f>
        <v>#REF!</v>
      </c>
      <c r="DM39" s="97" t="e">
        <f>#REF!*#REF!</f>
        <v>#REF!</v>
      </c>
      <c r="DN39" s="97" t="e">
        <f>#REF!*#REF!</f>
        <v>#REF!</v>
      </c>
      <c r="DO39" s="97" t="e">
        <f>#REF!*#REF!</f>
        <v>#REF!</v>
      </c>
      <c r="DP39" s="97" t="e">
        <f>#REF!*#REF!</f>
        <v>#REF!</v>
      </c>
      <c r="DQ39" s="97" t="e">
        <f>#REF!*#REF!</f>
        <v>#REF!</v>
      </c>
      <c r="DR39" s="97" t="e">
        <f>#REF!*#REF!</f>
        <v>#REF!</v>
      </c>
      <c r="DS39" s="93" t="e">
        <f>#REF!*#REF!</f>
        <v>#REF!</v>
      </c>
      <c r="DT39" s="93" t="e">
        <f>#REF!*#REF!</f>
        <v>#REF!</v>
      </c>
      <c r="DU39" s="93" t="e">
        <f>#REF!*#REF!</f>
        <v>#REF!</v>
      </c>
      <c r="DV39" s="93" t="e">
        <f>#REF!*#REF!</f>
        <v>#REF!</v>
      </c>
      <c r="DW39" s="93" t="e">
        <f>#REF!*#REF!</f>
        <v>#REF!</v>
      </c>
      <c r="DX39" s="93" t="e">
        <f>#REF!*#REF!</f>
        <v>#REF!</v>
      </c>
      <c r="DY39" s="93"/>
      <c r="DZ39" s="6"/>
      <c r="EA39" s="6"/>
      <c r="EB39" s="96" t="b">
        <v>0</v>
      </c>
      <c r="EC39" s="6"/>
      <c r="ED39" s="96" t="b">
        <v>0</v>
      </c>
      <c r="EE39" s="6"/>
      <c r="EF39" s="6"/>
      <c r="EG39" s="6"/>
      <c r="EH39" s="6"/>
      <c r="EI39" s="6"/>
      <c r="EJ39" s="6"/>
      <c r="EK39" s="6"/>
    </row>
    <row r="40" spans="1:141" ht="10.9" customHeight="1" x14ac:dyDescent="0.25">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95"/>
      <c r="AL40" s="80"/>
      <c r="AM40" s="80"/>
      <c r="AN40" s="80"/>
      <c r="AO40" s="80"/>
      <c r="CT40" s="87"/>
      <c r="CW40" s="94">
        <v>11</v>
      </c>
      <c r="CX40" s="94"/>
      <c r="CY40" s="94"/>
      <c r="CZ40" s="87"/>
      <c r="DB40" s="5"/>
      <c r="DC40" s="5"/>
      <c r="DD40" s="6"/>
      <c r="DE40" s="91">
        <f t="shared" si="1"/>
        <v>0</v>
      </c>
      <c r="DF40"/>
      <c r="DG40"/>
      <c r="DH40" s="92" t="s">
        <v>408</v>
      </c>
      <c r="DI40" s="81" t="e">
        <f t="shared" ref="DI40:DX40" si="3">DI25</f>
        <v>#REF!</v>
      </c>
      <c r="DJ40" s="81" t="e">
        <f t="shared" si="3"/>
        <v>#REF!</v>
      </c>
      <c r="DK40" s="81" t="e">
        <f t="shared" si="3"/>
        <v>#REF!</v>
      </c>
      <c r="DL40" s="81" t="e">
        <f t="shared" si="3"/>
        <v>#REF!</v>
      </c>
      <c r="DM40" s="81" t="e">
        <f t="shared" si="3"/>
        <v>#REF!</v>
      </c>
      <c r="DN40" s="81" t="e">
        <f t="shared" si="3"/>
        <v>#REF!</v>
      </c>
      <c r="DO40" s="81" t="e">
        <f t="shared" si="3"/>
        <v>#REF!</v>
      </c>
      <c r="DP40" s="81" t="e">
        <f t="shared" si="3"/>
        <v>#REF!</v>
      </c>
      <c r="DQ40" s="81" t="e">
        <f t="shared" si="3"/>
        <v>#REF!</v>
      </c>
      <c r="DR40" s="81" t="e">
        <f t="shared" si="3"/>
        <v>#REF!</v>
      </c>
      <c r="DS40" s="81" t="e">
        <f t="shared" si="3"/>
        <v>#REF!</v>
      </c>
      <c r="DT40" s="81" t="e">
        <f t="shared" si="3"/>
        <v>#REF!</v>
      </c>
      <c r="DU40" s="81" t="e">
        <f t="shared" si="3"/>
        <v>#REF!</v>
      </c>
      <c r="DV40" s="81" t="e">
        <f t="shared" si="3"/>
        <v>#REF!</v>
      </c>
      <c r="DW40" s="81" t="e">
        <f t="shared" si="3"/>
        <v>#REF!</v>
      </c>
      <c r="DX40" s="81" t="e">
        <f t="shared" si="3"/>
        <v>#REF!</v>
      </c>
      <c r="DY40" s="81"/>
      <c r="DZ40" s="6"/>
      <c r="EA40" s="6"/>
      <c r="EB40" s="96" t="b">
        <v>0</v>
      </c>
      <c r="EC40" s="6"/>
      <c r="ED40" s="96" t="b">
        <v>0</v>
      </c>
      <c r="EE40" s="6"/>
      <c r="EF40" s="6"/>
      <c r="EG40" s="6"/>
      <c r="EH40" s="6"/>
      <c r="EI40" s="6"/>
      <c r="EJ40" s="6"/>
      <c r="EK40" s="6"/>
    </row>
    <row r="41" spans="1:141" ht="10.9" customHeight="1" x14ac:dyDescent="0.25">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95"/>
      <c r="AL41" s="80"/>
      <c r="AM41" s="80"/>
      <c r="AN41" s="80"/>
      <c r="AO41" s="80"/>
      <c r="CT41" s="87"/>
      <c r="CW41" s="94">
        <v>12</v>
      </c>
      <c r="CX41" s="94"/>
      <c r="CY41" s="94"/>
      <c r="CZ41" s="87"/>
      <c r="DB41" s="5"/>
      <c r="DC41" s="5"/>
      <c r="DD41" s="6"/>
      <c r="DE41" s="91">
        <f t="shared" si="1"/>
        <v>0</v>
      </c>
      <c r="DF41"/>
      <c r="DG41"/>
      <c r="DH41" s="92" t="s">
        <v>409</v>
      </c>
      <c r="DI41" s="93" t="e">
        <f t="shared" ref="DI41:DX41" si="4">DI35</f>
        <v>#REF!</v>
      </c>
      <c r="DJ41" s="93" t="e">
        <f t="shared" si="4"/>
        <v>#REF!</v>
      </c>
      <c r="DK41" s="93" t="e">
        <f t="shared" si="4"/>
        <v>#REF!</v>
      </c>
      <c r="DL41" s="93" t="e">
        <f t="shared" si="4"/>
        <v>#REF!</v>
      </c>
      <c r="DM41" s="93" t="e">
        <f t="shared" si="4"/>
        <v>#REF!</v>
      </c>
      <c r="DN41" s="93" t="e">
        <f t="shared" si="4"/>
        <v>#REF!</v>
      </c>
      <c r="DO41" s="93" t="e">
        <f t="shared" si="4"/>
        <v>#REF!</v>
      </c>
      <c r="DP41" s="93" t="e">
        <f t="shared" si="4"/>
        <v>#REF!</v>
      </c>
      <c r="DQ41" s="93" t="e">
        <f t="shared" si="4"/>
        <v>#REF!</v>
      </c>
      <c r="DR41" s="93" t="e">
        <f t="shared" si="4"/>
        <v>#REF!</v>
      </c>
      <c r="DS41" s="93" t="e">
        <f t="shared" si="4"/>
        <v>#REF!</v>
      </c>
      <c r="DT41" s="93" t="e">
        <f t="shared" si="4"/>
        <v>#REF!</v>
      </c>
      <c r="DU41" s="93" t="e">
        <f t="shared" si="4"/>
        <v>#REF!</v>
      </c>
      <c r="DV41" s="93" t="e">
        <f t="shared" si="4"/>
        <v>#REF!</v>
      </c>
      <c r="DW41" s="93" t="e">
        <f t="shared" si="4"/>
        <v>#REF!</v>
      </c>
      <c r="DX41" s="93" t="e">
        <f t="shared" si="4"/>
        <v>#REF!</v>
      </c>
      <c r="DY41" s="93"/>
      <c r="DZ41" s="6"/>
      <c r="EA41" s="6"/>
      <c r="EB41" s="96" t="b">
        <v>0</v>
      </c>
      <c r="EC41" s="6"/>
      <c r="ED41" s="96" t="b">
        <v>0</v>
      </c>
      <c r="EE41" s="6"/>
      <c r="EF41" s="6"/>
      <c r="EG41" s="6"/>
      <c r="EH41" s="6"/>
      <c r="EI41" s="6"/>
      <c r="EJ41" s="6"/>
      <c r="EK41" s="6"/>
    </row>
    <row r="42" spans="1:141" ht="10.9" customHeight="1" x14ac:dyDescent="0.25">
      <c r="A42" s="79"/>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95"/>
      <c r="AL42" s="80"/>
      <c r="AM42" s="80"/>
      <c r="AN42" s="80"/>
      <c r="AO42" s="80"/>
      <c r="CT42" s="87"/>
      <c r="CW42" s="94">
        <v>13</v>
      </c>
      <c r="CX42" s="94"/>
      <c r="CY42" s="94"/>
      <c r="CZ42" s="87"/>
      <c r="DB42" s="5"/>
      <c r="DC42" s="5"/>
      <c r="DD42" s="6"/>
      <c r="DE42" s="91">
        <f t="shared" si="1"/>
        <v>0</v>
      </c>
      <c r="DF42"/>
      <c r="DG42"/>
      <c r="DH42" s="92" t="s">
        <v>410</v>
      </c>
      <c r="DI42" s="81" t="s">
        <v>411</v>
      </c>
      <c r="DJ42" s="81" t="s">
        <v>411</v>
      </c>
      <c r="DK42" s="81" t="s">
        <v>411</v>
      </c>
      <c r="DL42" s="81" t="s">
        <v>411</v>
      </c>
      <c r="DM42" s="81" t="s">
        <v>411</v>
      </c>
      <c r="DN42" s="81" t="s">
        <v>411</v>
      </c>
      <c r="DO42" s="81" t="s">
        <v>411</v>
      </c>
      <c r="DP42" s="81" t="s">
        <v>411</v>
      </c>
      <c r="DQ42" s="81" t="s">
        <v>411</v>
      </c>
      <c r="DR42" s="81" t="s">
        <v>411</v>
      </c>
      <c r="DS42" s="81" t="s">
        <v>411</v>
      </c>
      <c r="DT42" s="81" t="s">
        <v>411</v>
      </c>
      <c r="DU42" s="81" t="s">
        <v>411</v>
      </c>
      <c r="DV42" s="81" t="s">
        <v>411</v>
      </c>
      <c r="DW42" s="81" t="s">
        <v>411</v>
      </c>
      <c r="DX42" s="81" t="s">
        <v>411</v>
      </c>
      <c r="DY42" s="81"/>
      <c r="DZ42" s="6"/>
      <c r="EA42" s="6"/>
      <c r="EB42" s="96" t="b">
        <v>0</v>
      </c>
      <c r="EC42" s="6"/>
      <c r="ED42" s="96" t="b">
        <v>0</v>
      </c>
      <c r="EE42" s="6"/>
      <c r="EF42" s="6"/>
      <c r="EG42" s="6"/>
      <c r="EH42" s="6"/>
      <c r="EI42" s="6"/>
      <c r="EJ42" s="6"/>
      <c r="EK42" s="6"/>
    </row>
    <row r="43" spans="1:141" ht="10.9" customHeight="1" x14ac:dyDescent="0.25">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80"/>
      <c r="AM43" s="80"/>
      <c r="AN43" s="80"/>
      <c r="AO43" s="80"/>
      <c r="CT43" s="87"/>
      <c r="CW43" s="94">
        <v>14</v>
      </c>
      <c r="CX43" s="94"/>
      <c r="CY43" s="94"/>
      <c r="CZ43" s="87"/>
      <c r="DB43" s="5"/>
      <c r="DC43" s="5"/>
      <c r="DD43" s="6"/>
      <c r="DE43" s="91">
        <f t="shared" si="1"/>
        <v>0</v>
      </c>
      <c r="DF43"/>
      <c r="DG43"/>
      <c r="DH43" s="92"/>
      <c r="DI43" s="92"/>
      <c r="DJ43" s="92"/>
      <c r="DK43" s="92"/>
      <c r="DL43" s="93"/>
      <c r="DM43" s="92"/>
      <c r="DN43" s="92"/>
      <c r="DO43" s="92"/>
      <c r="DP43" s="92"/>
      <c r="DQ43" s="92"/>
      <c r="DR43" s="93"/>
      <c r="DS43" s="92"/>
      <c r="DT43" s="92"/>
      <c r="DU43" s="92"/>
      <c r="DV43" s="92"/>
      <c r="DW43" s="92"/>
      <c r="DX43" s="92"/>
      <c r="DY43" s="92"/>
      <c r="DZ43" s="6"/>
      <c r="EA43" s="6"/>
      <c r="EB43" s="96" t="b">
        <v>0</v>
      </c>
      <c r="EC43" s="6"/>
      <c r="ED43" s="96" t="b">
        <v>0</v>
      </c>
      <c r="EE43" s="6"/>
      <c r="EF43" s="6"/>
      <c r="EG43" s="6"/>
      <c r="EH43" s="6"/>
      <c r="EI43" s="6"/>
      <c r="EJ43" s="6"/>
      <c r="EK43" s="6"/>
    </row>
    <row r="44" spans="1:141" ht="10.9" customHeight="1" x14ac:dyDescent="0.25">
      <c r="A44" s="95"/>
      <c r="B44" s="95"/>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80"/>
      <c r="AM44" s="80"/>
      <c r="AN44" s="80"/>
      <c r="AO44" s="80"/>
      <c r="CT44" s="87"/>
      <c r="CW44" s="94">
        <v>15</v>
      </c>
      <c r="CX44" s="94"/>
      <c r="CY44" s="94"/>
      <c r="CZ44" s="87"/>
      <c r="DB44" s="5"/>
      <c r="DC44" s="5"/>
      <c r="DD44" s="6"/>
      <c r="DE44" s="91">
        <f t="shared" si="1"/>
        <v>0</v>
      </c>
      <c r="DF44"/>
      <c r="DG44"/>
      <c r="DH44" s="92"/>
      <c r="DI44" s="81">
        <f>SUM(DI42:DX42)</f>
        <v>0</v>
      </c>
      <c r="DJ44" s="92" t="s">
        <v>412</v>
      </c>
      <c r="DK44" s="92"/>
      <c r="DL44" s="92"/>
      <c r="DM44" s="92"/>
      <c r="DN44" s="92"/>
      <c r="DO44" s="92"/>
      <c r="DP44" s="92"/>
      <c r="DQ44" s="92"/>
      <c r="DR44" s="93"/>
      <c r="DS44" s="92"/>
      <c r="DT44" s="92"/>
      <c r="DU44" s="92"/>
      <c r="DV44" s="92"/>
      <c r="DW44" s="92"/>
      <c r="DX44" s="92"/>
      <c r="DY44" s="92"/>
      <c r="DZ44" s="6"/>
      <c r="EA44" s="6"/>
      <c r="EB44" s="96" t="b">
        <v>0</v>
      </c>
      <c r="EC44" s="6"/>
      <c r="ED44" s="96" t="b">
        <v>0</v>
      </c>
      <c r="EE44" s="6"/>
      <c r="EF44" s="6"/>
      <c r="EG44" s="6"/>
      <c r="EH44" s="6"/>
      <c r="EI44" s="6"/>
      <c r="EJ44" s="6"/>
      <c r="EK44" s="6"/>
    </row>
    <row r="45" spans="1:141" ht="10.9" customHeight="1" x14ac:dyDescent="0.25">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CT45" s="87"/>
      <c r="CW45" s="94">
        <v>16</v>
      </c>
      <c r="CX45" s="94"/>
      <c r="CY45" s="94"/>
      <c r="CZ45" s="87"/>
      <c r="DB45" s="5"/>
      <c r="DC45" s="5"/>
      <c r="DD45" s="6"/>
      <c r="DE45" s="91">
        <f t="shared" si="1"/>
        <v>0</v>
      </c>
      <c r="DF45"/>
      <c r="DG45"/>
      <c r="DH45" s="92"/>
      <c r="DI45" s="92"/>
      <c r="DJ45" s="92"/>
      <c r="DK45" s="92"/>
      <c r="DL45" s="92"/>
      <c r="DM45" s="92"/>
      <c r="DN45" s="92"/>
      <c r="DO45" s="92"/>
      <c r="DP45" s="92"/>
      <c r="DQ45" s="92"/>
      <c r="DR45" s="92"/>
      <c r="DS45" s="92"/>
      <c r="DT45" s="92"/>
      <c r="DU45" s="92"/>
      <c r="DV45" s="92"/>
      <c r="DW45" s="92"/>
      <c r="DX45" s="92"/>
      <c r="DY45" s="92"/>
      <c r="DZ45" s="6"/>
      <c r="EA45" s="6"/>
      <c r="EB45" s="96" t="b">
        <v>0</v>
      </c>
      <c r="EC45" s="6"/>
      <c r="ED45" s="96" t="b">
        <v>0</v>
      </c>
      <c r="EE45" s="6"/>
      <c r="EF45" s="6"/>
      <c r="EG45" s="6"/>
      <c r="EH45" s="6"/>
      <c r="EI45" s="6"/>
      <c r="EJ45" s="6"/>
      <c r="EK45" s="6"/>
    </row>
    <row r="46" spans="1:141" ht="10.9" customHeight="1" x14ac:dyDescent="0.25">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CT46" s="87"/>
      <c r="CW46" s="94">
        <v>17</v>
      </c>
      <c r="CX46" s="94"/>
      <c r="CY46" s="94"/>
      <c r="CZ46" s="87"/>
      <c r="DB46" s="5"/>
      <c r="DC46" s="5"/>
      <c r="DD46" s="6"/>
      <c r="DE46" s="91">
        <f t="shared" si="1"/>
        <v>0</v>
      </c>
      <c r="DF46"/>
      <c r="DG46"/>
      <c r="DH46" s="94" t="s">
        <v>413</v>
      </c>
      <c r="DI46" s="99" t="e">
        <f>(#REF!*#REF!)/144</f>
        <v>#REF!</v>
      </c>
      <c r="DJ46" s="99" t="e">
        <f t="shared" ref="DJ46:DJ53" si="5">ROUND(DI46,0)</f>
        <v>#REF!</v>
      </c>
      <c r="DK46" s="92"/>
      <c r="DL46" s="92"/>
      <c r="DM46" s="92"/>
      <c r="DN46" s="92"/>
      <c r="DO46" s="92"/>
      <c r="DP46" s="92"/>
      <c r="DQ46" s="92"/>
      <c r="DR46" s="92"/>
      <c r="DS46" s="92"/>
      <c r="DT46" s="92"/>
      <c r="DU46" s="92"/>
      <c r="DV46" s="92"/>
      <c r="DW46" s="92"/>
      <c r="DX46" s="92"/>
      <c r="DY46" s="92"/>
      <c r="DZ46" s="6"/>
      <c r="EA46" s="6"/>
      <c r="EB46" s="96" t="b">
        <v>0</v>
      </c>
      <c r="EC46" s="6"/>
      <c r="ED46" s="96" t="b">
        <v>0</v>
      </c>
      <c r="EE46" s="6"/>
      <c r="EF46" s="6"/>
      <c r="EG46" s="6"/>
      <c r="EH46" s="6"/>
      <c r="EI46" s="6"/>
      <c r="EJ46" s="6"/>
      <c r="EK46" s="6"/>
    </row>
    <row r="47" spans="1:141" ht="10.9" customHeight="1" x14ac:dyDescent="0.25">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CT47" s="87"/>
      <c r="CW47" s="94">
        <v>18</v>
      </c>
      <c r="CX47" s="94"/>
      <c r="CY47" s="94"/>
      <c r="CZ47" s="87"/>
      <c r="DB47" s="5"/>
      <c r="DC47" s="5"/>
      <c r="DD47" s="6"/>
      <c r="DE47" s="91">
        <f t="shared" si="1"/>
        <v>0</v>
      </c>
      <c r="DF47"/>
      <c r="DG47"/>
      <c r="DH47" s="94" t="s">
        <v>414</v>
      </c>
      <c r="DI47" s="99" t="e">
        <f>(#REF!*#REF!)/144</f>
        <v>#REF!</v>
      </c>
      <c r="DJ47" s="99" t="e">
        <f t="shared" si="5"/>
        <v>#REF!</v>
      </c>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row>
    <row r="48" spans="1:141" ht="10.9" customHeight="1" x14ac:dyDescent="0.25">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CT48" s="87"/>
      <c r="CW48" s="94">
        <v>19</v>
      </c>
      <c r="CX48" s="94"/>
      <c r="CY48" s="94"/>
      <c r="CZ48" s="87"/>
      <c r="DB48" s="5"/>
      <c r="DC48" s="5"/>
      <c r="DD48" s="6"/>
      <c r="DE48" s="91">
        <f t="shared" si="1"/>
        <v>0</v>
      </c>
      <c r="DF48"/>
      <c r="DG48"/>
      <c r="DH48" s="94" t="s">
        <v>415</v>
      </c>
      <c r="DI48" s="99" t="e">
        <f>(#REF!*#REF!)/144</f>
        <v>#REF!</v>
      </c>
      <c r="DJ48" s="99" t="e">
        <f t="shared" si="5"/>
        <v>#REF!</v>
      </c>
      <c r="DK48" s="5"/>
      <c r="DL48" s="6"/>
      <c r="DM48" s="6"/>
      <c r="DN48" s="6"/>
      <c r="DO48" s="6"/>
      <c r="DP48" s="100"/>
      <c r="DQ48" s="6"/>
      <c r="DR48" s="6"/>
      <c r="DS48" s="6"/>
      <c r="DT48" s="6"/>
      <c r="DU48" s="6"/>
      <c r="DV48" s="6"/>
      <c r="DW48" s="6"/>
      <c r="DX48" s="6"/>
      <c r="DY48" s="6"/>
      <c r="DZ48" s="6"/>
      <c r="EA48" s="6"/>
      <c r="EB48" s="6"/>
      <c r="EC48" s="6"/>
      <c r="ED48" s="6"/>
      <c r="EE48" s="6"/>
      <c r="EF48" s="6"/>
      <c r="EG48" s="6"/>
      <c r="EH48" s="6"/>
      <c r="EI48" s="6"/>
      <c r="EJ48" s="6"/>
      <c r="EK48" s="6"/>
    </row>
    <row r="49" spans="1:141" ht="10.9" customHeight="1" x14ac:dyDescent="0.2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CT49" s="87"/>
      <c r="CW49" s="94">
        <v>20</v>
      </c>
      <c r="CX49" s="94"/>
      <c r="CY49" s="94"/>
      <c r="CZ49" s="87"/>
      <c r="DB49" s="5"/>
      <c r="DC49" s="5"/>
      <c r="DD49" s="6"/>
      <c r="DE49" s="91">
        <f t="shared" si="1"/>
        <v>0</v>
      </c>
      <c r="DF49"/>
      <c r="DG49"/>
      <c r="DH49" s="94" t="s">
        <v>416</v>
      </c>
      <c r="DI49" s="99" t="e">
        <f>(#REF!*#REF!)/144</f>
        <v>#REF!</v>
      </c>
      <c r="DJ49" s="99" t="e">
        <f t="shared" si="5"/>
        <v>#REF!</v>
      </c>
      <c r="DK49" s="6"/>
      <c r="DL49" s="6"/>
      <c r="DM49" s="6"/>
      <c r="DN49" s="101"/>
      <c r="DO49" s="101"/>
      <c r="DP49" s="6"/>
      <c r="DQ49" s="6"/>
      <c r="DR49" s="6"/>
      <c r="DS49" s="6"/>
      <c r="DT49" s="6"/>
      <c r="DU49" s="6"/>
      <c r="DV49" s="6"/>
      <c r="DW49" s="102"/>
      <c r="DX49" s="102"/>
      <c r="DY49" s="102"/>
      <c r="DZ49" s="102"/>
      <c r="EA49" s="102"/>
      <c r="EB49" s="102"/>
      <c r="EC49" s="6"/>
      <c r="ED49" s="6"/>
      <c r="EE49" s="6"/>
      <c r="EF49" s="6"/>
      <c r="EG49" s="6"/>
      <c r="EH49" s="6"/>
      <c r="EI49" s="6"/>
      <c r="EJ49" s="6"/>
      <c r="EK49" s="6"/>
    </row>
    <row r="50" spans="1:141" ht="10.9" customHeight="1" x14ac:dyDescent="0.25">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CT50" s="87"/>
      <c r="CW50" s="94">
        <v>21</v>
      </c>
      <c r="CX50" s="94"/>
      <c r="CY50" s="94"/>
      <c r="CZ50" s="87"/>
      <c r="DB50" s="5"/>
      <c r="DC50" s="5"/>
      <c r="DD50" s="6"/>
      <c r="DE50" s="91">
        <f t="shared" si="1"/>
        <v>0</v>
      </c>
      <c r="DF50"/>
      <c r="DG50"/>
      <c r="DH50" s="94" t="s">
        <v>417</v>
      </c>
      <c r="DI50" s="99" t="e">
        <f>(#REF!*#REF!)/144</f>
        <v>#REF!</v>
      </c>
      <c r="DJ50" s="99" t="e">
        <f t="shared" si="5"/>
        <v>#REF!</v>
      </c>
      <c r="DK50" s="6"/>
      <c r="DL50" s="6"/>
      <c r="DM50" s="6"/>
      <c r="DN50" s="102"/>
      <c r="DO50" s="102"/>
      <c r="DP50" s="102"/>
      <c r="DQ50" s="6"/>
      <c r="DR50" s="6"/>
      <c r="DS50" s="6"/>
      <c r="DT50" s="6"/>
      <c r="DU50" s="6"/>
      <c r="DV50" s="6"/>
      <c r="DW50" s="102"/>
      <c r="DX50" s="102"/>
      <c r="DY50" s="102"/>
      <c r="DZ50" s="102"/>
      <c r="EA50" s="102"/>
      <c r="EB50" s="102"/>
      <c r="EC50" s="6"/>
      <c r="ED50" s="6"/>
      <c r="EE50" s="6"/>
      <c r="EF50" s="6"/>
      <c r="EG50" s="6"/>
      <c r="EH50" s="6"/>
      <c r="EI50" s="6"/>
      <c r="EJ50" s="6"/>
      <c r="EK50" s="6"/>
    </row>
    <row r="51" spans="1:141" ht="10.9" customHeight="1" x14ac:dyDescent="0.25">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CT51" s="87"/>
      <c r="CW51" s="94">
        <v>22</v>
      </c>
      <c r="CX51" s="94"/>
      <c r="CY51" s="94"/>
      <c r="CZ51" s="87"/>
      <c r="DC51" s="217" t="s">
        <v>418</v>
      </c>
      <c r="DD51" s="218"/>
      <c r="DE51" s="91">
        <f>SUM(DE28:DE49)</f>
        <v>0</v>
      </c>
      <c r="DH51" s="103" t="s">
        <v>419</v>
      </c>
      <c r="DI51" s="104" t="e">
        <f>(#REF!*#REF!)/144</f>
        <v>#REF!</v>
      </c>
      <c r="DJ51" s="104" t="e">
        <f t="shared" si="5"/>
        <v>#REF!</v>
      </c>
      <c r="DN51" s="105"/>
      <c r="DO51" s="105"/>
      <c r="DW51" s="105"/>
      <c r="DX51" s="105"/>
      <c r="DY51" s="105"/>
      <c r="DZ51" s="105"/>
      <c r="EA51" s="105"/>
      <c r="EB51" s="105"/>
    </row>
    <row r="52" spans="1:141" ht="10.9" customHeight="1" x14ac:dyDescent="0.25">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CT52" s="87"/>
      <c r="CW52" s="94">
        <v>22</v>
      </c>
      <c r="CX52" s="94"/>
      <c r="CY52" s="94"/>
      <c r="CZ52" s="87"/>
      <c r="DC52" s="217" t="s">
        <v>418</v>
      </c>
      <c r="DD52" s="218"/>
      <c r="DE52" s="91">
        <f>SUM(DE29:DE50)</f>
        <v>0</v>
      </c>
      <c r="DH52" s="103" t="s">
        <v>419</v>
      </c>
      <c r="DI52" s="104" t="e">
        <f>(#REF!*#REF!)/144</f>
        <v>#REF!</v>
      </c>
      <c r="DJ52" s="104" t="e">
        <f t="shared" si="5"/>
        <v>#REF!</v>
      </c>
      <c r="DN52" s="105"/>
      <c r="DO52" s="105"/>
      <c r="DW52" s="105"/>
      <c r="DX52" s="105"/>
      <c r="DY52" s="105"/>
      <c r="DZ52" s="105"/>
      <c r="EA52" s="105"/>
      <c r="EB52" s="105"/>
    </row>
    <row r="53" spans="1:141" ht="10.9" customHeight="1" x14ac:dyDescent="0.25">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CT53" s="87"/>
      <c r="CW53" s="94">
        <v>22</v>
      </c>
      <c r="CX53" s="94"/>
      <c r="CY53" s="94"/>
      <c r="CZ53" s="87"/>
      <c r="DC53" s="217" t="s">
        <v>418</v>
      </c>
      <c r="DD53" s="218"/>
      <c r="DE53" s="91">
        <f>SUM(DE30:DE52)</f>
        <v>0</v>
      </c>
      <c r="DH53" s="103" t="s">
        <v>419</v>
      </c>
      <c r="DI53" s="104" t="e">
        <f>(#REF!*#REF!)/144</f>
        <v>#REF!</v>
      </c>
      <c r="DJ53" s="104" t="e">
        <f t="shared" si="5"/>
        <v>#REF!</v>
      </c>
      <c r="DN53" s="105"/>
      <c r="DO53" s="105"/>
      <c r="DW53" s="105"/>
      <c r="DX53" s="105"/>
      <c r="DY53" s="105"/>
      <c r="DZ53" s="105"/>
      <c r="EA53" s="105"/>
      <c r="EB53" s="105"/>
    </row>
    <row r="54" spans="1:141" ht="7.9" customHeight="1" x14ac:dyDescent="0.25">
      <c r="DI54" s="228"/>
      <c r="DJ54" s="228"/>
      <c r="DK54" s="228"/>
      <c r="DL54" s="228"/>
      <c r="DM54" s="91"/>
      <c r="DN54" s="105"/>
      <c r="DO54" s="105"/>
      <c r="DP54" s="94" t="s">
        <v>420</v>
      </c>
      <c r="DQ54" s="6" t="e">
        <f>#REF!</f>
        <v>#REF!</v>
      </c>
      <c r="DR54" s="91" t="b">
        <v>0</v>
      </c>
      <c r="DS54" s="91" t="e">
        <f>#REF!&lt;35</f>
        <v>#REF!</v>
      </c>
      <c r="DT54" s="91" t="e">
        <f>IF(#REF!="N",TRUE)</f>
        <v>#REF!</v>
      </c>
      <c r="DU54" s="106" t="e">
        <f t="shared" ref="DU54:DU64" si="6">IF(AND(AND(AND(DQ54=TRUE,DR54=FALSE,DS54=TRUE,DT54=FALSE))),TRUE)</f>
        <v>#REF!</v>
      </c>
      <c r="DV54" s="100" t="e">
        <v>#REF!</v>
      </c>
      <c r="DW54" s="100" t="e">
        <f>IF(#REF!&gt;0,(#REF!*#REF!)/144,0)</f>
        <v>#REF!</v>
      </c>
      <c r="DX54" s="100" t="e">
        <v>#REF!</v>
      </c>
      <c r="DZ54" s="94" t="s">
        <v>421</v>
      </c>
      <c r="EA54" s="107" t="e">
        <f>#REF!</f>
        <v>#REF!</v>
      </c>
      <c r="EB54" s="91" t="b">
        <v>0</v>
      </c>
      <c r="EC54" s="91" t="e">
        <f>#REF!&lt;35</f>
        <v>#REF!</v>
      </c>
      <c r="ED54" s="91" t="e">
        <f>IF(#REF!="N",TRUE)</f>
        <v>#REF!</v>
      </c>
      <c r="EE54" s="91" t="e">
        <f>IF(AND(AND(AND(EA54=TRUE,EB54=FALSE,EC54=TRUE,ED54=FALSE))),TRUE)</f>
        <v>#REF!</v>
      </c>
      <c r="EF54" s="100" t="e">
        <v>#REF!</v>
      </c>
      <c r="EG54" s="100" t="e">
        <f>IF(#REF!&gt;0,(#REF!*#REF!)/144,0)</f>
        <v>#REF!</v>
      </c>
      <c r="EH54" s="108" t="e">
        <v>#REF!</v>
      </c>
    </row>
    <row r="55" spans="1:141" x14ac:dyDescent="0.25">
      <c r="A55" s="229"/>
      <c r="B55" s="230"/>
      <c r="C55" s="230"/>
      <c r="D55" s="230"/>
      <c r="E55" s="230"/>
      <c r="F55" s="230"/>
      <c r="G55" s="230"/>
      <c r="H55" s="230"/>
      <c r="I55" s="230"/>
      <c r="J55" s="230"/>
      <c r="K55" s="230"/>
      <c r="L55" s="230"/>
      <c r="M55" s="230"/>
      <c r="N55" s="230"/>
      <c r="O55" s="230"/>
      <c r="P55" s="230"/>
      <c r="Q55" s="230"/>
      <c r="R55" s="230"/>
      <c r="S55" s="230"/>
      <c r="T55" s="230"/>
      <c r="U55" s="230"/>
      <c r="V55" s="231"/>
      <c r="W55" s="74"/>
      <c r="X55" s="74"/>
      <c r="Y55" s="74"/>
      <c r="Z55" s="74"/>
      <c r="AA55" s="74"/>
      <c r="AB55" s="232">
        <v>0</v>
      </c>
      <c r="AC55" s="233"/>
      <c r="AD55" s="233"/>
      <c r="AE55" s="233"/>
      <c r="AF55" s="233"/>
      <c r="AG55" s="233"/>
      <c r="AH55" s="233"/>
      <c r="AI55" s="233"/>
      <c r="AJ55" s="233"/>
      <c r="AK55" s="234"/>
      <c r="DI55" s="228"/>
      <c r="DJ55" s="228"/>
      <c r="DK55" s="228"/>
      <c r="DL55" s="228"/>
      <c r="DM55" s="91"/>
      <c r="DN55" s="74"/>
      <c r="DO55" s="87"/>
      <c r="DP55" s="94" t="s">
        <v>441</v>
      </c>
      <c r="DQ55" s="6" t="e">
        <f>#REF!</f>
        <v>#REF!</v>
      </c>
      <c r="DR55" s="91" t="b">
        <v>0</v>
      </c>
      <c r="DS55" s="91" t="e">
        <f>#REF!&lt;35</f>
        <v>#REF!</v>
      </c>
      <c r="DT55" s="91" t="e">
        <f>IF(#REF!="N",TRUE)</f>
        <v>#REF!</v>
      </c>
      <c r="DU55" s="106" t="e">
        <f t="shared" si="6"/>
        <v>#REF!</v>
      </c>
      <c r="DV55" s="100" t="e">
        <v>#REF!</v>
      </c>
      <c r="DW55" s="100" t="e">
        <f>IF(#REF!&gt;0,(#REF!*#REF!)/144,0)</f>
        <v>#REF!</v>
      </c>
      <c r="DX55" s="100" t="e">
        <v>#REF!</v>
      </c>
      <c r="DZ55" s="94" t="s">
        <v>442</v>
      </c>
      <c r="EA55" s="107" t="e">
        <f>#REF!</f>
        <v>#REF!</v>
      </c>
      <c r="EB55" s="91" t="b">
        <v>0</v>
      </c>
      <c r="EC55" s="91" t="e">
        <f>#REF!&lt;35</f>
        <v>#REF!</v>
      </c>
      <c r="ED55" s="91" t="e">
        <f>IF(#REF!="N",TRUE)</f>
        <v>#REF!</v>
      </c>
      <c r="EE55" s="91" t="e">
        <f t="shared" ref="EE55:EE64" si="7">IF(AND(AND(EA55=TRUE,EB55=FALSE,EC55=TRUE)),TRUE)</f>
        <v>#REF!</v>
      </c>
      <c r="EF55" s="100" t="e">
        <v>#REF!</v>
      </c>
      <c r="EG55" s="100" t="e">
        <f>IF(#REF!&gt;0,(#REF!*#REF!)/144,0)</f>
        <v>#REF!</v>
      </c>
      <c r="EH55" s="108" t="e">
        <v>#REF!</v>
      </c>
    </row>
    <row r="56" spans="1:141" ht="15.75" x14ac:dyDescent="0.25">
      <c r="A56" s="121" t="s">
        <v>443</v>
      </c>
      <c r="B56" s="122"/>
      <c r="C56" s="122"/>
      <c r="D56" s="73"/>
      <c r="E56" s="73"/>
      <c r="F56" s="73"/>
      <c r="G56" s="73"/>
      <c r="H56" s="73"/>
      <c r="I56" s="73"/>
      <c r="J56" s="73"/>
      <c r="K56" s="73"/>
      <c r="L56" s="73"/>
      <c r="M56" s="73"/>
      <c r="N56" s="73"/>
      <c r="O56" s="73"/>
      <c r="P56" s="73"/>
      <c r="Q56" s="73"/>
      <c r="R56" s="73"/>
      <c r="S56" s="73"/>
      <c r="T56" s="73"/>
      <c r="U56" s="73"/>
      <c r="V56" s="74"/>
      <c r="W56" s="74"/>
      <c r="X56" s="74"/>
      <c r="Y56" s="74"/>
      <c r="Z56" s="74"/>
      <c r="AA56" s="74"/>
      <c r="AB56" s="123" t="s">
        <v>444</v>
      </c>
      <c r="AC56" s="124"/>
      <c r="AD56" s="73"/>
      <c r="AE56" s="73"/>
      <c r="AF56" s="73"/>
      <c r="AG56" s="73"/>
      <c r="AH56" s="73"/>
      <c r="AI56" s="73"/>
      <c r="AJ56" s="74"/>
      <c r="AK56" s="74"/>
      <c r="DI56" s="86"/>
      <c r="DN56" s="104"/>
      <c r="DO56" s="104"/>
      <c r="DP56" s="94" t="s">
        <v>445</v>
      </c>
      <c r="DQ56" s="6" t="e">
        <f>#REF!</f>
        <v>#REF!</v>
      </c>
      <c r="DR56" s="91" t="b">
        <v>0</v>
      </c>
      <c r="DS56" s="91" t="e">
        <f>#REF!&lt;35</f>
        <v>#REF!</v>
      </c>
      <c r="DT56" s="91" t="e">
        <f>IF(#REF!="N",TRUE)</f>
        <v>#REF!</v>
      </c>
      <c r="DU56" s="106" t="e">
        <f t="shared" si="6"/>
        <v>#REF!</v>
      </c>
      <c r="DV56" s="100" t="e">
        <v>#REF!</v>
      </c>
      <c r="DW56" s="100" t="e">
        <f>IF(#REF!&gt;0,(#REF!*#REF!)/144,0)</f>
        <v>#REF!</v>
      </c>
      <c r="DX56" s="100" t="e">
        <v>#REF!</v>
      </c>
      <c r="DZ56" s="94" t="s">
        <v>446</v>
      </c>
      <c r="EA56" s="107" t="e">
        <f>#REF!</f>
        <v>#REF!</v>
      </c>
      <c r="EB56" s="91" t="b">
        <v>0</v>
      </c>
      <c r="EC56" s="91" t="e">
        <f>#REF!&lt;35</f>
        <v>#REF!</v>
      </c>
      <c r="ED56" s="91" t="e">
        <f>IF(#REF!="N",TRUE)</f>
        <v>#REF!</v>
      </c>
      <c r="EE56" s="91" t="e">
        <f t="shared" si="7"/>
        <v>#REF!</v>
      </c>
      <c r="EF56" s="100" t="e">
        <v>#REF!</v>
      </c>
      <c r="EG56" s="100" t="e">
        <f>IF(#REF!&gt;0,(#REF!*#REF!)/144,0)</f>
        <v>#REF!</v>
      </c>
      <c r="EH56" s="108" t="e">
        <v>#REF!</v>
      </c>
    </row>
    <row r="57" spans="1:141" x14ac:dyDescent="0.25">
      <c r="DH57" s="109" t="s">
        <v>422</v>
      </c>
      <c r="DI57" s="110"/>
      <c r="DJ57" s="110"/>
      <c r="DK57" s="111"/>
      <c r="DP57" s="94" t="s">
        <v>423</v>
      </c>
      <c r="DQ57" s="6" t="e">
        <f>#REF!</f>
        <v>#REF!</v>
      </c>
      <c r="DR57" s="91" t="b">
        <v>0</v>
      </c>
      <c r="DS57" s="91" t="e">
        <f>#REF!&lt;35</f>
        <v>#REF!</v>
      </c>
      <c r="DT57" s="91" t="e">
        <f>IF(#REF!="N",TRUE)</f>
        <v>#REF!</v>
      </c>
      <c r="DU57" s="106" t="e">
        <f t="shared" si="6"/>
        <v>#REF!</v>
      </c>
      <c r="DV57" s="100" t="e">
        <v>#REF!</v>
      </c>
      <c r="DW57" s="100" t="e">
        <f>IF(#REF!&gt;0,(#REF!*#REF!)/144,0)</f>
        <v>#REF!</v>
      </c>
      <c r="DX57" s="100" t="e">
        <v>#REF!</v>
      </c>
      <c r="DZ57" s="94" t="s">
        <v>424</v>
      </c>
      <c r="EA57" s="107" t="e">
        <f>#REF!</f>
        <v>#REF!</v>
      </c>
      <c r="EB57" s="91" t="b">
        <v>0</v>
      </c>
      <c r="EC57" s="91" t="e">
        <f>#REF!&lt;35</f>
        <v>#REF!</v>
      </c>
      <c r="ED57" s="91" t="e">
        <f>IF(#REF!="N",TRUE)</f>
        <v>#REF!</v>
      </c>
      <c r="EE57" s="91" t="e">
        <f t="shared" si="7"/>
        <v>#REF!</v>
      </c>
      <c r="EF57" s="100" t="e">
        <v>#REF!</v>
      </c>
      <c r="EG57" s="100" t="e">
        <f>IF(#REF!&gt;0,(#REF!*#REF!)/144,0)</f>
        <v>#REF!</v>
      </c>
      <c r="EH57" s="108" t="e">
        <v>#REF!</v>
      </c>
    </row>
    <row r="58" spans="1:141" x14ac:dyDescent="0.25">
      <c r="DH58" s="28" t="e">
        <f>IF(#REF!&gt;1,#REF!,"")</f>
        <v>#REF!</v>
      </c>
      <c r="DI58" s="21" t="e">
        <f>IF(#REF!&gt;0,#REF!,)</f>
        <v>#REF!</v>
      </c>
      <c r="DJ58" s="21" t="e">
        <f>IF(#REF!&gt;0,#REF!,"")</f>
        <v>#REF!</v>
      </c>
      <c r="DK58" s="29" t="e">
        <f>IF(#REF!&gt;0,#REF!,0)</f>
        <v>#REF!</v>
      </c>
      <c r="DM58" s="68"/>
      <c r="DN58" s="68"/>
      <c r="DO58" s="68"/>
      <c r="DP58" s="94" t="s">
        <v>425</v>
      </c>
      <c r="DQ58" s="6" t="e">
        <f>#REF!</f>
        <v>#REF!</v>
      </c>
      <c r="DR58" s="91" t="b">
        <v>0</v>
      </c>
      <c r="DS58" s="91" t="e">
        <f>#REF!&lt;35</f>
        <v>#REF!</v>
      </c>
      <c r="DT58" s="91" t="e">
        <f>IF(#REF!="N",TRUE)</f>
        <v>#REF!</v>
      </c>
      <c r="DU58" s="106" t="e">
        <f t="shared" si="6"/>
        <v>#REF!</v>
      </c>
      <c r="DV58" s="100" t="e">
        <v>#REF!</v>
      </c>
      <c r="DW58" s="100" t="e">
        <f>IF(#REF!&gt;0,(#REF!*#REF!)/144,0)</f>
        <v>#REF!</v>
      </c>
      <c r="DX58" s="100" t="e">
        <v>#REF!</v>
      </c>
      <c r="DZ58" s="94" t="s">
        <v>426</v>
      </c>
      <c r="EA58" s="107" t="e">
        <f>#REF!</f>
        <v>#REF!</v>
      </c>
      <c r="EB58" s="91" t="b">
        <v>0</v>
      </c>
      <c r="EC58" s="91" t="e">
        <f>#REF!&lt;35</f>
        <v>#REF!</v>
      </c>
      <c r="ED58" s="91" t="e">
        <f>IF(#REF!="N",TRUE)</f>
        <v>#REF!</v>
      </c>
      <c r="EE58" s="91" t="e">
        <f t="shared" si="7"/>
        <v>#REF!</v>
      </c>
      <c r="EF58" s="100" t="e">
        <v>#REF!</v>
      </c>
      <c r="EG58" s="100" t="e">
        <f>IF(#REF!&gt;0,(#REF!*#REF!)/144,0)</f>
        <v>#REF!</v>
      </c>
      <c r="EH58" s="108" t="e">
        <v>#REF!</v>
      </c>
    </row>
    <row r="59" spans="1:141" x14ac:dyDescent="0.25">
      <c r="DH59" s="28" t="e">
        <f>IF(#REF!&gt;1,#REF!,"")</f>
        <v>#REF!</v>
      </c>
      <c r="DI59" s="21" t="e">
        <f>IF(#REF!&gt;0,#REF!,)</f>
        <v>#REF!</v>
      </c>
      <c r="DJ59" s="21" t="e">
        <f>IF(#REF!&gt;0,#REF!,"")</f>
        <v>#REF!</v>
      </c>
      <c r="DK59" s="29" t="e">
        <f>IF(#REF!&gt;0,#REF!,0)</f>
        <v>#REF!</v>
      </c>
      <c r="DM59" s="112"/>
      <c r="DN59" s="68"/>
      <c r="DO59" s="68"/>
      <c r="DP59" s="94" t="s">
        <v>427</v>
      </c>
      <c r="DQ59" s="6" t="e">
        <f>#REF!</f>
        <v>#REF!</v>
      </c>
      <c r="DR59" s="91" t="b">
        <v>0</v>
      </c>
      <c r="DS59" s="91" t="e">
        <f>#REF!&lt;35</f>
        <v>#REF!</v>
      </c>
      <c r="DT59" s="91" t="e">
        <f>IF(#REF!="N",TRUE)</f>
        <v>#REF!</v>
      </c>
      <c r="DU59" s="106" t="e">
        <f t="shared" si="6"/>
        <v>#REF!</v>
      </c>
      <c r="DV59" s="100" t="e">
        <v>#REF!</v>
      </c>
      <c r="DW59" s="100" t="e">
        <f>IF(#REF!&gt;0,(#REF!*#REF!)/144,0)</f>
        <v>#REF!</v>
      </c>
      <c r="DX59" s="100" t="e">
        <v>#REF!</v>
      </c>
      <c r="DZ59" s="94" t="s">
        <v>428</v>
      </c>
      <c r="EA59" s="107" t="e">
        <f>#REF!</f>
        <v>#REF!</v>
      </c>
      <c r="EB59" s="91" t="b">
        <v>0</v>
      </c>
      <c r="EC59" s="91" t="e">
        <f>#REF!&lt;35</f>
        <v>#REF!</v>
      </c>
      <c r="ED59" s="91" t="e">
        <f>IF(#REF!="N",TRUE)</f>
        <v>#REF!</v>
      </c>
      <c r="EE59" s="91" t="e">
        <f t="shared" si="7"/>
        <v>#REF!</v>
      </c>
      <c r="EF59" s="100" t="e">
        <v>#REF!</v>
      </c>
      <c r="EG59" s="100" t="e">
        <f>IF(#REF!&gt;0,(#REF!*#REF!)/144,0)</f>
        <v>#REF!</v>
      </c>
      <c r="EH59" s="108" t="e">
        <v>#REF!</v>
      </c>
    </row>
    <row r="60" spans="1:141" x14ac:dyDescent="0.25">
      <c r="DH60" s="28" t="e">
        <f>IF(#REF!&gt;1,#REF!,"")</f>
        <v>#REF!</v>
      </c>
      <c r="DI60" s="21" t="e">
        <f>IF(#REF!&gt;0,#REF!,)</f>
        <v>#REF!</v>
      </c>
      <c r="DJ60" s="21" t="e">
        <f>IF(#REF!&gt;0,#REF!,"")</f>
        <v>#REF!</v>
      </c>
      <c r="DK60" s="29" t="e">
        <f>IF(#REF!&gt;0,#REF!,0)</f>
        <v>#REF!</v>
      </c>
      <c r="DP60" s="94" t="s">
        <v>429</v>
      </c>
      <c r="DQ60" s="6" t="e">
        <f>#REF!</f>
        <v>#REF!</v>
      </c>
      <c r="DR60" s="91" t="b">
        <v>0</v>
      </c>
      <c r="DS60" s="91" t="e">
        <f>#REF!&lt;35</f>
        <v>#REF!</v>
      </c>
      <c r="DT60" s="91" t="e">
        <f>IF(#REF!="N",TRUE)</f>
        <v>#REF!</v>
      </c>
      <c r="DU60" s="106" t="e">
        <f t="shared" si="6"/>
        <v>#REF!</v>
      </c>
      <c r="DV60" s="100" t="e">
        <v>#REF!</v>
      </c>
      <c r="DW60" s="100" t="e">
        <f>IF(#REF!&gt;0,(#REF!*#REF!)/144,0)</f>
        <v>#REF!</v>
      </c>
      <c r="DX60" s="100" t="e">
        <v>#REF!</v>
      </c>
      <c r="DZ60" s="94" t="s">
        <v>430</v>
      </c>
      <c r="EA60" s="107" t="e">
        <f>#REF!</f>
        <v>#REF!</v>
      </c>
      <c r="EB60" s="91" t="b">
        <v>0</v>
      </c>
      <c r="EC60" s="91" t="e">
        <f>#REF!&lt;35</f>
        <v>#REF!</v>
      </c>
      <c r="ED60" s="91" t="e">
        <f>IF(#REF!="N",TRUE)</f>
        <v>#REF!</v>
      </c>
      <c r="EE60" s="91" t="e">
        <f t="shared" si="7"/>
        <v>#REF!</v>
      </c>
      <c r="EF60" s="100" t="e">
        <v>#REF!</v>
      </c>
      <c r="EG60" s="100" t="e">
        <f>IF(#REF!&gt;0,(#REF!*#REF!)/144,0)</f>
        <v>#REF!</v>
      </c>
      <c r="EH60" s="108" t="e">
        <v>#REF!</v>
      </c>
    </row>
    <row r="61" spans="1:141" x14ac:dyDescent="0.25">
      <c r="DH61" s="28" t="e">
        <f>IF(#REF!&gt;1,#REF!,"")</f>
        <v>#REF!</v>
      </c>
      <c r="DI61" s="21" t="e">
        <f>IF(#REF!&gt;0,#REF!,)</f>
        <v>#REF!</v>
      </c>
      <c r="DJ61" s="21" t="e">
        <f>IF(#REF!&gt;0,#REF!,"")</f>
        <v>#REF!</v>
      </c>
      <c r="DK61" s="29" t="e">
        <f>IF(#REF!&gt;0,#REF!,0)</f>
        <v>#REF!</v>
      </c>
      <c r="DN61" s="113"/>
      <c r="DO61" s="113"/>
      <c r="DP61" s="94" t="s">
        <v>431</v>
      </c>
      <c r="DQ61" s="6" t="e">
        <f>#REF!</f>
        <v>#REF!</v>
      </c>
      <c r="DR61" s="91" t="b">
        <v>0</v>
      </c>
      <c r="DS61" s="91" t="e">
        <f>#REF!&lt;35</f>
        <v>#REF!</v>
      </c>
      <c r="DT61" s="91" t="e">
        <f>IF(#REF!="N",TRUE)</f>
        <v>#REF!</v>
      </c>
      <c r="DU61" s="106" t="e">
        <f t="shared" si="6"/>
        <v>#REF!</v>
      </c>
      <c r="DV61" s="100" t="e">
        <v>#REF!</v>
      </c>
      <c r="DW61" s="100" t="e">
        <f>IF(#REF!&gt;0,(#REF!*#REF!)/144,0)</f>
        <v>#REF!</v>
      </c>
      <c r="DX61" s="100" t="e">
        <v>#REF!</v>
      </c>
      <c r="DZ61" s="94" t="s">
        <v>432</v>
      </c>
      <c r="EA61" s="107" t="e">
        <f>#REF!</f>
        <v>#REF!</v>
      </c>
      <c r="EB61" s="114" t="b">
        <v>0</v>
      </c>
      <c r="EC61" s="91" t="e">
        <f>#REF!&lt;35</f>
        <v>#REF!</v>
      </c>
      <c r="ED61" s="91" t="e">
        <f>IF(#REF!="N",TRUE)</f>
        <v>#REF!</v>
      </c>
      <c r="EE61" s="91" t="e">
        <f t="shared" si="7"/>
        <v>#REF!</v>
      </c>
      <c r="EF61" s="100" t="e">
        <v>#REF!</v>
      </c>
      <c r="EG61" s="100" t="e">
        <f>IF(#REF!&gt;0,(#REF!*#REF!)/144,0)</f>
        <v>#REF!</v>
      </c>
      <c r="EH61" s="108" t="e">
        <v>#REF!</v>
      </c>
    </row>
    <row r="62" spans="1:141" x14ac:dyDescent="0.25">
      <c r="DH62" s="28" t="e">
        <f>IF(#REF!&gt;1,#REF!,"")</f>
        <v>#REF!</v>
      </c>
      <c r="DI62" s="21" t="e">
        <f>IF(#REF!&gt;0,#REF!,)</f>
        <v>#REF!</v>
      </c>
      <c r="DJ62" s="21" t="e">
        <f>IF(#REF!&gt;0,#REF!,"")</f>
        <v>#REF!</v>
      </c>
      <c r="DK62" s="29" t="e">
        <f>IF(#REF!&gt;0,#REF!,0)</f>
        <v>#REF!</v>
      </c>
      <c r="DN62" s="115"/>
      <c r="DO62" s="74"/>
      <c r="DP62" s="94" t="s">
        <v>433</v>
      </c>
      <c r="DQ62" s="6" t="e">
        <f>#REF!</f>
        <v>#REF!</v>
      </c>
      <c r="DR62" s="91" t="b">
        <v>0</v>
      </c>
      <c r="DS62" s="91" t="e">
        <f>#REF!&lt;35</f>
        <v>#REF!</v>
      </c>
      <c r="DT62" s="91" t="e">
        <f>IF(#REF!="N",TRUE)</f>
        <v>#REF!</v>
      </c>
      <c r="DU62" s="106" t="e">
        <f t="shared" si="6"/>
        <v>#REF!</v>
      </c>
      <c r="DV62" s="100" t="e">
        <v>#REF!</v>
      </c>
      <c r="DW62" s="100" t="e">
        <f>IF(#REF!&gt;0,(#REF!*#REF!)/144,0)</f>
        <v>#REF!</v>
      </c>
      <c r="DX62" s="100" t="e">
        <v>#REF!</v>
      </c>
      <c r="DZ62" s="94" t="s">
        <v>434</v>
      </c>
      <c r="EA62" s="107" t="e">
        <f>#REF!</f>
        <v>#REF!</v>
      </c>
      <c r="EB62" s="102" t="b">
        <v>0</v>
      </c>
      <c r="EC62" s="91" t="e">
        <f>#REF!&lt;35</f>
        <v>#REF!</v>
      </c>
      <c r="ED62" s="91" t="e">
        <f>IF(#REF!="N",TRUE)</f>
        <v>#REF!</v>
      </c>
      <c r="EE62" s="91" t="e">
        <f t="shared" si="7"/>
        <v>#REF!</v>
      </c>
      <c r="EF62" s="100" t="e">
        <v>#REF!</v>
      </c>
      <c r="EG62" s="100" t="e">
        <f>IF(#REF!&gt;0,(#REF!*#REF!)/144,0)</f>
        <v>#REF!</v>
      </c>
      <c r="EH62" s="108" t="e">
        <v>#REF!</v>
      </c>
    </row>
    <row r="63" spans="1:141" x14ac:dyDescent="0.25">
      <c r="DH63" s="28" t="e">
        <f>IF(#REF!&gt;1,#REF!,"")</f>
        <v>#REF!</v>
      </c>
      <c r="DI63" s="21" t="e">
        <f>IF(#REF!&gt;0,#REF!,)</f>
        <v>#REF!</v>
      </c>
      <c r="DJ63" s="21" t="e">
        <f>IF(#REF!&gt;0,#REF!,"")</f>
        <v>#REF!</v>
      </c>
      <c r="DK63" s="29" t="e">
        <f>IF(#REF!&gt;0,#REF!,0)</f>
        <v>#REF!</v>
      </c>
      <c r="DN63" s="105"/>
      <c r="DO63" s="105"/>
      <c r="DP63" s="94" t="s">
        <v>435</v>
      </c>
      <c r="DQ63" s="6" t="e">
        <f>#REF!</f>
        <v>#REF!</v>
      </c>
      <c r="DR63" s="91" t="b">
        <v>0</v>
      </c>
      <c r="DS63" s="91" t="e">
        <f>#REF!&lt;35</f>
        <v>#REF!</v>
      </c>
      <c r="DT63" s="91" t="e">
        <f>IF(#REF!="N",TRUE)</f>
        <v>#REF!</v>
      </c>
      <c r="DU63" s="106" t="e">
        <f t="shared" si="6"/>
        <v>#REF!</v>
      </c>
      <c r="DV63" s="100" t="e">
        <v>#REF!</v>
      </c>
      <c r="DW63" s="100" t="e">
        <f>IF(#REF!&gt;0,(#REF!*#REF!)/144,0)</f>
        <v>#REF!</v>
      </c>
      <c r="DX63" s="100" t="e">
        <v>#REF!</v>
      </c>
      <c r="DZ63" s="94" t="s">
        <v>436</v>
      </c>
      <c r="EA63" s="107" t="e">
        <f>#REF!</f>
        <v>#REF!</v>
      </c>
      <c r="EB63" s="107" t="b">
        <v>0</v>
      </c>
      <c r="EC63" s="91" t="e">
        <f>#REF!&lt;35</f>
        <v>#REF!</v>
      </c>
      <c r="ED63" s="91" t="e">
        <f>IF(#REF!="N",TRUE)</f>
        <v>#REF!</v>
      </c>
      <c r="EE63" s="91" t="e">
        <f t="shared" si="7"/>
        <v>#REF!</v>
      </c>
      <c r="EF63" s="100" t="e">
        <v>#REF!</v>
      </c>
      <c r="EG63" s="100" t="e">
        <f>IF(#REF!&gt;0,(#REF!*#REF!)/144,0)</f>
        <v>#REF!</v>
      </c>
      <c r="EH63" s="108" t="e">
        <v>#REF!</v>
      </c>
    </row>
    <row r="64" spans="1:141" x14ac:dyDescent="0.25">
      <c r="DH64" s="28" t="e">
        <f>IF(#REF!&gt;1,#REF!,"")</f>
        <v>#REF!</v>
      </c>
      <c r="DI64" s="21" t="e">
        <f>IF(#REF!&gt;0,#REF!,)</f>
        <v>#REF!</v>
      </c>
      <c r="DJ64" s="21" t="e">
        <f>IF(#REF!&gt;0,#REF!,"")</f>
        <v>#REF!</v>
      </c>
      <c r="DK64" s="29" t="e">
        <f>IF(#REF!&gt;0,#REF!,0)</f>
        <v>#REF!</v>
      </c>
      <c r="DN64" s="105"/>
      <c r="DO64" s="105"/>
      <c r="DP64" s="94" t="s">
        <v>437</v>
      </c>
      <c r="DQ64" s="6" t="e">
        <f>#REF!</f>
        <v>#REF!</v>
      </c>
      <c r="DR64" s="91" t="b">
        <v>0</v>
      </c>
      <c r="DS64" s="91" t="e">
        <f>#REF!&lt;35</f>
        <v>#REF!</v>
      </c>
      <c r="DT64" s="91" t="e">
        <f>IF(#REF!="N",TRUE)</f>
        <v>#REF!</v>
      </c>
      <c r="DU64" s="106" t="e">
        <f t="shared" si="6"/>
        <v>#REF!</v>
      </c>
      <c r="DV64" s="100" t="e">
        <v>#REF!</v>
      </c>
      <c r="DW64" s="100" t="e">
        <f>IF(#REF!&gt;0,(#REF!*#REF!)/144,0)</f>
        <v>#REF!</v>
      </c>
      <c r="DX64" s="100" t="e">
        <v>#REF!</v>
      </c>
      <c r="DZ64" s="94" t="s">
        <v>438</v>
      </c>
      <c r="EA64" s="107" t="e">
        <f>#REF!</f>
        <v>#REF!</v>
      </c>
      <c r="EB64" s="107" t="b">
        <v>0</v>
      </c>
      <c r="EC64" s="91" t="e">
        <f>#REF!&lt;35</f>
        <v>#REF!</v>
      </c>
      <c r="ED64" s="91" t="e">
        <f>IF(#REF!="N",TRUE)</f>
        <v>#REF!</v>
      </c>
      <c r="EE64" s="91" t="e">
        <f t="shared" si="7"/>
        <v>#REF!</v>
      </c>
      <c r="EF64" s="100" t="e">
        <v>#REF!</v>
      </c>
      <c r="EG64" s="100" t="e">
        <f>IF(#REF!&gt;0,(#REF!*#REF!)/144,0)</f>
        <v>#REF!</v>
      </c>
      <c r="EH64" s="108" t="e">
        <v>#REF!</v>
      </c>
    </row>
    <row r="65" spans="112:132" x14ac:dyDescent="0.25">
      <c r="DH65" s="28" t="e">
        <f>IF(#REF!&gt;1,#REF!,"")</f>
        <v>#REF!</v>
      </c>
      <c r="DI65" s="21" t="e">
        <f>IF(#REF!&gt;0,#REF!,)</f>
        <v>#REF!</v>
      </c>
      <c r="DJ65" s="21" t="e">
        <f>IF(#REF!&gt;0,#REF!,"")</f>
        <v>#REF!</v>
      </c>
      <c r="DK65" s="29" t="e">
        <f>IF(#REF!&gt;0,#REF!,0)</f>
        <v>#REF!</v>
      </c>
      <c r="DN65" s="105"/>
      <c r="DO65" s="105"/>
      <c r="DR65" s="105" t="s">
        <v>439</v>
      </c>
      <c r="DV65" t="e">
        <f>SUM(DV54:DV64)</f>
        <v>#REF!</v>
      </c>
      <c r="DX65" s="105"/>
      <c r="DY65" s="105"/>
      <c r="DZ65" s="105"/>
      <c r="EA65" s="105"/>
    </row>
    <row r="66" spans="112:132" x14ac:dyDescent="0.25">
      <c r="DH66" s="6">
        <f>COUNTA(#REF!)</f>
        <v>1</v>
      </c>
      <c r="DI66" s="21" t="e">
        <f>SUM(DI58:DI65)</f>
        <v>#REF!</v>
      </c>
      <c r="DJ66" s="6">
        <f>COUNTA(#REF!)</f>
        <v>1</v>
      </c>
      <c r="DK66" s="29" t="e">
        <f>SUM(DK58:DK65)</f>
        <v>#REF!</v>
      </c>
      <c r="DN66" s="105"/>
      <c r="DO66" s="105"/>
      <c r="DQ66" t="b">
        <v>1</v>
      </c>
      <c r="DR66" t="b">
        <v>0</v>
      </c>
      <c r="DS66" t="b">
        <v>1</v>
      </c>
      <c r="DT66" t="b">
        <v>0</v>
      </c>
      <c r="DU66" t="b">
        <v>0</v>
      </c>
      <c r="DW66" s="105"/>
      <c r="DX66" s="105"/>
      <c r="DY66" s="105"/>
      <c r="DZ66" s="105"/>
      <c r="EA66" s="105"/>
      <c r="EB66" s="105"/>
    </row>
    <row r="67" spans="112:132" x14ac:dyDescent="0.25">
      <c r="DH67" s="116"/>
      <c r="DK67" s="117"/>
      <c r="DN67" s="105"/>
      <c r="DO67" s="105"/>
      <c r="DW67" s="105"/>
      <c r="DX67" s="105"/>
      <c r="DY67" s="105"/>
      <c r="DZ67" s="105"/>
      <c r="EA67" s="105"/>
      <c r="EB67" s="105"/>
    </row>
    <row r="68" spans="112:132" x14ac:dyDescent="0.25">
      <c r="DH68" s="118" t="s">
        <v>440</v>
      </c>
      <c r="DI68" s="119" t="e">
        <f>(DI66+DK66)/(DH66+DJ66)</f>
        <v>#REF!</v>
      </c>
      <c r="DJ68" s="119"/>
      <c r="DK68" s="120"/>
      <c r="DN68" s="105"/>
      <c r="DO68" s="105"/>
      <c r="DW68" s="105"/>
      <c r="DX68" s="105"/>
      <c r="DY68" s="105"/>
      <c r="DZ68" s="105"/>
      <c r="EA68" s="105"/>
      <c r="EB68" s="105"/>
    </row>
    <row r="69" spans="112:132" x14ac:dyDescent="0.25">
      <c r="DN69" s="105"/>
      <c r="DO69" s="105"/>
      <c r="DW69" s="105"/>
      <c r="DX69" s="105"/>
      <c r="DY69" s="105"/>
      <c r="DZ69" s="105"/>
      <c r="EA69" s="105"/>
      <c r="EB69" s="105"/>
    </row>
    <row r="70" spans="112:132" x14ac:dyDescent="0.25">
      <c r="DN70" s="105"/>
      <c r="DO70" s="105"/>
      <c r="DW70" s="105"/>
      <c r="DX70" s="105"/>
      <c r="DY70" s="105"/>
      <c r="DZ70" s="105"/>
      <c r="EA70" s="105"/>
      <c r="EB70" s="105"/>
    </row>
    <row r="71" spans="112:132" x14ac:dyDescent="0.25">
      <c r="DN71" s="105"/>
      <c r="DO71" s="105"/>
      <c r="DW71" s="105"/>
      <c r="DX71" s="105"/>
      <c r="DY71" s="105"/>
      <c r="DZ71" s="105"/>
      <c r="EA71" s="105"/>
      <c r="EB71" s="105"/>
    </row>
    <row r="72" spans="112:132" x14ac:dyDescent="0.25">
      <c r="DN72" s="105"/>
      <c r="DO72" s="105"/>
      <c r="DW72" s="105"/>
      <c r="DX72" s="105"/>
      <c r="DY72" s="105"/>
      <c r="DZ72" s="105"/>
      <c r="EA72" s="105"/>
      <c r="EB72" s="105"/>
    </row>
    <row r="73" spans="112:132" x14ac:dyDescent="0.25">
      <c r="DN73" s="105"/>
      <c r="DO73" s="105"/>
      <c r="DW73" s="105"/>
      <c r="DX73" s="105"/>
      <c r="DY73" s="105"/>
      <c r="DZ73" s="105"/>
      <c r="EA73" s="105"/>
      <c r="EB73" s="105"/>
    </row>
    <row r="74" spans="112:132" x14ac:dyDescent="0.25">
      <c r="DN74" s="105"/>
      <c r="DO74" s="105"/>
      <c r="DW74" s="105"/>
      <c r="DX74" s="105"/>
      <c r="DY74" s="105"/>
      <c r="DZ74" s="105"/>
      <c r="EA74" s="105"/>
      <c r="EB74" s="105"/>
    </row>
    <row r="75" spans="112:132" x14ac:dyDescent="0.25">
      <c r="DN75" s="105"/>
      <c r="DO75" s="105"/>
      <c r="DW75" s="105"/>
      <c r="DX75" s="105"/>
      <c r="DY75" s="105"/>
      <c r="DZ75" s="105"/>
      <c r="EA75" s="105"/>
      <c r="EB75" s="105"/>
    </row>
    <row r="76" spans="112:132" x14ac:dyDescent="0.25">
      <c r="DN76" s="105"/>
      <c r="DO76" s="105"/>
      <c r="DW76" s="105"/>
      <c r="DX76" s="105"/>
      <c r="DY76" s="105"/>
      <c r="DZ76" s="105"/>
      <c r="EA76" s="105"/>
      <c r="EB76" s="105"/>
    </row>
    <row r="77" spans="112:132" x14ac:dyDescent="0.25">
      <c r="DN77" s="105"/>
      <c r="DO77" s="105"/>
      <c r="DW77" s="105"/>
      <c r="DX77" s="105"/>
      <c r="DY77" s="105"/>
      <c r="DZ77" s="105"/>
      <c r="EA77" s="105"/>
      <c r="EB77" s="105"/>
    </row>
    <row r="78" spans="112:132" x14ac:dyDescent="0.25">
      <c r="DN78" s="105"/>
      <c r="DO78" s="105"/>
      <c r="DW78" s="105"/>
      <c r="DX78" s="105"/>
      <c r="DY78" s="105"/>
      <c r="DZ78" s="105"/>
      <c r="EA78" s="105"/>
      <c r="EB78" s="105"/>
    </row>
    <row r="79" spans="112:132" x14ac:dyDescent="0.25">
      <c r="DN79" s="105"/>
      <c r="DO79" s="105"/>
      <c r="DW79" s="105"/>
      <c r="DX79" s="105"/>
      <c r="DY79" s="105"/>
      <c r="DZ79" s="105"/>
      <c r="EA79" s="105"/>
      <c r="EB79" s="105"/>
    </row>
    <row r="80" spans="112:132" x14ac:dyDescent="0.25">
      <c r="DN80" s="105"/>
      <c r="DO80" s="105"/>
      <c r="DW80" s="105"/>
      <c r="DX80" s="105"/>
      <c r="DY80" s="105"/>
      <c r="DZ80" s="105"/>
      <c r="EA80" s="105"/>
      <c r="EB80" s="105"/>
    </row>
    <row r="81" spans="117:132" x14ac:dyDescent="0.25">
      <c r="DN81" s="105"/>
      <c r="DO81" s="105"/>
      <c r="DW81" s="105"/>
      <c r="DX81" s="105"/>
      <c r="DY81" s="105"/>
      <c r="DZ81" s="105"/>
      <c r="EA81" s="105"/>
      <c r="EB81" s="105"/>
    </row>
    <row r="82" spans="117:132" x14ac:dyDescent="0.25">
      <c r="DN82" s="105"/>
      <c r="DO82" s="105"/>
      <c r="DW82" s="105"/>
      <c r="DX82" s="105"/>
      <c r="DY82" s="105"/>
      <c r="DZ82" s="105"/>
      <c r="EA82" s="105"/>
      <c r="EB82" s="105"/>
    </row>
    <row r="83" spans="117:132" x14ac:dyDescent="0.25">
      <c r="DN83" s="105"/>
      <c r="DO83" s="105"/>
      <c r="DW83" s="105"/>
      <c r="DX83" s="105"/>
      <c r="DY83" s="105"/>
      <c r="DZ83" s="105"/>
      <c r="EA83" s="105"/>
      <c r="EB83" s="105"/>
    </row>
    <row r="84" spans="117:132" x14ac:dyDescent="0.25">
      <c r="DN84" s="105"/>
      <c r="DO84" s="105"/>
      <c r="DW84" s="105"/>
      <c r="DX84" s="105"/>
      <c r="DY84" s="105"/>
      <c r="DZ84" s="105"/>
      <c r="EA84" s="105"/>
      <c r="EB84" s="105"/>
    </row>
    <row r="85" spans="117:132" x14ac:dyDescent="0.25">
      <c r="DN85" s="74"/>
      <c r="DO85" s="87"/>
      <c r="DP85" s="74"/>
      <c r="DQ85" s="87"/>
      <c r="DR85" s="74"/>
      <c r="DS85" s="87"/>
      <c r="DT85" s="74"/>
      <c r="DU85" s="87"/>
    </row>
    <row r="86" spans="117:132" x14ac:dyDescent="0.25">
      <c r="DN86" s="104"/>
      <c r="DO86" s="104"/>
      <c r="DP86" s="104"/>
      <c r="DQ86" s="104"/>
      <c r="DR86" s="104"/>
      <c r="DS86" s="104"/>
      <c r="DT86" s="104"/>
      <c r="DU86" s="68"/>
    </row>
    <row r="88" spans="117:132" x14ac:dyDescent="0.25">
      <c r="DM88" s="68"/>
      <c r="DN88" s="68"/>
      <c r="DO88" s="68"/>
      <c r="DP88" s="68"/>
      <c r="DQ88" s="68"/>
      <c r="DR88" s="68"/>
      <c r="DS88" s="68"/>
    </row>
    <row r="89" spans="117:132" x14ac:dyDescent="0.25">
      <c r="DM89" s="68"/>
      <c r="DN89" s="68"/>
      <c r="DO89" s="68"/>
      <c r="DP89" s="68"/>
      <c r="DQ89" s="68"/>
      <c r="DR89" s="68"/>
      <c r="DS89" s="68"/>
    </row>
  </sheetData>
  <sheetProtection selectLockedCells="1"/>
  <mergeCells count="12">
    <mergeCell ref="DC52:DD52"/>
    <mergeCell ref="DC53:DD53"/>
    <mergeCell ref="DI54:DL54"/>
    <mergeCell ref="A55:V55"/>
    <mergeCell ref="AB55:AK55"/>
    <mergeCell ref="DI55:DL55"/>
    <mergeCell ref="DC51:DD51"/>
    <mergeCell ref="A1:C1"/>
    <mergeCell ref="D1:I1"/>
    <mergeCell ref="CU27:CZ28"/>
    <mergeCell ref="DB27:DE27"/>
    <mergeCell ref="AT38:AU38"/>
  </mergeCells>
  <printOptions horizontalCentered="1" verticalCentered="1"/>
  <pageMargins left="1" right="1" top="1" bottom="1" header="0.5" footer="0.5"/>
  <pageSetup scale="74" orientation="landscape"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FD87A-A94B-4419-9F1F-E9B34FD8B672}">
  <sheetPr codeName="Sheet13"/>
  <dimension ref="A1:O84"/>
  <sheetViews>
    <sheetView showGridLines="0" zoomScaleNormal="100" workbookViewId="0">
      <selection sqref="A1:N1"/>
    </sheetView>
  </sheetViews>
  <sheetFormatPr defaultRowHeight="15" x14ac:dyDescent="0.25"/>
  <cols>
    <col min="1" max="14" width="13" customWidth="1"/>
  </cols>
  <sheetData>
    <row r="1" spans="1:14" ht="18.75" x14ac:dyDescent="0.3">
      <c r="A1" s="383" t="s">
        <v>232</v>
      </c>
      <c r="B1" s="384"/>
      <c r="C1" s="384"/>
      <c r="D1" s="384"/>
      <c r="E1" s="384"/>
      <c r="F1" s="384"/>
      <c r="G1" s="384"/>
      <c r="H1" s="384"/>
      <c r="I1" s="384"/>
      <c r="J1" s="384"/>
      <c r="K1" s="384"/>
      <c r="L1" s="384"/>
      <c r="M1" s="384"/>
      <c r="N1" s="385"/>
    </row>
    <row r="2" spans="1:14" x14ac:dyDescent="0.25">
      <c r="A2" s="517" t="s">
        <v>494</v>
      </c>
      <c r="B2" s="518"/>
      <c r="C2" s="518"/>
      <c r="D2" s="518"/>
      <c r="E2" s="518"/>
      <c r="F2" s="518"/>
      <c r="G2" s="518"/>
      <c r="H2" s="518"/>
      <c r="I2" s="518"/>
      <c r="J2" s="518"/>
      <c r="K2" s="518"/>
      <c r="L2" s="518"/>
      <c r="M2" s="518"/>
      <c r="N2" s="519"/>
    </row>
    <row r="3" spans="1:14" x14ac:dyDescent="0.25">
      <c r="A3" s="341" t="s">
        <v>233</v>
      </c>
      <c r="B3" s="287"/>
      <c r="C3" s="287"/>
      <c r="D3" s="287" t="s">
        <v>234</v>
      </c>
      <c r="E3" s="287"/>
      <c r="F3" s="287"/>
      <c r="G3" s="287" t="s">
        <v>235</v>
      </c>
      <c r="H3" s="287"/>
      <c r="I3" s="287"/>
      <c r="J3" s="287" t="s">
        <v>236</v>
      </c>
      <c r="K3" s="287"/>
      <c r="L3" s="287" t="s">
        <v>237</v>
      </c>
      <c r="M3" s="287"/>
      <c r="N3" s="393"/>
    </row>
    <row r="4" spans="1:14" x14ac:dyDescent="0.25">
      <c r="A4" s="341"/>
      <c r="B4" s="287"/>
      <c r="C4" s="287"/>
      <c r="D4" s="287"/>
      <c r="E4" s="287"/>
      <c r="F4" s="287"/>
      <c r="G4" s="287"/>
      <c r="H4" s="287"/>
      <c r="I4" s="287"/>
      <c r="J4" s="287"/>
      <c r="K4" s="287"/>
      <c r="L4" s="287"/>
      <c r="M4" s="287"/>
      <c r="N4" s="393"/>
    </row>
    <row r="5" spans="1:14" x14ac:dyDescent="0.25">
      <c r="A5" s="392"/>
      <c r="B5" s="226"/>
      <c r="C5" s="226"/>
      <c r="D5" s="226"/>
      <c r="E5" s="226"/>
      <c r="F5" s="226"/>
      <c r="G5" s="226"/>
      <c r="H5" s="226"/>
      <c r="I5" s="226"/>
      <c r="J5" s="226"/>
      <c r="K5" s="226"/>
      <c r="L5" s="226"/>
      <c r="M5" s="226"/>
      <c r="N5" s="394"/>
    </row>
    <row r="6" spans="1:14" x14ac:dyDescent="0.25">
      <c r="A6" s="392"/>
      <c r="B6" s="226"/>
      <c r="C6" s="226"/>
      <c r="D6" s="226"/>
      <c r="E6" s="226"/>
      <c r="F6" s="226"/>
      <c r="G6" s="226"/>
      <c r="H6" s="226"/>
      <c r="I6" s="226"/>
      <c r="J6" s="226"/>
      <c r="K6" s="226"/>
      <c r="L6" s="226"/>
      <c r="M6" s="226"/>
      <c r="N6" s="394"/>
    </row>
    <row r="7" spans="1:14" x14ac:dyDescent="0.25">
      <c r="A7" s="392"/>
      <c r="B7" s="226"/>
      <c r="C7" s="226"/>
      <c r="D7" s="226"/>
      <c r="E7" s="226"/>
      <c r="F7" s="226"/>
      <c r="G7" s="226"/>
      <c r="H7" s="226"/>
      <c r="I7" s="226"/>
      <c r="J7" s="226"/>
      <c r="K7" s="226"/>
      <c r="L7" s="226"/>
      <c r="M7" s="226"/>
      <c r="N7" s="394"/>
    </row>
    <row r="8" spans="1:14" x14ac:dyDescent="0.25">
      <c r="A8" s="341" t="s">
        <v>3</v>
      </c>
      <c r="B8" s="287"/>
      <c r="C8" s="287"/>
      <c r="D8" s="287" t="s">
        <v>225</v>
      </c>
      <c r="E8" s="287"/>
      <c r="F8" s="287"/>
      <c r="G8" s="287" t="s">
        <v>238</v>
      </c>
      <c r="H8" s="287"/>
      <c r="I8" s="287"/>
      <c r="J8" s="287"/>
      <c r="K8" s="287" t="s">
        <v>239</v>
      </c>
      <c r="L8" s="287"/>
      <c r="M8" s="287"/>
      <c r="N8" s="393"/>
    </row>
    <row r="9" spans="1:14" x14ac:dyDescent="0.25">
      <c r="A9" s="341"/>
      <c r="B9" s="287"/>
      <c r="C9" s="287"/>
      <c r="D9" s="287"/>
      <c r="E9" s="287"/>
      <c r="F9" s="287"/>
      <c r="G9" s="287"/>
      <c r="H9" s="287"/>
      <c r="I9" s="287"/>
      <c r="J9" s="287"/>
      <c r="K9" s="287"/>
      <c r="L9" s="287"/>
      <c r="M9" s="287"/>
      <c r="N9" s="393"/>
    </row>
    <row r="10" spans="1:14" x14ac:dyDescent="0.25">
      <c r="A10" s="392"/>
      <c r="B10" s="226"/>
      <c r="C10" s="226"/>
      <c r="D10" s="226"/>
      <c r="E10" s="226"/>
      <c r="F10" s="226"/>
      <c r="G10" s="431"/>
      <c r="H10" s="431"/>
      <c r="I10" s="431"/>
      <c r="J10" s="431"/>
      <c r="K10" s="226"/>
      <c r="L10" s="226"/>
      <c r="M10" s="226"/>
      <c r="N10" s="394"/>
    </row>
    <row r="11" spans="1:14" x14ac:dyDescent="0.25">
      <c r="A11" s="392"/>
      <c r="B11" s="226"/>
      <c r="C11" s="226"/>
      <c r="D11" s="226"/>
      <c r="E11" s="226"/>
      <c r="F11" s="226"/>
      <c r="G11" s="431"/>
      <c r="H11" s="431"/>
      <c r="I11" s="431"/>
      <c r="J11" s="431"/>
      <c r="K11" s="226"/>
      <c r="L11" s="226"/>
      <c r="M11" s="226"/>
      <c r="N11" s="394"/>
    </row>
    <row r="12" spans="1:14" x14ac:dyDescent="0.25">
      <c r="A12" s="392"/>
      <c r="B12" s="226"/>
      <c r="C12" s="226"/>
      <c r="D12" s="226"/>
      <c r="E12" s="226"/>
      <c r="F12" s="226"/>
      <c r="G12" s="431"/>
      <c r="H12" s="431"/>
      <c r="I12" s="431"/>
      <c r="J12" s="431"/>
      <c r="K12" s="226"/>
      <c r="L12" s="226"/>
      <c r="M12" s="226"/>
      <c r="N12" s="394"/>
    </row>
    <row r="13" spans="1:14" x14ac:dyDescent="0.25">
      <c r="A13" s="341" t="s">
        <v>240</v>
      </c>
      <c r="B13" s="287"/>
      <c r="C13" s="287" t="s">
        <v>241</v>
      </c>
      <c r="D13" s="287"/>
      <c r="E13" s="287" t="s">
        <v>246</v>
      </c>
      <c r="F13" s="287"/>
      <c r="G13" s="287" t="s">
        <v>242</v>
      </c>
      <c r="H13" s="287"/>
      <c r="I13" s="342" t="s">
        <v>243</v>
      </c>
      <c r="J13" s="342"/>
      <c r="K13" s="342" t="s">
        <v>244</v>
      </c>
      <c r="L13" s="342"/>
      <c r="M13" s="342" t="s">
        <v>245</v>
      </c>
      <c r="N13" s="395"/>
    </row>
    <row r="14" spans="1:14" x14ac:dyDescent="0.25">
      <c r="A14" s="341"/>
      <c r="B14" s="287"/>
      <c r="C14" s="287"/>
      <c r="D14" s="287"/>
      <c r="E14" s="287"/>
      <c r="F14" s="287"/>
      <c r="G14" s="287"/>
      <c r="H14" s="287"/>
      <c r="I14" s="342"/>
      <c r="J14" s="342"/>
      <c r="K14" s="342"/>
      <c r="L14" s="342"/>
      <c r="M14" s="342"/>
      <c r="N14" s="395"/>
    </row>
    <row r="15" spans="1:14" x14ac:dyDescent="0.25">
      <c r="A15" s="392"/>
      <c r="B15" s="226"/>
      <c r="C15" s="226"/>
      <c r="D15" s="226"/>
      <c r="E15" s="226"/>
      <c r="F15" s="226"/>
      <c r="G15" s="226"/>
      <c r="H15" s="226"/>
      <c r="I15" s="226"/>
      <c r="J15" s="226"/>
      <c r="K15" s="226"/>
      <c r="L15" s="226"/>
      <c r="M15" s="226"/>
      <c r="N15" s="394"/>
    </row>
    <row r="16" spans="1:14" x14ac:dyDescent="0.25">
      <c r="A16" s="392"/>
      <c r="B16" s="226"/>
      <c r="C16" s="226"/>
      <c r="D16" s="226"/>
      <c r="E16" s="226"/>
      <c r="F16" s="226"/>
      <c r="G16" s="226"/>
      <c r="H16" s="226"/>
      <c r="I16" s="226"/>
      <c r="J16" s="226"/>
      <c r="K16" s="226"/>
      <c r="L16" s="226"/>
      <c r="M16" s="226"/>
      <c r="N16" s="394"/>
    </row>
    <row r="17" spans="1:14" x14ac:dyDescent="0.25">
      <c r="A17" s="517" t="s">
        <v>260</v>
      </c>
      <c r="B17" s="518"/>
      <c r="C17" s="518"/>
      <c r="D17" s="518"/>
      <c r="E17" s="518"/>
      <c r="F17" s="518"/>
      <c r="G17" s="518"/>
      <c r="H17" s="518"/>
      <c r="I17" s="518"/>
      <c r="J17" s="518"/>
      <c r="K17" s="518"/>
      <c r="L17" s="518"/>
      <c r="M17" s="518"/>
      <c r="N17" s="519"/>
    </row>
    <row r="18" spans="1:14" x14ac:dyDescent="0.25">
      <c r="A18" s="423" t="s">
        <v>247</v>
      </c>
      <c r="B18" s="342"/>
      <c r="C18" s="342"/>
      <c r="D18" s="287" t="s">
        <v>250</v>
      </c>
      <c r="E18" s="287"/>
      <c r="F18" s="287"/>
      <c r="G18" s="287" t="s">
        <v>303</v>
      </c>
      <c r="H18" s="287"/>
      <c r="I18" s="287"/>
      <c r="J18" s="342" t="s">
        <v>248</v>
      </c>
      <c r="K18" s="342"/>
      <c r="L18" s="342"/>
      <c r="M18" s="342" t="s">
        <v>257</v>
      </c>
      <c r="N18" s="395"/>
    </row>
    <row r="19" spans="1:14" x14ac:dyDescent="0.25">
      <c r="A19" s="423"/>
      <c r="B19" s="342"/>
      <c r="C19" s="342"/>
      <c r="D19" s="287"/>
      <c r="E19" s="287"/>
      <c r="F19" s="287"/>
      <c r="G19" s="287"/>
      <c r="H19" s="287"/>
      <c r="I19" s="287"/>
      <c r="J19" s="342"/>
      <c r="K19" s="342"/>
      <c r="L19" s="342"/>
      <c r="M19" s="342"/>
      <c r="N19" s="395"/>
    </row>
    <row r="20" spans="1:14" x14ac:dyDescent="0.25">
      <c r="A20" s="392"/>
      <c r="B20" s="226"/>
      <c r="C20" s="226"/>
      <c r="D20" s="226"/>
      <c r="E20" s="226"/>
      <c r="F20" s="226"/>
      <c r="G20" s="226"/>
      <c r="H20" s="226"/>
      <c r="I20" s="226"/>
      <c r="J20" s="226"/>
      <c r="K20" s="226"/>
      <c r="L20" s="226"/>
      <c r="M20" s="342"/>
      <c r="N20" s="395"/>
    </row>
    <row r="21" spans="1:14" x14ac:dyDescent="0.25">
      <c r="A21" s="392"/>
      <c r="B21" s="226"/>
      <c r="C21" s="226"/>
      <c r="D21" s="226"/>
      <c r="E21" s="226"/>
      <c r="F21" s="226"/>
      <c r="G21" s="226"/>
      <c r="H21" s="226"/>
      <c r="I21" s="226"/>
      <c r="J21" s="226"/>
      <c r="K21" s="226"/>
      <c r="L21" s="226"/>
      <c r="M21" s="342"/>
      <c r="N21" s="395"/>
    </row>
    <row r="22" spans="1:14" x14ac:dyDescent="0.25">
      <c r="A22" s="514" t="s">
        <v>251</v>
      </c>
      <c r="B22" s="515"/>
      <c r="C22" s="515"/>
      <c r="D22" s="515"/>
      <c r="E22" s="515"/>
      <c r="F22" s="515"/>
      <c r="G22" s="515"/>
      <c r="H22" s="515"/>
      <c r="I22" s="515"/>
      <c r="J22" s="515"/>
      <c r="K22" s="515"/>
      <c r="L22" s="515"/>
      <c r="M22" s="515"/>
      <c r="N22" s="516"/>
    </row>
    <row r="23" spans="1:14" ht="15" customHeight="1" x14ac:dyDescent="0.25">
      <c r="A23" s="423" t="s">
        <v>252</v>
      </c>
      <c r="B23" s="342"/>
      <c r="C23" s="226"/>
      <c r="D23" s="226"/>
      <c r="E23" s="342" t="s">
        <v>253</v>
      </c>
      <c r="F23" s="342"/>
      <c r="G23" s="440"/>
      <c r="H23" s="440"/>
      <c r="I23" s="342" t="s">
        <v>254</v>
      </c>
      <c r="J23" s="342"/>
      <c r="K23" s="342" t="s">
        <v>255</v>
      </c>
      <c r="L23" s="342"/>
      <c r="M23" s="342" t="s">
        <v>256</v>
      </c>
      <c r="N23" s="395"/>
    </row>
    <row r="24" spans="1:14" x14ac:dyDescent="0.25">
      <c r="A24" s="423"/>
      <c r="B24" s="342"/>
      <c r="C24" s="226"/>
      <c r="D24" s="226"/>
      <c r="E24" s="342"/>
      <c r="F24" s="342"/>
      <c r="G24" s="440"/>
      <c r="H24" s="440"/>
      <c r="I24" s="342"/>
      <c r="J24" s="342"/>
      <c r="K24" s="342"/>
      <c r="L24" s="342"/>
      <c r="M24" s="342"/>
      <c r="N24" s="395"/>
    </row>
    <row r="25" spans="1:14" x14ac:dyDescent="0.25">
      <c r="A25" s="423"/>
      <c r="B25" s="342"/>
      <c r="C25" s="226"/>
      <c r="D25" s="226"/>
      <c r="E25" s="342"/>
      <c r="F25" s="342"/>
      <c r="G25" s="440"/>
      <c r="H25" s="440"/>
      <c r="I25" s="226"/>
      <c r="J25" s="226"/>
      <c r="K25" s="226"/>
      <c r="L25" s="226"/>
      <c r="M25" s="226"/>
      <c r="N25" s="394"/>
    </row>
    <row r="26" spans="1:14" ht="15.75" thickBot="1" x14ac:dyDescent="0.3">
      <c r="A26" s="423"/>
      <c r="B26" s="342"/>
      <c r="C26" s="226"/>
      <c r="D26" s="226"/>
      <c r="E26" s="342"/>
      <c r="F26" s="342"/>
      <c r="G26" s="440"/>
      <c r="H26" s="440"/>
      <c r="I26" s="226"/>
      <c r="J26" s="226"/>
      <c r="K26" s="226"/>
      <c r="L26" s="226"/>
      <c r="M26" s="226"/>
      <c r="N26" s="394"/>
    </row>
    <row r="27" spans="1:14" ht="4.3499999999999996" customHeight="1" x14ac:dyDescent="0.25">
      <c r="A27" s="38"/>
      <c r="B27" s="39"/>
      <c r="C27" s="40"/>
      <c r="D27" s="40"/>
      <c r="E27" s="41"/>
      <c r="F27" s="42"/>
      <c r="G27" s="42"/>
      <c r="H27" s="42"/>
      <c r="I27" s="42"/>
      <c r="J27" s="42"/>
      <c r="K27" s="42"/>
      <c r="L27" s="42"/>
      <c r="M27" s="42"/>
      <c r="N27" s="43"/>
    </row>
    <row r="28" spans="1:14" x14ac:dyDescent="0.25">
      <c r="A28" s="511" t="s">
        <v>258</v>
      </c>
      <c r="B28" s="512"/>
      <c r="C28" s="512"/>
      <c r="D28" s="512"/>
      <c r="E28" s="512"/>
      <c r="F28" s="512"/>
      <c r="G28" s="512"/>
      <c r="H28" s="512"/>
      <c r="I28" s="512"/>
      <c r="J28" s="512"/>
      <c r="K28" s="512"/>
      <c r="L28" s="512"/>
      <c r="M28" s="512"/>
      <c r="N28" s="513"/>
    </row>
    <row r="29" spans="1:14" x14ac:dyDescent="0.25">
      <c r="A29" s="341" t="s">
        <v>233</v>
      </c>
      <c r="B29" s="287"/>
      <c r="C29" s="287"/>
      <c r="D29" s="287" t="s">
        <v>234</v>
      </c>
      <c r="E29" s="287"/>
      <c r="F29" s="287"/>
      <c r="G29" s="287" t="s">
        <v>235</v>
      </c>
      <c r="H29" s="287"/>
      <c r="I29" s="287"/>
      <c r="J29" s="287" t="s">
        <v>236</v>
      </c>
      <c r="K29" s="287"/>
      <c r="L29" s="287" t="s">
        <v>237</v>
      </c>
      <c r="M29" s="287"/>
      <c r="N29" s="393"/>
    </row>
    <row r="30" spans="1:14" x14ac:dyDescent="0.25">
      <c r="A30" s="341"/>
      <c r="B30" s="287"/>
      <c r="C30" s="287"/>
      <c r="D30" s="287"/>
      <c r="E30" s="287"/>
      <c r="F30" s="287"/>
      <c r="G30" s="287"/>
      <c r="H30" s="287"/>
      <c r="I30" s="287"/>
      <c r="J30" s="287"/>
      <c r="K30" s="287"/>
      <c r="L30" s="287"/>
      <c r="M30" s="287"/>
      <c r="N30" s="393"/>
    </row>
    <row r="31" spans="1:14" x14ac:dyDescent="0.25">
      <c r="A31" s="392"/>
      <c r="B31" s="226"/>
      <c r="C31" s="226"/>
      <c r="D31" s="226"/>
      <c r="E31" s="226"/>
      <c r="F31" s="226"/>
      <c r="G31" s="226"/>
      <c r="H31" s="226"/>
      <c r="I31" s="226"/>
      <c r="J31" s="226"/>
      <c r="K31" s="226"/>
      <c r="L31" s="226"/>
      <c r="M31" s="226"/>
      <c r="N31" s="394"/>
    </row>
    <row r="32" spans="1:14" x14ac:dyDescent="0.25">
      <c r="A32" s="392"/>
      <c r="B32" s="226"/>
      <c r="C32" s="226"/>
      <c r="D32" s="226"/>
      <c r="E32" s="226"/>
      <c r="F32" s="226"/>
      <c r="G32" s="226"/>
      <c r="H32" s="226"/>
      <c r="I32" s="226"/>
      <c r="J32" s="226"/>
      <c r="K32" s="226"/>
      <c r="L32" s="226"/>
      <c r="M32" s="226"/>
      <c r="N32" s="394"/>
    </row>
    <row r="33" spans="1:14" x14ac:dyDescent="0.25">
      <c r="A33" s="392"/>
      <c r="B33" s="226"/>
      <c r="C33" s="226"/>
      <c r="D33" s="226"/>
      <c r="E33" s="226"/>
      <c r="F33" s="226"/>
      <c r="G33" s="226"/>
      <c r="H33" s="226"/>
      <c r="I33" s="226"/>
      <c r="J33" s="226"/>
      <c r="K33" s="226"/>
      <c r="L33" s="226"/>
      <c r="M33" s="226"/>
      <c r="N33" s="394"/>
    </row>
    <row r="34" spans="1:14" x14ac:dyDescent="0.25">
      <c r="A34" s="341" t="s">
        <v>3</v>
      </c>
      <c r="B34" s="287"/>
      <c r="C34" s="287"/>
      <c r="D34" s="287" t="s">
        <v>225</v>
      </c>
      <c r="E34" s="287"/>
      <c r="F34" s="287"/>
      <c r="G34" s="287" t="s">
        <v>238</v>
      </c>
      <c r="H34" s="287"/>
      <c r="I34" s="287"/>
      <c r="J34" s="287"/>
      <c r="K34" s="287" t="s">
        <v>239</v>
      </c>
      <c r="L34" s="287"/>
      <c r="M34" s="287"/>
      <c r="N34" s="393"/>
    </row>
    <row r="35" spans="1:14" x14ac:dyDescent="0.25">
      <c r="A35" s="341"/>
      <c r="B35" s="287"/>
      <c r="C35" s="287"/>
      <c r="D35" s="287"/>
      <c r="E35" s="287"/>
      <c r="F35" s="287"/>
      <c r="G35" s="287"/>
      <c r="H35" s="287"/>
      <c r="I35" s="287"/>
      <c r="J35" s="287"/>
      <c r="K35" s="287"/>
      <c r="L35" s="287"/>
      <c r="M35" s="287"/>
      <c r="N35" s="393"/>
    </row>
    <row r="36" spans="1:14" x14ac:dyDescent="0.25">
      <c r="A36" s="392"/>
      <c r="B36" s="226"/>
      <c r="C36" s="226"/>
      <c r="D36" s="226"/>
      <c r="E36" s="226"/>
      <c r="F36" s="226"/>
      <c r="G36" s="431"/>
      <c r="H36" s="431"/>
      <c r="I36" s="431"/>
      <c r="J36" s="431"/>
      <c r="K36" s="226"/>
      <c r="L36" s="226"/>
      <c r="M36" s="226"/>
      <c r="N36" s="394"/>
    </row>
    <row r="37" spans="1:14" x14ac:dyDescent="0.25">
      <c r="A37" s="392"/>
      <c r="B37" s="226"/>
      <c r="C37" s="226"/>
      <c r="D37" s="226"/>
      <c r="E37" s="226"/>
      <c r="F37" s="226"/>
      <c r="G37" s="431"/>
      <c r="H37" s="431"/>
      <c r="I37" s="431"/>
      <c r="J37" s="431"/>
      <c r="K37" s="226"/>
      <c r="L37" s="226"/>
      <c r="M37" s="226"/>
      <c r="N37" s="394"/>
    </row>
    <row r="38" spans="1:14" x14ac:dyDescent="0.25">
      <c r="A38" s="392"/>
      <c r="B38" s="226"/>
      <c r="C38" s="226"/>
      <c r="D38" s="226"/>
      <c r="E38" s="226"/>
      <c r="F38" s="226"/>
      <c r="G38" s="431"/>
      <c r="H38" s="431"/>
      <c r="I38" s="431"/>
      <c r="J38" s="431"/>
      <c r="K38" s="226"/>
      <c r="L38" s="226"/>
      <c r="M38" s="226"/>
      <c r="N38" s="394"/>
    </row>
    <row r="39" spans="1:14" x14ac:dyDescent="0.25">
      <c r="A39" s="341" t="s">
        <v>240</v>
      </c>
      <c r="B39" s="287"/>
      <c r="C39" s="287" t="s">
        <v>241</v>
      </c>
      <c r="D39" s="287"/>
      <c r="E39" s="287" t="s">
        <v>246</v>
      </c>
      <c r="F39" s="287"/>
      <c r="G39" s="287" t="s">
        <v>242</v>
      </c>
      <c r="H39" s="287"/>
      <c r="I39" s="342" t="s">
        <v>243</v>
      </c>
      <c r="J39" s="342"/>
      <c r="K39" s="342" t="s">
        <v>244</v>
      </c>
      <c r="L39" s="342"/>
      <c r="M39" s="342" t="s">
        <v>245</v>
      </c>
      <c r="N39" s="395"/>
    </row>
    <row r="40" spans="1:14" x14ac:dyDescent="0.25">
      <c r="A40" s="341"/>
      <c r="B40" s="287"/>
      <c r="C40" s="287"/>
      <c r="D40" s="287"/>
      <c r="E40" s="287"/>
      <c r="F40" s="287"/>
      <c r="G40" s="287"/>
      <c r="H40" s="287"/>
      <c r="I40" s="342"/>
      <c r="J40" s="342"/>
      <c r="K40" s="342"/>
      <c r="L40" s="342"/>
      <c r="M40" s="342"/>
      <c r="N40" s="395"/>
    </row>
    <row r="41" spans="1:14" x14ac:dyDescent="0.25">
      <c r="A41" s="392"/>
      <c r="B41" s="226"/>
      <c r="C41" s="226"/>
      <c r="D41" s="226"/>
      <c r="E41" s="226"/>
      <c r="F41" s="226"/>
      <c r="G41" s="226"/>
      <c r="H41" s="226"/>
      <c r="I41" s="226"/>
      <c r="J41" s="226"/>
      <c r="K41" s="226"/>
      <c r="L41" s="226"/>
      <c r="M41" s="226"/>
      <c r="N41" s="394"/>
    </row>
    <row r="42" spans="1:14" x14ac:dyDescent="0.25">
      <c r="A42" s="392"/>
      <c r="B42" s="226"/>
      <c r="C42" s="226"/>
      <c r="D42" s="226"/>
      <c r="E42" s="226"/>
      <c r="F42" s="226"/>
      <c r="G42" s="226"/>
      <c r="H42" s="226"/>
      <c r="I42" s="226"/>
      <c r="J42" s="226"/>
      <c r="K42" s="226"/>
      <c r="L42" s="226"/>
      <c r="M42" s="226"/>
      <c r="N42" s="394"/>
    </row>
    <row r="43" spans="1:14" x14ac:dyDescent="0.25">
      <c r="A43" s="511" t="s">
        <v>261</v>
      </c>
      <c r="B43" s="512"/>
      <c r="C43" s="512"/>
      <c r="D43" s="512"/>
      <c r="E43" s="512"/>
      <c r="F43" s="512"/>
      <c r="G43" s="512"/>
      <c r="H43" s="512"/>
      <c r="I43" s="512"/>
      <c r="J43" s="512"/>
      <c r="K43" s="512"/>
      <c r="L43" s="512"/>
      <c r="M43" s="512"/>
      <c r="N43" s="513"/>
    </row>
    <row r="44" spans="1:14" x14ac:dyDescent="0.25">
      <c r="A44" s="423" t="s">
        <v>247</v>
      </c>
      <c r="B44" s="342"/>
      <c r="C44" s="342"/>
      <c r="D44" s="287" t="s">
        <v>250</v>
      </c>
      <c r="E44" s="287"/>
      <c r="F44" s="287"/>
      <c r="G44" s="287" t="s">
        <v>249</v>
      </c>
      <c r="H44" s="287"/>
      <c r="I44" s="287"/>
      <c r="J44" s="342" t="s">
        <v>248</v>
      </c>
      <c r="K44" s="342"/>
      <c r="L44" s="342"/>
      <c r="M44" s="342" t="s">
        <v>257</v>
      </c>
      <c r="N44" s="395"/>
    </row>
    <row r="45" spans="1:14" x14ac:dyDescent="0.25">
      <c r="A45" s="423"/>
      <c r="B45" s="342"/>
      <c r="C45" s="342"/>
      <c r="D45" s="287"/>
      <c r="E45" s="287"/>
      <c r="F45" s="287"/>
      <c r="G45" s="287"/>
      <c r="H45" s="287"/>
      <c r="I45" s="287"/>
      <c r="J45" s="342"/>
      <c r="K45" s="342"/>
      <c r="L45" s="342"/>
      <c r="M45" s="342"/>
      <c r="N45" s="395"/>
    </row>
    <row r="46" spans="1:14" x14ac:dyDescent="0.25">
      <c r="A46" s="392"/>
      <c r="B46" s="226"/>
      <c r="C46" s="226"/>
      <c r="D46" s="226"/>
      <c r="E46" s="226"/>
      <c r="F46" s="226"/>
      <c r="G46" s="226"/>
      <c r="H46" s="226"/>
      <c r="I46" s="226"/>
      <c r="J46" s="226"/>
      <c r="K46" s="226"/>
      <c r="L46" s="226"/>
      <c r="M46" s="342"/>
      <c r="N46" s="395"/>
    </row>
    <row r="47" spans="1:14" x14ac:dyDescent="0.25">
      <c r="A47" s="392"/>
      <c r="B47" s="226"/>
      <c r="C47" s="226"/>
      <c r="D47" s="226"/>
      <c r="E47" s="226"/>
      <c r="F47" s="226"/>
      <c r="G47" s="226"/>
      <c r="H47" s="226"/>
      <c r="I47" s="226"/>
      <c r="J47" s="226"/>
      <c r="K47" s="226"/>
      <c r="L47" s="226"/>
      <c r="M47" s="342"/>
      <c r="N47" s="395"/>
    </row>
    <row r="48" spans="1:14" x14ac:dyDescent="0.25">
      <c r="A48" s="511" t="s">
        <v>259</v>
      </c>
      <c r="B48" s="512"/>
      <c r="C48" s="512"/>
      <c r="D48" s="512"/>
      <c r="E48" s="512"/>
      <c r="F48" s="512"/>
      <c r="G48" s="512"/>
      <c r="H48" s="512"/>
      <c r="I48" s="512"/>
      <c r="J48" s="512"/>
      <c r="K48" s="512"/>
      <c r="L48" s="512"/>
      <c r="M48" s="512"/>
      <c r="N48" s="513"/>
    </row>
    <row r="49" spans="1:15" x14ac:dyDescent="0.25">
      <c r="A49" s="423" t="s">
        <v>252</v>
      </c>
      <c r="B49" s="342"/>
      <c r="C49" s="226"/>
      <c r="D49" s="226"/>
      <c r="E49" s="342" t="s">
        <v>253</v>
      </c>
      <c r="F49" s="342"/>
      <c r="G49" s="440"/>
      <c r="H49" s="440"/>
      <c r="I49" s="342" t="s">
        <v>254</v>
      </c>
      <c r="J49" s="342"/>
      <c r="K49" s="342" t="s">
        <v>255</v>
      </c>
      <c r="L49" s="342"/>
      <c r="M49" s="342" t="s">
        <v>256</v>
      </c>
      <c r="N49" s="395"/>
    </row>
    <row r="50" spans="1:15" x14ac:dyDescent="0.25">
      <c r="A50" s="423"/>
      <c r="B50" s="342"/>
      <c r="C50" s="226"/>
      <c r="D50" s="226"/>
      <c r="E50" s="342"/>
      <c r="F50" s="342"/>
      <c r="G50" s="440"/>
      <c r="H50" s="440"/>
      <c r="I50" s="342"/>
      <c r="J50" s="342"/>
      <c r="K50" s="342"/>
      <c r="L50" s="342"/>
      <c r="M50" s="342"/>
      <c r="N50" s="395"/>
    </row>
    <row r="51" spans="1:15" x14ac:dyDescent="0.25">
      <c r="A51" s="423"/>
      <c r="B51" s="342"/>
      <c r="C51" s="226"/>
      <c r="D51" s="226"/>
      <c r="E51" s="342"/>
      <c r="F51" s="342"/>
      <c r="G51" s="440"/>
      <c r="H51" s="440"/>
      <c r="I51" s="226"/>
      <c r="J51" s="226"/>
      <c r="K51" s="226"/>
      <c r="L51" s="226"/>
      <c r="M51" s="226"/>
      <c r="N51" s="394"/>
    </row>
    <row r="52" spans="1:15" ht="15.75" thickBot="1" x14ac:dyDescent="0.3">
      <c r="A52" s="423"/>
      <c r="B52" s="342"/>
      <c r="C52" s="226"/>
      <c r="D52" s="226"/>
      <c r="E52" s="342"/>
      <c r="F52" s="342"/>
      <c r="G52" s="440"/>
      <c r="H52" s="440"/>
      <c r="I52" s="226"/>
      <c r="J52" s="226"/>
      <c r="K52" s="226"/>
      <c r="L52" s="226"/>
      <c r="M52" s="226"/>
      <c r="N52" s="394"/>
    </row>
    <row r="53" spans="1:15" ht="4.3499999999999996" customHeight="1" thickBot="1" x14ac:dyDescent="0.3">
      <c r="A53" s="30"/>
      <c r="B53" s="31"/>
      <c r="C53" s="32"/>
      <c r="D53" s="32"/>
      <c r="E53" s="33"/>
      <c r="F53" s="34"/>
      <c r="G53" s="34"/>
      <c r="H53" s="34"/>
      <c r="I53" s="34"/>
      <c r="J53" s="34"/>
      <c r="K53" s="34"/>
      <c r="L53" s="34"/>
      <c r="M53" s="34"/>
      <c r="N53" s="35"/>
    </row>
    <row r="54" spans="1:15" ht="18.75" x14ac:dyDescent="0.3">
      <c r="A54" s="503" t="s">
        <v>262</v>
      </c>
      <c r="B54" s="504"/>
      <c r="C54" s="504"/>
      <c r="D54" s="504"/>
      <c r="E54" s="504"/>
      <c r="F54" s="504"/>
      <c r="G54" s="504"/>
      <c r="H54" s="504"/>
      <c r="I54" s="504"/>
      <c r="J54" s="504"/>
      <c r="K54" s="504"/>
      <c r="L54" s="504"/>
      <c r="M54" s="504"/>
      <c r="N54" s="505"/>
    </row>
    <row r="55" spans="1:15" x14ac:dyDescent="0.25">
      <c r="A55" s="509" t="s">
        <v>263</v>
      </c>
      <c r="B55" s="501"/>
      <c r="C55" s="501"/>
      <c r="D55" s="501"/>
      <c r="E55" s="501"/>
      <c r="F55" s="510"/>
      <c r="G55" s="500" t="s">
        <v>267</v>
      </c>
      <c r="H55" s="501"/>
      <c r="I55" s="501"/>
      <c r="J55" s="501"/>
      <c r="K55" s="501"/>
      <c r="L55" s="501"/>
      <c r="M55" s="501"/>
      <c r="N55" s="502"/>
    </row>
    <row r="56" spans="1:15" x14ac:dyDescent="0.25">
      <c r="A56" s="423" t="s">
        <v>264</v>
      </c>
      <c r="B56" s="342"/>
      <c r="C56" s="287" t="s">
        <v>266</v>
      </c>
      <c r="D56" s="287"/>
      <c r="E56" s="342" t="s">
        <v>265</v>
      </c>
      <c r="F56" s="342"/>
      <c r="G56" s="287" t="s">
        <v>268</v>
      </c>
      <c r="H56" s="287"/>
      <c r="I56" s="287"/>
      <c r="J56" s="287" t="s">
        <v>266</v>
      </c>
      <c r="K56" s="287"/>
      <c r="L56" s="287" t="s">
        <v>269</v>
      </c>
      <c r="M56" s="287"/>
      <c r="N56" s="393"/>
      <c r="O56" s="2"/>
    </row>
    <row r="57" spans="1:15" x14ac:dyDescent="0.25">
      <c r="A57" s="423"/>
      <c r="B57" s="342"/>
      <c r="C57" s="287"/>
      <c r="D57" s="287"/>
      <c r="E57" s="342"/>
      <c r="F57" s="342"/>
      <c r="G57" s="287"/>
      <c r="H57" s="287"/>
      <c r="I57" s="287"/>
      <c r="J57" s="287"/>
      <c r="K57" s="287"/>
      <c r="L57" s="287"/>
      <c r="M57" s="287"/>
      <c r="N57" s="393"/>
      <c r="O57" s="2"/>
    </row>
    <row r="58" spans="1:15" x14ac:dyDescent="0.25">
      <c r="A58" s="392"/>
      <c r="B58" s="226"/>
      <c r="C58" s="226"/>
      <c r="D58" s="226"/>
      <c r="E58" s="226"/>
      <c r="F58" s="226"/>
      <c r="G58" s="226"/>
      <c r="H58" s="226"/>
      <c r="I58" s="226"/>
      <c r="J58" s="226"/>
      <c r="K58" s="226"/>
      <c r="L58" s="226"/>
      <c r="M58" s="226"/>
      <c r="N58" s="394"/>
      <c r="O58" s="1"/>
    </row>
    <row r="59" spans="1:15" x14ac:dyDescent="0.25">
      <c r="A59" s="392"/>
      <c r="B59" s="226"/>
      <c r="C59" s="226"/>
      <c r="D59" s="226"/>
      <c r="E59" s="226"/>
      <c r="F59" s="226"/>
      <c r="G59" s="226"/>
      <c r="H59" s="226"/>
      <c r="I59" s="226"/>
      <c r="J59" s="226"/>
      <c r="K59" s="226"/>
      <c r="L59" s="226"/>
      <c r="M59" s="226"/>
      <c r="N59" s="394"/>
      <c r="O59" s="1"/>
    </row>
    <row r="60" spans="1:15" x14ac:dyDescent="0.25">
      <c r="A60" s="423" t="s">
        <v>264</v>
      </c>
      <c r="B60" s="342"/>
      <c r="C60" s="287" t="s">
        <v>266</v>
      </c>
      <c r="D60" s="287"/>
      <c r="E60" s="342" t="s">
        <v>265</v>
      </c>
      <c r="F60" s="342"/>
      <c r="G60" s="287" t="s">
        <v>268</v>
      </c>
      <c r="H60" s="287"/>
      <c r="I60" s="287"/>
      <c r="J60" s="287" t="s">
        <v>266</v>
      </c>
      <c r="K60" s="287"/>
      <c r="L60" s="287" t="s">
        <v>269</v>
      </c>
      <c r="M60" s="287"/>
      <c r="N60" s="393"/>
      <c r="O60" s="21"/>
    </row>
    <row r="61" spans="1:15" x14ac:dyDescent="0.25">
      <c r="A61" s="423"/>
      <c r="B61" s="342"/>
      <c r="C61" s="287"/>
      <c r="D61" s="287"/>
      <c r="E61" s="342"/>
      <c r="F61" s="342"/>
      <c r="G61" s="287"/>
      <c r="H61" s="287"/>
      <c r="I61" s="287"/>
      <c r="J61" s="287"/>
      <c r="K61" s="287"/>
      <c r="L61" s="287"/>
      <c r="M61" s="287"/>
      <c r="N61" s="393"/>
      <c r="O61" s="21"/>
    </row>
    <row r="62" spans="1:15" x14ac:dyDescent="0.25">
      <c r="A62" s="392"/>
      <c r="B62" s="226"/>
      <c r="C62" s="226"/>
      <c r="D62" s="226"/>
      <c r="E62" s="226"/>
      <c r="F62" s="226"/>
      <c r="G62" s="226"/>
      <c r="H62" s="226"/>
      <c r="I62" s="226"/>
      <c r="J62" s="226"/>
      <c r="K62" s="226"/>
      <c r="L62" s="226"/>
      <c r="M62" s="226"/>
      <c r="N62" s="394"/>
      <c r="O62" s="21"/>
    </row>
    <row r="63" spans="1:15" x14ac:dyDescent="0.25">
      <c r="A63" s="392"/>
      <c r="B63" s="226"/>
      <c r="C63" s="226"/>
      <c r="D63" s="226"/>
      <c r="E63" s="226"/>
      <c r="F63" s="226"/>
      <c r="G63" s="226"/>
      <c r="H63" s="226"/>
      <c r="I63" s="226"/>
      <c r="J63" s="226"/>
      <c r="K63" s="226"/>
      <c r="L63" s="226"/>
      <c r="M63" s="226"/>
      <c r="N63" s="394"/>
      <c r="O63" s="21"/>
    </row>
    <row r="64" spans="1:15" x14ac:dyDescent="0.25">
      <c r="A64" s="423" t="s">
        <v>264</v>
      </c>
      <c r="B64" s="342"/>
      <c r="C64" s="287" t="s">
        <v>266</v>
      </c>
      <c r="D64" s="287"/>
      <c r="E64" s="342" t="s">
        <v>265</v>
      </c>
      <c r="F64" s="342"/>
      <c r="G64" s="287" t="s">
        <v>268</v>
      </c>
      <c r="H64" s="287"/>
      <c r="I64" s="287"/>
      <c r="J64" s="287" t="s">
        <v>266</v>
      </c>
      <c r="K64" s="287"/>
      <c r="L64" s="287" t="s">
        <v>269</v>
      </c>
      <c r="M64" s="287"/>
      <c r="N64" s="393"/>
      <c r="O64" s="21"/>
    </row>
    <row r="65" spans="1:15" x14ac:dyDescent="0.25">
      <c r="A65" s="423"/>
      <c r="B65" s="342"/>
      <c r="C65" s="287"/>
      <c r="D65" s="287"/>
      <c r="E65" s="342"/>
      <c r="F65" s="342"/>
      <c r="G65" s="287"/>
      <c r="H65" s="287"/>
      <c r="I65" s="287"/>
      <c r="J65" s="287"/>
      <c r="K65" s="287"/>
      <c r="L65" s="287"/>
      <c r="M65" s="287"/>
      <c r="N65" s="393"/>
      <c r="O65" s="21"/>
    </row>
    <row r="66" spans="1:15" x14ac:dyDescent="0.25">
      <c r="A66" s="392"/>
      <c r="B66" s="226"/>
      <c r="C66" s="226"/>
      <c r="D66" s="226"/>
      <c r="E66" s="226"/>
      <c r="F66" s="226"/>
      <c r="G66" s="226"/>
      <c r="H66" s="226"/>
      <c r="I66" s="226"/>
      <c r="J66" s="226"/>
      <c r="K66" s="226"/>
      <c r="L66" s="226"/>
      <c r="M66" s="226"/>
      <c r="N66" s="394"/>
      <c r="O66" s="21"/>
    </row>
    <row r="67" spans="1:15" ht="15.75" thickBot="1" x14ac:dyDescent="0.3">
      <c r="A67" s="392"/>
      <c r="B67" s="226"/>
      <c r="C67" s="226"/>
      <c r="D67" s="226"/>
      <c r="E67" s="226"/>
      <c r="F67" s="226"/>
      <c r="G67" s="226"/>
      <c r="H67" s="226"/>
      <c r="I67" s="226"/>
      <c r="J67" s="226"/>
      <c r="K67" s="226"/>
      <c r="L67" s="226"/>
      <c r="M67" s="226"/>
      <c r="N67" s="394"/>
      <c r="O67" s="21"/>
    </row>
    <row r="68" spans="1:15" ht="18.75" x14ac:dyDescent="0.3">
      <c r="A68" s="503" t="s">
        <v>270</v>
      </c>
      <c r="B68" s="504"/>
      <c r="C68" s="504"/>
      <c r="D68" s="504"/>
      <c r="E68" s="504"/>
      <c r="F68" s="504"/>
      <c r="G68" s="504"/>
      <c r="H68" s="504"/>
      <c r="I68" s="504"/>
      <c r="J68" s="504"/>
      <c r="K68" s="504"/>
      <c r="L68" s="504"/>
      <c r="M68" s="504"/>
      <c r="N68" s="505"/>
    </row>
    <row r="69" spans="1:15" x14ac:dyDescent="0.25">
      <c r="A69" s="506" t="s">
        <v>1</v>
      </c>
      <c r="B69" s="507"/>
      <c r="C69" s="507"/>
      <c r="D69" s="507"/>
      <c r="E69" s="507"/>
      <c r="F69" s="507"/>
      <c r="G69" s="507"/>
      <c r="H69" s="507"/>
      <c r="I69" s="507"/>
      <c r="J69" s="507"/>
      <c r="K69" s="507"/>
      <c r="L69" s="507"/>
      <c r="M69" s="507"/>
      <c r="N69" s="508"/>
    </row>
    <row r="70" spans="1:15" x14ac:dyDescent="0.25">
      <c r="A70" s="341" t="s">
        <v>271</v>
      </c>
      <c r="B70" s="287"/>
      <c r="C70" s="287"/>
      <c r="D70" s="287"/>
      <c r="E70" s="287" t="s">
        <v>272</v>
      </c>
      <c r="F70" s="287"/>
      <c r="G70" s="287"/>
      <c r="H70" s="287"/>
      <c r="I70" s="287" t="s">
        <v>273</v>
      </c>
      <c r="J70" s="287"/>
      <c r="K70" s="287"/>
      <c r="L70" s="287" t="s">
        <v>276</v>
      </c>
      <c r="M70" s="287"/>
      <c r="N70" s="393"/>
    </row>
    <row r="71" spans="1:15" x14ac:dyDescent="0.25">
      <c r="A71" s="341"/>
      <c r="B71" s="287"/>
      <c r="C71" s="287"/>
      <c r="D71" s="287"/>
      <c r="E71" s="287"/>
      <c r="F71" s="287"/>
      <c r="G71" s="287"/>
      <c r="H71" s="287"/>
      <c r="I71" s="287"/>
      <c r="J71" s="287"/>
      <c r="K71" s="287"/>
      <c r="L71" s="287"/>
      <c r="M71" s="287"/>
      <c r="N71" s="393"/>
    </row>
    <row r="72" spans="1:15" x14ac:dyDescent="0.25">
      <c r="A72" s="392"/>
      <c r="B72" s="226"/>
      <c r="C72" s="226"/>
      <c r="D72" s="226"/>
      <c r="E72" s="226"/>
      <c r="F72" s="226"/>
      <c r="G72" s="226"/>
      <c r="H72" s="226"/>
      <c r="I72" s="226"/>
      <c r="J72" s="226"/>
      <c r="K72" s="226"/>
      <c r="L72" s="226"/>
      <c r="M72" s="226"/>
      <c r="N72" s="394"/>
    </row>
    <row r="73" spans="1:15" x14ac:dyDescent="0.25">
      <c r="A73" s="392"/>
      <c r="B73" s="226"/>
      <c r="C73" s="226"/>
      <c r="D73" s="226"/>
      <c r="E73" s="226"/>
      <c r="F73" s="226"/>
      <c r="G73" s="226"/>
      <c r="H73" s="226"/>
      <c r="I73" s="226"/>
      <c r="J73" s="226"/>
      <c r="K73" s="226"/>
      <c r="L73" s="226"/>
      <c r="M73" s="226"/>
      <c r="N73" s="394"/>
    </row>
    <row r="74" spans="1:15" x14ac:dyDescent="0.25">
      <c r="A74" s="392"/>
      <c r="B74" s="226"/>
      <c r="C74" s="226"/>
      <c r="D74" s="226"/>
      <c r="E74" s="226"/>
      <c r="F74" s="226"/>
      <c r="G74" s="226"/>
      <c r="H74" s="226"/>
      <c r="I74" s="226"/>
      <c r="J74" s="226"/>
      <c r="K74" s="226"/>
      <c r="L74" s="226"/>
      <c r="M74" s="226"/>
      <c r="N74" s="394"/>
    </row>
    <row r="75" spans="1:15" x14ac:dyDescent="0.25">
      <c r="A75" s="341" t="s">
        <v>275</v>
      </c>
      <c r="B75" s="287"/>
      <c r="C75" s="287"/>
      <c r="D75" s="287" t="s">
        <v>225</v>
      </c>
      <c r="E75" s="287"/>
      <c r="F75" s="287"/>
      <c r="G75" s="287" t="s">
        <v>274</v>
      </c>
      <c r="H75" s="287"/>
      <c r="I75" s="287" t="s">
        <v>277</v>
      </c>
      <c r="J75" s="287"/>
      <c r="K75" s="342" t="s">
        <v>278</v>
      </c>
      <c r="L75" s="342"/>
      <c r="M75" s="287" t="s">
        <v>279</v>
      </c>
      <c r="N75" s="393"/>
    </row>
    <row r="76" spans="1:15" x14ac:dyDescent="0.25">
      <c r="A76" s="341"/>
      <c r="B76" s="287"/>
      <c r="C76" s="287"/>
      <c r="D76" s="287"/>
      <c r="E76" s="287"/>
      <c r="F76" s="287"/>
      <c r="G76" s="287"/>
      <c r="H76" s="287"/>
      <c r="I76" s="287"/>
      <c r="J76" s="287"/>
      <c r="K76" s="342"/>
      <c r="L76" s="342"/>
      <c r="M76" s="287"/>
      <c r="N76" s="393"/>
    </row>
    <row r="77" spans="1:15" x14ac:dyDescent="0.25">
      <c r="A77" s="392"/>
      <c r="B77" s="226"/>
      <c r="C77" s="226"/>
      <c r="D77" s="226"/>
      <c r="E77" s="226"/>
      <c r="F77" s="226"/>
      <c r="G77" s="226"/>
      <c r="H77" s="226"/>
      <c r="I77" s="226"/>
      <c r="J77" s="226"/>
      <c r="K77" s="323"/>
      <c r="L77" s="323"/>
      <c r="M77" s="226"/>
      <c r="N77" s="394"/>
    </row>
    <row r="78" spans="1:15" x14ac:dyDescent="0.25">
      <c r="A78" s="499"/>
      <c r="B78" s="409"/>
      <c r="C78" s="409"/>
      <c r="D78" s="409"/>
      <c r="E78" s="409"/>
      <c r="F78" s="409"/>
      <c r="G78" s="409"/>
      <c r="H78" s="409"/>
      <c r="I78" s="409"/>
      <c r="J78" s="409"/>
      <c r="K78" s="497"/>
      <c r="L78" s="497"/>
      <c r="M78" s="409"/>
      <c r="N78" s="498"/>
    </row>
    <row r="79" spans="1:15" s="22" customFormat="1" ht="18.75" customHeight="1" x14ac:dyDescent="0.25">
      <c r="A79" s="494" t="s">
        <v>280</v>
      </c>
      <c r="B79" s="495"/>
      <c r="C79" s="495"/>
      <c r="D79" s="495"/>
      <c r="E79" s="495"/>
      <c r="F79" s="495"/>
      <c r="G79" s="495"/>
      <c r="H79" s="495"/>
      <c r="I79" s="495"/>
      <c r="J79" s="495"/>
      <c r="K79" s="495"/>
      <c r="L79" s="495"/>
      <c r="M79" s="495"/>
      <c r="N79" s="496"/>
    </row>
    <row r="80" spans="1:15" s="22" customFormat="1" ht="32.1" customHeight="1" x14ac:dyDescent="0.25">
      <c r="A80" s="492" t="s">
        <v>281</v>
      </c>
      <c r="B80" s="493"/>
      <c r="C80" s="493"/>
      <c r="D80" s="70" t="s">
        <v>282</v>
      </c>
      <c r="E80" s="490"/>
      <c r="F80" s="490"/>
      <c r="G80" s="45" t="s">
        <v>283</v>
      </c>
      <c r="H80" s="44"/>
      <c r="I80" s="46" t="s">
        <v>287</v>
      </c>
      <c r="J80" s="47"/>
      <c r="K80" s="70" t="s">
        <v>225</v>
      </c>
      <c r="L80" s="490"/>
      <c r="M80" s="490"/>
      <c r="N80" s="491"/>
    </row>
    <row r="81" spans="1:14" s="22" customFormat="1" ht="32.1" customHeight="1" x14ac:dyDescent="0.25">
      <c r="A81" s="492" t="s">
        <v>284</v>
      </c>
      <c r="B81" s="493"/>
      <c r="C81" s="493"/>
      <c r="D81" s="70" t="s">
        <v>282</v>
      </c>
      <c r="E81" s="490"/>
      <c r="F81" s="490"/>
      <c r="G81" s="45" t="s">
        <v>283</v>
      </c>
      <c r="H81" s="44"/>
      <c r="I81" s="46" t="s">
        <v>287</v>
      </c>
      <c r="J81" s="47"/>
      <c r="K81" s="70" t="s">
        <v>225</v>
      </c>
      <c r="L81" s="490"/>
      <c r="M81" s="490"/>
      <c r="N81" s="491"/>
    </row>
    <row r="82" spans="1:14" s="22" customFormat="1" ht="32.1" customHeight="1" x14ac:dyDescent="0.25">
      <c r="A82" s="492" t="s">
        <v>285</v>
      </c>
      <c r="B82" s="493"/>
      <c r="C82" s="493"/>
      <c r="D82" s="70" t="s">
        <v>282</v>
      </c>
      <c r="E82" s="490"/>
      <c r="F82" s="490"/>
      <c r="G82" s="45" t="s">
        <v>283</v>
      </c>
      <c r="H82" s="44"/>
      <c r="I82" s="46" t="s">
        <v>287</v>
      </c>
      <c r="J82" s="47"/>
      <c r="K82" s="70" t="s">
        <v>225</v>
      </c>
      <c r="L82" s="490"/>
      <c r="M82" s="490"/>
      <c r="N82" s="491"/>
    </row>
    <row r="83" spans="1:14" s="22" customFormat="1" ht="32.1" customHeight="1" x14ac:dyDescent="0.25">
      <c r="A83" s="492" t="s">
        <v>286</v>
      </c>
      <c r="B83" s="493"/>
      <c r="C83" s="493"/>
      <c r="D83" s="70" t="s">
        <v>282</v>
      </c>
      <c r="E83" s="490"/>
      <c r="F83" s="490"/>
      <c r="G83" s="45" t="s">
        <v>283</v>
      </c>
      <c r="H83" s="44"/>
      <c r="I83" s="46" t="s">
        <v>287</v>
      </c>
      <c r="J83" s="47"/>
      <c r="K83" s="70" t="s">
        <v>225</v>
      </c>
      <c r="L83" s="490"/>
      <c r="M83" s="490"/>
      <c r="N83" s="491"/>
    </row>
    <row r="84" spans="1:14" ht="21" customHeight="1" thickBot="1" x14ac:dyDescent="0.35">
      <c r="A84" s="411" t="s">
        <v>288</v>
      </c>
      <c r="B84" s="412"/>
      <c r="C84" s="412"/>
      <c r="D84" s="412"/>
      <c r="E84" s="412"/>
      <c r="F84" s="412"/>
      <c r="G84" s="412"/>
      <c r="H84" s="412"/>
      <c r="I84" s="412"/>
      <c r="J84" s="412"/>
      <c r="K84" s="412"/>
      <c r="L84" s="412"/>
      <c r="M84" s="412"/>
      <c r="N84" s="413"/>
    </row>
  </sheetData>
  <mergeCells count="184">
    <mergeCell ref="A5:C7"/>
    <mergeCell ref="D5:F7"/>
    <mergeCell ref="G5:I7"/>
    <mergeCell ref="J3:K4"/>
    <mergeCell ref="J5:K7"/>
    <mergeCell ref="L3:N4"/>
    <mergeCell ref="L5:N7"/>
    <mergeCell ref="A1:N1"/>
    <mergeCell ref="A3:C4"/>
    <mergeCell ref="D3:F4"/>
    <mergeCell ref="G3:I4"/>
    <mergeCell ref="A2:N2"/>
    <mergeCell ref="A13:B14"/>
    <mergeCell ref="A15:B16"/>
    <mergeCell ref="C13:D14"/>
    <mergeCell ref="C15:D16"/>
    <mergeCell ref="G13:H14"/>
    <mergeCell ref="E15:F16"/>
    <mergeCell ref="A8:C9"/>
    <mergeCell ref="D8:F9"/>
    <mergeCell ref="A10:C12"/>
    <mergeCell ref="D10:F12"/>
    <mergeCell ref="M15:N16"/>
    <mergeCell ref="E13:F14"/>
    <mergeCell ref="G8:J9"/>
    <mergeCell ref="G10:J12"/>
    <mergeCell ref="K8:N9"/>
    <mergeCell ref="K10:N12"/>
    <mergeCell ref="I13:J14"/>
    <mergeCell ref="G15:H16"/>
    <mergeCell ref="K13:L14"/>
    <mergeCell ref="I15:J16"/>
    <mergeCell ref="M13:N14"/>
    <mergeCell ref="K15:L16"/>
    <mergeCell ref="A22:N22"/>
    <mergeCell ref="A17:N17"/>
    <mergeCell ref="D18:F19"/>
    <mergeCell ref="M18:N21"/>
    <mergeCell ref="A28:N28"/>
    <mergeCell ref="E23:F26"/>
    <mergeCell ref="G23:H26"/>
    <mergeCell ref="I23:J24"/>
    <mergeCell ref="K23:L24"/>
    <mergeCell ref="M23:N24"/>
    <mergeCell ref="I25:J26"/>
    <mergeCell ref="K25:L26"/>
    <mergeCell ref="M25:N26"/>
    <mergeCell ref="A23:B26"/>
    <mergeCell ref="C23:D26"/>
    <mergeCell ref="A18:C19"/>
    <mergeCell ref="J18:L19"/>
    <mergeCell ref="G18:I19"/>
    <mergeCell ref="A20:C21"/>
    <mergeCell ref="D20:F21"/>
    <mergeCell ref="G20:I21"/>
    <mergeCell ref="J20:L21"/>
    <mergeCell ref="A34:C35"/>
    <mergeCell ref="D34:F35"/>
    <mergeCell ref="G34:J35"/>
    <mergeCell ref="K34:N35"/>
    <mergeCell ref="A36:C38"/>
    <mergeCell ref="D36:F38"/>
    <mergeCell ref="G36:J38"/>
    <mergeCell ref="K36:N38"/>
    <mergeCell ref="A29:C30"/>
    <mergeCell ref="D29:F30"/>
    <mergeCell ref="G29:I30"/>
    <mergeCell ref="J29:K30"/>
    <mergeCell ref="L29:N30"/>
    <mergeCell ref="A31:C33"/>
    <mergeCell ref="D31:F33"/>
    <mergeCell ref="G31:I33"/>
    <mergeCell ref="J31:K33"/>
    <mergeCell ref="L31:N33"/>
    <mergeCell ref="M39:N40"/>
    <mergeCell ref="A41:B42"/>
    <mergeCell ref="C41:D42"/>
    <mergeCell ref="E41:F42"/>
    <mergeCell ref="G41:H42"/>
    <mergeCell ref="I41:J42"/>
    <mergeCell ref="K41:L42"/>
    <mergeCell ref="M41:N42"/>
    <mergeCell ref="A39:B40"/>
    <mergeCell ref="C39:D40"/>
    <mergeCell ref="E39:F40"/>
    <mergeCell ref="G39:H40"/>
    <mergeCell ref="I39:J40"/>
    <mergeCell ref="K39:L40"/>
    <mergeCell ref="A43:N43"/>
    <mergeCell ref="A44:C45"/>
    <mergeCell ref="D44:F45"/>
    <mergeCell ref="G44:I45"/>
    <mergeCell ref="J44:L45"/>
    <mergeCell ref="M44:N47"/>
    <mergeCell ref="A46:C47"/>
    <mergeCell ref="D46:F47"/>
    <mergeCell ref="G46:I47"/>
    <mergeCell ref="J46:L47"/>
    <mergeCell ref="A54:N54"/>
    <mergeCell ref="C56:D57"/>
    <mergeCell ref="G56:I57"/>
    <mergeCell ref="A56:B57"/>
    <mergeCell ref="E56:F57"/>
    <mergeCell ref="A55:F55"/>
    <mergeCell ref="M51:N52"/>
    <mergeCell ref="A48:N48"/>
    <mergeCell ref="A49:B52"/>
    <mergeCell ref="C49:D52"/>
    <mergeCell ref="E49:F52"/>
    <mergeCell ref="G49:H52"/>
    <mergeCell ref="I49:J50"/>
    <mergeCell ref="K49:L50"/>
    <mergeCell ref="M49:N50"/>
    <mergeCell ref="I51:J52"/>
    <mergeCell ref="K51:L52"/>
    <mergeCell ref="I72:K74"/>
    <mergeCell ref="A70:D71"/>
    <mergeCell ref="E58:F59"/>
    <mergeCell ref="G58:I59"/>
    <mergeCell ref="A58:B59"/>
    <mergeCell ref="C58:D59"/>
    <mergeCell ref="A64:B65"/>
    <mergeCell ref="A66:B67"/>
    <mergeCell ref="A60:B61"/>
    <mergeCell ref="C60:D61"/>
    <mergeCell ref="E60:F61"/>
    <mergeCell ref="G60:I61"/>
    <mergeCell ref="J60:K61"/>
    <mergeCell ref="G55:N55"/>
    <mergeCell ref="A68:N68"/>
    <mergeCell ref="A69:N69"/>
    <mergeCell ref="E70:H71"/>
    <mergeCell ref="I70:K71"/>
    <mergeCell ref="L70:N71"/>
    <mergeCell ref="G64:I65"/>
    <mergeCell ref="G66:I67"/>
    <mergeCell ref="J64:K65"/>
    <mergeCell ref="J66:K67"/>
    <mergeCell ref="L64:N65"/>
    <mergeCell ref="L66:N67"/>
    <mergeCell ref="J56:K57"/>
    <mergeCell ref="J58:K59"/>
    <mergeCell ref="L56:N57"/>
    <mergeCell ref="L58:N59"/>
    <mergeCell ref="C64:D65"/>
    <mergeCell ref="C66:D67"/>
    <mergeCell ref="E64:F65"/>
    <mergeCell ref="E66:F67"/>
    <mergeCell ref="A84:N84"/>
    <mergeCell ref="L80:N80"/>
    <mergeCell ref="L81:N81"/>
    <mergeCell ref="A82:C82"/>
    <mergeCell ref="E82:F82"/>
    <mergeCell ref="A83:C83"/>
    <mergeCell ref="E83:F83"/>
    <mergeCell ref="A79:N79"/>
    <mergeCell ref="A80:C80"/>
    <mergeCell ref="E80:F80"/>
    <mergeCell ref="A81:C81"/>
    <mergeCell ref="E81:F81"/>
    <mergeCell ref="L60:N61"/>
    <mergeCell ref="A62:B63"/>
    <mergeCell ref="C62:D63"/>
    <mergeCell ref="E62:F63"/>
    <mergeCell ref="G62:I63"/>
    <mergeCell ref="J62:K63"/>
    <mergeCell ref="L62:N63"/>
    <mergeCell ref="L82:N82"/>
    <mergeCell ref="L83:N83"/>
    <mergeCell ref="G75:H76"/>
    <mergeCell ref="G77:H78"/>
    <mergeCell ref="I75:J76"/>
    <mergeCell ref="I77:J78"/>
    <mergeCell ref="K75:L76"/>
    <mergeCell ref="K77:L78"/>
    <mergeCell ref="M75:N76"/>
    <mergeCell ref="M77:N78"/>
    <mergeCell ref="L72:N74"/>
    <mergeCell ref="A75:C76"/>
    <mergeCell ref="A77:C78"/>
    <mergeCell ref="D75:F76"/>
    <mergeCell ref="D77:F78"/>
    <mergeCell ref="A72:D74"/>
    <mergeCell ref="E72:H74"/>
  </mergeCells>
  <dataValidations count="47">
    <dataValidation type="list" allowBlank="1" showInputMessage="1" showErrorMessage="1" promptTitle="Fuel Type" prompt="Select the Fuel Drop from the dropdown list. _x000a_" sqref="L31:N33" xr:uid="{C2122A11-DD64-450A-B436-A486555CA3DD}">
      <formula1>"Electricity, Natural Gas, Propane/LPG, Fuel Oil "</formula1>
    </dataValidation>
    <dataValidation type="list" allowBlank="1" showInputMessage="1" showErrorMessage="1" promptTitle="Equipment Type" prompt="Select the Equipment Type from the dropdown list. _x000a_" sqref="A10:C12 A36:C38" xr:uid="{FFBAE3AB-EA28-470A-B3EA-D257523328FD}">
      <formula1>"Storage, Heat Pump, Tankless/Instantaneous"</formula1>
    </dataValidation>
    <dataValidation type="list" allowBlank="1" showInputMessage="1" showErrorMessage="1" promptTitle="Location" prompt="Select the Location from the dropdown list. " sqref="D10:F12 D36:F38" xr:uid="{A05C6C35-B8BC-48E4-88E6-CB45F1D61B75}">
      <formula1>"Conditioned Space, Unconditioned Garage, Unconditioned Basement "</formula1>
    </dataValidation>
    <dataValidation type="list" allowBlank="1" showInputMessage="1" showErrorMessage="1" promptTitle="Input Units" prompt="Select the rated input of the water hear from the dropdown list. _x000a_" sqref="A15:B16 A41:B42" xr:uid="{1E718B10-ECEA-4D72-873F-B7DAC4664E20}">
      <formula1>"KBTU Per Hour, KW"</formula1>
    </dataValidation>
    <dataValidation type="list" allowBlank="1" showInputMessage="1" showErrorMessage="1" promptTitle="Insulation Type" prompt="Choose the Insulation Type for Existing Water Heater, if applicable. " sqref="M25:N26 M51:N52" xr:uid="{E28B8BA3-F2D6-44B5-A966-D16E96A43B58}">
      <formula1>"Fiberglass, Polyurethane"</formula1>
    </dataValidation>
    <dataValidation allowBlank="1" showInputMessage="1" showErrorMessage="1" promptTitle="Manufacturer" prompt="Enter Manufacturer of Water Heater. " sqref="A5:C7 A31:C33" xr:uid="{CC0C8F92-6E4B-4630-8659-120F5DD07098}"/>
    <dataValidation allowBlank="1" showInputMessage="1" showErrorMessage="1" promptTitle="Model Number " prompt="Enter Model Number from Dataplate. " sqref="D5:F7 D31:F33" xr:uid="{CF975A49-BF86-429D-9AAD-47BF72D09CCA}"/>
    <dataValidation allowBlank="1" showInputMessage="1" showErrorMessage="1" promptTitle="Serial Number" prompt="Enter Serial Number from Dataplate. " sqref="G5:I7 G31:I33" xr:uid="{40F54311-ACBD-48E5-912C-0EE73CE6565A}"/>
    <dataValidation allowBlank="1" showInputMessage="1" showErrorMessage="1" promptTitle="Manufacture Year" prompt="Enter Year Model of Water Heater. " sqref="J5:K7 J31:K33" xr:uid="{CC07E872-77C7-41BB-9D76-C78113F51614}"/>
    <dataValidation type="list" allowBlank="1" showInputMessage="1" showErrorMessage="1" promptTitle="Condition of Water Heater" prompt="Select the existing condtion of the water heater that best describes the appliance, if other, please provide explanation in notes section. _x000a_" sqref="G10:J12 G36:J38" xr:uid="{323F3BD6-C698-4558-8B67-800D9118611D}">
      <formula1>"Good- Working Properly, Fair - Functioning but missing components, Poor- Leaking Visible Corrosion, Not Working- Pilot Out/Ignition Issue Etc., Other- Explained In Notes"</formula1>
    </dataValidation>
    <dataValidation allowBlank="1" showInputMessage="1" showErrorMessage="1" promptTitle="Rated Storage Capacity" prompt="Enter the Rated Storage Capacity (Gal Size) of Water Heater. " sqref="K10:N12 K36:N38" xr:uid="{1E8F118D-B8AF-4E8E-A8FB-733C8F14E311}"/>
    <dataValidation allowBlank="1" showInputMessage="1" showErrorMessage="1" promptTitle="Rated Input" prompt="Rated Input refers to the amount of energy a water heater consumed to heat water, measured in specific units found on the dataplate tag. " sqref="C15:D16 C41:D42" xr:uid="{1F23BC11-E00E-468B-A69F-3A8AB4C92DD4}"/>
    <dataValidation allowBlank="1" showInputMessage="1" showErrorMessage="1" promptTitle="Output Rating " prompt="If Gas- Take the Input Rating x RE = BTU/Hr_x000a__x000a_If kW, the output is often the same as the input since electric units are nearly 100% efficient. " sqref="E15:F16 E41:F42" xr:uid="{17FC22E6-6C81-4E41-84E2-F1E52B83EF5A}"/>
    <dataValidation allowBlank="1" showInputMessage="1" showErrorMessage="1" promptTitle="Energy Factor" prompt="Measures overall efficiency, including standby loses (older metric, replaced by UEF)_x000a_" sqref="G15:H16 G41:H42" xr:uid="{730D7A52-AF59-4A26-B7D9-0F3288CBE9E6}"/>
    <dataValidation allowBlank="1" showInputMessage="1" showErrorMessage="1" promptTitle="Uniform Energy Factor" prompt="Updated version of EF, usually found on Energy Guide Label, measures how effectively a unit converts energy into usable hot water. " sqref="I15:J16 I41:J42" xr:uid="{738E0D6F-3E5D-4D02-8675-39AAA1952D6B}"/>
    <dataValidation allowBlank="1" showInputMessage="1" showErrorMessage="1" promptTitle="First- Hour Rating (gal)" prompt="Enter the FHR, usually found on Energy Guide, is the number of gallons hot water a storage type water heater can supply in the first hour of operation. " sqref="K15:L16 K41:L42" xr:uid="{824FB865-DF26-497C-9F0E-F411AFDCE591}"/>
    <dataValidation allowBlank="1" showInputMessage="1" showErrorMessage="1" promptTitle="Recovery Efficiency" prompt="Enter the RE for the equipment type, this meausres how efficiently the heater converts input energy into usable heat. _x000a_Typical RE's are 98% for Electric &amp; 76% Natural Gas/Propane" sqref="M15:N16 M41:N42" xr:uid="{16EF4FA7-1B10-42E4-9E89-A95711B08253}"/>
    <dataValidation allowBlank="1" showInputMessage="1" showErrorMessage="1" promptTitle="CO Levels" prompt="Enter CO Reading from Combustion Analyzer, if applicable. " sqref="A20:C21 A46:C47" xr:uid="{103479B8-4F9A-472B-9394-74C8E5F1DF3A}"/>
    <dataValidation type="list" allowBlank="1" showInputMessage="1" showErrorMessage="1" promptTitle="Draft Test Results" prompt="Did the Draft Test Pass or Fail from the Initial Inspection? " sqref="D20:F21 D46:F47" xr:uid="{44EB1B6E-FB50-44CC-8864-4061EF288739}">
      <formula1>"Yes, No, N/A"</formula1>
    </dataValidation>
    <dataValidation allowBlank="1" showInputMessage="1" showErrorMessage="1" promptTitle="HWH Testing Efficiency " prompt="Enter efficiency taken from Combustion Analyzer, if applicable. " sqref="G46:I47" xr:uid="{3B779C21-9B32-4525-827F-81D6BC33A0A1}"/>
    <dataValidation allowBlank="1" showInputMessage="1" showErrorMessage="1" promptTitle="HWH Temperature" prompt="Enter tested Temp from Water Heater. " sqref="J20:L21 J46:L47" xr:uid="{B757714E-6633-4BB3-A5B1-B1B3AF7CFB11}"/>
    <dataValidation allowBlank="1" showInputMessage="1" showErrorMessage="1" promptTitle="Water Heater Wrap Present" prompt="Select Box if Tank Insulation is present. " sqref="C23:D26 C49:D52" xr:uid="{8D964FED-1EFC-4D0A-8BAA-FBC5B1ADCD88}"/>
    <dataValidation allowBlank="1" showInputMessage="1" showErrorMessage="1" promptTitle="Water Heater Pipe Insul. Present" prompt="Select Box if Pipe Wrap is present for water heater. " sqref="G23:H26 G49:H52" xr:uid="{C0B45FAC-C1A1-496E-B762-E3C514E30066}"/>
    <dataValidation allowBlank="1" showInputMessage="1" showErrorMessage="1" promptTitle="Tank R-Value" prompt="Enter current Tank R-Value of existing Water Heater. " sqref="I25:J26 I51:J52" xr:uid="{5054D4BC-9C3A-40D2-96E5-6A0D157843A5}"/>
    <dataValidation allowBlank="1" showInputMessage="1" showErrorMessage="1" promptTitle="Thickness (in)" prompt="Enter thickness of existing water heater tank insulation, if applicable. " sqref="K25:L26 K51:L52" xr:uid="{24DC92A8-C546-4B68-9433-84A1F1AF0576}"/>
    <dataValidation type="list" allowBlank="1" showInputMessage="1" showErrorMessage="1" promptTitle="Defrost Option" prompt="Select the Defrost Option of Refrigerator. " sqref="A77:C78" xr:uid="{6E0290D0-304F-479D-8EE7-97833B113986}">
      <formula1>"Automatic, Manual, Partial Automatic, Other "</formula1>
    </dataValidation>
    <dataValidation type="list" allowBlank="1" showInputMessage="1" showErrorMessage="1" promptTitle="Location " prompt="Enter the Location of the Refrigerator. " sqref="D77:F78" xr:uid="{7886A2D1-5FB4-4625-A330-8180FB886312}">
      <formula1>"Conditioned Space, Unconditioned Garage, Unconditioned Basement"</formula1>
    </dataValidation>
    <dataValidation type="list" allowBlank="1" showInputMessage="1" showErrorMessage="1" promptTitle="Location " prompt="Select the location of the lighting from the dropdown list. " sqref="L80:N83" xr:uid="{09408E87-D620-405D-AFC3-4DAF0BA48F8E}">
      <formula1>"Kitchen, Family Room, Living Room, Recreation Room, Dining Room, Bedroom, Bathroom, Utility Room, Other "</formula1>
    </dataValidation>
    <dataValidation allowBlank="1" showInputMessage="1" showErrorMessage="1" promptTitle="# of Showerheads" prompt="Enter the # of Showerheads present. " sqref="A66:B67 A58:B59 A62:B63" xr:uid="{E08EE2A2-E814-4737-9722-1B390F76A9A7}"/>
    <dataValidation allowBlank="1" showInputMessage="1" showErrorMessage="1" promptTitle="Flow Rate (gpm)" prompt="Enter the existing flow rate of Showerheads. " sqref="C66:D67 C58:D59 C62:D63" xr:uid="{31495E48-B7DC-465D-B46B-F816934D953F}"/>
    <dataValidation allowBlank="1" showInputMessage="1" showErrorMessage="1" promptTitle="Shower Use (min/day)" prompt="Enter the min/day per Household. _x000a_Typically usage consist of 10.5`15 min per day/per person. " sqref="E66:F67 E58:F59 E62:F63" xr:uid="{799DE27C-36B2-45A2-99E7-2693DB1E1DCA}"/>
    <dataValidation allowBlank="1" showInputMessage="1" showErrorMessage="1" promptTitle="# of Aerators Present" prompt="Enter the # of Aerators present. " sqref="G66:I67 G58:I59 G62:I63" xr:uid="{70C2A960-B9D6-478F-9821-E372A49887C9}"/>
    <dataValidation allowBlank="1" showInputMessage="1" showErrorMessage="1" promptTitle="Flow Rate (gpm)" prompt="Enter the Gallon Per Minute rate for Each. " sqref="J66:K67 J58:K59 J62:K63" xr:uid="{5C60A957-986A-4A79-8BE9-87A7C729A219}"/>
    <dataValidation allowBlank="1" showInputMessage="1" showErrorMessage="1" promptTitle="Minutes each/per day" prompt="Enter Avg. Min per day for HH. _x000a_• Low Usage (1-2 People) 5-10 per day_x000a_• Moderate Usage (3-4 People) 10-20 per day. _x000a_• High Usage (5+ People) 20-30 per day. " sqref="L66:N67 L58:N59 L62:N63" xr:uid="{AC9636B0-7434-4ECD-A18F-868B7AB0242C}"/>
    <dataValidation allowBlank="1" showInputMessage="1" showErrorMessage="1" promptTitle="Manufacturer " prompt="Enter Refrigerator Manufacturer" sqref="A72:D74" xr:uid="{3C7EAD43-5379-45A9-A3DE-9F7F0A50B6D6}"/>
    <dataValidation allowBlank="1" showInputMessage="1" showErrorMessage="1" promptTitle="Model Number" prompt="Enter Model Number for Refrigerator. " sqref="E72:H74" xr:uid="{103C0204-96E2-40AB-80F8-D70054E40009}"/>
    <dataValidation allowBlank="1" showInputMessage="1" showErrorMessage="1" promptTitle="Serial Number" prompt="Enter Serial Number for Refrigerator " sqref="I72:K74" xr:uid="{9D46DB8E-4AD7-4810-99D8-3AC86C6FB88D}"/>
    <dataValidation allowBlank="1" showInputMessage="1" showErrorMessage="1" promptTitle="Manufacture Date" prompt="Enter Year Model of Refrigerator. " sqref="L72:N74" xr:uid="{88D00A81-9DA4-45ED-8BCF-77719BFD978C}"/>
    <dataValidation type="list" allowBlank="1" showInputMessage="1" showErrorMessage="1" promptTitle="Door Seal Condition" prompt="Select the Door Seal Condition of Refrigerator. " sqref="G77:H78" xr:uid="{51EE5E72-2A53-4CA6-A579-B5A0460C6C73}">
      <formula1>"Good, Fair- Some Wear, Poor- Gaps Visible "</formula1>
    </dataValidation>
    <dataValidation allowBlank="1" showInputMessage="1" showErrorMessage="1" promptTitle="Metering Mintues " prompt="If metered, enter the metering minutes from device. " sqref="I77:J78" xr:uid="{2467702B-DB81-4088-99B6-282BA7CDAFDE}"/>
    <dataValidation allowBlank="1" showInputMessage="1" showErrorMessage="1" promptTitle="Meter Reading" prompt="Enter Meter Reading taken from Device. " sqref="K77:L78" xr:uid="{4A16E6C6-2560-426E-9E5C-E11AAB2580A4}"/>
    <dataValidation allowBlank="1" showInputMessage="1" showErrorMessage="1" promptTitle="Size (cu ft)" prompt="Enter the size of existing refrigerator. " sqref="M77:N78" xr:uid="{BEE54B4A-CE32-4903-A773-ED624806B260}"/>
    <dataValidation type="list" allowBlank="1" showInputMessage="1" showErrorMessage="1" promptTitle="Type" prompt="Select Lighting Type from dropdown list. " sqref="F86 E80:F83" xr:uid="{AC49F043-0DB4-4B33-85D6-A497A34C2BBF}">
      <formula1>"Incandescent, Halogen, Fluorescent, CFL, LED, Other "</formula1>
    </dataValidation>
    <dataValidation allowBlank="1" showInputMessage="1" showErrorMessage="1" promptTitle="Quanity" prompt="Enter the # of lighting that share the same characteristics. " sqref="H80:H83" xr:uid="{7A3034B7-B815-42E4-8552-97DCC92DD0F4}"/>
    <dataValidation allowBlank="1" showInputMessage="1" showErrorMessage="1" promptTitle="Usage (hr/day)" prompt="Enter the Usage per day based on the type of lighting selected. _x000a_Small Home / Apartment (1-2 people) → 3-5 hours/day_x000a_Medium Home (3-4 people) → 5-8 hours/day_x000a_Large Home (5+ people) → 8-12 hours/day" sqref="J80:J83" xr:uid="{1DB14107-6D0C-46E8-9E38-639EEAB3FAA6}"/>
    <dataValidation type="list" allowBlank="1" showInputMessage="1" showErrorMessage="1" promptTitle="Spillage Test Results" prompt="Enter the results for spillage test. " sqref="G20:I21" xr:uid="{3CC75B1A-96B4-4237-80ED-B655A02EE976}">
      <formula1>"Pass, Fail"</formula1>
    </dataValidation>
    <dataValidation type="list" allowBlank="1" showInputMessage="1" showErrorMessage="1" promptTitle="Fuel Type" prompt="Select the Fuel Type from the dropdown list. _x000a_" sqref="L5:N7" xr:uid="{273538E0-1AF0-4D70-B731-EDFA1918B5DC}">
      <formula1>"Electricity, Natural Gas, Propane/LPG, Fuel Oil "</formula1>
    </dataValidation>
  </dataValidations>
  <printOptions horizontalCentered="1"/>
  <pageMargins left="0" right="0" top="0" bottom="0" header="0" footer="0"/>
  <pageSetup scale="70" orientation="landscape" r:id="rId1"/>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nchor moveWithCells="1">
                  <from>
                    <xdr:col>2</xdr:col>
                    <xdr:colOff>533400</xdr:colOff>
                    <xdr:row>22</xdr:row>
                    <xdr:rowOff>152400</xdr:rowOff>
                  </from>
                  <to>
                    <xdr:col>3</xdr:col>
                    <xdr:colOff>85725</xdr:colOff>
                    <xdr:row>24</xdr:row>
                    <xdr:rowOff>76200</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6</xdr:col>
                    <xdr:colOff>485775</xdr:colOff>
                    <xdr:row>22</xdr:row>
                    <xdr:rowOff>104775</xdr:rowOff>
                  </from>
                  <to>
                    <xdr:col>7</xdr:col>
                    <xdr:colOff>38100</xdr:colOff>
                    <xdr:row>24</xdr:row>
                    <xdr:rowOff>28575</xdr:rowOff>
                  </to>
                </anchor>
              </controlPr>
            </control>
          </mc:Choice>
        </mc:AlternateContent>
        <mc:AlternateContent xmlns:mc="http://schemas.openxmlformats.org/markup-compatibility/2006">
          <mc:Choice Requires="x14">
            <control shapeId="10250" r:id="rId6" name="Check Box 10">
              <controlPr defaultSize="0" autoFill="0" autoLine="0" autoPict="0">
                <anchor moveWithCells="1">
                  <from>
                    <xdr:col>2</xdr:col>
                    <xdr:colOff>723900</xdr:colOff>
                    <xdr:row>49</xdr:row>
                    <xdr:rowOff>38100</xdr:rowOff>
                  </from>
                  <to>
                    <xdr:col>3</xdr:col>
                    <xdr:colOff>276225</xdr:colOff>
                    <xdr:row>50</xdr:row>
                    <xdr:rowOff>152400</xdr:rowOff>
                  </to>
                </anchor>
              </controlPr>
            </control>
          </mc:Choice>
        </mc:AlternateContent>
        <mc:AlternateContent xmlns:mc="http://schemas.openxmlformats.org/markup-compatibility/2006">
          <mc:Choice Requires="x14">
            <control shapeId="10251" r:id="rId7" name="Check Box 11">
              <controlPr defaultSize="0" autoFill="0" autoLine="0" autoPict="0">
                <anchor moveWithCells="1">
                  <from>
                    <xdr:col>6</xdr:col>
                    <xdr:colOff>685800</xdr:colOff>
                    <xdr:row>49</xdr:row>
                    <xdr:rowOff>9525</xdr:rowOff>
                  </from>
                  <to>
                    <xdr:col>7</xdr:col>
                    <xdr:colOff>238125</xdr:colOff>
                    <xdr:row>50</xdr:row>
                    <xdr:rowOff>123825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3FAC4-8CDB-4603-A96F-5F368C0B7831}">
  <sheetPr codeName="Sheet14"/>
  <dimension ref="A1:N73"/>
  <sheetViews>
    <sheetView showGridLines="0" zoomScaleNormal="100" workbookViewId="0">
      <selection sqref="A1:N1"/>
    </sheetView>
  </sheetViews>
  <sheetFormatPr defaultRowHeight="15" x14ac:dyDescent="0.25"/>
  <cols>
    <col min="1" max="12" width="11" customWidth="1"/>
    <col min="13" max="13" width="20.7109375" customWidth="1"/>
    <col min="14" max="14" width="53.42578125" customWidth="1"/>
  </cols>
  <sheetData>
    <row r="1" spans="1:14" s="22" customFormat="1" ht="18.2" customHeight="1" x14ac:dyDescent="0.25">
      <c r="A1" s="261" t="s">
        <v>289</v>
      </c>
      <c r="B1" s="262"/>
      <c r="C1" s="262"/>
      <c r="D1" s="262"/>
      <c r="E1" s="262"/>
      <c r="F1" s="262"/>
      <c r="G1" s="262"/>
      <c r="H1" s="262"/>
      <c r="I1" s="262"/>
      <c r="J1" s="262"/>
      <c r="K1" s="262"/>
      <c r="L1" s="262"/>
      <c r="M1" s="262"/>
      <c r="N1" s="263"/>
    </row>
    <row r="2" spans="1:14" x14ac:dyDescent="0.25">
      <c r="A2" s="506" t="s">
        <v>290</v>
      </c>
      <c r="B2" s="507"/>
      <c r="C2" s="507"/>
      <c r="D2" s="507"/>
      <c r="E2" s="507"/>
      <c r="F2" s="507"/>
      <c r="G2" s="507"/>
      <c r="H2" s="507"/>
      <c r="I2" s="507"/>
      <c r="J2" s="507"/>
      <c r="K2" s="507"/>
      <c r="L2" s="507"/>
      <c r="M2" s="507"/>
      <c r="N2" s="508"/>
    </row>
    <row r="3" spans="1:14" x14ac:dyDescent="0.25">
      <c r="A3" s="341" t="s">
        <v>291</v>
      </c>
      <c r="B3" s="287"/>
      <c r="C3" s="287"/>
      <c r="D3" s="226"/>
      <c r="E3" s="226"/>
      <c r="F3" s="287" t="s">
        <v>225</v>
      </c>
      <c r="G3" s="287"/>
      <c r="H3" s="226"/>
      <c r="I3" s="226"/>
      <c r="J3" s="287" t="s">
        <v>292</v>
      </c>
      <c r="K3" s="287"/>
      <c r="L3" s="226"/>
      <c r="M3" s="226"/>
      <c r="N3" s="394"/>
    </row>
    <row r="4" spans="1:14" x14ac:dyDescent="0.25">
      <c r="A4" s="341"/>
      <c r="B4" s="287"/>
      <c r="C4" s="287"/>
      <c r="D4" s="226"/>
      <c r="E4" s="226"/>
      <c r="F4" s="287"/>
      <c r="G4" s="287"/>
      <c r="H4" s="226"/>
      <c r="I4" s="226"/>
      <c r="J4" s="287"/>
      <c r="K4" s="287"/>
      <c r="L4" s="226"/>
      <c r="M4" s="226"/>
      <c r="N4" s="394"/>
    </row>
    <row r="5" spans="1:14" x14ac:dyDescent="0.25">
      <c r="A5" s="341" t="s">
        <v>291</v>
      </c>
      <c r="B5" s="287"/>
      <c r="C5" s="287"/>
      <c r="D5" s="226"/>
      <c r="E5" s="226"/>
      <c r="F5" s="287" t="s">
        <v>225</v>
      </c>
      <c r="G5" s="287"/>
      <c r="H5" s="226"/>
      <c r="I5" s="226"/>
      <c r="J5" s="287" t="s">
        <v>292</v>
      </c>
      <c r="K5" s="287"/>
      <c r="L5" s="226"/>
      <c r="M5" s="226"/>
      <c r="N5" s="394"/>
    </row>
    <row r="6" spans="1:14" x14ac:dyDescent="0.25">
      <c r="A6" s="341"/>
      <c r="B6" s="287"/>
      <c r="C6" s="287"/>
      <c r="D6" s="226"/>
      <c r="E6" s="226"/>
      <c r="F6" s="287"/>
      <c r="G6" s="287"/>
      <c r="H6" s="226"/>
      <c r="I6" s="226"/>
      <c r="J6" s="287"/>
      <c r="K6" s="287"/>
      <c r="L6" s="226"/>
      <c r="M6" s="226"/>
      <c r="N6" s="394"/>
    </row>
    <row r="7" spans="1:14" x14ac:dyDescent="0.25">
      <c r="A7" s="341" t="s">
        <v>291</v>
      </c>
      <c r="B7" s="287"/>
      <c r="C7" s="287"/>
      <c r="D7" s="226"/>
      <c r="E7" s="226"/>
      <c r="F7" s="287" t="s">
        <v>225</v>
      </c>
      <c r="G7" s="287"/>
      <c r="H7" s="226"/>
      <c r="I7" s="226"/>
      <c r="J7" s="287" t="s">
        <v>292</v>
      </c>
      <c r="K7" s="287"/>
      <c r="L7" s="226"/>
      <c r="M7" s="226"/>
      <c r="N7" s="394"/>
    </row>
    <row r="8" spans="1:14" x14ac:dyDescent="0.25">
      <c r="A8" s="341"/>
      <c r="B8" s="287"/>
      <c r="C8" s="287"/>
      <c r="D8" s="226"/>
      <c r="E8" s="226"/>
      <c r="F8" s="287"/>
      <c r="G8" s="287"/>
      <c r="H8" s="226"/>
      <c r="I8" s="226"/>
      <c r="J8" s="287"/>
      <c r="K8" s="287"/>
      <c r="L8" s="226"/>
      <c r="M8" s="226"/>
      <c r="N8" s="394"/>
    </row>
    <row r="9" spans="1:14" x14ac:dyDescent="0.25">
      <c r="A9" s="423" t="s">
        <v>293</v>
      </c>
      <c r="B9" s="342"/>
      <c r="C9" s="342"/>
      <c r="D9" s="323"/>
      <c r="E9" s="323"/>
      <c r="F9" s="55"/>
      <c r="G9" s="56"/>
      <c r="H9" s="56"/>
      <c r="I9" s="56"/>
      <c r="J9" s="56"/>
      <c r="K9" s="56"/>
      <c r="L9" s="56"/>
      <c r="M9" s="56"/>
      <c r="N9" s="154"/>
    </row>
    <row r="10" spans="1:14" x14ac:dyDescent="0.25">
      <c r="A10" s="423"/>
      <c r="B10" s="342"/>
      <c r="C10" s="342"/>
      <c r="D10" s="323"/>
      <c r="E10" s="323"/>
      <c r="F10" s="526" t="s">
        <v>294</v>
      </c>
      <c r="G10" s="527"/>
      <c r="H10" s="527"/>
      <c r="I10" s="527"/>
      <c r="J10" s="527"/>
      <c r="K10" s="527"/>
      <c r="L10" s="527"/>
      <c r="M10" s="527"/>
      <c r="N10" s="528"/>
    </row>
    <row r="11" spans="1:14" x14ac:dyDescent="0.25">
      <c r="A11" s="423"/>
      <c r="B11" s="342"/>
      <c r="C11" s="342"/>
      <c r="D11" s="323"/>
      <c r="E11" s="323"/>
      <c r="F11" s="57"/>
      <c r="G11" s="51"/>
      <c r="H11" s="51"/>
      <c r="I11" s="51"/>
      <c r="J11" s="51"/>
      <c r="K11" s="51"/>
      <c r="L11" s="51"/>
      <c r="M11" s="51"/>
      <c r="N11" s="148"/>
    </row>
    <row r="12" spans="1:14" x14ac:dyDescent="0.25">
      <c r="A12" s="423" t="s">
        <v>295</v>
      </c>
      <c r="B12" s="342"/>
      <c r="C12" s="342"/>
      <c r="D12" s="226"/>
      <c r="E12" s="226"/>
      <c r="F12" s="287" t="s">
        <v>225</v>
      </c>
      <c r="G12" s="287"/>
      <c r="H12" s="226"/>
      <c r="I12" s="226"/>
      <c r="J12" s="287" t="s">
        <v>292</v>
      </c>
      <c r="K12" s="287"/>
      <c r="L12" s="226"/>
      <c r="M12" s="226"/>
      <c r="N12" s="394"/>
    </row>
    <row r="13" spans="1:14" x14ac:dyDescent="0.25">
      <c r="A13" s="423"/>
      <c r="B13" s="342"/>
      <c r="C13" s="342"/>
      <c r="D13" s="226"/>
      <c r="E13" s="226"/>
      <c r="F13" s="287"/>
      <c r="G13" s="287"/>
      <c r="H13" s="226"/>
      <c r="I13" s="226"/>
      <c r="J13" s="287"/>
      <c r="K13" s="287"/>
      <c r="L13" s="226"/>
      <c r="M13" s="226"/>
      <c r="N13" s="394"/>
    </row>
    <row r="14" spans="1:14" x14ac:dyDescent="0.25">
      <c r="A14" s="423" t="s">
        <v>295</v>
      </c>
      <c r="B14" s="342"/>
      <c r="C14" s="342"/>
      <c r="D14" s="226"/>
      <c r="E14" s="226"/>
      <c r="F14" s="287" t="s">
        <v>225</v>
      </c>
      <c r="G14" s="287"/>
      <c r="H14" s="226"/>
      <c r="I14" s="226"/>
      <c r="J14" s="287" t="s">
        <v>292</v>
      </c>
      <c r="K14" s="287"/>
      <c r="L14" s="226"/>
      <c r="M14" s="226"/>
      <c r="N14" s="394"/>
    </row>
    <row r="15" spans="1:14" x14ac:dyDescent="0.25">
      <c r="A15" s="423"/>
      <c r="B15" s="342"/>
      <c r="C15" s="342"/>
      <c r="D15" s="226"/>
      <c r="E15" s="226"/>
      <c r="F15" s="287"/>
      <c r="G15" s="287"/>
      <c r="H15" s="226"/>
      <c r="I15" s="226"/>
      <c r="J15" s="287"/>
      <c r="K15" s="287"/>
      <c r="L15" s="226"/>
      <c r="M15" s="226"/>
      <c r="N15" s="394"/>
    </row>
    <row r="16" spans="1:14" x14ac:dyDescent="0.25">
      <c r="A16" s="423" t="s">
        <v>296</v>
      </c>
      <c r="B16" s="342"/>
      <c r="C16" s="342"/>
      <c r="D16" s="323"/>
      <c r="E16" s="323"/>
      <c r="F16" s="55"/>
      <c r="G16" s="56"/>
      <c r="H16" s="56"/>
      <c r="I16" s="56"/>
      <c r="J16" s="56"/>
      <c r="K16" s="56"/>
      <c r="L16" s="56"/>
      <c r="M16" s="56"/>
      <c r="N16" s="154"/>
    </row>
    <row r="17" spans="1:14" x14ac:dyDescent="0.25">
      <c r="A17" s="423"/>
      <c r="B17" s="342"/>
      <c r="C17" s="342"/>
      <c r="D17" s="323"/>
      <c r="E17" s="323"/>
      <c r="F17" s="526" t="s">
        <v>297</v>
      </c>
      <c r="G17" s="527"/>
      <c r="H17" s="527"/>
      <c r="I17" s="527"/>
      <c r="J17" s="527"/>
      <c r="K17" s="527"/>
      <c r="L17" s="527"/>
      <c r="M17" s="527"/>
      <c r="N17" s="528"/>
    </row>
    <row r="18" spans="1:14" x14ac:dyDescent="0.25">
      <c r="A18" s="423"/>
      <c r="B18" s="342"/>
      <c r="C18" s="342"/>
      <c r="D18" s="323"/>
      <c r="E18" s="323"/>
      <c r="F18" s="57"/>
      <c r="G18" s="51"/>
      <c r="H18" s="51"/>
      <c r="I18" s="51"/>
      <c r="J18" s="51"/>
      <c r="K18" s="51"/>
      <c r="L18" s="51"/>
      <c r="M18" s="51"/>
      <c r="N18" s="148"/>
    </row>
    <row r="19" spans="1:14" x14ac:dyDescent="0.25">
      <c r="A19" s="506" t="s">
        <v>298</v>
      </c>
      <c r="B19" s="507"/>
      <c r="C19" s="507"/>
      <c r="D19" s="507"/>
      <c r="E19" s="507"/>
      <c r="F19" s="507"/>
      <c r="G19" s="507"/>
      <c r="H19" s="507"/>
      <c r="I19" s="507"/>
      <c r="J19" s="507"/>
      <c r="K19" s="507"/>
      <c r="L19" s="507"/>
      <c r="M19" s="507"/>
      <c r="N19" s="508"/>
    </row>
    <row r="20" spans="1:14" x14ac:dyDescent="0.25">
      <c r="A20" s="423" t="s">
        <v>299</v>
      </c>
      <c r="B20" s="342"/>
      <c r="C20" s="342"/>
      <c r="D20" s="287" t="s">
        <v>304</v>
      </c>
      <c r="E20" s="287"/>
      <c r="F20" s="287"/>
      <c r="G20" s="342" t="s">
        <v>300</v>
      </c>
      <c r="H20" s="342"/>
      <c r="I20" s="342"/>
      <c r="J20" s="342" t="s">
        <v>301</v>
      </c>
      <c r="K20" s="342"/>
      <c r="L20" s="342"/>
      <c r="M20" s="342" t="s">
        <v>322</v>
      </c>
      <c r="N20" s="395"/>
    </row>
    <row r="21" spans="1:14" x14ac:dyDescent="0.25">
      <c r="A21" s="423"/>
      <c r="B21" s="342"/>
      <c r="C21" s="342"/>
      <c r="D21" s="287"/>
      <c r="E21" s="287"/>
      <c r="F21" s="287"/>
      <c r="G21" s="342"/>
      <c r="H21" s="342"/>
      <c r="I21" s="342"/>
      <c r="J21" s="342"/>
      <c r="K21" s="342"/>
      <c r="L21" s="342"/>
      <c r="M21" s="342"/>
      <c r="N21" s="395"/>
    </row>
    <row r="22" spans="1:14" ht="45" customHeight="1" x14ac:dyDescent="0.25">
      <c r="A22" s="392"/>
      <c r="B22" s="226"/>
      <c r="C22" s="226"/>
      <c r="D22" s="226"/>
      <c r="E22" s="226"/>
      <c r="F22" s="226"/>
      <c r="G22" s="226"/>
      <c r="H22" s="226"/>
      <c r="I22" s="226"/>
      <c r="J22" s="226"/>
      <c r="K22" s="226"/>
      <c r="L22" s="226"/>
      <c r="M22" s="287" t="s">
        <v>323</v>
      </c>
      <c r="N22" s="395" t="s">
        <v>327</v>
      </c>
    </row>
    <row r="23" spans="1:14" x14ac:dyDescent="0.25">
      <c r="A23" s="392"/>
      <c r="B23" s="226"/>
      <c r="C23" s="226"/>
      <c r="D23" s="226"/>
      <c r="E23" s="226"/>
      <c r="F23" s="226"/>
      <c r="G23" s="226"/>
      <c r="H23" s="226"/>
      <c r="I23" s="226"/>
      <c r="J23" s="226"/>
      <c r="K23" s="226"/>
      <c r="L23" s="226"/>
      <c r="M23" s="287"/>
      <c r="N23" s="395"/>
    </row>
    <row r="24" spans="1:14" x14ac:dyDescent="0.25">
      <c r="A24" s="523" t="s">
        <v>310</v>
      </c>
      <c r="B24" s="524"/>
      <c r="C24" s="524"/>
      <c r="D24" s="524"/>
      <c r="E24" s="524"/>
      <c r="F24" s="524"/>
      <c r="G24" s="524"/>
      <c r="H24" s="524"/>
      <c r="I24" s="524"/>
      <c r="J24" s="524"/>
      <c r="K24" s="524"/>
      <c r="L24" s="525"/>
      <c r="M24" s="62" t="s">
        <v>324</v>
      </c>
      <c r="N24" s="155" t="s">
        <v>328</v>
      </c>
    </row>
    <row r="25" spans="1:14" x14ac:dyDescent="0.25">
      <c r="A25" s="156" t="s">
        <v>305</v>
      </c>
      <c r="B25" s="59"/>
      <c r="C25" s="59"/>
      <c r="D25" s="59"/>
      <c r="E25" s="59"/>
      <c r="F25" s="59"/>
      <c r="G25" s="59"/>
      <c r="H25" s="59"/>
      <c r="I25" s="59"/>
      <c r="J25" s="59"/>
      <c r="K25" s="59"/>
      <c r="L25" s="58"/>
      <c r="M25" s="62" t="s">
        <v>325</v>
      </c>
      <c r="N25" s="155" t="s">
        <v>302</v>
      </c>
    </row>
    <row r="26" spans="1:14" x14ac:dyDescent="0.25">
      <c r="A26" s="156" t="s">
        <v>306</v>
      </c>
      <c r="B26" s="59"/>
      <c r="C26" s="59"/>
      <c r="D26" s="59"/>
      <c r="E26" s="59"/>
      <c r="F26" s="59"/>
      <c r="G26" s="59"/>
      <c r="H26" s="59"/>
      <c r="I26" s="59"/>
      <c r="J26" s="59"/>
      <c r="K26" s="59"/>
      <c r="L26" s="58"/>
      <c r="M26" s="62" t="s">
        <v>326</v>
      </c>
      <c r="N26" s="155" t="s">
        <v>329</v>
      </c>
    </row>
    <row r="27" spans="1:14" x14ac:dyDescent="0.25">
      <c r="A27" s="156" t="s">
        <v>307</v>
      </c>
      <c r="B27" s="59"/>
      <c r="C27" s="59"/>
      <c r="D27" s="59"/>
      <c r="E27" s="59"/>
      <c r="F27" s="59"/>
      <c r="G27" s="59"/>
      <c r="H27" s="59"/>
      <c r="I27" s="59"/>
      <c r="J27" s="59"/>
      <c r="K27" s="59"/>
      <c r="L27" s="58"/>
      <c r="M27" s="157" t="s">
        <v>330</v>
      </c>
      <c r="N27" s="158"/>
    </row>
    <row r="28" spans="1:14" x14ac:dyDescent="0.25">
      <c r="A28" s="156" t="s">
        <v>308</v>
      </c>
      <c r="B28" s="59"/>
      <c r="C28" s="59"/>
      <c r="D28" s="59"/>
      <c r="E28" s="59"/>
      <c r="F28" s="59"/>
      <c r="G28" s="59"/>
      <c r="H28" s="59"/>
      <c r="I28" s="59"/>
      <c r="J28" s="59"/>
      <c r="K28" s="59"/>
      <c r="L28" s="58"/>
      <c r="M28" s="157" t="s">
        <v>331</v>
      </c>
      <c r="N28" s="158"/>
    </row>
    <row r="29" spans="1:14" ht="15.75" customHeight="1" x14ac:dyDescent="0.25">
      <c r="A29" s="159" t="s">
        <v>309</v>
      </c>
      <c r="B29" s="60"/>
      <c r="C29" s="60"/>
      <c r="D29" s="60"/>
      <c r="E29" s="60"/>
      <c r="F29" s="60"/>
      <c r="G29" s="60"/>
      <c r="H29" s="60"/>
      <c r="I29" s="60"/>
      <c r="J29" s="60"/>
      <c r="K29" s="60"/>
      <c r="L29" s="61"/>
      <c r="M29" s="157" t="s">
        <v>332</v>
      </c>
      <c r="N29" s="158"/>
    </row>
    <row r="30" spans="1:14" x14ac:dyDescent="0.25">
      <c r="A30" s="506" t="s">
        <v>311</v>
      </c>
      <c r="B30" s="507"/>
      <c r="C30" s="507"/>
      <c r="D30" s="507"/>
      <c r="E30" s="507"/>
      <c r="F30" s="507"/>
      <c r="G30" s="507"/>
      <c r="H30" s="507"/>
      <c r="I30" s="507"/>
      <c r="J30" s="507"/>
      <c r="K30" s="507"/>
      <c r="L30" s="507"/>
      <c r="M30" s="507"/>
      <c r="N30" s="508"/>
    </row>
    <row r="31" spans="1:14" x14ac:dyDescent="0.25">
      <c r="A31" s="341" t="s">
        <v>313</v>
      </c>
      <c r="B31" s="287"/>
      <c r="C31" s="287"/>
      <c r="D31" s="287" t="s">
        <v>312</v>
      </c>
      <c r="E31" s="287"/>
      <c r="F31" s="342" t="s">
        <v>314</v>
      </c>
      <c r="G31" s="342"/>
      <c r="H31" s="342" t="s">
        <v>315</v>
      </c>
      <c r="I31" s="342"/>
      <c r="J31" s="287" t="s">
        <v>321</v>
      </c>
      <c r="K31" s="287"/>
      <c r="L31" s="287"/>
      <c r="M31" s="287"/>
      <c r="N31" s="393"/>
    </row>
    <row r="32" spans="1:14" x14ac:dyDescent="0.25">
      <c r="A32" s="341"/>
      <c r="B32" s="287"/>
      <c r="C32" s="287"/>
      <c r="D32" s="287"/>
      <c r="E32" s="287"/>
      <c r="F32" s="342"/>
      <c r="G32" s="342"/>
      <c r="H32" s="342"/>
      <c r="I32" s="342"/>
      <c r="J32" s="64" t="s">
        <v>316</v>
      </c>
      <c r="K32" s="64" t="s">
        <v>317</v>
      </c>
      <c r="L32" s="64" t="s">
        <v>318</v>
      </c>
      <c r="M32" s="70" t="s">
        <v>319</v>
      </c>
      <c r="N32" s="160" t="s">
        <v>320</v>
      </c>
    </row>
    <row r="33" spans="1:14" x14ac:dyDescent="0.25">
      <c r="A33" s="392"/>
      <c r="B33" s="226"/>
      <c r="C33" s="226"/>
      <c r="D33" s="226"/>
      <c r="E33" s="226"/>
      <c r="F33" s="226"/>
      <c r="G33" s="226"/>
      <c r="H33" s="226"/>
      <c r="I33" s="226"/>
      <c r="J33" s="226"/>
      <c r="K33" s="226"/>
      <c r="L33" s="226"/>
      <c r="M33" s="226"/>
      <c r="N33" s="394"/>
    </row>
    <row r="34" spans="1:14" ht="15.75" thickBot="1" x14ac:dyDescent="0.3">
      <c r="A34" s="520"/>
      <c r="B34" s="521"/>
      <c r="C34" s="521"/>
      <c r="D34" s="521"/>
      <c r="E34" s="521"/>
      <c r="F34" s="521"/>
      <c r="G34" s="521"/>
      <c r="H34" s="521"/>
      <c r="I34" s="521"/>
      <c r="J34" s="521"/>
      <c r="K34" s="521"/>
      <c r="L34" s="521"/>
      <c r="M34" s="521"/>
      <c r="N34" s="522"/>
    </row>
    <row r="35" spans="1:14" x14ac:dyDescent="0.25">
      <c r="A35" s="542" t="s">
        <v>333</v>
      </c>
      <c r="B35" s="543"/>
      <c r="C35" s="543"/>
      <c r="D35" s="543"/>
      <c r="E35" s="543"/>
      <c r="F35" s="543"/>
      <c r="G35" s="543"/>
      <c r="H35" s="543"/>
      <c r="I35" s="543"/>
      <c r="J35" s="543"/>
      <c r="K35" s="543"/>
      <c r="L35" s="543"/>
      <c r="M35" s="161"/>
      <c r="N35" s="162"/>
    </row>
    <row r="36" spans="1:14" x14ac:dyDescent="0.25">
      <c r="A36" s="531" t="s">
        <v>341</v>
      </c>
      <c r="B36" s="532"/>
      <c r="C36" s="532"/>
      <c r="D36" s="532"/>
      <c r="E36" s="532"/>
      <c r="F36" s="533" t="s">
        <v>342</v>
      </c>
      <c r="G36" s="533"/>
      <c r="H36" s="488" t="s">
        <v>343</v>
      </c>
      <c r="I36" s="488"/>
      <c r="J36" s="488"/>
      <c r="K36" s="287" t="s">
        <v>342</v>
      </c>
      <c r="L36" s="287"/>
      <c r="M36" s="532" t="s">
        <v>351</v>
      </c>
      <c r="N36" s="534"/>
    </row>
    <row r="37" spans="1:14" ht="15" customHeight="1" x14ac:dyDescent="0.25">
      <c r="A37" s="423" t="s">
        <v>334</v>
      </c>
      <c r="B37" s="342"/>
      <c r="C37" s="342"/>
      <c r="D37" s="342"/>
      <c r="E37" s="323"/>
      <c r="F37" s="431"/>
      <c r="G37" s="431"/>
      <c r="H37" s="342" t="s">
        <v>344</v>
      </c>
      <c r="I37" s="342"/>
      <c r="J37" s="323"/>
      <c r="K37" s="431"/>
      <c r="L37" s="431"/>
      <c r="M37" s="342" t="s">
        <v>355</v>
      </c>
      <c r="N37" s="394"/>
    </row>
    <row r="38" spans="1:14" x14ac:dyDescent="0.25">
      <c r="A38" s="423"/>
      <c r="B38" s="342"/>
      <c r="C38" s="342"/>
      <c r="D38" s="342"/>
      <c r="E38" s="323"/>
      <c r="F38" s="431"/>
      <c r="G38" s="431"/>
      <c r="H38" s="342"/>
      <c r="I38" s="342"/>
      <c r="J38" s="323"/>
      <c r="K38" s="431"/>
      <c r="L38" s="431"/>
      <c r="M38" s="342"/>
      <c r="N38" s="394"/>
    </row>
    <row r="39" spans="1:14" x14ac:dyDescent="0.25">
      <c r="A39" s="423"/>
      <c r="B39" s="342"/>
      <c r="C39" s="342"/>
      <c r="D39" s="342"/>
      <c r="E39" s="323"/>
      <c r="F39" s="431"/>
      <c r="G39" s="431"/>
      <c r="H39" s="342"/>
      <c r="I39" s="342"/>
      <c r="J39" s="323"/>
      <c r="K39" s="431"/>
      <c r="L39" s="431"/>
      <c r="M39" s="342"/>
      <c r="N39" s="394"/>
    </row>
    <row r="40" spans="1:14" ht="15" customHeight="1" x14ac:dyDescent="0.25">
      <c r="A40" s="423" t="s">
        <v>335</v>
      </c>
      <c r="B40" s="342"/>
      <c r="C40" s="342"/>
      <c r="D40" s="342"/>
      <c r="E40" s="323"/>
      <c r="F40" s="431"/>
      <c r="G40" s="431"/>
      <c r="H40" s="342"/>
      <c r="I40" s="342"/>
      <c r="J40" s="323"/>
      <c r="K40" s="431"/>
      <c r="L40" s="431"/>
      <c r="M40" s="342" t="s">
        <v>356</v>
      </c>
      <c r="N40" s="394"/>
    </row>
    <row r="41" spans="1:14" x14ac:dyDescent="0.25">
      <c r="A41" s="423"/>
      <c r="B41" s="342"/>
      <c r="C41" s="342"/>
      <c r="D41" s="342"/>
      <c r="E41" s="323"/>
      <c r="F41" s="431"/>
      <c r="G41" s="431"/>
      <c r="H41" s="342"/>
      <c r="I41" s="342"/>
      <c r="J41" s="323"/>
      <c r="K41" s="431"/>
      <c r="L41" s="431"/>
      <c r="M41" s="342"/>
      <c r="N41" s="394"/>
    </row>
    <row r="42" spans="1:14" x14ac:dyDescent="0.25">
      <c r="A42" s="423"/>
      <c r="B42" s="342"/>
      <c r="C42" s="342"/>
      <c r="D42" s="342"/>
      <c r="E42" s="323"/>
      <c r="F42" s="431"/>
      <c r="G42" s="431"/>
      <c r="H42" s="342"/>
      <c r="I42" s="342"/>
      <c r="J42" s="323"/>
      <c r="K42" s="431"/>
      <c r="L42" s="431"/>
      <c r="M42" s="342"/>
      <c r="N42" s="394"/>
    </row>
    <row r="43" spans="1:14" x14ac:dyDescent="0.25">
      <c r="A43" s="423" t="s">
        <v>336</v>
      </c>
      <c r="B43" s="342"/>
      <c r="C43" s="342"/>
      <c r="D43" s="342"/>
      <c r="E43" s="323"/>
      <c r="F43" s="431"/>
      <c r="G43" s="431"/>
      <c r="H43" s="488" t="s">
        <v>345</v>
      </c>
      <c r="I43" s="488"/>
      <c r="J43" s="488"/>
      <c r="K43" s="287" t="s">
        <v>347</v>
      </c>
      <c r="L43" s="287"/>
      <c r="M43" s="342"/>
      <c r="N43" s="394"/>
    </row>
    <row r="44" spans="1:14" x14ac:dyDescent="0.25">
      <c r="A44" s="423"/>
      <c r="B44" s="342"/>
      <c r="C44" s="342"/>
      <c r="D44" s="342"/>
      <c r="E44" s="323"/>
      <c r="F44" s="431"/>
      <c r="G44" s="431"/>
      <c r="H44" s="342" t="s">
        <v>346</v>
      </c>
      <c r="I44" s="342"/>
      <c r="J44" s="323"/>
      <c r="K44" s="431"/>
      <c r="L44" s="431"/>
      <c r="M44" s="342" t="s">
        <v>352</v>
      </c>
      <c r="N44" s="394"/>
    </row>
    <row r="45" spans="1:14" x14ac:dyDescent="0.25">
      <c r="A45" s="423"/>
      <c r="B45" s="342"/>
      <c r="C45" s="342"/>
      <c r="D45" s="342"/>
      <c r="E45" s="323"/>
      <c r="F45" s="431"/>
      <c r="G45" s="431"/>
      <c r="H45" s="342"/>
      <c r="I45" s="342"/>
      <c r="J45" s="323"/>
      <c r="K45" s="431"/>
      <c r="L45" s="431"/>
      <c r="M45" s="342"/>
      <c r="N45" s="394"/>
    </row>
    <row r="46" spans="1:14" x14ac:dyDescent="0.25">
      <c r="A46" s="423" t="s">
        <v>337</v>
      </c>
      <c r="B46" s="342"/>
      <c r="C46" s="342"/>
      <c r="D46" s="342"/>
      <c r="E46" s="323"/>
      <c r="F46" s="431"/>
      <c r="G46" s="431"/>
      <c r="H46" s="342"/>
      <c r="I46" s="342"/>
      <c r="J46" s="323"/>
      <c r="K46" s="431"/>
      <c r="L46" s="431"/>
      <c r="M46" s="342"/>
      <c r="N46" s="394"/>
    </row>
    <row r="47" spans="1:14" x14ac:dyDescent="0.25">
      <c r="A47" s="423"/>
      <c r="B47" s="342"/>
      <c r="C47" s="342"/>
      <c r="D47" s="342"/>
      <c r="E47" s="323"/>
      <c r="F47" s="431"/>
      <c r="G47" s="431"/>
      <c r="H47" s="342"/>
      <c r="I47" s="342"/>
      <c r="J47" s="323"/>
      <c r="K47" s="431"/>
      <c r="L47" s="431"/>
      <c r="M47" s="287" t="s">
        <v>353</v>
      </c>
      <c r="N47" s="394"/>
    </row>
    <row r="48" spans="1:14" x14ac:dyDescent="0.25">
      <c r="A48" s="423"/>
      <c r="B48" s="342"/>
      <c r="C48" s="342"/>
      <c r="D48" s="342"/>
      <c r="E48" s="323"/>
      <c r="F48" s="431"/>
      <c r="G48" s="431"/>
      <c r="H48" s="342"/>
      <c r="I48" s="342"/>
      <c r="J48" s="323"/>
      <c r="K48" s="431"/>
      <c r="L48" s="431"/>
      <c r="M48" s="287"/>
      <c r="N48" s="394"/>
    </row>
    <row r="49" spans="1:14" x14ac:dyDescent="0.25">
      <c r="A49" s="423" t="s">
        <v>338</v>
      </c>
      <c r="B49" s="342"/>
      <c r="C49" s="342"/>
      <c r="D49" s="342"/>
      <c r="E49" s="323"/>
      <c r="F49" s="431"/>
      <c r="G49" s="431"/>
      <c r="H49" s="488" t="s">
        <v>348</v>
      </c>
      <c r="I49" s="488"/>
      <c r="J49" s="488"/>
      <c r="K49" s="533" t="s">
        <v>342</v>
      </c>
      <c r="L49" s="533"/>
      <c r="M49" s="287"/>
      <c r="N49" s="394"/>
    </row>
    <row r="50" spans="1:14" ht="15" customHeight="1" x14ac:dyDescent="0.25">
      <c r="A50" s="423"/>
      <c r="B50" s="342"/>
      <c r="C50" s="342"/>
      <c r="D50" s="342"/>
      <c r="E50" s="323"/>
      <c r="F50" s="431"/>
      <c r="G50" s="431"/>
      <c r="H50" s="342" t="s">
        <v>349</v>
      </c>
      <c r="I50" s="342"/>
      <c r="J50" s="323"/>
      <c r="K50" s="323"/>
      <c r="L50" s="323"/>
      <c r="M50" s="342" t="s">
        <v>354</v>
      </c>
      <c r="N50" s="537"/>
    </row>
    <row r="51" spans="1:14" x14ac:dyDescent="0.25">
      <c r="A51" s="423"/>
      <c r="B51" s="342"/>
      <c r="C51" s="342"/>
      <c r="D51" s="342"/>
      <c r="E51" s="323"/>
      <c r="F51" s="431"/>
      <c r="G51" s="431"/>
      <c r="H51" s="342"/>
      <c r="I51" s="342"/>
      <c r="J51" s="323"/>
      <c r="K51" s="323"/>
      <c r="L51" s="323"/>
      <c r="M51" s="342"/>
      <c r="N51" s="537"/>
    </row>
    <row r="52" spans="1:14" x14ac:dyDescent="0.25">
      <c r="A52" s="423" t="s">
        <v>339</v>
      </c>
      <c r="B52" s="342"/>
      <c r="C52" s="342"/>
      <c r="D52" s="342"/>
      <c r="E52" s="323"/>
      <c r="F52" s="431"/>
      <c r="G52" s="431"/>
      <c r="H52" s="342"/>
      <c r="I52" s="342"/>
      <c r="J52" s="323"/>
      <c r="K52" s="323"/>
      <c r="L52" s="323"/>
      <c r="M52" s="342"/>
      <c r="N52" s="537"/>
    </row>
    <row r="53" spans="1:14" x14ac:dyDescent="0.25">
      <c r="A53" s="423"/>
      <c r="B53" s="342"/>
      <c r="C53" s="342"/>
      <c r="D53" s="342"/>
      <c r="E53" s="323"/>
      <c r="F53" s="431"/>
      <c r="G53" s="431"/>
      <c r="H53" s="342"/>
      <c r="I53" s="342"/>
      <c r="J53" s="323"/>
      <c r="K53" s="323"/>
      <c r="L53" s="323"/>
      <c r="M53" s="342"/>
      <c r="N53" s="537"/>
    </row>
    <row r="54" spans="1:14" x14ac:dyDescent="0.25">
      <c r="A54" s="423"/>
      <c r="B54" s="342"/>
      <c r="C54" s="342"/>
      <c r="D54" s="342"/>
      <c r="E54" s="323"/>
      <c r="F54" s="431"/>
      <c r="G54" s="431"/>
      <c r="H54" s="342"/>
      <c r="I54" s="342"/>
      <c r="J54" s="323"/>
      <c r="K54" s="323"/>
      <c r="L54" s="323"/>
      <c r="M54" s="532" t="s">
        <v>357</v>
      </c>
      <c r="N54" s="534"/>
    </row>
    <row r="55" spans="1:14" x14ac:dyDescent="0.25">
      <c r="A55" s="423" t="s">
        <v>340</v>
      </c>
      <c r="B55" s="342"/>
      <c r="C55" s="342"/>
      <c r="D55" s="342"/>
      <c r="E55" s="323"/>
      <c r="F55" s="431"/>
      <c r="G55" s="431"/>
      <c r="H55" s="342" t="s">
        <v>350</v>
      </c>
      <c r="I55" s="342"/>
      <c r="J55" s="323"/>
      <c r="K55" s="226"/>
      <c r="L55" s="226"/>
      <c r="M55" s="342" t="s">
        <v>358</v>
      </c>
      <c r="N55" s="537"/>
    </row>
    <row r="56" spans="1:14" x14ac:dyDescent="0.25">
      <c r="A56" s="423"/>
      <c r="B56" s="342"/>
      <c r="C56" s="342"/>
      <c r="D56" s="342"/>
      <c r="E56" s="323"/>
      <c r="F56" s="431"/>
      <c r="G56" s="431"/>
      <c r="H56" s="342"/>
      <c r="I56" s="342"/>
      <c r="J56" s="323"/>
      <c r="K56" s="226"/>
      <c r="L56" s="226"/>
      <c r="M56" s="342"/>
      <c r="N56" s="537"/>
    </row>
    <row r="57" spans="1:14" x14ac:dyDescent="0.25">
      <c r="A57" s="529"/>
      <c r="B57" s="530"/>
      <c r="C57" s="530"/>
      <c r="D57" s="530"/>
      <c r="E57" s="497"/>
      <c r="F57" s="540"/>
      <c r="G57" s="540"/>
      <c r="H57" s="530"/>
      <c r="I57" s="530"/>
      <c r="J57" s="497"/>
      <c r="K57" s="409"/>
      <c r="L57" s="409"/>
      <c r="M57" s="530"/>
      <c r="N57" s="547"/>
    </row>
    <row r="58" spans="1:14" s="22" customFormat="1" ht="18.75" customHeight="1" x14ac:dyDescent="0.25">
      <c r="A58" s="494" t="s">
        <v>362</v>
      </c>
      <c r="B58" s="495"/>
      <c r="C58" s="495"/>
      <c r="D58" s="495"/>
      <c r="E58" s="495"/>
      <c r="F58" s="495"/>
      <c r="G58" s="495"/>
      <c r="H58" s="495"/>
      <c r="I58" s="495"/>
      <c r="J58" s="495"/>
      <c r="K58" s="495"/>
      <c r="L58" s="495"/>
      <c r="M58" s="495"/>
      <c r="N58" s="496"/>
    </row>
    <row r="59" spans="1:14" s="22" customFormat="1" ht="18.2" customHeight="1" x14ac:dyDescent="0.25">
      <c r="A59" s="538" t="s">
        <v>359</v>
      </c>
      <c r="B59" s="539"/>
      <c r="C59" s="541"/>
      <c r="D59" s="541"/>
      <c r="E59" s="541"/>
      <c r="F59" s="541"/>
      <c r="G59" s="541"/>
      <c r="H59" s="541"/>
      <c r="I59" s="541"/>
      <c r="J59" s="541"/>
      <c r="K59" s="539" t="s">
        <v>360</v>
      </c>
      <c r="L59" s="539"/>
      <c r="M59" s="535"/>
      <c r="N59" s="536"/>
    </row>
    <row r="60" spans="1:14" s="22" customFormat="1" ht="18.2" customHeight="1" x14ac:dyDescent="0.25">
      <c r="A60" s="538"/>
      <c r="B60" s="539"/>
      <c r="C60" s="541"/>
      <c r="D60" s="541"/>
      <c r="E60" s="541"/>
      <c r="F60" s="541"/>
      <c r="G60" s="541"/>
      <c r="H60" s="541"/>
      <c r="I60" s="541"/>
      <c r="J60" s="541"/>
      <c r="K60" s="539"/>
      <c r="L60" s="539"/>
      <c r="M60" s="535"/>
      <c r="N60" s="536"/>
    </row>
    <row r="61" spans="1:14" s="22" customFormat="1" ht="18.2" customHeight="1" x14ac:dyDescent="0.25">
      <c r="A61" s="538" t="s">
        <v>359</v>
      </c>
      <c r="B61" s="539"/>
      <c r="C61" s="541"/>
      <c r="D61" s="541"/>
      <c r="E61" s="541"/>
      <c r="F61" s="541"/>
      <c r="G61" s="541"/>
      <c r="H61" s="541"/>
      <c r="I61" s="541"/>
      <c r="J61" s="541"/>
      <c r="K61" s="539" t="s">
        <v>360</v>
      </c>
      <c r="L61" s="539"/>
      <c r="M61" s="535"/>
      <c r="N61" s="536"/>
    </row>
    <row r="62" spans="1:14" s="22" customFormat="1" ht="18.2" customHeight="1" x14ac:dyDescent="0.25">
      <c r="A62" s="538"/>
      <c r="B62" s="539"/>
      <c r="C62" s="541"/>
      <c r="D62" s="541"/>
      <c r="E62" s="541"/>
      <c r="F62" s="541"/>
      <c r="G62" s="541"/>
      <c r="H62" s="541"/>
      <c r="I62" s="541"/>
      <c r="J62" s="541"/>
      <c r="K62" s="539"/>
      <c r="L62" s="539"/>
      <c r="M62" s="535"/>
      <c r="N62" s="536"/>
    </row>
    <row r="63" spans="1:14" s="22" customFormat="1" ht="18.2" customHeight="1" x14ac:dyDescent="0.25">
      <c r="A63" s="538" t="s">
        <v>359</v>
      </c>
      <c r="B63" s="539"/>
      <c r="C63" s="541"/>
      <c r="D63" s="541"/>
      <c r="E63" s="541"/>
      <c r="F63" s="541"/>
      <c r="G63" s="541"/>
      <c r="H63" s="541"/>
      <c r="I63" s="541"/>
      <c r="J63" s="541"/>
      <c r="K63" s="539" t="s">
        <v>360</v>
      </c>
      <c r="L63" s="539"/>
      <c r="M63" s="535"/>
      <c r="N63" s="536"/>
    </row>
    <row r="64" spans="1:14" s="22" customFormat="1" ht="18.2" customHeight="1" x14ac:dyDescent="0.25">
      <c r="A64" s="538"/>
      <c r="B64" s="539"/>
      <c r="C64" s="541"/>
      <c r="D64" s="541"/>
      <c r="E64" s="541"/>
      <c r="F64" s="541"/>
      <c r="G64" s="541"/>
      <c r="H64" s="541"/>
      <c r="I64" s="541"/>
      <c r="J64" s="541"/>
      <c r="K64" s="539"/>
      <c r="L64" s="539"/>
      <c r="M64" s="535"/>
      <c r="N64" s="536"/>
    </row>
    <row r="65" spans="1:14" s="22" customFormat="1" ht="18.2" customHeight="1" x14ac:dyDescent="0.25">
      <c r="A65" s="538" t="s">
        <v>359</v>
      </c>
      <c r="B65" s="539"/>
      <c r="C65" s="541"/>
      <c r="D65" s="541"/>
      <c r="E65" s="541"/>
      <c r="F65" s="541"/>
      <c r="G65" s="541"/>
      <c r="H65" s="541"/>
      <c r="I65" s="541"/>
      <c r="J65" s="541"/>
      <c r="K65" s="539" t="s">
        <v>360</v>
      </c>
      <c r="L65" s="539"/>
      <c r="M65" s="535"/>
      <c r="N65" s="536"/>
    </row>
    <row r="66" spans="1:14" s="22" customFormat="1" ht="18.2" customHeight="1" x14ac:dyDescent="0.25">
      <c r="A66" s="538"/>
      <c r="B66" s="539"/>
      <c r="C66" s="541"/>
      <c r="D66" s="541"/>
      <c r="E66" s="541"/>
      <c r="F66" s="541"/>
      <c r="G66" s="541"/>
      <c r="H66" s="541"/>
      <c r="I66" s="541"/>
      <c r="J66" s="541"/>
      <c r="K66" s="539"/>
      <c r="L66" s="539"/>
      <c r="M66" s="535"/>
      <c r="N66" s="536"/>
    </row>
    <row r="67" spans="1:14" s="22" customFormat="1" ht="18.2" customHeight="1" x14ac:dyDescent="0.25">
      <c r="A67" s="538" t="s">
        <v>359</v>
      </c>
      <c r="B67" s="539"/>
      <c r="C67" s="541"/>
      <c r="D67" s="541"/>
      <c r="E67" s="541"/>
      <c r="F67" s="541"/>
      <c r="G67" s="541"/>
      <c r="H67" s="541"/>
      <c r="I67" s="541"/>
      <c r="J67" s="541"/>
      <c r="K67" s="539" t="s">
        <v>360</v>
      </c>
      <c r="L67" s="539"/>
      <c r="M67" s="535"/>
      <c r="N67" s="536"/>
    </row>
    <row r="68" spans="1:14" s="22" customFormat="1" ht="18.2" customHeight="1" x14ac:dyDescent="0.25">
      <c r="A68" s="538"/>
      <c r="B68" s="539"/>
      <c r="C68" s="541"/>
      <c r="D68" s="541"/>
      <c r="E68" s="541"/>
      <c r="F68" s="541"/>
      <c r="G68" s="541"/>
      <c r="H68" s="541"/>
      <c r="I68" s="541"/>
      <c r="J68" s="541"/>
      <c r="K68" s="539"/>
      <c r="L68" s="539"/>
      <c r="M68" s="535"/>
      <c r="N68" s="536"/>
    </row>
    <row r="69" spans="1:14" s="22" customFormat="1" ht="18.2" customHeight="1" x14ac:dyDescent="0.25">
      <c r="A69" s="538" t="s">
        <v>359</v>
      </c>
      <c r="B69" s="539"/>
      <c r="C69" s="541"/>
      <c r="D69" s="541"/>
      <c r="E69" s="541"/>
      <c r="F69" s="541"/>
      <c r="G69" s="541"/>
      <c r="H69" s="541"/>
      <c r="I69" s="541"/>
      <c r="J69" s="541"/>
      <c r="K69" s="539" t="s">
        <v>360</v>
      </c>
      <c r="L69" s="539"/>
      <c r="M69" s="535"/>
      <c r="N69" s="536"/>
    </row>
    <row r="70" spans="1:14" s="22" customFormat="1" ht="18.2" customHeight="1" x14ac:dyDescent="0.25">
      <c r="A70" s="538"/>
      <c r="B70" s="539"/>
      <c r="C70" s="541"/>
      <c r="D70" s="541"/>
      <c r="E70" s="541"/>
      <c r="F70" s="541"/>
      <c r="G70" s="541"/>
      <c r="H70" s="541"/>
      <c r="I70" s="541"/>
      <c r="J70" s="541"/>
      <c r="K70" s="539"/>
      <c r="L70" s="539"/>
      <c r="M70" s="535"/>
      <c r="N70" s="536"/>
    </row>
    <row r="71" spans="1:14" s="22" customFormat="1" ht="18.2" customHeight="1" x14ac:dyDescent="0.25">
      <c r="A71" s="538" t="s">
        <v>359</v>
      </c>
      <c r="B71" s="539"/>
      <c r="C71" s="541"/>
      <c r="D71" s="541"/>
      <c r="E71" s="541"/>
      <c r="F71" s="541"/>
      <c r="G71" s="541"/>
      <c r="H71" s="541"/>
      <c r="I71" s="541"/>
      <c r="J71" s="541"/>
      <c r="K71" s="539" t="s">
        <v>360</v>
      </c>
      <c r="L71" s="539"/>
      <c r="M71" s="535"/>
      <c r="N71" s="536"/>
    </row>
    <row r="72" spans="1:14" s="22" customFormat="1" ht="18.2" customHeight="1" x14ac:dyDescent="0.25">
      <c r="A72" s="538"/>
      <c r="B72" s="539"/>
      <c r="C72" s="541"/>
      <c r="D72" s="541"/>
      <c r="E72" s="541"/>
      <c r="F72" s="541"/>
      <c r="G72" s="541"/>
      <c r="H72" s="541"/>
      <c r="I72" s="541"/>
      <c r="J72" s="541"/>
      <c r="K72" s="539"/>
      <c r="L72" s="539"/>
      <c r="M72" s="535"/>
      <c r="N72" s="536"/>
    </row>
    <row r="73" spans="1:14" s="22" customFormat="1" ht="18.75" customHeight="1" thickBot="1" x14ac:dyDescent="0.3">
      <c r="A73" s="544" t="s">
        <v>361</v>
      </c>
      <c r="B73" s="545"/>
      <c r="C73" s="545"/>
      <c r="D73" s="545"/>
      <c r="E73" s="545"/>
      <c r="F73" s="545"/>
      <c r="G73" s="545"/>
      <c r="H73" s="545"/>
      <c r="I73" s="545"/>
      <c r="J73" s="545"/>
      <c r="K73" s="545"/>
      <c r="L73" s="545"/>
      <c r="M73" s="545"/>
      <c r="N73" s="546"/>
    </row>
  </sheetData>
  <mergeCells count="152">
    <mergeCell ref="A35:L35"/>
    <mergeCell ref="C65:J66"/>
    <mergeCell ref="C67:J68"/>
    <mergeCell ref="C69:J70"/>
    <mergeCell ref="A71:B72"/>
    <mergeCell ref="K71:L72"/>
    <mergeCell ref="A73:N73"/>
    <mergeCell ref="C71:J72"/>
    <mergeCell ref="A67:B68"/>
    <mergeCell ref="A69:B70"/>
    <mergeCell ref="A65:B66"/>
    <mergeCell ref="K65:L66"/>
    <mergeCell ref="M69:N70"/>
    <mergeCell ref="M71:N72"/>
    <mergeCell ref="M65:N66"/>
    <mergeCell ref="M67:N68"/>
    <mergeCell ref="K67:L68"/>
    <mergeCell ref="K69:L70"/>
    <mergeCell ref="M54:N54"/>
    <mergeCell ref="M55:M57"/>
    <mergeCell ref="N55:N57"/>
    <mergeCell ref="A58:N58"/>
    <mergeCell ref="A59:B60"/>
    <mergeCell ref="K59:L60"/>
    <mergeCell ref="A61:B62"/>
    <mergeCell ref="K61:L62"/>
    <mergeCell ref="A63:B64"/>
    <mergeCell ref="K55:L57"/>
    <mergeCell ref="F55:G57"/>
    <mergeCell ref="C59:J60"/>
    <mergeCell ref="C61:J62"/>
    <mergeCell ref="C63:J64"/>
    <mergeCell ref="K63:L64"/>
    <mergeCell ref="M59:N60"/>
    <mergeCell ref="M61:N62"/>
    <mergeCell ref="M63:N64"/>
    <mergeCell ref="M47:M49"/>
    <mergeCell ref="N47:N49"/>
    <mergeCell ref="M50:M53"/>
    <mergeCell ref="N50:N53"/>
    <mergeCell ref="M40:M43"/>
    <mergeCell ref="N40:N43"/>
    <mergeCell ref="N44:N46"/>
    <mergeCell ref="M44:M46"/>
    <mergeCell ref="M36:N36"/>
    <mergeCell ref="M37:M39"/>
    <mergeCell ref="N37:N39"/>
    <mergeCell ref="K49:L49"/>
    <mergeCell ref="K50:L54"/>
    <mergeCell ref="K36:L36"/>
    <mergeCell ref="K37:L42"/>
    <mergeCell ref="H43:J43"/>
    <mergeCell ref="H44:I48"/>
    <mergeCell ref="J44:J48"/>
    <mergeCell ref="K44:L48"/>
    <mergeCell ref="K43:L43"/>
    <mergeCell ref="F49:G51"/>
    <mergeCell ref="F52:G54"/>
    <mergeCell ref="H36:J36"/>
    <mergeCell ref="H37:I42"/>
    <mergeCell ref="J37:J42"/>
    <mergeCell ref="H50:I54"/>
    <mergeCell ref="J50:J54"/>
    <mergeCell ref="H55:I57"/>
    <mergeCell ref="J55:J57"/>
    <mergeCell ref="H49:J49"/>
    <mergeCell ref="F36:G36"/>
    <mergeCell ref="F37:G39"/>
    <mergeCell ref="F40:G42"/>
    <mergeCell ref="F43:G45"/>
    <mergeCell ref="F46:G48"/>
    <mergeCell ref="A49:D51"/>
    <mergeCell ref="E49:E51"/>
    <mergeCell ref="A52:D54"/>
    <mergeCell ref="A55:D57"/>
    <mergeCell ref="E52:E54"/>
    <mergeCell ref="E55:E57"/>
    <mergeCell ref="A46:D48"/>
    <mergeCell ref="E46:E48"/>
    <mergeCell ref="A36:E36"/>
    <mergeCell ref="A37:D39"/>
    <mergeCell ref="E37:E39"/>
    <mergeCell ref="A40:D42"/>
    <mergeCell ref="E40:E42"/>
    <mergeCell ref="A43:D45"/>
    <mergeCell ref="E43:E45"/>
    <mergeCell ref="A1:N1"/>
    <mergeCell ref="A2:N2"/>
    <mergeCell ref="A3:C4"/>
    <mergeCell ref="D3:E4"/>
    <mergeCell ref="F3:G4"/>
    <mergeCell ref="H3:I4"/>
    <mergeCell ref="J3:K4"/>
    <mergeCell ref="L3:N4"/>
    <mergeCell ref="L7:N8"/>
    <mergeCell ref="A5:C6"/>
    <mergeCell ref="D5:E6"/>
    <mergeCell ref="F5:G6"/>
    <mergeCell ref="H5:I6"/>
    <mergeCell ref="J5:K6"/>
    <mergeCell ref="L5:N6"/>
    <mergeCell ref="A7:C8"/>
    <mergeCell ref="D7:E8"/>
    <mergeCell ref="F7:G8"/>
    <mergeCell ref="H7:I8"/>
    <mergeCell ref="J7:K8"/>
    <mergeCell ref="L14:N15"/>
    <mergeCell ref="A9:C11"/>
    <mergeCell ref="D9:E11"/>
    <mergeCell ref="F10:N10"/>
    <mergeCell ref="A12:C13"/>
    <mergeCell ref="D12:E13"/>
    <mergeCell ref="F12:G13"/>
    <mergeCell ref="H12:I13"/>
    <mergeCell ref="J12:K13"/>
    <mergeCell ref="L12:N13"/>
    <mergeCell ref="A14:C15"/>
    <mergeCell ref="D14:E15"/>
    <mergeCell ref="F14:G15"/>
    <mergeCell ref="H14:I15"/>
    <mergeCell ref="J14:K15"/>
    <mergeCell ref="A16:C18"/>
    <mergeCell ref="D16:E18"/>
    <mergeCell ref="F17:N17"/>
    <mergeCell ref="A20:C21"/>
    <mergeCell ref="A19:N19"/>
    <mergeCell ref="D20:F21"/>
    <mergeCell ref="G20:I21"/>
    <mergeCell ref="J20:L21"/>
    <mergeCell ref="J22:L23"/>
    <mergeCell ref="A24:L24"/>
    <mergeCell ref="A30:N30"/>
    <mergeCell ref="M20:N21"/>
    <mergeCell ref="M22:M23"/>
    <mergeCell ref="N22:N23"/>
    <mergeCell ref="A22:C23"/>
    <mergeCell ref="D22:F23"/>
    <mergeCell ref="G22:I23"/>
    <mergeCell ref="A31:C32"/>
    <mergeCell ref="A33:C34"/>
    <mergeCell ref="D31:E32"/>
    <mergeCell ref="D33:E34"/>
    <mergeCell ref="F31:G32"/>
    <mergeCell ref="F33:G34"/>
    <mergeCell ref="H31:I32"/>
    <mergeCell ref="H33:I34"/>
    <mergeCell ref="J31:N31"/>
    <mergeCell ref="J33:J34"/>
    <mergeCell ref="K33:K34"/>
    <mergeCell ref="L33:L34"/>
    <mergeCell ref="M33:M34"/>
    <mergeCell ref="N33:N34"/>
  </mergeCells>
  <dataValidations count="22">
    <dataValidation type="list" allowBlank="1" showInputMessage="1" showErrorMessage="1" promptTitle="Location " prompt="Select the location needed for the Smoke Detector(s). " sqref="H3:I8" xr:uid="{F2032791-3CD7-4BAA-AAD3-AF1B6FF0D6C9}">
      <formula1>"Bedroom, Master Bedroom, Hall, Kitchen, Other"</formula1>
    </dataValidation>
    <dataValidation type="list" allowBlank="1" showInputMessage="1" showErrorMessage="1" promptTitle="Location " prompt="Select the location needed for the CO Detector(s). " sqref="H12:I15" xr:uid="{9E35D73E-8F0B-477B-A686-32E11A08FB4B}">
      <formula1>"Bedroom, Master Bedroom, Hall, Kitchen, Other"</formula1>
    </dataValidation>
    <dataValidation allowBlank="1" showInputMessage="1" showErrorMessage="1" promptTitle="Quantity" prompt="Enter the # of CO Detector needed for this location. " sqref="L12:N15" xr:uid="{4094D4BD-CD03-4D6B-9D5D-B1F59181E5AC}"/>
    <dataValidation allowBlank="1" showInputMessage="1" showErrorMessage="1" promptTitle="Quantity" prompt="Enter the # of Smoke Detectors needed for this location. " sqref="L3:N8" xr:uid="{45327062-2C87-4E96-AA0B-0E3C6C89526E}"/>
    <dataValidation type="list" allowBlank="1" showInputMessage="1" showErrorMessage="1" promptTitle="CAZ Location" prompt="Select the location of the combustion appliance. " sqref="A22:C23" xr:uid="{BCEFCEE9-E9F8-42D3-A45B-AD5D205295E9}">
      <formula1>"Conditioned Space, Unconditioned Space"</formula1>
    </dataValidation>
    <dataValidation type="list" allowBlank="1" showInputMessage="1" showErrorMessage="1" promptTitle="Combustion Air " prompt="Select from the dropdown list. _x000a_Based on current conditions &amp; testing result(s) does the CAZ need to be isolated to account for fresh air? " sqref="D22:F23" xr:uid="{A50C76A8-F025-41FC-BCEB-6C34E6679B16}">
      <formula1>"Yes- Adequate, No- Install Make Up Air"</formula1>
    </dataValidation>
    <dataValidation type="list" allowBlank="1" showInputMessage="1" showErrorMessage="1" promptTitle="Build Combustion Closet for CAZ?" prompt="Select from the dropdown list. " sqref="G22:I23" xr:uid="{33136D2A-0782-468B-A355-FAB8DB666B03}">
      <formula1>"Yes, No, N/A"</formula1>
    </dataValidation>
    <dataValidation type="list" allowBlank="1" showInputMessage="1" showErrorMessage="1" promptTitle="Oven Fuel Type" prompt="Select the Fuel Type for the Oven. " sqref="A33:C34" xr:uid="{70E6B3E7-D6AC-4DF8-86F0-8EEC42FC8AAE}">
      <formula1>"Electric, Natural Gas, Propane/LPG, Other "</formula1>
    </dataValidation>
    <dataValidation type="list" allowBlank="1" showInputMessage="1" showErrorMessage="1" promptTitle="Oven Measurement" prompt="Is the measurement taken from the Combustion analyzer at or below the CO threshold for an Oven. _x000a_Select from the dropdown options. " sqref="D33:E34" xr:uid="{731528D5-17D6-427C-9EA3-A5B1BC7A07B5}">
      <formula1>"&lt;225 As Measured, &gt;225 As Measured "</formula1>
    </dataValidation>
    <dataValidation type="list" allowBlank="1" showInputMessage="1" showErrorMessage="1" promptTitle="Recommend Replacement" prompt="Based on the Test Results and professional judgement, does this oven need or meet criteria outlined in H&amp;S plan to trigger a replacement?" sqref="H33:I34" xr:uid="{C43FF0E7-40DC-4CB5-8C69-533FBD6D1A84}">
      <formula1>"Yes, No"</formula1>
    </dataValidation>
    <dataValidation type="list" allowBlank="1" showInputMessage="1" showErrorMessage="1" promptTitle="Wood Stove Present?" prompt="Yes or No?" sqref="N37:N39" xr:uid="{DAE12B0F-7C38-48DF-9EBB-CF9A8BA3ED61}">
      <formula1>"Yes, No, N/A"</formula1>
    </dataValidation>
    <dataValidation type="list" allowBlank="1" showInputMessage="1" showErrorMessage="1" promptTitle="Fireplace Passes Inspection " prompt="Fireplace inspection to include visual assessment of venting, seals, fireblocking, etc. " sqref="N44:N46" xr:uid="{44EC42BD-3FA2-45ED-9F9A-734459E62402}">
      <formula1>"Yes, No, N/A"</formula1>
    </dataValidation>
    <dataValidation type="list" allowBlank="1" showInputMessage="1" showErrorMessage="1" promptTitle="Fireplace Condition " prompt="Enter the current condition that best describes the fireplace from a visual inspection standpoint. " sqref="N47:N49" xr:uid="{3E1050FF-3B34-49F5-8D8C-9296BE00D4C8}">
      <formula1>"Yes, No, N/A"</formula1>
    </dataValidation>
    <dataValidation type="list" allowBlank="1" showInputMessage="1" showErrorMessage="1" promptTitle="Wood Stove" prompt="Does Wood Stove have proper protection? Yes or No? " sqref="N40:N43" xr:uid="{D12665A4-8BB6-47CE-81C4-CEFD62E9D998}">
      <formula1>"Yes, No- Evaluate Further, N/A"</formula1>
    </dataValidation>
    <dataValidation type="list" allowBlank="1" showInputMessage="1" showErrorMessage="1" promptTitle="Lead Paint" prompt="Suspected Lead Paint Present in home? Yes or No?" sqref="N55:N57" xr:uid="{840DF549-610C-4C4C-88EA-0539E824B95A}">
      <formula1>"Possible- Built prior 1978., No- Built After 1978. "</formula1>
    </dataValidation>
    <dataValidation allowBlank="1" showInputMessage="1" showErrorMessage="1" promptTitle="Cost($)" prompt="Enter the cost associated with the proposed H&amp;S measure. " sqref="M69 M59 M61 M63 M65 M67 M71" xr:uid="{1C4DDB63-E2CD-4E03-8364-749B38F5B40A}"/>
    <dataValidation allowBlank="1" showInputMessage="1" showErrorMessage="1" promptTitle="Measure/Description" prompt="Enter the H&amp;S proposed measure needed for home along with the description from agency procured pricing. _x000a_Note: Combine H&amp;S measure(s) if there are not enough boxes. " sqref="C69 C59 C61 C63 C65 C67 C71" xr:uid="{66458969-FF60-4CFC-AFA7-E08E654E52C3}"/>
    <dataValidation allowBlank="1" showInputMessage="1" showErrorMessage="1" promptTitle="Combustion Air Vent Pipe Size" prompt="Enter the Air Vent Pipe Size need to isolate the CAZ and provide the correct amount of make-up air based on the size and capacity. " sqref="J22:L23" xr:uid="{15B7050B-4990-408B-BDFD-8F992FF7F4EB}"/>
    <dataValidation type="list" allowBlank="1" showInputMessage="1" showErrorMessage="1" promptTitle="Beyond Cleaning Repair" prompt="Based on your professional judgement, can the issue be fixed by cleaning the oven?" sqref="F33:G34" xr:uid="{59D59000-D173-4302-93BA-2F6527F7AAE1}">
      <formula1>"Yes, No"</formula1>
    </dataValidation>
    <dataValidation type="list" allowBlank="1" showInputMessage="1" showErrorMessage="1" promptTitle="Range Top Burner Measurements" prompt="Are the measurements taken above CO or below CO threshold?_x000a_Select from the dropdown list. " sqref="J33:J34 K33:K34 L33:L34 M33:M34 N33:N34" xr:uid="{ACD7CCCC-6CC0-4FA4-9182-B4A0F973BBF2}">
      <formula1>"&lt;25 ppm, &gt;25ppm "</formula1>
    </dataValidation>
    <dataValidation allowBlank="1" showInputMessage="1" showErrorMessage="1" promptTitle="Action Needed?" prompt="Based on Visual Inspection, select from the dropdown list that best describes the outcome. " sqref="F37:G39 F40:G42 F43:G45 F46:G48 F49:G51 F52:G54 F55:G57 K37:L42 K44:L48 K50:L54 K55:L57" xr:uid="{8D56AE5A-0D00-44DF-9775-45F92DC74D43}"/>
    <dataValidation type="list" allowBlank="1" showInputMessage="1" showErrorMessage="1" promptTitle="Fireplace Operation" prompt="Does the Client utilize the existing fireplace to its full potential and is deemed safe?" sqref="N50:N53" xr:uid="{935D84B0-0A3E-4F13-B151-C9C5B0427608}">
      <formula1>"Yes- Uses as Backup, No, N/A"</formula1>
    </dataValidation>
  </dataValidations>
  <printOptions horizontalCentered="1"/>
  <pageMargins left="0" right="0" top="0" bottom="0" header="0" footer="0"/>
  <pageSetup scale="63" orientation="landscape" r:id="rId1"/>
  <rowBreaks count="1" manualBreakCount="1">
    <brk id="3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defaultSize="0" autoFill="0" autoLine="0" autoPict="0">
                <anchor moveWithCells="1">
                  <from>
                    <xdr:col>3</xdr:col>
                    <xdr:colOff>495300</xdr:colOff>
                    <xdr:row>1</xdr:row>
                    <xdr:rowOff>171450</xdr:rowOff>
                  </from>
                  <to>
                    <xdr:col>4</xdr:col>
                    <xdr:colOff>657225</xdr:colOff>
                    <xdr:row>4</xdr:row>
                    <xdr:rowOff>19050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3</xdr:col>
                    <xdr:colOff>495300</xdr:colOff>
                    <xdr:row>3</xdr:row>
                    <xdr:rowOff>171450</xdr:rowOff>
                  </from>
                  <to>
                    <xdr:col>4</xdr:col>
                    <xdr:colOff>657225</xdr:colOff>
                    <xdr:row>6</xdr:row>
                    <xdr:rowOff>19050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3</xdr:col>
                    <xdr:colOff>495300</xdr:colOff>
                    <xdr:row>5</xdr:row>
                    <xdr:rowOff>171450</xdr:rowOff>
                  </from>
                  <to>
                    <xdr:col>4</xdr:col>
                    <xdr:colOff>657225</xdr:colOff>
                    <xdr:row>8</xdr:row>
                    <xdr:rowOff>19050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3</xdr:col>
                    <xdr:colOff>504825</xdr:colOff>
                    <xdr:row>8</xdr:row>
                    <xdr:rowOff>85725</xdr:rowOff>
                  </from>
                  <to>
                    <xdr:col>4</xdr:col>
                    <xdr:colOff>666750</xdr:colOff>
                    <xdr:row>10</xdr:row>
                    <xdr:rowOff>123825</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3</xdr:col>
                    <xdr:colOff>495300</xdr:colOff>
                    <xdr:row>10</xdr:row>
                    <xdr:rowOff>171450</xdr:rowOff>
                  </from>
                  <to>
                    <xdr:col>4</xdr:col>
                    <xdr:colOff>657225</xdr:colOff>
                    <xdr:row>13</xdr:row>
                    <xdr:rowOff>19050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3</xdr:col>
                    <xdr:colOff>495300</xdr:colOff>
                    <xdr:row>12</xdr:row>
                    <xdr:rowOff>171450</xdr:rowOff>
                  </from>
                  <to>
                    <xdr:col>4</xdr:col>
                    <xdr:colOff>657225</xdr:colOff>
                    <xdr:row>15</xdr:row>
                    <xdr:rowOff>19050</xdr:rowOff>
                  </to>
                </anchor>
              </controlPr>
            </control>
          </mc:Choice>
        </mc:AlternateContent>
        <mc:AlternateContent xmlns:mc="http://schemas.openxmlformats.org/markup-compatibility/2006">
          <mc:Choice Requires="x14">
            <control shapeId="11272" r:id="rId10" name="Check Box 8">
              <controlPr defaultSize="0" autoFill="0" autoLine="0" autoPict="0">
                <anchor moveWithCells="1">
                  <from>
                    <xdr:col>3</xdr:col>
                    <xdr:colOff>504825</xdr:colOff>
                    <xdr:row>15</xdr:row>
                    <xdr:rowOff>85725</xdr:rowOff>
                  </from>
                  <to>
                    <xdr:col>4</xdr:col>
                    <xdr:colOff>666750</xdr:colOff>
                    <xdr:row>17</xdr:row>
                    <xdr:rowOff>123825</xdr:rowOff>
                  </to>
                </anchor>
              </controlPr>
            </control>
          </mc:Choice>
        </mc:AlternateContent>
        <mc:AlternateContent xmlns:mc="http://schemas.openxmlformats.org/markup-compatibility/2006">
          <mc:Choice Requires="x14">
            <control shapeId="11273" r:id="rId11" name="Check Box 9">
              <controlPr defaultSize="0" autoFill="0" autoLine="0" autoPict="0">
                <anchor moveWithCells="1">
                  <from>
                    <xdr:col>4</xdr:col>
                    <xdr:colOff>152400</xdr:colOff>
                    <xdr:row>36</xdr:row>
                    <xdr:rowOff>142875</xdr:rowOff>
                  </from>
                  <to>
                    <xdr:col>4</xdr:col>
                    <xdr:colOff>685800</xdr:colOff>
                    <xdr:row>38</xdr:row>
                    <xdr:rowOff>95250</xdr:rowOff>
                  </to>
                </anchor>
              </controlPr>
            </control>
          </mc:Choice>
        </mc:AlternateContent>
        <mc:AlternateContent xmlns:mc="http://schemas.openxmlformats.org/markup-compatibility/2006">
          <mc:Choice Requires="x14">
            <control shapeId="11274" r:id="rId12" name="Check Box 10">
              <controlPr defaultSize="0" autoFill="0" autoLine="0" autoPict="0">
                <anchor moveWithCells="1">
                  <from>
                    <xdr:col>4</xdr:col>
                    <xdr:colOff>152400</xdr:colOff>
                    <xdr:row>39</xdr:row>
                    <xdr:rowOff>161925</xdr:rowOff>
                  </from>
                  <to>
                    <xdr:col>4</xdr:col>
                    <xdr:colOff>685800</xdr:colOff>
                    <xdr:row>41</xdr:row>
                    <xdr:rowOff>114300</xdr:rowOff>
                  </to>
                </anchor>
              </controlPr>
            </control>
          </mc:Choice>
        </mc:AlternateContent>
        <mc:AlternateContent xmlns:mc="http://schemas.openxmlformats.org/markup-compatibility/2006">
          <mc:Choice Requires="x14">
            <control shapeId="11275" r:id="rId13" name="Check Box 11">
              <controlPr defaultSize="0" autoFill="0" autoLine="0" autoPict="0">
                <anchor moveWithCells="1">
                  <from>
                    <xdr:col>4</xdr:col>
                    <xdr:colOff>152400</xdr:colOff>
                    <xdr:row>42</xdr:row>
                    <xdr:rowOff>133350</xdr:rowOff>
                  </from>
                  <to>
                    <xdr:col>4</xdr:col>
                    <xdr:colOff>685800</xdr:colOff>
                    <xdr:row>44</xdr:row>
                    <xdr:rowOff>85725</xdr:rowOff>
                  </to>
                </anchor>
              </controlPr>
            </control>
          </mc:Choice>
        </mc:AlternateContent>
        <mc:AlternateContent xmlns:mc="http://schemas.openxmlformats.org/markup-compatibility/2006">
          <mc:Choice Requires="x14">
            <control shapeId="11276" r:id="rId14" name="Check Box 12">
              <controlPr defaultSize="0" autoFill="0" autoLine="0" autoPict="0">
                <anchor moveWithCells="1">
                  <from>
                    <xdr:col>4</xdr:col>
                    <xdr:colOff>152400</xdr:colOff>
                    <xdr:row>45</xdr:row>
                    <xdr:rowOff>123825</xdr:rowOff>
                  </from>
                  <to>
                    <xdr:col>4</xdr:col>
                    <xdr:colOff>685800</xdr:colOff>
                    <xdr:row>47</xdr:row>
                    <xdr:rowOff>76200</xdr:rowOff>
                  </to>
                </anchor>
              </controlPr>
            </control>
          </mc:Choice>
        </mc:AlternateContent>
        <mc:AlternateContent xmlns:mc="http://schemas.openxmlformats.org/markup-compatibility/2006">
          <mc:Choice Requires="x14">
            <control shapeId="11277" r:id="rId15" name="Check Box 13">
              <controlPr defaultSize="0" autoFill="0" autoLine="0" autoPict="0">
                <anchor moveWithCells="1">
                  <from>
                    <xdr:col>4</xdr:col>
                    <xdr:colOff>152400</xdr:colOff>
                    <xdr:row>48</xdr:row>
                    <xdr:rowOff>161925</xdr:rowOff>
                  </from>
                  <to>
                    <xdr:col>4</xdr:col>
                    <xdr:colOff>685800</xdr:colOff>
                    <xdr:row>50</xdr:row>
                    <xdr:rowOff>114300</xdr:rowOff>
                  </to>
                </anchor>
              </controlPr>
            </control>
          </mc:Choice>
        </mc:AlternateContent>
        <mc:AlternateContent xmlns:mc="http://schemas.openxmlformats.org/markup-compatibility/2006">
          <mc:Choice Requires="x14">
            <control shapeId="11278" r:id="rId16" name="Check Box 14">
              <controlPr defaultSize="0" autoFill="0" autoLine="0" autoPict="0">
                <anchor moveWithCells="1">
                  <from>
                    <xdr:col>4</xdr:col>
                    <xdr:colOff>152400</xdr:colOff>
                    <xdr:row>51</xdr:row>
                    <xdr:rowOff>171450</xdr:rowOff>
                  </from>
                  <to>
                    <xdr:col>4</xdr:col>
                    <xdr:colOff>685800</xdr:colOff>
                    <xdr:row>53</xdr:row>
                    <xdr:rowOff>123825</xdr:rowOff>
                  </to>
                </anchor>
              </controlPr>
            </control>
          </mc:Choice>
        </mc:AlternateContent>
        <mc:AlternateContent xmlns:mc="http://schemas.openxmlformats.org/markup-compatibility/2006">
          <mc:Choice Requires="x14">
            <control shapeId="11285" r:id="rId17" name="Check Box 21">
              <controlPr defaultSize="0" autoFill="0" autoLine="0" autoPict="0">
                <anchor moveWithCells="1">
                  <from>
                    <xdr:col>4</xdr:col>
                    <xdr:colOff>152400</xdr:colOff>
                    <xdr:row>54</xdr:row>
                    <xdr:rowOff>142875</xdr:rowOff>
                  </from>
                  <to>
                    <xdr:col>4</xdr:col>
                    <xdr:colOff>685800</xdr:colOff>
                    <xdr:row>56</xdr:row>
                    <xdr:rowOff>95250</xdr:rowOff>
                  </to>
                </anchor>
              </controlPr>
            </control>
          </mc:Choice>
        </mc:AlternateContent>
        <mc:AlternateContent xmlns:mc="http://schemas.openxmlformats.org/markup-compatibility/2006">
          <mc:Choice Requires="x14">
            <control shapeId="11286" r:id="rId18" name="Check Box 22">
              <controlPr defaultSize="0" autoFill="0" autoLine="0" autoPict="0">
                <anchor moveWithCells="1">
                  <from>
                    <xdr:col>9</xdr:col>
                    <xdr:colOff>104775</xdr:colOff>
                    <xdr:row>37</xdr:row>
                    <xdr:rowOff>161925</xdr:rowOff>
                  </from>
                  <to>
                    <xdr:col>9</xdr:col>
                    <xdr:colOff>638175</xdr:colOff>
                    <xdr:row>39</xdr:row>
                    <xdr:rowOff>114300</xdr:rowOff>
                  </to>
                </anchor>
              </controlPr>
            </control>
          </mc:Choice>
        </mc:AlternateContent>
        <mc:AlternateContent xmlns:mc="http://schemas.openxmlformats.org/markup-compatibility/2006">
          <mc:Choice Requires="x14">
            <control shapeId="11289" r:id="rId19" name="Check Box 25">
              <controlPr defaultSize="0" autoFill="0" autoLine="0" autoPict="0">
                <anchor moveWithCells="1">
                  <from>
                    <xdr:col>9</xdr:col>
                    <xdr:colOff>104775</xdr:colOff>
                    <xdr:row>44</xdr:row>
                    <xdr:rowOff>95250</xdr:rowOff>
                  </from>
                  <to>
                    <xdr:col>9</xdr:col>
                    <xdr:colOff>638175</xdr:colOff>
                    <xdr:row>46</xdr:row>
                    <xdr:rowOff>47625</xdr:rowOff>
                  </to>
                </anchor>
              </controlPr>
            </control>
          </mc:Choice>
        </mc:AlternateContent>
        <mc:AlternateContent xmlns:mc="http://schemas.openxmlformats.org/markup-compatibility/2006">
          <mc:Choice Requires="x14">
            <control shapeId="11290" r:id="rId20" name="Check Box 26">
              <controlPr defaultSize="0" autoFill="0" autoLine="0" autoPict="0">
                <anchor moveWithCells="1">
                  <from>
                    <xdr:col>9</xdr:col>
                    <xdr:colOff>104775</xdr:colOff>
                    <xdr:row>50</xdr:row>
                    <xdr:rowOff>133350</xdr:rowOff>
                  </from>
                  <to>
                    <xdr:col>9</xdr:col>
                    <xdr:colOff>638175</xdr:colOff>
                    <xdr:row>52</xdr:row>
                    <xdr:rowOff>85725</xdr:rowOff>
                  </to>
                </anchor>
              </controlPr>
            </control>
          </mc:Choice>
        </mc:AlternateContent>
        <mc:AlternateContent xmlns:mc="http://schemas.openxmlformats.org/markup-compatibility/2006">
          <mc:Choice Requires="x14">
            <control shapeId="11291" r:id="rId21" name="Check Box 27">
              <controlPr defaultSize="0" autoFill="0" autoLine="0" autoPict="0">
                <anchor moveWithCells="1">
                  <from>
                    <xdr:col>9</xdr:col>
                    <xdr:colOff>104775</xdr:colOff>
                    <xdr:row>54</xdr:row>
                    <xdr:rowOff>123825</xdr:rowOff>
                  </from>
                  <to>
                    <xdr:col>9</xdr:col>
                    <xdr:colOff>638175</xdr:colOff>
                    <xdr:row>56</xdr:row>
                    <xdr:rowOff>76200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8498A-B96D-40AF-999F-3B17D97A4778}">
  <sheetPr codeName="Sheet15">
    <pageSetUpPr fitToPage="1"/>
  </sheetPr>
  <dimension ref="A1:R22"/>
  <sheetViews>
    <sheetView showGridLines="0" zoomScale="80" zoomScaleNormal="80" workbookViewId="0">
      <selection sqref="A1:R1"/>
    </sheetView>
  </sheetViews>
  <sheetFormatPr defaultRowHeight="15" x14ac:dyDescent="0.25"/>
  <cols>
    <col min="1" max="1" width="23.28515625" customWidth="1"/>
    <col min="2" max="5" width="16" customWidth="1"/>
    <col min="6" max="6" width="11.42578125" customWidth="1"/>
    <col min="7" max="7" width="16" customWidth="1"/>
    <col min="8" max="8" width="13.140625" customWidth="1"/>
    <col min="9" max="9" width="7.140625" customWidth="1"/>
    <col min="10" max="10" width="16" customWidth="1"/>
    <col min="11" max="11" width="6.85546875" customWidth="1"/>
    <col min="12" max="14" width="16" customWidth="1"/>
    <col min="17" max="17" width="12.5703125" bestFit="1" customWidth="1"/>
    <col min="18" max="18" width="21.5703125" customWidth="1"/>
  </cols>
  <sheetData>
    <row r="1" spans="1:18" s="22" customFormat="1" ht="24" customHeight="1" x14ac:dyDescent="0.25">
      <c r="A1" s="553" t="s">
        <v>367</v>
      </c>
      <c r="B1" s="554"/>
      <c r="C1" s="554"/>
      <c r="D1" s="554"/>
      <c r="E1" s="554"/>
      <c r="F1" s="554"/>
      <c r="G1" s="554"/>
      <c r="H1" s="554"/>
      <c r="I1" s="554"/>
      <c r="J1" s="554"/>
      <c r="K1" s="554"/>
      <c r="L1" s="554"/>
      <c r="M1" s="554"/>
      <c r="N1" s="554"/>
      <c r="O1" s="554"/>
      <c r="P1" s="554"/>
      <c r="Q1" s="554"/>
      <c r="R1" s="555"/>
    </row>
    <row r="2" spans="1:18" s="22" customFormat="1" ht="35.1" customHeight="1" x14ac:dyDescent="0.25">
      <c r="A2" s="548" t="s">
        <v>359</v>
      </c>
      <c r="B2" s="549"/>
      <c r="C2" s="549"/>
      <c r="D2" s="549"/>
      <c r="E2" s="549"/>
      <c r="F2" s="550" t="s">
        <v>229</v>
      </c>
      <c r="G2" s="551"/>
      <c r="H2" s="550" t="s">
        <v>363</v>
      </c>
      <c r="I2" s="490"/>
      <c r="J2" s="550" t="s">
        <v>364</v>
      </c>
      <c r="K2" s="550"/>
      <c r="L2" s="551"/>
      <c r="M2" s="550" t="s">
        <v>365</v>
      </c>
      <c r="N2" s="490"/>
      <c r="O2" s="550" t="s">
        <v>369</v>
      </c>
      <c r="P2" s="490"/>
      <c r="Q2" s="550" t="s">
        <v>368</v>
      </c>
      <c r="R2" s="491"/>
    </row>
    <row r="3" spans="1:18" s="22" customFormat="1" ht="35.1" customHeight="1" x14ac:dyDescent="0.25">
      <c r="A3" s="548"/>
      <c r="B3" s="549"/>
      <c r="C3" s="549"/>
      <c r="D3" s="549"/>
      <c r="E3" s="549"/>
      <c r="F3" s="550"/>
      <c r="G3" s="551"/>
      <c r="H3" s="550"/>
      <c r="I3" s="490"/>
      <c r="J3" s="550"/>
      <c r="K3" s="550"/>
      <c r="L3" s="551"/>
      <c r="M3" s="550"/>
      <c r="N3" s="490"/>
      <c r="O3" s="550"/>
      <c r="P3" s="490"/>
      <c r="Q3" s="550"/>
      <c r="R3" s="491"/>
    </row>
    <row r="4" spans="1:18" s="22" customFormat="1" ht="35.1" customHeight="1" x14ac:dyDescent="0.25">
      <c r="A4" s="552" t="s">
        <v>359</v>
      </c>
      <c r="B4" s="549"/>
      <c r="C4" s="549"/>
      <c r="D4" s="549"/>
      <c r="E4" s="549"/>
      <c r="F4" s="550" t="s">
        <v>229</v>
      </c>
      <c r="G4" s="551"/>
      <c r="H4" s="550" t="s">
        <v>363</v>
      </c>
      <c r="I4" s="490"/>
      <c r="J4" s="550" t="s">
        <v>364</v>
      </c>
      <c r="K4" s="550"/>
      <c r="L4" s="551"/>
      <c r="M4" s="550" t="s">
        <v>365</v>
      </c>
      <c r="N4" s="490"/>
      <c r="O4" s="550" t="s">
        <v>369</v>
      </c>
      <c r="P4" s="490"/>
      <c r="Q4" s="550" t="s">
        <v>368</v>
      </c>
      <c r="R4" s="491"/>
    </row>
    <row r="5" spans="1:18" s="22" customFormat="1" ht="35.1" customHeight="1" x14ac:dyDescent="0.25">
      <c r="A5" s="552"/>
      <c r="B5" s="549"/>
      <c r="C5" s="549"/>
      <c r="D5" s="549"/>
      <c r="E5" s="549"/>
      <c r="F5" s="550"/>
      <c r="G5" s="551"/>
      <c r="H5" s="550"/>
      <c r="I5" s="490"/>
      <c r="J5" s="550"/>
      <c r="K5" s="550"/>
      <c r="L5" s="551"/>
      <c r="M5" s="550"/>
      <c r="N5" s="490"/>
      <c r="O5" s="550"/>
      <c r="P5" s="490"/>
      <c r="Q5" s="550"/>
      <c r="R5" s="491"/>
    </row>
    <row r="6" spans="1:18" s="22" customFormat="1" ht="35.1" customHeight="1" x14ac:dyDescent="0.25">
      <c r="A6" s="552" t="s">
        <v>359</v>
      </c>
      <c r="B6" s="549"/>
      <c r="C6" s="549"/>
      <c r="D6" s="549"/>
      <c r="E6" s="549"/>
      <c r="F6" s="550" t="s">
        <v>229</v>
      </c>
      <c r="G6" s="551"/>
      <c r="H6" s="550" t="s">
        <v>363</v>
      </c>
      <c r="I6" s="490"/>
      <c r="J6" s="550" t="s">
        <v>364</v>
      </c>
      <c r="K6" s="550"/>
      <c r="L6" s="551"/>
      <c r="M6" s="550" t="s">
        <v>365</v>
      </c>
      <c r="N6" s="490"/>
      <c r="O6" s="550" t="s">
        <v>369</v>
      </c>
      <c r="P6" s="490"/>
      <c r="Q6" s="550" t="s">
        <v>368</v>
      </c>
      <c r="R6" s="491"/>
    </row>
    <row r="7" spans="1:18" s="22" customFormat="1" ht="35.1" customHeight="1" x14ac:dyDescent="0.25">
      <c r="A7" s="552"/>
      <c r="B7" s="549"/>
      <c r="C7" s="549"/>
      <c r="D7" s="549"/>
      <c r="E7" s="549"/>
      <c r="F7" s="550"/>
      <c r="G7" s="551"/>
      <c r="H7" s="550"/>
      <c r="I7" s="490"/>
      <c r="J7" s="550"/>
      <c r="K7" s="550"/>
      <c r="L7" s="551"/>
      <c r="M7" s="550"/>
      <c r="N7" s="490"/>
      <c r="O7" s="550"/>
      <c r="P7" s="490"/>
      <c r="Q7" s="550"/>
      <c r="R7" s="491"/>
    </row>
    <row r="8" spans="1:18" s="22" customFormat="1" ht="35.1" customHeight="1" x14ac:dyDescent="0.25">
      <c r="A8" s="552" t="s">
        <v>359</v>
      </c>
      <c r="B8" s="549"/>
      <c r="C8" s="549"/>
      <c r="D8" s="549"/>
      <c r="E8" s="549"/>
      <c r="F8" s="550" t="s">
        <v>229</v>
      </c>
      <c r="G8" s="551"/>
      <c r="H8" s="550" t="s">
        <v>363</v>
      </c>
      <c r="I8" s="490"/>
      <c r="J8" s="550" t="s">
        <v>364</v>
      </c>
      <c r="K8" s="550"/>
      <c r="L8" s="551"/>
      <c r="M8" s="550" t="s">
        <v>365</v>
      </c>
      <c r="N8" s="490"/>
      <c r="O8" s="550" t="s">
        <v>369</v>
      </c>
      <c r="P8" s="490"/>
      <c r="Q8" s="550" t="s">
        <v>368</v>
      </c>
      <c r="R8" s="491"/>
    </row>
    <row r="9" spans="1:18" s="22" customFormat="1" ht="35.1" customHeight="1" x14ac:dyDescent="0.25">
      <c r="A9" s="552"/>
      <c r="B9" s="549"/>
      <c r="C9" s="549"/>
      <c r="D9" s="549"/>
      <c r="E9" s="549"/>
      <c r="F9" s="550"/>
      <c r="G9" s="551"/>
      <c r="H9" s="550"/>
      <c r="I9" s="490"/>
      <c r="J9" s="550"/>
      <c r="K9" s="550"/>
      <c r="L9" s="551"/>
      <c r="M9" s="550"/>
      <c r="N9" s="490"/>
      <c r="O9" s="550"/>
      <c r="P9" s="490"/>
      <c r="Q9" s="550"/>
      <c r="R9" s="491"/>
    </row>
    <row r="10" spans="1:18" s="22" customFormat="1" ht="35.1" customHeight="1" x14ac:dyDescent="0.25">
      <c r="A10" s="552" t="s">
        <v>359</v>
      </c>
      <c r="B10" s="549"/>
      <c r="C10" s="549"/>
      <c r="D10" s="549"/>
      <c r="E10" s="549"/>
      <c r="F10" s="550" t="s">
        <v>229</v>
      </c>
      <c r="G10" s="551"/>
      <c r="H10" s="550" t="s">
        <v>363</v>
      </c>
      <c r="I10" s="490"/>
      <c r="J10" s="550" t="s">
        <v>364</v>
      </c>
      <c r="K10" s="550"/>
      <c r="L10" s="551"/>
      <c r="M10" s="550" t="s">
        <v>365</v>
      </c>
      <c r="N10" s="490"/>
      <c r="O10" s="550" t="s">
        <v>369</v>
      </c>
      <c r="P10" s="490"/>
      <c r="Q10" s="550" t="s">
        <v>368</v>
      </c>
      <c r="R10" s="491"/>
    </row>
    <row r="11" spans="1:18" s="22" customFormat="1" ht="35.1" customHeight="1" x14ac:dyDescent="0.25">
      <c r="A11" s="552"/>
      <c r="B11" s="549"/>
      <c r="C11" s="549"/>
      <c r="D11" s="549"/>
      <c r="E11" s="549"/>
      <c r="F11" s="550"/>
      <c r="G11" s="551"/>
      <c r="H11" s="550"/>
      <c r="I11" s="490"/>
      <c r="J11" s="550"/>
      <c r="K11" s="550"/>
      <c r="L11" s="551"/>
      <c r="M11" s="550"/>
      <c r="N11" s="490"/>
      <c r="O11" s="550"/>
      <c r="P11" s="490"/>
      <c r="Q11" s="550"/>
      <c r="R11" s="491"/>
    </row>
    <row r="12" spans="1:18" s="22" customFormat="1" ht="35.1" customHeight="1" x14ac:dyDescent="0.25">
      <c r="A12" s="552" t="s">
        <v>359</v>
      </c>
      <c r="B12" s="549"/>
      <c r="C12" s="549"/>
      <c r="D12" s="549"/>
      <c r="E12" s="549"/>
      <c r="F12" s="550" t="s">
        <v>229</v>
      </c>
      <c r="G12" s="551"/>
      <c r="H12" s="550" t="s">
        <v>363</v>
      </c>
      <c r="I12" s="490"/>
      <c r="J12" s="550" t="s">
        <v>364</v>
      </c>
      <c r="K12" s="550"/>
      <c r="L12" s="551"/>
      <c r="M12" s="550" t="s">
        <v>365</v>
      </c>
      <c r="N12" s="490"/>
      <c r="O12" s="550" t="s">
        <v>369</v>
      </c>
      <c r="P12" s="490"/>
      <c r="Q12" s="550" t="s">
        <v>368</v>
      </c>
      <c r="R12" s="491"/>
    </row>
    <row r="13" spans="1:18" s="22" customFormat="1" ht="35.1" customHeight="1" x14ac:dyDescent="0.25">
      <c r="A13" s="552"/>
      <c r="B13" s="549"/>
      <c r="C13" s="549"/>
      <c r="D13" s="549"/>
      <c r="E13" s="549"/>
      <c r="F13" s="550"/>
      <c r="G13" s="551"/>
      <c r="H13" s="550"/>
      <c r="I13" s="490"/>
      <c r="J13" s="550"/>
      <c r="K13" s="550"/>
      <c r="L13" s="551"/>
      <c r="M13" s="550"/>
      <c r="N13" s="490"/>
      <c r="O13" s="550"/>
      <c r="P13" s="490"/>
      <c r="Q13" s="550"/>
      <c r="R13" s="491"/>
    </row>
    <row r="14" spans="1:18" s="22" customFormat="1" ht="35.1" customHeight="1" x14ac:dyDescent="0.25">
      <c r="A14" s="552" t="s">
        <v>359</v>
      </c>
      <c r="B14" s="549"/>
      <c r="C14" s="549"/>
      <c r="D14" s="549"/>
      <c r="E14" s="549"/>
      <c r="F14" s="550" t="s">
        <v>229</v>
      </c>
      <c r="G14" s="551"/>
      <c r="H14" s="550" t="s">
        <v>363</v>
      </c>
      <c r="I14" s="490"/>
      <c r="J14" s="550" t="s">
        <v>364</v>
      </c>
      <c r="K14" s="550"/>
      <c r="L14" s="551"/>
      <c r="M14" s="550" t="s">
        <v>365</v>
      </c>
      <c r="N14" s="490"/>
      <c r="O14" s="550" t="s">
        <v>369</v>
      </c>
      <c r="P14" s="490"/>
      <c r="Q14" s="550" t="s">
        <v>368</v>
      </c>
      <c r="R14" s="491"/>
    </row>
    <row r="15" spans="1:18" s="22" customFormat="1" ht="35.1" customHeight="1" x14ac:dyDescent="0.25">
      <c r="A15" s="552"/>
      <c r="B15" s="549"/>
      <c r="C15" s="549"/>
      <c r="D15" s="549"/>
      <c r="E15" s="549"/>
      <c r="F15" s="550"/>
      <c r="G15" s="551"/>
      <c r="H15" s="550"/>
      <c r="I15" s="490"/>
      <c r="J15" s="550"/>
      <c r="K15" s="550"/>
      <c r="L15" s="551"/>
      <c r="M15" s="550"/>
      <c r="N15" s="490"/>
      <c r="O15" s="550"/>
      <c r="P15" s="490"/>
      <c r="Q15" s="550"/>
      <c r="R15" s="491"/>
    </row>
    <row r="16" spans="1:18" s="22" customFormat="1" ht="35.1" customHeight="1" x14ac:dyDescent="0.25">
      <c r="A16" s="552" t="s">
        <v>359</v>
      </c>
      <c r="B16" s="549"/>
      <c r="C16" s="549"/>
      <c r="D16" s="549"/>
      <c r="E16" s="549"/>
      <c r="F16" s="550" t="s">
        <v>229</v>
      </c>
      <c r="G16" s="551"/>
      <c r="H16" s="550" t="s">
        <v>363</v>
      </c>
      <c r="I16" s="490"/>
      <c r="J16" s="550" t="s">
        <v>364</v>
      </c>
      <c r="K16" s="550"/>
      <c r="L16" s="551"/>
      <c r="M16" s="550" t="s">
        <v>365</v>
      </c>
      <c r="N16" s="490"/>
      <c r="O16" s="550" t="s">
        <v>369</v>
      </c>
      <c r="P16" s="490"/>
      <c r="Q16" s="550" t="s">
        <v>368</v>
      </c>
      <c r="R16" s="491"/>
    </row>
    <row r="17" spans="1:18" s="22" customFormat="1" ht="35.1" customHeight="1" x14ac:dyDescent="0.25">
      <c r="A17" s="552"/>
      <c r="B17" s="549"/>
      <c r="C17" s="549"/>
      <c r="D17" s="549"/>
      <c r="E17" s="549"/>
      <c r="F17" s="550"/>
      <c r="G17" s="551"/>
      <c r="H17" s="550"/>
      <c r="I17" s="490"/>
      <c r="J17" s="550"/>
      <c r="K17" s="550"/>
      <c r="L17" s="551"/>
      <c r="M17" s="550"/>
      <c r="N17" s="490"/>
      <c r="O17" s="550"/>
      <c r="P17" s="490"/>
      <c r="Q17" s="550"/>
      <c r="R17" s="491"/>
    </row>
    <row r="18" spans="1:18" s="22" customFormat="1" ht="35.1" customHeight="1" x14ac:dyDescent="0.25">
      <c r="A18" s="552" t="s">
        <v>359</v>
      </c>
      <c r="B18" s="549"/>
      <c r="C18" s="549"/>
      <c r="D18" s="549"/>
      <c r="E18" s="549"/>
      <c r="F18" s="550" t="s">
        <v>229</v>
      </c>
      <c r="G18" s="551"/>
      <c r="H18" s="550" t="s">
        <v>363</v>
      </c>
      <c r="I18" s="490"/>
      <c r="J18" s="550" t="s">
        <v>364</v>
      </c>
      <c r="K18" s="550"/>
      <c r="L18" s="551"/>
      <c r="M18" s="550" t="s">
        <v>365</v>
      </c>
      <c r="N18" s="490"/>
      <c r="O18" s="550" t="s">
        <v>369</v>
      </c>
      <c r="P18" s="490"/>
      <c r="Q18" s="550" t="s">
        <v>368</v>
      </c>
      <c r="R18" s="491"/>
    </row>
    <row r="19" spans="1:18" s="22" customFormat="1" ht="35.1" customHeight="1" x14ac:dyDescent="0.25">
      <c r="A19" s="552"/>
      <c r="B19" s="549"/>
      <c r="C19" s="549"/>
      <c r="D19" s="549"/>
      <c r="E19" s="549"/>
      <c r="F19" s="550"/>
      <c r="G19" s="551"/>
      <c r="H19" s="550"/>
      <c r="I19" s="490"/>
      <c r="J19" s="550"/>
      <c r="K19" s="550"/>
      <c r="L19" s="551"/>
      <c r="M19" s="550"/>
      <c r="N19" s="490"/>
      <c r="O19" s="550"/>
      <c r="P19" s="490"/>
      <c r="Q19" s="550"/>
      <c r="R19" s="491"/>
    </row>
    <row r="20" spans="1:18" s="22" customFormat="1" ht="35.1" customHeight="1" x14ac:dyDescent="0.25">
      <c r="A20" s="552" t="s">
        <v>359</v>
      </c>
      <c r="B20" s="549"/>
      <c r="C20" s="549"/>
      <c r="D20" s="549"/>
      <c r="E20" s="549"/>
      <c r="F20" s="550" t="s">
        <v>229</v>
      </c>
      <c r="G20" s="551"/>
      <c r="H20" s="550" t="s">
        <v>363</v>
      </c>
      <c r="I20" s="490"/>
      <c r="J20" s="550" t="s">
        <v>364</v>
      </c>
      <c r="K20" s="550"/>
      <c r="L20" s="551"/>
      <c r="M20" s="550" t="s">
        <v>365</v>
      </c>
      <c r="N20" s="490"/>
      <c r="O20" s="550" t="s">
        <v>369</v>
      </c>
      <c r="P20" s="490"/>
      <c r="Q20" s="550" t="s">
        <v>368</v>
      </c>
      <c r="R20" s="491"/>
    </row>
    <row r="21" spans="1:18" s="22" customFormat="1" ht="35.1" customHeight="1" x14ac:dyDescent="0.25">
      <c r="A21" s="552"/>
      <c r="B21" s="549"/>
      <c r="C21" s="549"/>
      <c r="D21" s="549"/>
      <c r="E21" s="549"/>
      <c r="F21" s="550"/>
      <c r="G21" s="551"/>
      <c r="H21" s="550"/>
      <c r="I21" s="490"/>
      <c r="J21" s="550"/>
      <c r="K21" s="550"/>
      <c r="L21" s="551"/>
      <c r="M21" s="550"/>
      <c r="N21" s="490"/>
      <c r="O21" s="550"/>
      <c r="P21" s="490"/>
      <c r="Q21" s="550"/>
      <c r="R21" s="491"/>
    </row>
    <row r="22" spans="1:18" s="22" customFormat="1" ht="20.25" customHeight="1" thickBot="1" x14ac:dyDescent="0.3">
      <c r="A22" s="556" t="s">
        <v>366</v>
      </c>
      <c r="B22" s="557"/>
      <c r="C22" s="557"/>
      <c r="D22" s="557"/>
      <c r="E22" s="557"/>
      <c r="F22" s="557"/>
      <c r="G22" s="557"/>
      <c r="H22" s="557"/>
      <c r="I22" s="557"/>
      <c r="J22" s="557"/>
      <c r="K22" s="557"/>
      <c r="L22" s="557"/>
      <c r="M22" s="557"/>
      <c r="N22" s="557"/>
      <c r="O22" s="557"/>
      <c r="P22" s="557"/>
      <c r="Q22" s="557"/>
      <c r="R22" s="558"/>
    </row>
  </sheetData>
  <mergeCells count="142">
    <mergeCell ref="Q6:Q7"/>
    <mergeCell ref="R6:R7"/>
    <mergeCell ref="O16:O17"/>
    <mergeCell ref="P16:P17"/>
    <mergeCell ref="O12:O13"/>
    <mergeCell ref="P12:P13"/>
    <mergeCell ref="O14:O15"/>
    <mergeCell ref="P14:P15"/>
    <mergeCell ref="Q20:Q21"/>
    <mergeCell ref="R20:R21"/>
    <mergeCell ref="P6:P7"/>
    <mergeCell ref="O8:O9"/>
    <mergeCell ref="P8:P9"/>
    <mergeCell ref="O18:O19"/>
    <mergeCell ref="P18:P19"/>
    <mergeCell ref="O20:O21"/>
    <mergeCell ref="P20:P21"/>
    <mergeCell ref="O10:O11"/>
    <mergeCell ref="P10:P11"/>
    <mergeCell ref="A1:R1"/>
    <mergeCell ref="A22:R22"/>
    <mergeCell ref="Q14:Q15"/>
    <mergeCell ref="R14:R15"/>
    <mergeCell ref="Q16:Q17"/>
    <mergeCell ref="R16:R17"/>
    <mergeCell ref="Q18:Q19"/>
    <mergeCell ref="R18:R19"/>
    <mergeCell ref="Q8:Q9"/>
    <mergeCell ref="R8:R9"/>
    <mergeCell ref="Q10:Q11"/>
    <mergeCell ref="R10:R11"/>
    <mergeCell ref="Q12:Q13"/>
    <mergeCell ref="R12:R13"/>
    <mergeCell ref="Q2:Q3"/>
    <mergeCell ref="R2:R3"/>
    <mergeCell ref="Q4:Q5"/>
    <mergeCell ref="R4:R5"/>
    <mergeCell ref="N20:N21"/>
    <mergeCell ref="O2:O3"/>
    <mergeCell ref="P2:P3"/>
    <mergeCell ref="O4:O5"/>
    <mergeCell ref="P4:P5"/>
    <mergeCell ref="O6:O7"/>
    <mergeCell ref="N18:N19"/>
    <mergeCell ref="N16:N17"/>
    <mergeCell ref="N14:N15"/>
    <mergeCell ref="N12:N13"/>
    <mergeCell ref="N10:N11"/>
    <mergeCell ref="N8:N9"/>
    <mergeCell ref="N6:N7"/>
    <mergeCell ref="N4:N5"/>
    <mergeCell ref="N2:N3"/>
    <mergeCell ref="A20:A21"/>
    <mergeCell ref="B20:E21"/>
    <mergeCell ref="F20:F21"/>
    <mergeCell ref="G20:G21"/>
    <mergeCell ref="H20:H21"/>
    <mergeCell ref="I20:I21"/>
    <mergeCell ref="J20:K21"/>
    <mergeCell ref="L20:L21"/>
    <mergeCell ref="M20:M21"/>
    <mergeCell ref="A18:A19"/>
    <mergeCell ref="B18:E19"/>
    <mergeCell ref="F18:F19"/>
    <mergeCell ref="G18:G19"/>
    <mergeCell ref="H18:H19"/>
    <mergeCell ref="I18:I19"/>
    <mergeCell ref="J18:K19"/>
    <mergeCell ref="L18:L19"/>
    <mergeCell ref="M18:M19"/>
    <mergeCell ref="A16:A17"/>
    <mergeCell ref="B16:E17"/>
    <mergeCell ref="F16:F17"/>
    <mergeCell ref="G16:G17"/>
    <mergeCell ref="H16:H17"/>
    <mergeCell ref="I16:I17"/>
    <mergeCell ref="J16:K17"/>
    <mergeCell ref="L16:L17"/>
    <mergeCell ref="M16:M17"/>
    <mergeCell ref="A14:A15"/>
    <mergeCell ref="B14:E15"/>
    <mergeCell ref="F14:F15"/>
    <mergeCell ref="G14:G15"/>
    <mergeCell ref="H14:H15"/>
    <mergeCell ref="I14:I15"/>
    <mergeCell ref="J14:K15"/>
    <mergeCell ref="L14:L15"/>
    <mergeCell ref="M14:M15"/>
    <mergeCell ref="A12:A13"/>
    <mergeCell ref="B12:E13"/>
    <mergeCell ref="F12:F13"/>
    <mergeCell ref="G12:G13"/>
    <mergeCell ref="H12:H13"/>
    <mergeCell ref="I12:I13"/>
    <mergeCell ref="J12:K13"/>
    <mergeCell ref="L12:L13"/>
    <mergeCell ref="M12:M13"/>
    <mergeCell ref="A10:A11"/>
    <mergeCell ref="B10:E11"/>
    <mergeCell ref="F10:F11"/>
    <mergeCell ref="G10:G11"/>
    <mergeCell ref="H10:H11"/>
    <mergeCell ref="I10:I11"/>
    <mergeCell ref="J10:K11"/>
    <mergeCell ref="L10:L11"/>
    <mergeCell ref="M10:M11"/>
    <mergeCell ref="A8:A9"/>
    <mergeCell ref="B8:E9"/>
    <mergeCell ref="F8:F9"/>
    <mergeCell ref="G8:G9"/>
    <mergeCell ref="H8:H9"/>
    <mergeCell ref="I8:I9"/>
    <mergeCell ref="J8:K9"/>
    <mergeCell ref="L8:L9"/>
    <mergeCell ref="M8:M9"/>
    <mergeCell ref="A6:A7"/>
    <mergeCell ref="B6:E7"/>
    <mergeCell ref="F6:F7"/>
    <mergeCell ref="G6:G7"/>
    <mergeCell ref="H6:H7"/>
    <mergeCell ref="I6:I7"/>
    <mergeCell ref="J6:K7"/>
    <mergeCell ref="L6:L7"/>
    <mergeCell ref="M6:M7"/>
    <mergeCell ref="A4:A5"/>
    <mergeCell ref="B4:E5"/>
    <mergeCell ref="F4:F5"/>
    <mergeCell ref="G4:G5"/>
    <mergeCell ref="H4:H5"/>
    <mergeCell ref="I4:I5"/>
    <mergeCell ref="J4:K5"/>
    <mergeCell ref="L4:L5"/>
    <mergeCell ref="M4:M5"/>
    <mergeCell ref="A2:A3"/>
    <mergeCell ref="B2:E3"/>
    <mergeCell ref="F2:F3"/>
    <mergeCell ref="G2:G3"/>
    <mergeCell ref="H2:H3"/>
    <mergeCell ref="I2:I3"/>
    <mergeCell ref="J2:K3"/>
    <mergeCell ref="L2:L3"/>
    <mergeCell ref="M2:M3"/>
  </mergeCells>
  <dataValidations count="5">
    <dataValidation type="list" allowBlank="1" showInputMessage="1" showErrorMessage="1" promptTitle="Units" prompt="Select the energy measurement used to qauntify power consumption. " sqref="N2:N21" xr:uid="{E20C1FCD-2699-455A-98AC-B31FF5E78194}">
      <formula1>"kWh, Mbtus, Therms"</formula1>
    </dataValidation>
    <dataValidation allowBlank="1" showInputMessage="1" showErrorMessage="1" promptTitle="Incidental Repair Measures (IRM)" prompt="List additional repair measures to be considered. _x000a_IRM's must be necessary for the effective performance or preservation of a newly installed ECM._x000a_For NEAT- Follow WPN 19-5 Flow Chart_x000a_DOE PL- &lt;$500.00 _x000a_LIHEAP- limited to listed repairs in PL &lt;$500.00" sqref="B2:E21" xr:uid="{2FF4B973-9AAB-4016-AF6F-B6DD3E9AE6EC}"/>
    <dataValidation allowBlank="1" showInputMessage="1" showErrorMessage="1" promptTitle="Annual Energy Savings" prompt="Enter the estimated Energy Savings for Meausre, If applicable. _x000a_• Values are between 0 and 10000." sqref="L2:L21" xr:uid="{4ECE9AFE-3150-4E11-AD8D-6862A80FBAA3}"/>
    <dataValidation type="list" allowBlank="1" showInputMessage="1" showErrorMessage="1" promptTitle="Lifetime (yr)" prompt="Enter Lifetime associated with measure. " sqref="P2:P21" xr:uid="{E812F59D-39AC-4C45-96A6-59B613DF8C08}">
      <formula1>"kWh, Mbtus, Therms"</formula1>
    </dataValidation>
    <dataValidation type="list" allowBlank="1" showInputMessage="1" showErrorMessage="1" promptTitle="Fuel Saved" prompt="Select the fuel type associated with the measure. " sqref="R2:R21" xr:uid="{6AE94CE1-EA15-4F21-BD81-5A404B00F951}">
      <formula1>"Primary Heating Fuel, Water Heating Fuel, Electricity, Natural Gas, Propane/LPG, Fuel Oil, Kerosene, Wood, Coal, Other"</formula1>
    </dataValidation>
  </dataValidations>
  <printOptions horizontalCentered="1"/>
  <pageMargins left="0" right="0" top="0" bottom="0" header="0" footer="0"/>
  <pageSetup scale="5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4" r:id="rId4" name="Check Box 2">
              <controlPr defaultSize="0" autoFill="0" autoLine="0" autoPict="0">
                <anchor moveWithCells="1">
                  <from>
                    <xdr:col>8</xdr:col>
                    <xdr:colOff>133350</xdr:colOff>
                    <xdr:row>1</xdr:row>
                    <xdr:rowOff>133350</xdr:rowOff>
                  </from>
                  <to>
                    <xdr:col>9</xdr:col>
                    <xdr:colOff>142875</xdr:colOff>
                    <xdr:row>1</xdr:row>
                    <xdr:rowOff>419100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8</xdr:col>
                    <xdr:colOff>133350</xdr:colOff>
                    <xdr:row>3</xdr:row>
                    <xdr:rowOff>85725</xdr:rowOff>
                  </from>
                  <to>
                    <xdr:col>9</xdr:col>
                    <xdr:colOff>142875</xdr:colOff>
                    <xdr:row>3</xdr:row>
                    <xdr:rowOff>371475</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8</xdr:col>
                    <xdr:colOff>133350</xdr:colOff>
                    <xdr:row>5</xdr:row>
                    <xdr:rowOff>104775</xdr:rowOff>
                  </from>
                  <to>
                    <xdr:col>9</xdr:col>
                    <xdr:colOff>142875</xdr:colOff>
                    <xdr:row>5</xdr:row>
                    <xdr:rowOff>390525</xdr:rowOff>
                  </to>
                </anchor>
              </controlPr>
            </control>
          </mc:Choice>
        </mc:AlternateContent>
        <mc:AlternateContent xmlns:mc="http://schemas.openxmlformats.org/markup-compatibility/2006">
          <mc:Choice Requires="x14">
            <control shapeId="18437" r:id="rId7" name="Check Box 5">
              <controlPr defaultSize="0" autoFill="0" autoLine="0" autoPict="0">
                <anchor moveWithCells="1">
                  <from>
                    <xdr:col>8</xdr:col>
                    <xdr:colOff>133350</xdr:colOff>
                    <xdr:row>7</xdr:row>
                    <xdr:rowOff>152400</xdr:rowOff>
                  </from>
                  <to>
                    <xdr:col>9</xdr:col>
                    <xdr:colOff>142875</xdr:colOff>
                    <xdr:row>8</xdr:row>
                    <xdr:rowOff>0</xdr:rowOff>
                  </to>
                </anchor>
              </controlPr>
            </control>
          </mc:Choice>
        </mc:AlternateContent>
        <mc:AlternateContent xmlns:mc="http://schemas.openxmlformats.org/markup-compatibility/2006">
          <mc:Choice Requires="x14">
            <control shapeId="18438" r:id="rId8" name="Check Box 6">
              <controlPr defaultSize="0" autoFill="0" autoLine="0" autoPict="0">
                <anchor moveWithCells="1">
                  <from>
                    <xdr:col>8</xdr:col>
                    <xdr:colOff>133350</xdr:colOff>
                    <xdr:row>9</xdr:row>
                    <xdr:rowOff>152400</xdr:rowOff>
                  </from>
                  <to>
                    <xdr:col>9</xdr:col>
                    <xdr:colOff>142875</xdr:colOff>
                    <xdr:row>10</xdr:row>
                    <xdr:rowOff>0</xdr:rowOff>
                  </to>
                </anchor>
              </controlPr>
            </control>
          </mc:Choice>
        </mc:AlternateContent>
        <mc:AlternateContent xmlns:mc="http://schemas.openxmlformats.org/markup-compatibility/2006">
          <mc:Choice Requires="x14">
            <control shapeId="18439" r:id="rId9" name="Check Box 7">
              <controlPr defaultSize="0" autoFill="0" autoLine="0" autoPict="0">
                <anchor moveWithCells="1">
                  <from>
                    <xdr:col>8</xdr:col>
                    <xdr:colOff>133350</xdr:colOff>
                    <xdr:row>11</xdr:row>
                    <xdr:rowOff>142875</xdr:rowOff>
                  </from>
                  <to>
                    <xdr:col>9</xdr:col>
                    <xdr:colOff>142875</xdr:colOff>
                    <xdr:row>11</xdr:row>
                    <xdr:rowOff>428625</xdr:rowOff>
                  </to>
                </anchor>
              </controlPr>
            </control>
          </mc:Choice>
        </mc:AlternateContent>
        <mc:AlternateContent xmlns:mc="http://schemas.openxmlformats.org/markup-compatibility/2006">
          <mc:Choice Requires="x14">
            <control shapeId="18440" r:id="rId10" name="Check Box 8">
              <controlPr defaultSize="0" autoFill="0" autoLine="0" autoPict="0">
                <anchor moveWithCells="1">
                  <from>
                    <xdr:col>8</xdr:col>
                    <xdr:colOff>133350</xdr:colOff>
                    <xdr:row>13</xdr:row>
                    <xdr:rowOff>133350</xdr:rowOff>
                  </from>
                  <to>
                    <xdr:col>9</xdr:col>
                    <xdr:colOff>142875</xdr:colOff>
                    <xdr:row>13</xdr:row>
                    <xdr:rowOff>419100</xdr:rowOff>
                  </to>
                </anchor>
              </controlPr>
            </control>
          </mc:Choice>
        </mc:AlternateContent>
        <mc:AlternateContent xmlns:mc="http://schemas.openxmlformats.org/markup-compatibility/2006">
          <mc:Choice Requires="x14">
            <control shapeId="18441" r:id="rId11" name="Check Box 9">
              <controlPr defaultSize="0" autoFill="0" autoLine="0" autoPict="0">
                <anchor moveWithCells="1">
                  <from>
                    <xdr:col>8</xdr:col>
                    <xdr:colOff>133350</xdr:colOff>
                    <xdr:row>15</xdr:row>
                    <xdr:rowOff>85725</xdr:rowOff>
                  </from>
                  <to>
                    <xdr:col>9</xdr:col>
                    <xdr:colOff>142875</xdr:colOff>
                    <xdr:row>15</xdr:row>
                    <xdr:rowOff>371475</xdr:rowOff>
                  </to>
                </anchor>
              </controlPr>
            </control>
          </mc:Choice>
        </mc:AlternateContent>
        <mc:AlternateContent xmlns:mc="http://schemas.openxmlformats.org/markup-compatibility/2006">
          <mc:Choice Requires="x14">
            <control shapeId="18442" r:id="rId12" name="Check Box 10">
              <controlPr defaultSize="0" autoFill="0" autoLine="0" autoPict="0">
                <anchor moveWithCells="1">
                  <from>
                    <xdr:col>8</xdr:col>
                    <xdr:colOff>133350</xdr:colOff>
                    <xdr:row>17</xdr:row>
                    <xdr:rowOff>142875</xdr:rowOff>
                  </from>
                  <to>
                    <xdr:col>9</xdr:col>
                    <xdr:colOff>142875</xdr:colOff>
                    <xdr:row>17</xdr:row>
                    <xdr:rowOff>428625</xdr:rowOff>
                  </to>
                </anchor>
              </controlPr>
            </control>
          </mc:Choice>
        </mc:AlternateContent>
        <mc:AlternateContent xmlns:mc="http://schemas.openxmlformats.org/markup-compatibility/2006">
          <mc:Choice Requires="x14">
            <control shapeId="18443" r:id="rId13" name="Check Box 11">
              <controlPr defaultSize="0" autoFill="0" autoLine="0" autoPict="0">
                <anchor moveWithCells="1">
                  <from>
                    <xdr:col>8</xdr:col>
                    <xdr:colOff>133350</xdr:colOff>
                    <xdr:row>19</xdr:row>
                    <xdr:rowOff>123825</xdr:rowOff>
                  </from>
                  <to>
                    <xdr:col>9</xdr:col>
                    <xdr:colOff>142875</xdr:colOff>
                    <xdr:row>19</xdr:row>
                    <xdr:rowOff>409575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B679D-B63F-4A75-9FAF-0BDF5B3CF252}">
  <sheetPr codeName="Sheet4">
    <pageSetUpPr fitToPage="1"/>
  </sheetPr>
  <dimension ref="A1:ER87"/>
  <sheetViews>
    <sheetView showGridLines="0" view="pageLayout" zoomScale="110" zoomScaleNormal="130" zoomScalePageLayoutView="110" workbookViewId="0">
      <selection activeCell="L2" sqref="L2"/>
    </sheetView>
  </sheetViews>
  <sheetFormatPr defaultRowHeight="15" x14ac:dyDescent="0.25"/>
  <cols>
    <col min="1" max="41" width="2.42578125" customWidth="1"/>
    <col min="42" max="42" width="7.140625" customWidth="1"/>
    <col min="43" max="44" width="9.140625" style="68" customWidth="1"/>
    <col min="45" max="95" width="9.85546875" style="68" customWidth="1"/>
    <col min="96" max="96" width="9.7109375" style="68" customWidth="1"/>
    <col min="97" max="97" width="9.140625" style="68" customWidth="1"/>
    <col min="98" max="111" width="9.140625" style="68" hidden="1" customWidth="1"/>
    <col min="112" max="112" width="12.42578125" hidden="1" customWidth="1"/>
    <col min="113" max="118" width="9.140625" hidden="1" customWidth="1"/>
    <col min="119" max="125" width="13.7109375" hidden="1" customWidth="1"/>
    <col min="126" max="126" width="13.140625" hidden="1" customWidth="1"/>
    <col min="127" max="127" width="11.5703125" hidden="1" customWidth="1"/>
    <col min="128" max="128" width="12.85546875" hidden="1" customWidth="1"/>
    <col min="129" max="129" width="9.140625" hidden="1" customWidth="1"/>
    <col min="130" max="130" width="15" hidden="1" customWidth="1"/>
    <col min="131" max="131" width="14.42578125" hidden="1" customWidth="1"/>
    <col min="132" max="132" width="15.140625" hidden="1" customWidth="1"/>
    <col min="133" max="133" width="12.42578125" hidden="1" customWidth="1"/>
    <col min="134" max="134" width="9.140625" hidden="1" customWidth="1"/>
    <col min="135" max="135" width="13" hidden="1" customWidth="1"/>
    <col min="136" max="136" width="12" hidden="1" customWidth="1"/>
    <col min="137" max="137" width="9.140625" hidden="1" customWidth="1"/>
    <col min="138" max="138" width="14.85546875" hidden="1" customWidth="1"/>
    <col min="139" max="148" width="9.140625" hidden="1" customWidth="1"/>
    <col min="149" max="153" width="0" hidden="1" customWidth="1"/>
  </cols>
  <sheetData>
    <row r="1" spans="1:129" ht="15.75" x14ac:dyDescent="0.25">
      <c r="A1" s="219" t="s">
        <v>370</v>
      </c>
      <c r="B1" s="220"/>
      <c r="C1" s="221"/>
      <c r="D1" s="235" t="s">
        <v>488</v>
      </c>
      <c r="E1" s="236"/>
      <c r="F1" s="236"/>
      <c r="G1" s="236"/>
      <c r="H1" s="236"/>
      <c r="I1" s="237"/>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DI1" t="s">
        <v>371</v>
      </c>
    </row>
    <row r="2" spans="1:129" ht="15" customHeight="1" x14ac:dyDescent="0.25">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4"/>
      <c r="AG2" s="74"/>
      <c r="AH2" s="74"/>
      <c r="AI2" s="74"/>
      <c r="AJ2" s="74"/>
      <c r="AK2" s="74"/>
      <c r="DH2" s="75"/>
      <c r="DI2" s="76" t="s">
        <v>372</v>
      </c>
      <c r="DJ2" s="77" t="s">
        <v>373</v>
      </c>
      <c r="DK2" s="76" t="s">
        <v>374</v>
      </c>
      <c r="DL2" s="76" t="s">
        <v>375</v>
      </c>
      <c r="DM2" s="76" t="s">
        <v>376</v>
      </c>
      <c r="DN2" s="76" t="s">
        <v>377</v>
      </c>
      <c r="DO2" s="76" t="s">
        <v>378</v>
      </c>
      <c r="DP2" s="76" t="s">
        <v>379</v>
      </c>
      <c r="DQ2" s="76" t="s">
        <v>380</v>
      </c>
      <c r="DR2" s="76" t="s">
        <v>381</v>
      </c>
      <c r="DS2" s="76" t="s">
        <v>382</v>
      </c>
      <c r="DT2" s="76" t="s">
        <v>383</v>
      </c>
      <c r="DU2" s="76" t="s">
        <v>384</v>
      </c>
      <c r="DV2" s="76" t="s">
        <v>385</v>
      </c>
      <c r="DW2" s="76" t="s">
        <v>386</v>
      </c>
      <c r="DX2" s="76" t="s">
        <v>387</v>
      </c>
      <c r="DY2" s="76"/>
    </row>
    <row r="3" spans="1:129" ht="10.9" customHeight="1" x14ac:dyDescent="0.25">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9"/>
      <c r="AG3" s="79"/>
      <c r="AH3" s="79"/>
      <c r="AI3" s="79"/>
      <c r="AJ3" s="79"/>
      <c r="AK3" s="79"/>
      <c r="AL3" s="80"/>
      <c r="AM3" s="80"/>
      <c r="AN3" s="80"/>
      <c r="AO3" s="80"/>
      <c r="DH3" s="75">
        <v>1</v>
      </c>
      <c r="DI3" s="81" t="e">
        <v>#REF!</v>
      </c>
      <c r="DJ3" s="81" t="e">
        <v>#REF!</v>
      </c>
      <c r="DK3" s="81" t="e">
        <v>#REF!</v>
      </c>
      <c r="DL3" s="81" t="e">
        <v>#REF!</v>
      </c>
      <c r="DM3" s="81" t="e">
        <v>#REF!</v>
      </c>
      <c r="DN3" s="81" t="e">
        <v>#REF!</v>
      </c>
      <c r="DO3" s="81" t="e">
        <v>#REF!</v>
      </c>
      <c r="DP3" s="81" t="e">
        <v>#REF!</v>
      </c>
      <c r="DQ3" s="81" t="e">
        <v>#REF!</v>
      </c>
      <c r="DR3" s="81" t="e">
        <v>#REF!</v>
      </c>
      <c r="DS3" s="81" t="e">
        <v>#REF!</v>
      </c>
      <c r="DT3" s="81" t="e">
        <v>#REF!</v>
      </c>
      <c r="DU3" s="81" t="e">
        <v>#REF!</v>
      </c>
      <c r="DV3" s="81" t="e">
        <v>#REF!</v>
      </c>
      <c r="DW3" s="81" t="e">
        <v>#REF!</v>
      </c>
      <c r="DX3" s="81" t="e">
        <v>#REF!</v>
      </c>
      <c r="DY3" s="77"/>
    </row>
    <row r="4" spans="1:129" ht="10.9" customHeight="1" x14ac:dyDescent="0.25">
      <c r="A4" s="78"/>
      <c r="B4" s="78"/>
      <c r="C4" s="238"/>
      <c r="D4" s="239"/>
      <c r="E4" s="239"/>
      <c r="F4" s="239"/>
      <c r="G4" s="240"/>
      <c r="H4" s="78"/>
      <c r="I4" s="78"/>
      <c r="J4" s="78"/>
      <c r="K4" s="78"/>
      <c r="L4" s="78"/>
      <c r="M4" s="78"/>
      <c r="N4" s="78"/>
      <c r="O4" s="78"/>
      <c r="P4" s="78"/>
      <c r="Q4" s="78"/>
      <c r="R4" s="78"/>
      <c r="S4" s="78"/>
      <c r="T4" s="78"/>
      <c r="U4" s="78"/>
      <c r="V4" s="78"/>
      <c r="W4" s="78"/>
      <c r="X4" s="78"/>
      <c r="Y4" s="78"/>
      <c r="Z4" s="78"/>
      <c r="AA4" s="78"/>
      <c r="AB4" s="78"/>
      <c r="AC4" s="78"/>
      <c r="AD4" s="78"/>
      <c r="AE4" s="82"/>
      <c r="AF4" s="79"/>
      <c r="AG4" s="79"/>
      <c r="AH4" s="79"/>
      <c r="AI4" s="79"/>
      <c r="AJ4" s="79"/>
      <c r="AK4" s="79"/>
      <c r="AL4" s="80"/>
      <c r="AM4" s="80"/>
      <c r="AN4" s="80"/>
      <c r="AO4" s="80"/>
      <c r="DH4" s="75">
        <v>2</v>
      </c>
      <c r="DI4" s="81" t="e">
        <v>#REF!</v>
      </c>
      <c r="DJ4" s="81" t="e">
        <v>#REF!</v>
      </c>
      <c r="DK4" s="81" t="e">
        <v>#REF!</v>
      </c>
      <c r="DL4" s="81" t="e">
        <v>#REF!</v>
      </c>
      <c r="DM4" s="81" t="e">
        <v>#REF!</v>
      </c>
      <c r="DN4" s="81" t="e">
        <v>#REF!</v>
      </c>
      <c r="DO4" s="81" t="e">
        <v>#REF!</v>
      </c>
      <c r="DP4" s="81" t="e">
        <v>#REF!</v>
      </c>
      <c r="DQ4" s="81" t="e">
        <v>#REF!</v>
      </c>
      <c r="DR4" s="81" t="e">
        <v>#REF!</v>
      </c>
      <c r="DS4" s="81" t="e">
        <v>#REF!</v>
      </c>
      <c r="DT4" s="81" t="e">
        <v>#REF!</v>
      </c>
      <c r="DU4" s="81" t="e">
        <v>#REF!</v>
      </c>
      <c r="DV4" s="81" t="e">
        <v>#REF!</v>
      </c>
      <c r="DW4" s="81" t="e">
        <v>#REF!</v>
      </c>
      <c r="DX4" s="81" t="e">
        <v>#REF!</v>
      </c>
      <c r="DY4" s="77"/>
    </row>
    <row r="5" spans="1:129" ht="10.9" customHeight="1" x14ac:dyDescent="0.25">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9"/>
      <c r="AG5" s="79"/>
      <c r="AH5" s="79"/>
      <c r="AI5" s="79"/>
      <c r="AJ5" s="79"/>
      <c r="AK5" s="79"/>
      <c r="AL5" s="80"/>
      <c r="AM5" s="80"/>
      <c r="AN5" s="80"/>
      <c r="AO5" s="80"/>
      <c r="DH5" s="75">
        <v>3</v>
      </c>
      <c r="DI5" s="81" t="e">
        <v>#REF!</v>
      </c>
      <c r="DJ5" s="81" t="e">
        <v>#REF!</v>
      </c>
      <c r="DK5" s="81" t="e">
        <v>#REF!</v>
      </c>
      <c r="DL5" s="81" t="e">
        <v>#REF!</v>
      </c>
      <c r="DM5" s="81" t="e">
        <v>#REF!</v>
      </c>
      <c r="DN5" s="81" t="e">
        <v>#REF!</v>
      </c>
      <c r="DO5" s="81" t="e">
        <v>#REF!</v>
      </c>
      <c r="DP5" s="81" t="e">
        <v>#REF!</v>
      </c>
      <c r="DQ5" s="81" t="e">
        <v>#REF!</v>
      </c>
      <c r="DR5" s="81" t="e">
        <v>#REF!</v>
      </c>
      <c r="DS5" s="81" t="e">
        <v>#REF!</v>
      </c>
      <c r="DT5" s="81" t="e">
        <v>#REF!</v>
      </c>
      <c r="DU5" s="81" t="e">
        <v>#REF!</v>
      </c>
      <c r="DV5" s="81" t="e">
        <v>#REF!</v>
      </c>
      <c r="DW5" s="81" t="e">
        <v>#REF!</v>
      </c>
      <c r="DX5" s="81" t="e">
        <v>#REF!</v>
      </c>
      <c r="DY5" s="77"/>
    </row>
    <row r="6" spans="1:129" ht="10.9" customHeight="1" x14ac:dyDescent="0.25">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9"/>
      <c r="AG6" s="79"/>
      <c r="AH6" s="79"/>
      <c r="AI6" s="79"/>
      <c r="AJ6" s="79"/>
      <c r="AK6" s="79"/>
      <c r="AL6" s="80"/>
      <c r="AM6" s="80"/>
      <c r="AN6" s="80"/>
      <c r="AO6" s="80"/>
      <c r="DH6" s="75">
        <v>4</v>
      </c>
      <c r="DI6" s="81" t="e">
        <v>#REF!</v>
      </c>
      <c r="DJ6" s="81" t="e">
        <v>#REF!</v>
      </c>
      <c r="DK6" s="81" t="e">
        <v>#REF!</v>
      </c>
      <c r="DL6" s="81" t="e">
        <v>#REF!</v>
      </c>
      <c r="DM6" s="81" t="e">
        <v>#REF!</v>
      </c>
      <c r="DN6" s="81" t="e">
        <v>#REF!</v>
      </c>
      <c r="DO6" s="81" t="e">
        <v>#REF!</v>
      </c>
      <c r="DP6" s="81" t="e">
        <v>#REF!</v>
      </c>
      <c r="DQ6" s="81" t="e">
        <v>#REF!</v>
      </c>
      <c r="DR6" s="81" t="e">
        <v>#REF!</v>
      </c>
      <c r="DS6" s="81" t="e">
        <v>#REF!</v>
      </c>
      <c r="DT6" s="81" t="e">
        <v>#REF!</v>
      </c>
      <c r="DU6" s="81" t="e">
        <v>#REF!</v>
      </c>
      <c r="DV6" s="81" t="e">
        <v>#REF!</v>
      </c>
      <c r="DW6" s="81" t="e">
        <v>#REF!</v>
      </c>
      <c r="DX6" s="81" t="e">
        <v>#REF!</v>
      </c>
      <c r="DY6" s="77"/>
    </row>
    <row r="7" spans="1:129" ht="10.9" customHeight="1" x14ac:dyDescent="0.25">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9"/>
      <c r="AG7" s="79"/>
      <c r="AH7" s="79"/>
      <c r="AI7" s="79"/>
      <c r="AJ7" s="79"/>
      <c r="AK7" s="79"/>
      <c r="AL7" s="80"/>
      <c r="AM7" s="80"/>
      <c r="AN7" s="80"/>
      <c r="AO7" s="80"/>
      <c r="DH7" s="75">
        <v>5</v>
      </c>
      <c r="DI7" s="81" t="e">
        <v>#REF!</v>
      </c>
      <c r="DJ7" s="81" t="e">
        <v>#REF!</v>
      </c>
      <c r="DK7" s="81" t="e">
        <v>#REF!</v>
      </c>
      <c r="DL7" s="81" t="e">
        <v>#REF!</v>
      </c>
      <c r="DM7" s="81" t="e">
        <v>#REF!</v>
      </c>
      <c r="DN7" s="81" t="e">
        <v>#REF!</v>
      </c>
      <c r="DO7" s="81" t="e">
        <v>#REF!</v>
      </c>
      <c r="DP7" s="81" t="e">
        <v>#REF!</v>
      </c>
      <c r="DQ7" s="81" t="e">
        <v>#REF!</v>
      </c>
      <c r="DR7" s="81" t="e">
        <v>#REF!</v>
      </c>
      <c r="DS7" s="81" t="e">
        <v>#REF!</v>
      </c>
      <c r="DT7" s="81" t="e">
        <v>#REF!</v>
      </c>
      <c r="DU7" s="81" t="e">
        <v>#REF!</v>
      </c>
      <c r="DV7" s="81" t="e">
        <v>#REF!</v>
      </c>
      <c r="DW7" s="81" t="e">
        <v>#REF!</v>
      </c>
      <c r="DX7" s="81" t="e">
        <v>#REF!</v>
      </c>
      <c r="DY7" s="77"/>
    </row>
    <row r="8" spans="1:129" ht="10.9" customHeight="1" x14ac:dyDescent="0.25">
      <c r="A8" s="78"/>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9"/>
      <c r="AG8" s="79"/>
      <c r="AH8" s="79"/>
      <c r="AI8" s="79"/>
      <c r="AJ8" s="79"/>
      <c r="AK8" s="79"/>
      <c r="AL8" s="80"/>
      <c r="AM8" s="80"/>
      <c r="AN8" s="80"/>
      <c r="AO8" s="80"/>
      <c r="DH8" s="75">
        <v>6</v>
      </c>
      <c r="DI8" s="81" t="e">
        <v>#REF!</v>
      </c>
      <c r="DJ8" s="81" t="e">
        <v>#REF!</v>
      </c>
      <c r="DK8" s="81" t="e">
        <v>#REF!</v>
      </c>
      <c r="DL8" s="81" t="e">
        <v>#REF!</v>
      </c>
      <c r="DM8" s="81" t="e">
        <v>#REF!</v>
      </c>
      <c r="DN8" s="81" t="e">
        <v>#REF!</v>
      </c>
      <c r="DO8" s="81" t="e">
        <v>#REF!</v>
      </c>
      <c r="DP8" s="81" t="e">
        <v>#REF!</v>
      </c>
      <c r="DQ8" s="81" t="e">
        <v>#REF!</v>
      </c>
      <c r="DR8" s="81" t="e">
        <v>#REF!</v>
      </c>
      <c r="DS8" s="81" t="e">
        <v>#REF!</v>
      </c>
      <c r="DT8" s="81" t="e">
        <v>#REF!</v>
      </c>
      <c r="DU8" s="81" t="e">
        <v>#REF!</v>
      </c>
      <c r="DV8" s="81" t="e">
        <v>#REF!</v>
      </c>
      <c r="DW8" s="81" t="e">
        <v>#REF!</v>
      </c>
      <c r="DX8" s="81" t="e">
        <v>#REF!</v>
      </c>
      <c r="DY8" s="77"/>
    </row>
    <row r="9" spans="1:129" ht="10.9" customHeight="1" x14ac:dyDescent="0.25">
      <c r="A9" s="78"/>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9"/>
      <c r="AG9" s="79"/>
      <c r="AH9" s="79"/>
      <c r="AI9" s="79"/>
      <c r="AJ9" s="79"/>
      <c r="AK9" s="79"/>
      <c r="AL9" s="80"/>
      <c r="AM9" s="80"/>
      <c r="AN9" s="80"/>
      <c r="AO9" s="80"/>
      <c r="DH9" s="75">
        <v>7</v>
      </c>
      <c r="DI9" s="81" t="e">
        <v>#REF!</v>
      </c>
      <c r="DJ9" s="81" t="e">
        <v>#REF!</v>
      </c>
      <c r="DK9" s="81" t="e">
        <v>#REF!</v>
      </c>
      <c r="DL9" s="81" t="e">
        <v>#REF!</v>
      </c>
      <c r="DM9" s="81" t="e">
        <v>#REF!</v>
      </c>
      <c r="DN9" s="81" t="e">
        <v>#REF!</v>
      </c>
      <c r="DO9" s="81" t="e">
        <v>#REF!</v>
      </c>
      <c r="DP9" s="81" t="e">
        <v>#REF!</v>
      </c>
      <c r="DQ9" s="81" t="e">
        <v>#REF!</v>
      </c>
      <c r="DR9" s="81" t="e">
        <v>#REF!</v>
      </c>
      <c r="DS9" s="81" t="e">
        <v>#REF!</v>
      </c>
      <c r="DT9" s="81" t="e">
        <v>#REF!</v>
      </c>
      <c r="DU9" s="81" t="e">
        <v>#REF!</v>
      </c>
      <c r="DV9" s="81" t="e">
        <v>#REF!</v>
      </c>
      <c r="DW9" s="81" t="e">
        <v>#REF!</v>
      </c>
      <c r="DX9" s="81" t="e">
        <v>#REF!</v>
      </c>
      <c r="DY9" s="77"/>
    </row>
    <row r="10" spans="1:129" ht="10.9" customHeight="1" x14ac:dyDescent="0.25">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9"/>
      <c r="AG10" s="79"/>
      <c r="AH10" s="79"/>
      <c r="AI10" s="79"/>
      <c r="AJ10" s="79"/>
      <c r="AK10" s="79"/>
      <c r="AL10" s="80"/>
      <c r="AM10" s="80"/>
      <c r="AN10" s="80"/>
      <c r="AO10" s="80"/>
      <c r="DH10" s="75">
        <v>8</v>
      </c>
      <c r="DI10" s="81" t="e">
        <v>#REF!</v>
      </c>
      <c r="DJ10" s="81" t="e">
        <v>#REF!</v>
      </c>
      <c r="DK10" s="81" t="e">
        <v>#REF!</v>
      </c>
      <c r="DL10" s="81" t="e">
        <v>#REF!</v>
      </c>
      <c r="DM10" s="81" t="e">
        <v>#REF!</v>
      </c>
      <c r="DN10" s="81" t="e">
        <v>#REF!</v>
      </c>
      <c r="DO10" s="81" t="e">
        <v>#REF!</v>
      </c>
      <c r="DP10" s="81" t="e">
        <v>#REF!</v>
      </c>
      <c r="DQ10" s="81" t="e">
        <v>#REF!</v>
      </c>
      <c r="DR10" s="81" t="e">
        <v>#REF!</v>
      </c>
      <c r="DS10" s="81" t="e">
        <v>#REF!</v>
      </c>
      <c r="DT10" s="81" t="e">
        <v>#REF!</v>
      </c>
      <c r="DU10" s="81" t="e">
        <v>#REF!</v>
      </c>
      <c r="DV10" s="81" t="e">
        <v>#REF!</v>
      </c>
      <c r="DW10" s="81" t="e">
        <v>#REF!</v>
      </c>
      <c r="DX10" s="81" t="e">
        <v>#REF!</v>
      </c>
      <c r="DY10" s="77"/>
    </row>
    <row r="11" spans="1:129" ht="10.9" customHeight="1" x14ac:dyDescent="0.25">
      <c r="A11" s="78"/>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9"/>
      <c r="AG11" s="79"/>
      <c r="AH11" s="79"/>
      <c r="AI11" s="79"/>
      <c r="AJ11" s="79"/>
      <c r="AK11" s="79"/>
      <c r="AL11" s="80"/>
      <c r="AM11" s="80"/>
      <c r="AN11" s="80"/>
      <c r="AO11" s="80"/>
      <c r="DH11" s="75">
        <v>9</v>
      </c>
      <c r="DI11" s="81" t="e">
        <v>#REF!</v>
      </c>
      <c r="DJ11" s="81" t="e">
        <v>#REF!</v>
      </c>
      <c r="DK11" s="81" t="e">
        <v>#REF!</v>
      </c>
      <c r="DL11" s="81" t="e">
        <v>#REF!</v>
      </c>
      <c r="DM11" s="81" t="e">
        <v>#REF!</v>
      </c>
      <c r="DN11" s="81" t="e">
        <v>#REF!</v>
      </c>
      <c r="DO11" s="81" t="e">
        <v>#REF!</v>
      </c>
      <c r="DP11" s="81" t="e">
        <v>#REF!</v>
      </c>
      <c r="DQ11" s="81" t="e">
        <v>#REF!</v>
      </c>
      <c r="DR11" s="81" t="e">
        <v>#REF!</v>
      </c>
      <c r="DS11" s="81" t="e">
        <v>#REF!</v>
      </c>
      <c r="DT11" s="81" t="e">
        <v>#REF!</v>
      </c>
      <c r="DU11" s="81" t="e">
        <v>#REF!</v>
      </c>
      <c r="DV11" s="81" t="e">
        <v>#REF!</v>
      </c>
      <c r="DW11" s="81" t="e">
        <v>#REF!</v>
      </c>
      <c r="DX11" s="81" t="e">
        <v>#REF!</v>
      </c>
      <c r="DY11" s="77"/>
    </row>
    <row r="12" spans="1:129" ht="10.9" customHeight="1" x14ac:dyDescent="0.25">
      <c r="A12" s="78"/>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9"/>
      <c r="AG12" s="79"/>
      <c r="AH12" s="79"/>
      <c r="AI12" s="79"/>
      <c r="AJ12" s="79"/>
      <c r="AK12" s="79"/>
      <c r="AL12" s="80"/>
      <c r="AM12" s="80"/>
      <c r="AN12" s="80"/>
      <c r="AO12" s="80"/>
      <c r="DH12" s="75">
        <v>10</v>
      </c>
      <c r="DI12" s="81" t="e">
        <v>#REF!</v>
      </c>
      <c r="DJ12" s="81" t="e">
        <v>#REF!</v>
      </c>
      <c r="DK12" s="81" t="e">
        <v>#REF!</v>
      </c>
      <c r="DL12" s="81" t="e">
        <v>#REF!</v>
      </c>
      <c r="DM12" s="81" t="e">
        <v>#REF!</v>
      </c>
      <c r="DN12" s="81" t="e">
        <v>#REF!</v>
      </c>
      <c r="DO12" s="81" t="e">
        <v>#REF!</v>
      </c>
      <c r="DP12" s="81" t="e">
        <v>#REF!</v>
      </c>
      <c r="DQ12" s="81" t="e">
        <v>#REF!</v>
      </c>
      <c r="DR12" s="81" t="e">
        <v>#REF!</v>
      </c>
      <c r="DS12" s="81" t="e">
        <v>#REF!</v>
      </c>
      <c r="DT12" s="81" t="e">
        <v>#REF!</v>
      </c>
      <c r="DU12" s="81" t="e">
        <v>#REF!</v>
      </c>
      <c r="DV12" s="81" t="e">
        <v>#REF!</v>
      </c>
      <c r="DW12" s="81" t="e">
        <v>#REF!</v>
      </c>
      <c r="DX12" s="81" t="e">
        <v>#REF!</v>
      </c>
      <c r="DY12" s="77"/>
    </row>
    <row r="13" spans="1:129" ht="10.9" customHeight="1" x14ac:dyDescent="0.25">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9"/>
      <c r="AG13" s="79"/>
      <c r="AH13" s="79"/>
      <c r="AI13" s="79"/>
      <c r="AJ13" s="79"/>
      <c r="AK13" s="79"/>
      <c r="AL13" s="80"/>
      <c r="AM13" s="80"/>
      <c r="AN13" s="80"/>
      <c r="AO13" s="80"/>
      <c r="DH13" s="75">
        <v>11</v>
      </c>
      <c r="DI13" s="81" t="e">
        <v>#REF!</v>
      </c>
      <c r="DJ13" s="81" t="e">
        <v>#REF!</v>
      </c>
      <c r="DK13" s="81" t="e">
        <v>#REF!</v>
      </c>
      <c r="DL13" s="81" t="e">
        <v>#REF!</v>
      </c>
      <c r="DM13" s="81" t="e">
        <v>#REF!</v>
      </c>
      <c r="DN13" s="81" t="e">
        <v>#REF!</v>
      </c>
      <c r="DO13" s="81" t="e">
        <v>#REF!</v>
      </c>
      <c r="DP13" s="81" t="e">
        <v>#REF!</v>
      </c>
      <c r="DQ13" s="81" t="e">
        <v>#REF!</v>
      </c>
      <c r="DR13" s="81" t="e">
        <v>#REF!</v>
      </c>
      <c r="DS13" s="81" t="e">
        <v>#REF!</v>
      </c>
      <c r="DT13" s="81" t="e">
        <v>#REF!</v>
      </c>
      <c r="DU13" s="81" t="e">
        <v>#REF!</v>
      </c>
      <c r="DV13" s="81" t="e">
        <v>#REF!</v>
      </c>
      <c r="DW13" s="81" t="e">
        <v>#REF!</v>
      </c>
      <c r="DX13" s="81" t="e">
        <v>#REF!</v>
      </c>
      <c r="DY13" s="77"/>
    </row>
    <row r="14" spans="1:129" ht="10.9" customHeight="1" x14ac:dyDescent="0.25">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9"/>
      <c r="AG14" s="79"/>
      <c r="AH14" s="79"/>
      <c r="AI14" s="79"/>
      <c r="AJ14" s="79"/>
      <c r="AK14" s="79"/>
      <c r="AL14" s="80"/>
      <c r="AM14" s="80"/>
      <c r="AN14" s="80"/>
      <c r="AO14" s="80"/>
      <c r="DH14" s="75">
        <v>12</v>
      </c>
      <c r="DI14" s="81" t="e">
        <v>#REF!</v>
      </c>
      <c r="DJ14" s="81" t="e">
        <v>#REF!</v>
      </c>
      <c r="DK14" s="81" t="e">
        <v>#REF!</v>
      </c>
      <c r="DL14" s="81" t="e">
        <v>#REF!</v>
      </c>
      <c r="DM14" s="81" t="e">
        <v>#REF!</v>
      </c>
      <c r="DN14" s="81" t="e">
        <v>#REF!</v>
      </c>
      <c r="DO14" s="81" t="e">
        <v>#REF!</v>
      </c>
      <c r="DP14" s="81" t="e">
        <v>#REF!</v>
      </c>
      <c r="DQ14" s="81" t="e">
        <v>#REF!</v>
      </c>
      <c r="DR14" s="81" t="e">
        <v>#REF!</v>
      </c>
      <c r="DS14" s="81" t="e">
        <v>#REF!</v>
      </c>
      <c r="DT14" s="81" t="e">
        <v>#REF!</v>
      </c>
      <c r="DU14" s="81" t="e">
        <v>#REF!</v>
      </c>
      <c r="DV14" s="81" t="e">
        <v>#REF!</v>
      </c>
      <c r="DW14" s="81" t="e">
        <v>#REF!</v>
      </c>
      <c r="DX14" s="81" t="e">
        <v>#REF!</v>
      </c>
      <c r="DY14" s="77"/>
    </row>
    <row r="15" spans="1:129" ht="10.9" customHeight="1" x14ac:dyDescent="0.25">
      <c r="A15" s="78"/>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9"/>
      <c r="AG15" s="79"/>
      <c r="AH15" s="79"/>
      <c r="AI15" s="79"/>
      <c r="AJ15" s="79"/>
      <c r="AK15" s="79"/>
      <c r="AL15" s="80"/>
      <c r="AM15" s="80"/>
      <c r="AN15" s="80"/>
      <c r="AO15" s="80"/>
      <c r="DH15" s="75">
        <v>13</v>
      </c>
      <c r="DI15" s="81" t="e">
        <v>#REF!</v>
      </c>
      <c r="DJ15" s="81" t="e">
        <v>#REF!</v>
      </c>
      <c r="DK15" s="81" t="e">
        <v>#REF!</v>
      </c>
      <c r="DL15" s="81" t="e">
        <v>#REF!</v>
      </c>
      <c r="DM15" s="81" t="e">
        <v>#REF!</v>
      </c>
      <c r="DN15" s="81" t="e">
        <v>#REF!</v>
      </c>
      <c r="DO15" s="81" t="e">
        <v>#REF!</v>
      </c>
      <c r="DP15" s="81" t="e">
        <v>#REF!</v>
      </c>
      <c r="DQ15" s="81" t="e">
        <v>#REF!</v>
      </c>
      <c r="DR15" s="81" t="e">
        <v>#REF!</v>
      </c>
      <c r="DS15" s="81" t="e">
        <v>#REF!</v>
      </c>
      <c r="DT15" s="81" t="e">
        <v>#REF!</v>
      </c>
      <c r="DU15" s="81" t="e">
        <v>#REF!</v>
      </c>
      <c r="DV15" s="81" t="e">
        <v>#REF!</v>
      </c>
      <c r="DW15" s="81" t="e">
        <v>#REF!</v>
      </c>
      <c r="DX15" s="81" t="e">
        <v>#REF!</v>
      </c>
      <c r="DY15" s="77"/>
    </row>
    <row r="16" spans="1:129" ht="10.9" customHeight="1" x14ac:dyDescent="0.25">
      <c r="A16" s="78"/>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9"/>
      <c r="AG16" s="79"/>
      <c r="AH16" s="79"/>
      <c r="AI16" s="79"/>
      <c r="AJ16" s="79"/>
      <c r="AK16" s="79"/>
      <c r="AL16" s="80"/>
      <c r="AM16" s="80"/>
      <c r="AN16" s="80"/>
      <c r="AO16" s="80"/>
      <c r="DH16" s="75">
        <v>14</v>
      </c>
      <c r="DI16" s="81" t="e">
        <v>#REF!</v>
      </c>
      <c r="DJ16" s="81" t="e">
        <v>#REF!</v>
      </c>
      <c r="DK16" s="81" t="e">
        <v>#REF!</v>
      </c>
      <c r="DL16" s="81" t="e">
        <v>#REF!</v>
      </c>
      <c r="DM16" s="81" t="e">
        <v>#REF!</v>
      </c>
      <c r="DN16" s="81" t="e">
        <v>#REF!</v>
      </c>
      <c r="DO16" s="81" t="e">
        <v>#REF!</v>
      </c>
      <c r="DP16" s="81" t="e">
        <v>#REF!</v>
      </c>
      <c r="DQ16" s="81" t="e">
        <v>#REF!</v>
      </c>
      <c r="DR16" s="81" t="e">
        <v>#REF!</v>
      </c>
      <c r="DS16" s="81" t="e">
        <v>#REF!</v>
      </c>
      <c r="DT16" s="81" t="e">
        <v>#REF!</v>
      </c>
      <c r="DU16" s="81" t="e">
        <v>#REF!</v>
      </c>
      <c r="DV16" s="81" t="e">
        <v>#REF!</v>
      </c>
      <c r="DW16" s="81" t="e">
        <v>#REF!</v>
      </c>
      <c r="DX16" s="81" t="e">
        <v>#REF!</v>
      </c>
      <c r="DY16" s="77"/>
    </row>
    <row r="17" spans="1:141" ht="10.9" customHeight="1" x14ac:dyDescent="0.25">
      <c r="A17" s="78"/>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9"/>
      <c r="AG17" s="79"/>
      <c r="AH17" s="79"/>
      <c r="AI17" s="79"/>
      <c r="AJ17" s="79"/>
      <c r="AK17" s="79"/>
      <c r="AL17" s="80"/>
      <c r="AM17" s="80"/>
      <c r="AN17" s="80"/>
      <c r="AO17" s="80"/>
      <c r="DH17" s="75">
        <v>15</v>
      </c>
      <c r="DI17" s="81" t="e">
        <v>#REF!</v>
      </c>
      <c r="DJ17" s="81" t="e">
        <v>#REF!</v>
      </c>
      <c r="DK17" s="81" t="e">
        <v>#REF!</v>
      </c>
      <c r="DL17" s="81" t="e">
        <v>#REF!</v>
      </c>
      <c r="DM17" s="81" t="e">
        <v>#REF!</v>
      </c>
      <c r="DN17" s="81" t="e">
        <v>#REF!</v>
      </c>
      <c r="DO17" s="81" t="e">
        <v>#REF!</v>
      </c>
      <c r="DP17" s="81" t="e">
        <v>#REF!</v>
      </c>
      <c r="DQ17" s="81" t="e">
        <v>#REF!</v>
      </c>
      <c r="DR17" s="81" t="e">
        <v>#REF!</v>
      </c>
      <c r="DS17" s="81" t="e">
        <v>#REF!</v>
      </c>
      <c r="DT17" s="81" t="e">
        <v>#REF!</v>
      </c>
      <c r="DU17" s="81" t="e">
        <v>#REF!</v>
      </c>
      <c r="DV17" s="81" t="e">
        <v>#REF!</v>
      </c>
      <c r="DW17" s="81" t="e">
        <v>#REF!</v>
      </c>
      <c r="DX17" s="81" t="e">
        <v>#REF!</v>
      </c>
      <c r="DY17" s="77"/>
    </row>
    <row r="18" spans="1:141" ht="10.9" customHeight="1" x14ac:dyDescent="0.25">
      <c r="A18" s="78"/>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9"/>
      <c r="AG18" s="79"/>
      <c r="AH18" s="79"/>
      <c r="AI18" s="79"/>
      <c r="AJ18" s="79"/>
      <c r="AK18" s="79"/>
      <c r="AL18" s="80"/>
      <c r="AM18" s="80"/>
      <c r="AN18" s="80"/>
      <c r="AO18" s="80"/>
      <c r="AQ18" s="83" t="s">
        <v>388</v>
      </c>
      <c r="AT18" s="83" t="s">
        <v>389</v>
      </c>
      <c r="DH18" s="75">
        <v>16</v>
      </c>
      <c r="DI18" s="81" t="e">
        <v>#REF!</v>
      </c>
      <c r="DJ18" s="81" t="e">
        <v>#REF!</v>
      </c>
      <c r="DK18" s="81" t="e">
        <v>#REF!</v>
      </c>
      <c r="DL18" s="81" t="e">
        <v>#REF!</v>
      </c>
      <c r="DM18" s="81" t="e">
        <v>#REF!</v>
      </c>
      <c r="DN18" s="81" t="e">
        <v>#REF!</v>
      </c>
      <c r="DO18" s="81" t="e">
        <v>#REF!</v>
      </c>
      <c r="DP18" s="81" t="e">
        <v>#REF!</v>
      </c>
      <c r="DQ18" s="81" t="e">
        <v>#REF!</v>
      </c>
      <c r="DR18" s="81" t="e">
        <v>#REF!</v>
      </c>
      <c r="DS18" s="81" t="e">
        <v>#REF!</v>
      </c>
      <c r="DT18" s="81" t="e">
        <v>#REF!</v>
      </c>
      <c r="DU18" s="81" t="e">
        <v>#REF!</v>
      </c>
      <c r="DV18" s="81" t="e">
        <v>#REF!</v>
      </c>
      <c r="DW18" s="81" t="e">
        <v>#REF!</v>
      </c>
      <c r="DX18" s="81" t="e">
        <v>#REF!</v>
      </c>
      <c r="DY18" s="77"/>
    </row>
    <row r="19" spans="1:141" ht="10.9" customHeight="1" x14ac:dyDescent="0.25">
      <c r="A19" s="78"/>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9"/>
      <c r="AG19" s="79"/>
      <c r="AH19" s="79"/>
      <c r="AI19" s="79"/>
      <c r="AJ19" s="79"/>
      <c r="AK19" s="79"/>
      <c r="AL19" s="80"/>
      <c r="AM19" s="80"/>
      <c r="AN19" s="80"/>
      <c r="AO19" s="80"/>
      <c r="DH19" s="75">
        <v>17</v>
      </c>
      <c r="DI19" s="81" t="e">
        <v>#REF!</v>
      </c>
      <c r="DJ19" s="81" t="e">
        <v>#REF!</v>
      </c>
      <c r="DK19" s="81" t="e">
        <v>#REF!</v>
      </c>
      <c r="DL19" s="81" t="e">
        <v>#REF!</v>
      </c>
      <c r="DM19" s="81" t="e">
        <v>#REF!</v>
      </c>
      <c r="DN19" s="81" t="e">
        <v>#REF!</v>
      </c>
      <c r="DO19" s="81" t="e">
        <v>#REF!</v>
      </c>
      <c r="DP19" s="81" t="e">
        <v>#REF!</v>
      </c>
      <c r="DQ19" s="81" t="e">
        <v>#REF!</v>
      </c>
      <c r="DR19" s="81" t="e">
        <v>#REF!</v>
      </c>
      <c r="DS19" s="81" t="e">
        <v>#REF!</v>
      </c>
      <c r="DT19" s="81" t="e">
        <v>#REF!</v>
      </c>
      <c r="DU19" s="81" t="e">
        <v>#REF!</v>
      </c>
      <c r="DV19" s="81" t="e">
        <v>#REF!</v>
      </c>
      <c r="DW19" s="81" t="e">
        <v>#REF!</v>
      </c>
      <c r="DX19" s="81" t="e">
        <v>#REF!</v>
      </c>
      <c r="DY19" s="77"/>
    </row>
    <row r="20" spans="1:141" ht="10.9" customHeight="1" x14ac:dyDescent="0.25">
      <c r="A20" s="78"/>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9"/>
      <c r="AG20" s="79"/>
      <c r="AH20" s="79"/>
      <c r="AI20" s="79"/>
      <c r="AJ20" s="79"/>
      <c r="AK20" s="79"/>
      <c r="AL20" s="80"/>
      <c r="AM20" s="80"/>
      <c r="AN20" s="80"/>
      <c r="AO20" s="80"/>
      <c r="DH20" s="75">
        <v>18</v>
      </c>
      <c r="DI20" s="81" t="e">
        <v>#REF!</v>
      </c>
      <c r="DJ20" s="81" t="e">
        <v>#REF!</v>
      </c>
      <c r="DK20" s="81" t="e">
        <v>#REF!</v>
      </c>
      <c r="DL20" s="81" t="e">
        <v>#REF!</v>
      </c>
      <c r="DM20" s="81" t="e">
        <v>#REF!</v>
      </c>
      <c r="DN20" s="81" t="e">
        <v>#REF!</v>
      </c>
      <c r="DO20" s="81" t="e">
        <v>#REF!</v>
      </c>
      <c r="DP20" s="81" t="e">
        <v>#REF!</v>
      </c>
      <c r="DQ20" s="81" t="e">
        <v>#REF!</v>
      </c>
      <c r="DR20" s="81" t="e">
        <v>#REF!</v>
      </c>
      <c r="DS20" s="81" t="e">
        <v>#REF!</v>
      </c>
      <c r="DT20" s="81" t="e">
        <v>#REF!</v>
      </c>
      <c r="DU20" s="81" t="e">
        <v>#REF!</v>
      </c>
      <c r="DV20" s="81" t="e">
        <v>#REF!</v>
      </c>
      <c r="DW20" s="81" t="e">
        <v>#REF!</v>
      </c>
      <c r="DX20" s="81" t="e">
        <v>#REF!</v>
      </c>
      <c r="DY20" s="77"/>
    </row>
    <row r="21" spans="1:141" ht="10.9" customHeight="1" x14ac:dyDescent="0.25">
      <c r="A21" s="78"/>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9"/>
      <c r="AG21" s="79"/>
      <c r="AH21" s="79"/>
      <c r="AI21" s="79"/>
      <c r="AJ21" s="79"/>
      <c r="AK21" s="79"/>
      <c r="AL21" s="80"/>
      <c r="AM21" s="80"/>
      <c r="AN21" s="80"/>
      <c r="AO21" s="80"/>
      <c r="DH21" s="75">
        <v>19</v>
      </c>
      <c r="DI21" s="81" t="e">
        <v>#REF!</v>
      </c>
      <c r="DJ21" s="81" t="e">
        <v>#REF!</v>
      </c>
      <c r="DK21" s="81" t="e">
        <v>#REF!</v>
      </c>
      <c r="DL21" s="81" t="e">
        <v>#REF!</v>
      </c>
      <c r="DM21" s="81" t="e">
        <v>#REF!</v>
      </c>
      <c r="DN21" s="81" t="e">
        <v>#REF!</v>
      </c>
      <c r="DO21" s="81" t="e">
        <v>#REF!</v>
      </c>
      <c r="DP21" s="81" t="e">
        <v>#REF!</v>
      </c>
      <c r="DQ21" s="81" t="e">
        <v>#REF!</v>
      </c>
      <c r="DR21" s="81" t="e">
        <v>#REF!</v>
      </c>
      <c r="DS21" s="81" t="e">
        <v>#REF!</v>
      </c>
      <c r="DT21" s="81" t="e">
        <v>#REF!</v>
      </c>
      <c r="DU21" s="81" t="e">
        <v>#REF!</v>
      </c>
      <c r="DV21" s="81" t="e">
        <v>#REF!</v>
      </c>
      <c r="DW21" s="81" t="e">
        <v>#REF!</v>
      </c>
      <c r="DX21" s="81" t="e">
        <v>#REF!</v>
      </c>
      <c r="DY21" s="77"/>
    </row>
    <row r="22" spans="1:141" ht="10.9" customHeight="1" x14ac:dyDescent="0.25">
      <c r="A22" s="78"/>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9"/>
      <c r="AG22" s="79"/>
      <c r="AH22" s="79"/>
      <c r="AI22" s="79"/>
      <c r="AJ22" s="79"/>
      <c r="AK22" s="79"/>
      <c r="AL22" s="80"/>
      <c r="AM22" s="80"/>
      <c r="AN22" s="80"/>
      <c r="AO22" s="80"/>
      <c r="DH22" s="75">
        <v>20</v>
      </c>
      <c r="DI22" s="81" t="e">
        <v>#REF!</v>
      </c>
      <c r="DJ22" s="81" t="e">
        <v>#REF!</v>
      </c>
      <c r="DK22" s="81" t="e">
        <v>#REF!</v>
      </c>
      <c r="DL22" s="81" t="e">
        <v>#REF!</v>
      </c>
      <c r="DM22" s="81" t="e">
        <v>#REF!</v>
      </c>
      <c r="DN22" s="81" t="e">
        <v>#REF!</v>
      </c>
      <c r="DO22" s="81" t="e">
        <v>#REF!</v>
      </c>
      <c r="DP22" s="81" t="e">
        <v>#REF!</v>
      </c>
      <c r="DQ22" s="81" t="e">
        <v>#REF!</v>
      </c>
      <c r="DR22" s="81" t="e">
        <v>#REF!</v>
      </c>
      <c r="DS22" s="81" t="e">
        <v>#REF!</v>
      </c>
      <c r="DT22" s="81" t="e">
        <v>#REF!</v>
      </c>
      <c r="DU22" s="81" t="e">
        <v>#REF!</v>
      </c>
      <c r="DV22" s="81" t="e">
        <v>#REF!</v>
      </c>
      <c r="DW22" s="81" t="e">
        <v>#REF!</v>
      </c>
      <c r="DX22" s="81" t="e">
        <v>#REF!</v>
      </c>
      <c r="DY22" s="77"/>
    </row>
    <row r="23" spans="1:141" ht="10.9" customHeight="1" x14ac:dyDescent="0.25">
      <c r="A23" s="78"/>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9"/>
      <c r="AG23" s="79"/>
      <c r="AH23" s="79"/>
      <c r="AI23" s="79"/>
      <c r="AJ23" s="79"/>
      <c r="AK23" s="79"/>
      <c r="AL23" s="80"/>
      <c r="AM23" s="80"/>
      <c r="AN23" s="80"/>
      <c r="AO23" s="80"/>
      <c r="AU23" s="83" t="s">
        <v>390</v>
      </c>
      <c r="DH23" s="75">
        <v>21</v>
      </c>
      <c r="DI23" s="81" t="e">
        <v>#REF!</v>
      </c>
      <c r="DJ23" s="81" t="e">
        <v>#REF!</v>
      </c>
      <c r="DK23" s="81" t="e">
        <v>#REF!</v>
      </c>
      <c r="DL23" s="81" t="e">
        <v>#REF!</v>
      </c>
      <c r="DM23" s="81" t="e">
        <v>#REF!</v>
      </c>
      <c r="DN23" s="81" t="e">
        <v>#REF!</v>
      </c>
      <c r="DO23" s="81" t="e">
        <v>#REF!</v>
      </c>
      <c r="DP23" s="81" t="e">
        <v>#REF!</v>
      </c>
      <c r="DQ23" s="81" t="e">
        <v>#REF!</v>
      </c>
      <c r="DR23" s="81" t="e">
        <v>#REF!</v>
      </c>
      <c r="DS23" s="81" t="e">
        <v>#REF!</v>
      </c>
      <c r="DT23" s="81" t="e">
        <v>#REF!</v>
      </c>
      <c r="DU23" s="81" t="e">
        <v>#REF!</v>
      </c>
      <c r="DV23" s="81" t="e">
        <v>#REF!</v>
      </c>
      <c r="DW23" s="81" t="e">
        <v>#REF!</v>
      </c>
      <c r="DX23" s="81" t="e">
        <v>#REF!</v>
      </c>
      <c r="DY23" s="77"/>
    </row>
    <row r="24" spans="1:141" ht="10.9" customHeight="1" x14ac:dyDescent="0.25">
      <c r="A24" s="78"/>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9"/>
      <c r="AG24" s="79"/>
      <c r="AH24" s="79"/>
      <c r="AI24" s="79"/>
      <c r="AJ24" s="79"/>
      <c r="AK24" s="79"/>
      <c r="AL24" s="80"/>
      <c r="AM24" s="80"/>
      <c r="AN24" s="80"/>
      <c r="AO24" s="80"/>
      <c r="DH24" s="75">
        <v>22</v>
      </c>
      <c r="DI24" s="81" t="e">
        <v>#REF!</v>
      </c>
      <c r="DJ24" s="81" t="e">
        <v>#REF!</v>
      </c>
      <c r="DK24" s="81" t="e">
        <v>#REF!</v>
      </c>
      <c r="DL24" s="81" t="e">
        <v>#REF!</v>
      </c>
      <c r="DM24" s="81" t="e">
        <v>#REF!</v>
      </c>
      <c r="DN24" s="81" t="e">
        <v>#REF!</v>
      </c>
      <c r="DO24" s="81" t="e">
        <v>#REF!</v>
      </c>
      <c r="DP24" s="81" t="e">
        <v>#REF!</v>
      </c>
      <c r="DQ24" s="81" t="e">
        <v>#REF!</v>
      </c>
      <c r="DR24" s="81" t="e">
        <v>#REF!</v>
      </c>
      <c r="DS24" s="81" t="e">
        <v>#REF!</v>
      </c>
      <c r="DT24" s="81" t="e">
        <v>#REF!</v>
      </c>
      <c r="DU24" s="81" t="e">
        <v>#REF!</v>
      </c>
      <c r="DV24" s="81" t="e">
        <v>#REF!</v>
      </c>
      <c r="DW24" s="81" t="e">
        <v>#REF!</v>
      </c>
      <c r="DX24" s="81" t="e">
        <v>#REF!</v>
      </c>
      <c r="DY24" s="77"/>
    </row>
    <row r="25" spans="1:141" ht="10.9" customHeight="1" x14ac:dyDescent="0.25">
      <c r="A25" s="78"/>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9"/>
      <c r="AG25" s="79"/>
      <c r="AH25" s="79"/>
      <c r="AI25" s="79"/>
      <c r="AJ25" s="79"/>
      <c r="AK25" s="79"/>
      <c r="AL25" s="80"/>
      <c r="AM25" s="80"/>
      <c r="AN25" s="80"/>
      <c r="AO25" s="80"/>
      <c r="DH25" s="75"/>
      <c r="DI25" s="77" t="e">
        <f t="shared" ref="DI25:DX25" si="0">SUM(DI3:DI24)</f>
        <v>#REF!</v>
      </c>
      <c r="DJ25" s="77" t="e">
        <f t="shared" si="0"/>
        <v>#REF!</v>
      </c>
      <c r="DK25" s="77" t="e">
        <f t="shared" si="0"/>
        <v>#REF!</v>
      </c>
      <c r="DL25" s="77" t="e">
        <f t="shared" si="0"/>
        <v>#REF!</v>
      </c>
      <c r="DM25" s="77" t="e">
        <f t="shared" si="0"/>
        <v>#REF!</v>
      </c>
      <c r="DN25" s="77" t="e">
        <f t="shared" si="0"/>
        <v>#REF!</v>
      </c>
      <c r="DO25" s="77" t="e">
        <f t="shared" si="0"/>
        <v>#REF!</v>
      </c>
      <c r="DP25" s="77" t="e">
        <f t="shared" si="0"/>
        <v>#REF!</v>
      </c>
      <c r="DQ25" s="77" t="e">
        <f t="shared" si="0"/>
        <v>#REF!</v>
      </c>
      <c r="DR25" s="77" t="e">
        <f t="shared" si="0"/>
        <v>#REF!</v>
      </c>
      <c r="DS25" s="77" t="e">
        <f t="shared" si="0"/>
        <v>#REF!</v>
      </c>
      <c r="DT25" s="77" t="e">
        <f t="shared" si="0"/>
        <v>#REF!</v>
      </c>
      <c r="DU25" s="77" t="e">
        <f t="shared" si="0"/>
        <v>#REF!</v>
      </c>
      <c r="DV25" s="77" t="e">
        <f t="shared" si="0"/>
        <v>#REF!</v>
      </c>
      <c r="DW25" s="77" t="e">
        <f t="shared" si="0"/>
        <v>#REF!</v>
      </c>
      <c r="DX25" s="77" t="e">
        <f t="shared" si="0"/>
        <v>#REF!</v>
      </c>
      <c r="DY25" s="77"/>
    </row>
    <row r="26" spans="1:141" ht="10.9" customHeight="1" x14ac:dyDescent="0.25">
      <c r="A26" s="78"/>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9"/>
      <c r="AG26" s="79"/>
      <c r="AH26" s="79"/>
      <c r="AI26" s="79"/>
      <c r="AJ26" s="79"/>
      <c r="AK26" s="79"/>
      <c r="AL26" s="80"/>
      <c r="AM26" s="80"/>
      <c r="AN26" s="80"/>
      <c r="AO26" s="80"/>
      <c r="DH26" s="75"/>
      <c r="DI26" s="75"/>
      <c r="DJ26" s="75"/>
      <c r="DK26" s="75"/>
      <c r="DL26" s="75"/>
      <c r="DM26" s="75"/>
      <c r="DN26" s="75"/>
      <c r="DO26" s="75"/>
      <c r="DP26" s="75"/>
      <c r="DQ26" s="75"/>
      <c r="DR26" s="75"/>
      <c r="DS26" s="75"/>
      <c r="DT26" s="75"/>
      <c r="DU26" s="75"/>
      <c r="DV26" s="75"/>
      <c r="DW26" s="75"/>
      <c r="DX26" s="75"/>
      <c r="DY26" s="75"/>
    </row>
    <row r="27" spans="1:141" ht="10.9" customHeight="1" x14ac:dyDescent="0.25">
      <c r="A27" s="78"/>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9"/>
      <c r="AG27" s="79"/>
      <c r="AH27" s="79"/>
      <c r="AI27" s="79"/>
      <c r="AJ27" s="79"/>
      <c r="AK27" s="79"/>
      <c r="AL27" s="80"/>
      <c r="AM27" s="80"/>
      <c r="AN27" s="80"/>
      <c r="AO27" s="80"/>
      <c r="CT27" s="84"/>
      <c r="CU27" s="225" t="s">
        <v>391</v>
      </c>
      <c r="CV27" s="225"/>
      <c r="CW27" s="225"/>
      <c r="CX27" s="225"/>
      <c r="CY27" s="225"/>
      <c r="CZ27" s="225"/>
      <c r="DB27" s="226" t="s">
        <v>392</v>
      </c>
      <c r="DC27" s="226"/>
      <c r="DD27" s="226"/>
      <c r="DE27" s="226"/>
      <c r="DH27" s="75"/>
      <c r="DI27" s="75" t="s">
        <v>393</v>
      </c>
      <c r="DJ27" s="75"/>
      <c r="DK27" s="75"/>
      <c r="DL27" s="75"/>
      <c r="DM27" s="75"/>
      <c r="DN27" s="75"/>
      <c r="DO27" s="75"/>
      <c r="DP27" s="75"/>
      <c r="DQ27" s="75"/>
      <c r="DR27" s="75"/>
      <c r="DS27" s="75"/>
      <c r="DT27" s="75"/>
      <c r="DU27" s="75"/>
      <c r="DV27" s="75"/>
      <c r="DW27" s="75"/>
      <c r="DX27" s="75"/>
      <c r="DY27" s="75"/>
    </row>
    <row r="28" spans="1:141" ht="10.9" customHeight="1" x14ac:dyDescent="0.25">
      <c r="A28" s="79"/>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8"/>
      <c r="AE28" s="78"/>
      <c r="AF28" s="79"/>
      <c r="AG28" s="79"/>
      <c r="AH28" s="79"/>
      <c r="AI28" s="79"/>
      <c r="AJ28" s="79"/>
      <c r="AK28" s="79"/>
      <c r="AL28" s="80"/>
      <c r="AM28" s="80"/>
      <c r="AN28" s="80"/>
      <c r="AO28" s="80"/>
      <c r="AQ28" s="83" t="s">
        <v>394</v>
      </c>
      <c r="AS28" s="83" t="s">
        <v>395</v>
      </c>
      <c r="CT28" s="84"/>
      <c r="CU28" s="225"/>
      <c r="CV28" s="225"/>
      <c r="CW28" s="225"/>
      <c r="CX28" s="225"/>
      <c r="CY28" s="225"/>
      <c r="CZ28" s="225"/>
      <c r="DB28" s="5" t="s">
        <v>396</v>
      </c>
      <c r="DC28" s="5" t="s">
        <v>397</v>
      </c>
      <c r="DD28" s="6" t="s">
        <v>398</v>
      </c>
      <c r="DE28" s="6" t="s">
        <v>399</v>
      </c>
      <c r="DF28" s="21"/>
      <c r="DG28"/>
      <c r="DH28" s="85"/>
      <c r="DI28" s="76" t="s">
        <v>372</v>
      </c>
      <c r="DJ28" s="76" t="s">
        <v>373</v>
      </c>
      <c r="DK28" s="76" t="s">
        <v>374</v>
      </c>
      <c r="DL28" s="76" t="s">
        <v>375</v>
      </c>
      <c r="DM28" s="76" t="s">
        <v>376</v>
      </c>
      <c r="DN28" s="76" t="s">
        <v>377</v>
      </c>
      <c r="DO28" s="76" t="s">
        <v>378</v>
      </c>
      <c r="DP28" s="76" t="s">
        <v>379</v>
      </c>
      <c r="DQ28" s="76" t="s">
        <v>380</v>
      </c>
      <c r="DR28" s="76" t="s">
        <v>381</v>
      </c>
      <c r="DS28" s="76" t="s">
        <v>382</v>
      </c>
      <c r="DT28" s="76" t="s">
        <v>383</v>
      </c>
      <c r="DU28" s="76" t="s">
        <v>384</v>
      </c>
      <c r="DV28" s="76" t="s">
        <v>385</v>
      </c>
      <c r="DW28" s="76" t="s">
        <v>386</v>
      </c>
      <c r="DX28" s="76" t="s">
        <v>387</v>
      </c>
      <c r="DY28" s="76"/>
      <c r="DZ28" s="21"/>
      <c r="EA28" s="21"/>
      <c r="EB28" s="21"/>
      <c r="EC28" s="21"/>
      <c r="ED28" s="21"/>
      <c r="EE28" s="21"/>
      <c r="EF28" s="21"/>
      <c r="EG28" s="21"/>
      <c r="EH28" s="21"/>
      <c r="EI28" s="21"/>
      <c r="EJ28" s="21"/>
      <c r="EK28" s="21"/>
    </row>
    <row r="29" spans="1:141" ht="10.9" customHeight="1" x14ac:dyDescent="0.25">
      <c r="A29" s="79"/>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8"/>
      <c r="AE29" s="78"/>
      <c r="AF29" s="79"/>
      <c r="AG29" s="79"/>
      <c r="AH29" s="79"/>
      <c r="AI29" s="79"/>
      <c r="AJ29" s="79"/>
      <c r="AK29" s="79"/>
      <c r="AL29" s="80"/>
      <c r="AM29" s="80"/>
      <c r="AN29" s="80"/>
      <c r="AO29" s="80"/>
      <c r="CT29" s="86"/>
      <c r="CU29" s="2"/>
      <c r="CV29" s="87" t="s">
        <v>400</v>
      </c>
      <c r="CW29" s="88" t="s">
        <v>401</v>
      </c>
      <c r="CX29" s="89" t="s">
        <v>402</v>
      </c>
      <c r="CY29" s="89" t="s">
        <v>398</v>
      </c>
      <c r="CZ29" s="90" t="s">
        <v>403</v>
      </c>
      <c r="DB29" s="5"/>
      <c r="DC29" s="5"/>
      <c r="DD29" s="6"/>
      <c r="DE29" s="91">
        <f t="shared" ref="DE29:DE50" si="1">DB29*DC29*DD29</f>
        <v>0</v>
      </c>
      <c r="DF29"/>
      <c r="DG29"/>
      <c r="DH29" s="92">
        <v>1</v>
      </c>
      <c r="DI29" s="93" t="e">
        <f>IF(#REF!="A",DJ46,"")</f>
        <v>#REF!</v>
      </c>
      <c r="DJ29" s="93" t="e">
        <f>IF(#REF!="B",DJ46,"")</f>
        <v>#REF!</v>
      </c>
      <c r="DK29" s="93" t="e">
        <f>IF(#REF!="C",DJ46,"")</f>
        <v>#REF!</v>
      </c>
      <c r="DL29" s="93" t="e">
        <f>IF(#REF!="D",DJ46,"")</f>
        <v>#REF!</v>
      </c>
      <c r="DM29" s="93" t="e">
        <f>IF(#REF!="E",DJ46,"")</f>
        <v>#REF!</v>
      </c>
      <c r="DN29" s="93" t="e">
        <f>IF(#REF!="F",DJ46,"")</f>
        <v>#REF!</v>
      </c>
      <c r="DO29" s="93" t="e">
        <f>IF(#REF!="G",DJ46,"")</f>
        <v>#REF!</v>
      </c>
      <c r="DP29" s="93" t="e">
        <f>IF(#REF!="H",DJ46,"")</f>
        <v>#REF!</v>
      </c>
      <c r="DQ29" s="93" t="e">
        <f>IF(#REF!="I",DJ46,"")</f>
        <v>#REF!</v>
      </c>
      <c r="DR29" s="93" t="e">
        <f>IF(#REF!="J",DJ46,"")</f>
        <v>#REF!</v>
      </c>
      <c r="DS29" s="93" t="e">
        <f>IF(#REF!="K",DJ46,"")</f>
        <v>#REF!</v>
      </c>
      <c r="DT29" s="93" t="e">
        <f>IF(#REF!="L",DJ46,"")</f>
        <v>#REF!</v>
      </c>
      <c r="DU29" s="93" t="e">
        <f>IF(#REF!="M",DJ46,"")</f>
        <v>#REF!</v>
      </c>
      <c r="DV29" s="93" t="e">
        <f>IF(#REF!="N",DJ46,"")</f>
        <v>#REF!</v>
      </c>
      <c r="DW29" s="93" t="e">
        <f>IF(#REF!="O",DJ46,"")</f>
        <v>#REF!</v>
      </c>
      <c r="DX29" s="93" t="e">
        <f>IF(#REF!="P",DJ46,"")</f>
        <v>#REF!</v>
      </c>
      <c r="DY29" s="93"/>
      <c r="DZ29" s="6"/>
      <c r="EA29" s="6"/>
      <c r="EB29" s="6"/>
      <c r="EC29" s="6"/>
      <c r="ED29" s="6"/>
      <c r="EE29" s="6"/>
      <c r="EF29" s="6"/>
      <c r="EG29" s="6"/>
      <c r="EH29" s="6"/>
      <c r="EI29" s="6"/>
      <c r="EJ29" s="6"/>
      <c r="EK29" s="6"/>
    </row>
    <row r="30" spans="1:141" ht="10.9" customHeight="1" x14ac:dyDescent="0.25">
      <c r="A30" s="79"/>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80"/>
      <c r="AM30" s="80"/>
      <c r="AN30" s="80"/>
      <c r="AO30" s="80"/>
      <c r="CT30" s="87"/>
      <c r="CW30" s="89">
        <v>1</v>
      </c>
      <c r="CX30" s="94"/>
      <c r="CY30" s="94"/>
      <c r="CZ30" s="87"/>
      <c r="DB30" s="5"/>
      <c r="DC30" s="5"/>
      <c r="DD30" s="6"/>
      <c r="DE30" s="91">
        <f t="shared" si="1"/>
        <v>0</v>
      </c>
      <c r="DF30"/>
      <c r="DG30"/>
      <c r="DH30" s="92">
        <v>2</v>
      </c>
      <c r="DI30" s="93" t="e">
        <f>IF(#REF!="A",DJ47,"")</f>
        <v>#REF!</v>
      </c>
      <c r="DJ30" s="93" t="e">
        <f>IF(#REF!="B",DJ47,"")</f>
        <v>#REF!</v>
      </c>
      <c r="DK30" s="93" t="e">
        <f>IF(#REF!="C",DJ47,"")</f>
        <v>#REF!</v>
      </c>
      <c r="DL30" s="93" t="e">
        <f>IF(#REF!="D",DJ47,"")</f>
        <v>#REF!</v>
      </c>
      <c r="DM30" s="93" t="e">
        <f>IF(#REF!="E",DJ47,"")</f>
        <v>#REF!</v>
      </c>
      <c r="DN30" s="93" t="e">
        <f>IF(#REF!="F",DJ47,"")</f>
        <v>#REF!</v>
      </c>
      <c r="DO30" s="93" t="e">
        <f>IF(#REF!="G",DJ47,"")</f>
        <v>#REF!</v>
      </c>
      <c r="DP30" s="93" t="e">
        <f>IF(#REF!="H",DJ47,"")</f>
        <v>#REF!</v>
      </c>
      <c r="DQ30" s="93" t="e">
        <f>IF(#REF!="I",DJ47,"")</f>
        <v>#REF!</v>
      </c>
      <c r="DR30" s="93" t="e">
        <f>IF(#REF!="J",DJ47,"")</f>
        <v>#REF!</v>
      </c>
      <c r="DS30" s="93" t="e">
        <f>IF(#REF!="K",DJ47,"")</f>
        <v>#REF!</v>
      </c>
      <c r="DT30" s="93" t="e">
        <f>IF(#REF!="L",DJ47,"")</f>
        <v>#REF!</v>
      </c>
      <c r="DU30" s="93" t="e">
        <f>IF(#REF!="M",DJ47,"")</f>
        <v>#REF!</v>
      </c>
      <c r="DV30" s="93" t="e">
        <f>IF(#REF!="N",DJ47,"")</f>
        <v>#REF!</v>
      </c>
      <c r="DW30" s="93" t="e">
        <f>IF(#REF!="O",DJ47,"")</f>
        <v>#REF!</v>
      </c>
      <c r="DX30" s="93" t="e">
        <f>IF(#REF!="P",DJ47,"")</f>
        <v>#REF!</v>
      </c>
      <c r="DY30" s="93"/>
      <c r="DZ30" s="6"/>
      <c r="EA30" s="6"/>
      <c r="EB30" s="6"/>
      <c r="EC30" s="6"/>
      <c r="ED30" s="6"/>
      <c r="EE30" s="6"/>
      <c r="EF30" s="6"/>
      <c r="EG30" s="6"/>
      <c r="EH30" s="6"/>
      <c r="EI30" s="6"/>
      <c r="EJ30" s="6"/>
      <c r="EK30" s="6"/>
    </row>
    <row r="31" spans="1:141" ht="10.9" customHeight="1" x14ac:dyDescent="0.25">
      <c r="A31" s="79"/>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80"/>
      <c r="AM31" s="80"/>
      <c r="AN31" s="80"/>
      <c r="AO31" s="80"/>
      <c r="CT31" s="87"/>
      <c r="CW31" s="94">
        <v>2</v>
      </c>
      <c r="CX31" s="94"/>
      <c r="CY31" s="94"/>
      <c r="CZ31" s="87"/>
      <c r="DB31" s="5"/>
      <c r="DC31" s="5"/>
      <c r="DD31" s="6"/>
      <c r="DE31" s="91">
        <f t="shared" si="1"/>
        <v>0</v>
      </c>
      <c r="DF31"/>
      <c r="DG31"/>
      <c r="DH31" s="92">
        <v>3</v>
      </c>
      <c r="DI31" s="93" t="e">
        <f>IF(#REF!="A",DJ48,"")</f>
        <v>#REF!</v>
      </c>
      <c r="DJ31" s="93" t="e">
        <f>IF(#REF!="B",DJ48,"")</f>
        <v>#REF!</v>
      </c>
      <c r="DK31" s="93" t="e">
        <f>IF(#REF!="C",DJ48,"")</f>
        <v>#REF!</v>
      </c>
      <c r="DL31" s="93" t="e">
        <f>IF(#REF!="D",DJ48,"")</f>
        <v>#REF!</v>
      </c>
      <c r="DM31" s="93" t="e">
        <f>IF(#REF!="E",DJ48,"")</f>
        <v>#REF!</v>
      </c>
      <c r="DN31" s="93" t="e">
        <f>IF(#REF!="F",DJ48,"")</f>
        <v>#REF!</v>
      </c>
      <c r="DO31" s="93" t="e">
        <f>IF(#REF!="G",DJ48,"")</f>
        <v>#REF!</v>
      </c>
      <c r="DP31" s="93" t="e">
        <f>IF(#REF!="H",DJ48,"")</f>
        <v>#REF!</v>
      </c>
      <c r="DQ31" s="93" t="e">
        <f>IF(#REF!="I",DJ48,"")</f>
        <v>#REF!</v>
      </c>
      <c r="DR31" s="93" t="e">
        <f>IF(#REF!="J",DJ48,"")</f>
        <v>#REF!</v>
      </c>
      <c r="DS31" s="93" t="e">
        <f>IF(#REF!="K",DJ48,"")</f>
        <v>#REF!</v>
      </c>
      <c r="DT31" s="93" t="e">
        <f>IF(#REF!="L",DJ48,"")</f>
        <v>#REF!</v>
      </c>
      <c r="DU31" s="93" t="e">
        <f>IF(#REF!="M",DJ48,"")</f>
        <v>#REF!</v>
      </c>
      <c r="DV31" s="93" t="e">
        <f>IF(#REF!="N",DJ48,"")</f>
        <v>#REF!</v>
      </c>
      <c r="DW31" s="93" t="e">
        <f>IF(#REF!="O",DJ48,"")</f>
        <v>#REF!</v>
      </c>
      <c r="DX31" s="93" t="e">
        <f>IF(#REF!="P",DJ48,"")</f>
        <v>#REF!</v>
      </c>
      <c r="DY31" s="93"/>
      <c r="DZ31" s="6"/>
      <c r="EA31" s="6"/>
      <c r="EB31" s="6"/>
      <c r="EC31" s="6"/>
      <c r="ED31" s="6"/>
      <c r="EE31" s="6"/>
      <c r="EF31" s="6"/>
      <c r="EG31" s="6"/>
      <c r="EH31" s="6"/>
      <c r="EI31" s="6"/>
      <c r="EJ31" s="6"/>
      <c r="EK31" s="6"/>
    </row>
    <row r="32" spans="1:141" ht="10.9" customHeight="1" x14ac:dyDescent="0.25">
      <c r="A32" s="79"/>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80"/>
      <c r="AM32" s="80"/>
      <c r="AN32" s="80"/>
      <c r="AO32" s="80"/>
      <c r="CT32" s="87"/>
      <c r="CW32" s="94">
        <v>3</v>
      </c>
      <c r="CX32" s="94"/>
      <c r="CY32" s="94"/>
      <c r="CZ32" s="87"/>
      <c r="DB32" s="5"/>
      <c r="DC32" s="5"/>
      <c r="DD32" s="6"/>
      <c r="DE32" s="91">
        <f t="shared" si="1"/>
        <v>0</v>
      </c>
      <c r="DF32"/>
      <c r="DG32"/>
      <c r="DH32" s="92">
        <v>4</v>
      </c>
      <c r="DI32" s="93" t="e">
        <f>IF(#REF!="A",DJ49,"")</f>
        <v>#REF!</v>
      </c>
      <c r="DJ32" s="93" t="e">
        <f>IF(#REF!="B",DJ49,"")</f>
        <v>#REF!</v>
      </c>
      <c r="DK32" s="93" t="e">
        <f>IF(#REF!="C",DJ49,"")</f>
        <v>#REF!</v>
      </c>
      <c r="DL32" s="93" t="e">
        <f>IF(#REF!="D",DJ49,"")</f>
        <v>#REF!</v>
      </c>
      <c r="DM32" s="93" t="e">
        <f>IF(#REF!="E",DJ49,"")</f>
        <v>#REF!</v>
      </c>
      <c r="DN32" s="93" t="e">
        <f>IF(#REF!="F",DJ49,"")</f>
        <v>#REF!</v>
      </c>
      <c r="DO32" s="93" t="e">
        <f>IF(#REF!="G",DJ49,"")</f>
        <v>#REF!</v>
      </c>
      <c r="DP32" s="93" t="e">
        <f>IF(#REF!="H",DJ49,"")</f>
        <v>#REF!</v>
      </c>
      <c r="DQ32" s="93" t="e">
        <f>IF(#REF!="I",DJ49,"")</f>
        <v>#REF!</v>
      </c>
      <c r="DR32" s="93" t="e">
        <f>IF(#REF!="J",DJ49,"")</f>
        <v>#REF!</v>
      </c>
      <c r="DS32" s="93" t="e">
        <f>IF(#REF!="K",DJ49,"")</f>
        <v>#REF!</v>
      </c>
      <c r="DT32" s="93" t="e">
        <f>IF(#REF!="L",DJ49,"")</f>
        <v>#REF!</v>
      </c>
      <c r="DU32" s="93" t="e">
        <f>IF(#REF!="M",DJ49,"")</f>
        <v>#REF!</v>
      </c>
      <c r="DV32" s="93" t="e">
        <f>IF(#REF!="N",DJ49,"")</f>
        <v>#REF!</v>
      </c>
      <c r="DW32" s="93" t="e">
        <f>IF(#REF!="O",DJ49,"")</f>
        <v>#REF!</v>
      </c>
      <c r="DX32" s="93" t="e">
        <f>IF(#REF!="P",DJ49,"")</f>
        <v>#REF!</v>
      </c>
      <c r="DY32" s="93"/>
      <c r="DZ32" s="6"/>
      <c r="EA32" s="6"/>
      <c r="EB32" s="6"/>
      <c r="EC32" s="6"/>
      <c r="ED32" s="6"/>
      <c r="EE32" s="6"/>
      <c r="EF32" s="6"/>
      <c r="EG32" s="6"/>
      <c r="EH32" s="6"/>
      <c r="EI32" s="6"/>
      <c r="EJ32" s="6"/>
      <c r="EK32" s="6"/>
    </row>
    <row r="33" spans="1:141" ht="10.9" customHeight="1" x14ac:dyDescent="0.25">
      <c r="A33" s="79"/>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G33" s="79"/>
      <c r="AH33" s="79"/>
      <c r="AI33" s="79"/>
      <c r="AJ33" s="79"/>
      <c r="AK33" s="79"/>
      <c r="AL33" s="80"/>
      <c r="AM33" s="80"/>
      <c r="AN33" s="80"/>
      <c r="AO33" s="80"/>
      <c r="CT33" s="87"/>
      <c r="CW33" s="94">
        <v>4</v>
      </c>
      <c r="CX33" s="94"/>
      <c r="CY33" s="94"/>
      <c r="CZ33" s="87"/>
      <c r="DB33" s="5"/>
      <c r="DC33" s="5"/>
      <c r="DD33" s="6"/>
      <c r="DE33" s="91">
        <f t="shared" si="1"/>
        <v>0</v>
      </c>
      <c r="DF33"/>
      <c r="DG33"/>
      <c r="DH33" s="92">
        <v>5</v>
      </c>
      <c r="DI33" s="93" t="e">
        <f>IF(#REF!="A",DJ50,"")</f>
        <v>#REF!</v>
      </c>
      <c r="DJ33" s="93" t="e">
        <f>IF(#REF!="B",DJ50,"")</f>
        <v>#REF!</v>
      </c>
      <c r="DK33" s="93" t="e">
        <f>IF(#REF!="C",DJ50,"")</f>
        <v>#REF!</v>
      </c>
      <c r="DL33" s="93" t="e">
        <f>IF(#REF!="D",DJ50,"")</f>
        <v>#REF!</v>
      </c>
      <c r="DM33" s="93" t="e">
        <f>IF(#REF!="E",DJ50,"")</f>
        <v>#REF!</v>
      </c>
      <c r="DN33" s="93" t="e">
        <f>IF(#REF!="F",DJ50,"")</f>
        <v>#REF!</v>
      </c>
      <c r="DO33" s="93" t="e">
        <f>IF(#REF!="G",DJ50,"")</f>
        <v>#REF!</v>
      </c>
      <c r="DP33" s="93" t="e">
        <f>IF(#REF!="H",DJ50,"")</f>
        <v>#REF!</v>
      </c>
      <c r="DQ33" s="93" t="e">
        <f>IF(#REF!="I",DJ50,"")</f>
        <v>#REF!</v>
      </c>
      <c r="DR33" s="93" t="e">
        <f>IF(#REF!="J",DJ50,"")</f>
        <v>#REF!</v>
      </c>
      <c r="DS33" s="93" t="e">
        <f>IF(#REF!="K",DJ50,"")</f>
        <v>#REF!</v>
      </c>
      <c r="DT33" s="93" t="e">
        <f>IF(#REF!="L",DJ50,"")</f>
        <v>#REF!</v>
      </c>
      <c r="DU33" s="93" t="e">
        <f>IF(#REF!="M",DJ50,"")</f>
        <v>#REF!</v>
      </c>
      <c r="DV33" s="93" t="e">
        <f>IF(#REF!="N",DJ50,"")</f>
        <v>#REF!</v>
      </c>
      <c r="DW33" s="93" t="e">
        <f>IF(#REF!="O",DJ50,"")</f>
        <v>#REF!</v>
      </c>
      <c r="DX33" s="93" t="e">
        <f>IF(#REF!="P",DJ50,"")</f>
        <v>#REF!</v>
      </c>
      <c r="DY33" s="93"/>
      <c r="DZ33" s="6"/>
      <c r="EA33" s="6"/>
      <c r="EB33" s="6"/>
      <c r="EC33" s="6"/>
      <c r="ED33" s="6"/>
      <c r="EE33" s="6"/>
      <c r="EF33" s="6"/>
      <c r="EG33" s="6"/>
      <c r="EH33" s="6"/>
      <c r="EI33" s="6"/>
      <c r="EJ33" s="6"/>
      <c r="EK33" s="6"/>
    </row>
    <row r="34" spans="1:141" ht="10.9" customHeight="1" x14ac:dyDescent="0.25">
      <c r="A34" s="79"/>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95"/>
      <c r="AL34" s="80"/>
      <c r="AM34" s="80"/>
      <c r="AN34" s="80"/>
      <c r="AO34" s="80"/>
      <c r="CT34" s="87"/>
      <c r="CW34" s="94">
        <v>5</v>
      </c>
      <c r="CX34" s="94"/>
      <c r="CY34" s="94"/>
      <c r="CZ34" s="87"/>
      <c r="DB34" s="5"/>
      <c r="DC34" s="5"/>
      <c r="DD34" s="6"/>
      <c r="DE34" s="91">
        <f t="shared" si="1"/>
        <v>0</v>
      </c>
      <c r="DF34"/>
      <c r="DG34"/>
      <c r="DH34" s="92">
        <v>6</v>
      </c>
      <c r="DI34" s="93" t="e">
        <f>IF(#REF!="A",DJ52,"")</f>
        <v>#REF!</v>
      </c>
      <c r="DJ34" s="93" t="e">
        <f>IF(#REF!="B",DJ52,"")</f>
        <v>#REF!</v>
      </c>
      <c r="DK34" s="93" t="e">
        <f>IF(#REF!="C",DJ52,"")</f>
        <v>#REF!</v>
      </c>
      <c r="DL34" s="93" t="e">
        <f>IF(#REF!="D",DJ52,"")</f>
        <v>#REF!</v>
      </c>
      <c r="DM34" s="93" t="e">
        <f>IF(#REF!="E",DJ52,"")</f>
        <v>#REF!</v>
      </c>
      <c r="DN34" s="93" t="e">
        <f>IF(#REF!="F",DJ52,"")</f>
        <v>#REF!</v>
      </c>
      <c r="DO34" s="93" t="e">
        <f>IF(#REF!="G",DJ52,"")</f>
        <v>#REF!</v>
      </c>
      <c r="DP34" s="93" t="e">
        <f>IF(#REF!="H",DJ52,"")</f>
        <v>#REF!</v>
      </c>
      <c r="DQ34" s="93" t="e">
        <f>IF(#REF!="I",DJ52,"")</f>
        <v>#REF!</v>
      </c>
      <c r="DR34" s="93" t="e">
        <f>IF(#REF!="J",DJ52,"")</f>
        <v>#REF!</v>
      </c>
      <c r="DS34" s="93" t="e">
        <f>IF(#REF!="K",DJ52,"")</f>
        <v>#REF!</v>
      </c>
      <c r="DT34" s="93" t="e">
        <f>IF(#REF!="L",DJ52,"")</f>
        <v>#REF!</v>
      </c>
      <c r="DU34" s="93" t="e">
        <f>IF(#REF!="M",DJ52,"")</f>
        <v>#REF!</v>
      </c>
      <c r="DV34" s="93" t="e">
        <f>IF(#REF!="N",DJ52,"")</f>
        <v>#REF!</v>
      </c>
      <c r="DW34" s="93" t="e">
        <f>IF(#REF!="O",DJ52,"")</f>
        <v>#REF!</v>
      </c>
      <c r="DX34" s="93" t="e">
        <f>IF(#REF!="P",DJ52,"")</f>
        <v>#REF!</v>
      </c>
      <c r="DY34" s="93"/>
      <c r="DZ34" s="6"/>
      <c r="EA34" s="6"/>
      <c r="EB34" s="6"/>
      <c r="EC34" s="6"/>
      <c r="ED34" s="6"/>
      <c r="EE34" s="6"/>
      <c r="EF34" s="6"/>
      <c r="EG34" s="6"/>
      <c r="EH34" s="6"/>
      <c r="EI34" s="6"/>
      <c r="EJ34" s="6"/>
      <c r="EK34" s="6"/>
    </row>
    <row r="35" spans="1:141" ht="10.9" customHeight="1" x14ac:dyDescent="0.25">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95"/>
      <c r="AL35" s="80"/>
      <c r="AM35" s="80"/>
      <c r="AN35" s="80"/>
      <c r="AO35" s="80"/>
      <c r="CT35" s="87"/>
      <c r="CW35" s="94">
        <v>6</v>
      </c>
      <c r="CX35" s="94"/>
      <c r="CY35" s="94"/>
      <c r="CZ35" s="87"/>
      <c r="DB35" s="5"/>
      <c r="DC35" s="5"/>
      <c r="DD35" s="6"/>
      <c r="DE35" s="91">
        <f t="shared" si="1"/>
        <v>0</v>
      </c>
      <c r="DF35"/>
      <c r="DG35"/>
      <c r="DH35" s="92"/>
      <c r="DI35" s="93" t="e">
        <f t="shared" ref="DI35:DX35" si="2">SUM(DI29:DI34)</f>
        <v>#REF!</v>
      </c>
      <c r="DJ35" s="93" t="e">
        <f t="shared" si="2"/>
        <v>#REF!</v>
      </c>
      <c r="DK35" s="93" t="e">
        <f t="shared" si="2"/>
        <v>#REF!</v>
      </c>
      <c r="DL35" s="93" t="e">
        <f t="shared" si="2"/>
        <v>#REF!</v>
      </c>
      <c r="DM35" s="93" t="e">
        <f t="shared" si="2"/>
        <v>#REF!</v>
      </c>
      <c r="DN35" s="93" t="e">
        <f t="shared" si="2"/>
        <v>#REF!</v>
      </c>
      <c r="DO35" s="93" t="e">
        <f t="shared" si="2"/>
        <v>#REF!</v>
      </c>
      <c r="DP35" s="93" t="e">
        <f t="shared" si="2"/>
        <v>#REF!</v>
      </c>
      <c r="DQ35" s="93" t="e">
        <f t="shared" si="2"/>
        <v>#REF!</v>
      </c>
      <c r="DR35" s="93" t="e">
        <f t="shared" si="2"/>
        <v>#REF!</v>
      </c>
      <c r="DS35" s="93" t="e">
        <f t="shared" si="2"/>
        <v>#REF!</v>
      </c>
      <c r="DT35" s="93" t="e">
        <f t="shared" si="2"/>
        <v>#REF!</v>
      </c>
      <c r="DU35" s="93" t="e">
        <f t="shared" si="2"/>
        <v>#REF!</v>
      </c>
      <c r="DV35" s="93" t="e">
        <f t="shared" si="2"/>
        <v>#REF!</v>
      </c>
      <c r="DW35" s="93" t="e">
        <f t="shared" si="2"/>
        <v>#REF!</v>
      </c>
      <c r="DX35" s="93" t="e">
        <f t="shared" si="2"/>
        <v>#REF!</v>
      </c>
      <c r="DY35" s="93"/>
      <c r="DZ35" s="6"/>
      <c r="EA35" s="6"/>
      <c r="EB35" s="6"/>
      <c r="EC35" s="6"/>
      <c r="ED35" s="6"/>
      <c r="EE35" s="6"/>
      <c r="EF35" s="6"/>
      <c r="EG35" s="6"/>
      <c r="EH35" s="6"/>
      <c r="EI35" s="6"/>
      <c r="EJ35" s="6"/>
      <c r="EK35" s="6"/>
    </row>
    <row r="36" spans="1:141" ht="10.9" customHeight="1" x14ac:dyDescent="0.25">
      <c r="A36" s="79"/>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95"/>
      <c r="AL36" s="80"/>
      <c r="AM36" s="80"/>
      <c r="AN36" s="80"/>
      <c r="AO36" s="80"/>
      <c r="AQ36" s="83" t="s">
        <v>404</v>
      </c>
      <c r="CT36" s="87"/>
      <c r="CW36" s="94">
        <v>7</v>
      </c>
      <c r="CX36" s="94"/>
      <c r="CY36" s="94"/>
      <c r="CZ36" s="87"/>
      <c r="DB36" s="5"/>
      <c r="DC36" s="5"/>
      <c r="DD36" s="6"/>
      <c r="DE36" s="91">
        <f t="shared" si="1"/>
        <v>0</v>
      </c>
      <c r="DF36"/>
      <c r="DG36"/>
      <c r="DH36" s="92"/>
      <c r="DI36" s="92"/>
      <c r="DJ36" s="92"/>
      <c r="DK36" s="92"/>
      <c r="DL36" s="92"/>
      <c r="DM36" s="92"/>
      <c r="DN36" s="92"/>
      <c r="DO36" s="92"/>
      <c r="DP36" s="92"/>
      <c r="DQ36" s="92"/>
      <c r="DR36" s="92"/>
      <c r="DS36" s="92"/>
      <c r="DT36" s="92"/>
      <c r="DU36" s="92"/>
      <c r="DV36" s="92"/>
      <c r="DW36" s="92"/>
      <c r="DX36" s="92"/>
      <c r="DY36" s="92"/>
      <c r="DZ36" s="6"/>
      <c r="EA36" s="6"/>
      <c r="EB36" s="96" t="b">
        <v>0</v>
      </c>
      <c r="EC36" s="6"/>
      <c r="ED36" s="96" t="b">
        <v>0</v>
      </c>
      <c r="EE36" s="6"/>
      <c r="EF36" s="6"/>
      <c r="EG36" s="6"/>
      <c r="EH36" s="6"/>
      <c r="EI36" s="6"/>
      <c r="EJ36" s="6"/>
      <c r="EK36" s="6"/>
    </row>
    <row r="37" spans="1:141" ht="10.9" customHeight="1" x14ac:dyDescent="0.25">
      <c r="A37" s="79"/>
      <c r="B37" s="79"/>
      <c r="C37" s="79"/>
      <c r="D37" s="79"/>
      <c r="E37" s="79"/>
      <c r="F37" s="79"/>
      <c r="G37" s="79"/>
      <c r="H37" s="79"/>
      <c r="I37" s="79"/>
      <c r="J37" s="79"/>
      <c r="K37" s="79"/>
      <c r="L37" s="79"/>
      <c r="M37" s="79"/>
      <c r="N37" s="79"/>
      <c r="O37" s="79"/>
      <c r="P37" s="79"/>
      <c r="Q37" s="79"/>
      <c r="R37" s="79"/>
      <c r="S37" s="79"/>
      <c r="T37" s="79"/>
      <c r="U37" s="79"/>
      <c r="W37" s="79"/>
      <c r="X37" s="79"/>
      <c r="Y37" s="79"/>
      <c r="Z37" s="79"/>
      <c r="AA37" s="79"/>
      <c r="AB37" s="79"/>
      <c r="AC37" s="79"/>
      <c r="AD37" s="79"/>
      <c r="AE37" s="79"/>
      <c r="AF37" s="79"/>
      <c r="AG37" s="79"/>
      <c r="AH37" s="79"/>
      <c r="AI37" s="79"/>
      <c r="AJ37" s="79"/>
      <c r="AK37" s="95"/>
      <c r="AL37" s="80"/>
      <c r="AM37" s="80"/>
      <c r="AN37" s="80"/>
      <c r="AO37" s="80"/>
      <c r="CT37" s="87"/>
      <c r="CW37" s="94">
        <v>8</v>
      </c>
      <c r="CX37" s="94"/>
      <c r="CY37" s="94"/>
      <c r="CZ37" s="87"/>
      <c r="DB37" s="5"/>
      <c r="DC37" s="5"/>
      <c r="DD37" s="6"/>
      <c r="DE37" s="91">
        <f t="shared" si="1"/>
        <v>0</v>
      </c>
      <c r="DF37"/>
      <c r="DG37"/>
      <c r="DH37" s="92"/>
      <c r="DI37" s="92" t="s">
        <v>405</v>
      </c>
      <c r="DJ37" s="92"/>
      <c r="DK37" s="92"/>
      <c r="DL37" s="92"/>
      <c r="DM37" s="92"/>
      <c r="DN37" s="92"/>
      <c r="DO37" s="92"/>
      <c r="DP37" s="92"/>
      <c r="DQ37" s="92"/>
      <c r="DR37" s="92"/>
      <c r="DS37" s="92"/>
      <c r="DT37" s="92"/>
      <c r="DU37" s="92"/>
      <c r="DV37" s="92"/>
      <c r="DW37" s="92"/>
      <c r="DX37" s="92"/>
      <c r="DY37" s="92"/>
      <c r="DZ37" s="6"/>
      <c r="EA37" s="6"/>
      <c r="EB37" s="96" t="b">
        <v>0</v>
      </c>
      <c r="EC37" s="6"/>
      <c r="ED37" s="96" t="b">
        <v>0</v>
      </c>
      <c r="EE37" s="6"/>
      <c r="EF37" s="6"/>
      <c r="EG37" s="6"/>
      <c r="EH37" s="6"/>
      <c r="EI37" s="6"/>
      <c r="EJ37" s="6"/>
      <c r="EK37" s="6"/>
    </row>
    <row r="38" spans="1:141" ht="10.9" customHeight="1" x14ac:dyDescent="0.25">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95"/>
      <c r="AL38" s="80"/>
      <c r="AM38" s="80"/>
      <c r="AN38" s="80"/>
      <c r="AO38" s="80"/>
      <c r="CT38" s="87"/>
      <c r="CW38" s="94">
        <v>9</v>
      </c>
      <c r="CX38" s="94"/>
      <c r="CY38" s="94"/>
      <c r="CZ38" s="87"/>
      <c r="DB38" s="5"/>
      <c r="DC38" s="5"/>
      <c r="DD38" s="6"/>
      <c r="DE38" s="91">
        <f t="shared" si="1"/>
        <v>0</v>
      </c>
      <c r="DF38"/>
      <c r="DG38"/>
      <c r="DH38" s="92"/>
      <c r="DI38" s="93" t="s">
        <v>372</v>
      </c>
      <c r="DJ38" s="93" t="s">
        <v>373</v>
      </c>
      <c r="DK38" s="93" t="s">
        <v>374</v>
      </c>
      <c r="DL38" s="93" t="s">
        <v>375</v>
      </c>
      <c r="DM38" s="93" t="s">
        <v>376</v>
      </c>
      <c r="DN38" s="93" t="s">
        <v>377</v>
      </c>
      <c r="DO38" s="93" t="s">
        <v>378</v>
      </c>
      <c r="DP38" s="93" t="s">
        <v>379</v>
      </c>
      <c r="DQ38" s="93" t="s">
        <v>380</v>
      </c>
      <c r="DR38" s="93" t="s">
        <v>381</v>
      </c>
      <c r="DS38" s="93" t="s">
        <v>382</v>
      </c>
      <c r="DT38" s="93" t="s">
        <v>383</v>
      </c>
      <c r="DU38" s="93" t="s">
        <v>384</v>
      </c>
      <c r="DV38" s="93" t="s">
        <v>385</v>
      </c>
      <c r="DW38" s="93" t="s">
        <v>386</v>
      </c>
      <c r="DX38" s="93" t="s">
        <v>387</v>
      </c>
      <c r="DY38" s="93"/>
      <c r="DZ38" s="6"/>
      <c r="EA38" s="6"/>
      <c r="EB38" s="96" t="b">
        <v>0</v>
      </c>
      <c r="EC38" s="6"/>
      <c r="ED38" s="96" t="b">
        <v>0</v>
      </c>
      <c r="EE38" s="6"/>
      <c r="EF38" s="6"/>
      <c r="EG38" s="6"/>
      <c r="EH38" s="6"/>
      <c r="EI38" s="6"/>
      <c r="EJ38" s="6"/>
      <c r="EK38" s="6"/>
    </row>
    <row r="39" spans="1:141" ht="10.9" customHeight="1" x14ac:dyDescent="0.25">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95"/>
      <c r="AL39" s="80"/>
      <c r="AM39" s="80"/>
      <c r="AN39" s="80"/>
      <c r="AO39" s="80"/>
      <c r="CT39" s="87"/>
      <c r="CW39" s="94">
        <v>10</v>
      </c>
      <c r="CX39" s="94"/>
      <c r="CY39" s="94"/>
      <c r="CZ39" s="87"/>
      <c r="DB39" s="5"/>
      <c r="DC39" s="5"/>
      <c r="DD39" s="6"/>
      <c r="DE39" s="91">
        <f t="shared" si="1"/>
        <v>0</v>
      </c>
      <c r="DF39"/>
      <c r="DG39"/>
      <c r="DH39" s="92" t="s">
        <v>406</v>
      </c>
      <c r="DI39" s="97" t="e">
        <f>(#REF!*#REF!)</f>
        <v>#REF!</v>
      </c>
      <c r="DJ39" s="98" t="e">
        <f>#REF!*#REF!</f>
        <v>#REF!</v>
      </c>
      <c r="DK39" s="97" t="e">
        <f>#REF!*#REF!</f>
        <v>#REF!</v>
      </c>
      <c r="DL39" s="97" t="e">
        <f>#REF!*#REF!</f>
        <v>#REF!</v>
      </c>
      <c r="DM39" s="97" t="e">
        <f>#REF!*#REF!</f>
        <v>#REF!</v>
      </c>
      <c r="DN39" s="97" t="e">
        <f>#REF!*#REF!</f>
        <v>#REF!</v>
      </c>
      <c r="DO39" s="97" t="e">
        <f>#REF!*#REF!</f>
        <v>#REF!</v>
      </c>
      <c r="DP39" s="97" t="e">
        <f>#REF!*#REF!</f>
        <v>#REF!</v>
      </c>
      <c r="DQ39" s="97" t="e">
        <f>#REF!*#REF!</f>
        <v>#REF!</v>
      </c>
      <c r="DR39" s="97" t="e">
        <f>#REF!*#REF!</f>
        <v>#REF!</v>
      </c>
      <c r="DS39" s="93" t="e">
        <f>#REF!*#REF!</f>
        <v>#REF!</v>
      </c>
      <c r="DT39" s="93" t="e">
        <f>#REF!*#REF!</f>
        <v>#REF!</v>
      </c>
      <c r="DU39" s="93" t="e">
        <f>#REF!*#REF!</f>
        <v>#REF!</v>
      </c>
      <c r="DV39" s="93" t="e">
        <f>#REF!*#REF!</f>
        <v>#REF!</v>
      </c>
      <c r="DW39" s="93" t="e">
        <f>#REF!*#REF!</f>
        <v>#REF!</v>
      </c>
      <c r="DX39" s="93" t="e">
        <f>#REF!*#REF!</f>
        <v>#REF!</v>
      </c>
      <c r="DY39" s="93"/>
      <c r="DZ39" s="6"/>
      <c r="EA39" s="6"/>
      <c r="EB39" s="96" t="b">
        <v>0</v>
      </c>
      <c r="EC39" s="6"/>
      <c r="ED39" s="96" t="b">
        <v>0</v>
      </c>
      <c r="EE39" s="6"/>
      <c r="EF39" s="6"/>
      <c r="EG39" s="6"/>
      <c r="EH39" s="6"/>
      <c r="EI39" s="6"/>
      <c r="EJ39" s="6"/>
      <c r="EK39" s="6"/>
    </row>
    <row r="40" spans="1:141" ht="10.9" customHeight="1" x14ac:dyDescent="0.25">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95"/>
      <c r="AL40" s="80"/>
      <c r="AM40" s="80"/>
      <c r="AN40" s="80"/>
      <c r="AO40" s="80"/>
      <c r="AT40" s="227" t="s">
        <v>407</v>
      </c>
      <c r="AU40" s="227"/>
      <c r="CT40" s="87"/>
      <c r="CW40" s="94">
        <v>11</v>
      </c>
      <c r="CX40" s="94"/>
      <c r="CY40" s="94"/>
      <c r="CZ40" s="87"/>
      <c r="DB40" s="5"/>
      <c r="DC40" s="5"/>
      <c r="DD40" s="6"/>
      <c r="DE40" s="91">
        <f t="shared" si="1"/>
        <v>0</v>
      </c>
      <c r="DF40"/>
      <c r="DG40"/>
      <c r="DH40" s="92" t="s">
        <v>408</v>
      </c>
      <c r="DI40" s="81" t="e">
        <f t="shared" ref="DI40:DX40" si="3">DI25</f>
        <v>#REF!</v>
      </c>
      <c r="DJ40" s="81" t="e">
        <f t="shared" si="3"/>
        <v>#REF!</v>
      </c>
      <c r="DK40" s="81" t="e">
        <f t="shared" si="3"/>
        <v>#REF!</v>
      </c>
      <c r="DL40" s="81" t="e">
        <f t="shared" si="3"/>
        <v>#REF!</v>
      </c>
      <c r="DM40" s="81" t="e">
        <f t="shared" si="3"/>
        <v>#REF!</v>
      </c>
      <c r="DN40" s="81" t="e">
        <f t="shared" si="3"/>
        <v>#REF!</v>
      </c>
      <c r="DO40" s="81" t="e">
        <f t="shared" si="3"/>
        <v>#REF!</v>
      </c>
      <c r="DP40" s="81" t="e">
        <f t="shared" si="3"/>
        <v>#REF!</v>
      </c>
      <c r="DQ40" s="81" t="e">
        <f t="shared" si="3"/>
        <v>#REF!</v>
      </c>
      <c r="DR40" s="81" t="e">
        <f t="shared" si="3"/>
        <v>#REF!</v>
      </c>
      <c r="DS40" s="81" t="e">
        <f t="shared" si="3"/>
        <v>#REF!</v>
      </c>
      <c r="DT40" s="81" t="e">
        <f t="shared" si="3"/>
        <v>#REF!</v>
      </c>
      <c r="DU40" s="81" t="e">
        <f t="shared" si="3"/>
        <v>#REF!</v>
      </c>
      <c r="DV40" s="81" t="e">
        <f t="shared" si="3"/>
        <v>#REF!</v>
      </c>
      <c r="DW40" s="81" t="e">
        <f t="shared" si="3"/>
        <v>#REF!</v>
      </c>
      <c r="DX40" s="81" t="e">
        <f t="shared" si="3"/>
        <v>#REF!</v>
      </c>
      <c r="DY40" s="81"/>
      <c r="DZ40" s="6"/>
      <c r="EA40" s="6"/>
      <c r="EB40" s="96" t="b">
        <v>0</v>
      </c>
      <c r="EC40" s="6"/>
      <c r="ED40" s="96" t="b">
        <v>0</v>
      </c>
      <c r="EE40" s="6"/>
      <c r="EF40" s="6"/>
      <c r="EG40" s="6"/>
      <c r="EH40" s="6"/>
      <c r="EI40" s="6"/>
      <c r="EJ40" s="6"/>
      <c r="EK40" s="6"/>
    </row>
    <row r="41" spans="1:141" ht="10.9" customHeight="1" x14ac:dyDescent="0.25">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95"/>
      <c r="AL41" s="80"/>
      <c r="AM41" s="80"/>
      <c r="AN41" s="80"/>
      <c r="AO41" s="80"/>
      <c r="CT41" s="87"/>
      <c r="CW41" s="94">
        <v>12</v>
      </c>
      <c r="CX41" s="94"/>
      <c r="CY41" s="94"/>
      <c r="CZ41" s="87"/>
      <c r="DB41" s="5"/>
      <c r="DC41" s="5"/>
      <c r="DD41" s="6"/>
      <c r="DE41" s="91">
        <f t="shared" si="1"/>
        <v>0</v>
      </c>
      <c r="DF41"/>
      <c r="DG41"/>
      <c r="DH41" s="92" t="s">
        <v>409</v>
      </c>
      <c r="DI41" s="93" t="e">
        <f t="shared" ref="DI41:DX41" si="4">DI35</f>
        <v>#REF!</v>
      </c>
      <c r="DJ41" s="93" t="e">
        <f t="shared" si="4"/>
        <v>#REF!</v>
      </c>
      <c r="DK41" s="93" t="e">
        <f t="shared" si="4"/>
        <v>#REF!</v>
      </c>
      <c r="DL41" s="93" t="e">
        <f t="shared" si="4"/>
        <v>#REF!</v>
      </c>
      <c r="DM41" s="93" t="e">
        <f t="shared" si="4"/>
        <v>#REF!</v>
      </c>
      <c r="DN41" s="93" t="e">
        <f t="shared" si="4"/>
        <v>#REF!</v>
      </c>
      <c r="DO41" s="93" t="e">
        <f t="shared" si="4"/>
        <v>#REF!</v>
      </c>
      <c r="DP41" s="93" t="e">
        <f t="shared" si="4"/>
        <v>#REF!</v>
      </c>
      <c r="DQ41" s="93" t="e">
        <f t="shared" si="4"/>
        <v>#REF!</v>
      </c>
      <c r="DR41" s="93" t="e">
        <f t="shared" si="4"/>
        <v>#REF!</v>
      </c>
      <c r="DS41" s="93" t="e">
        <f t="shared" si="4"/>
        <v>#REF!</v>
      </c>
      <c r="DT41" s="93" t="e">
        <f t="shared" si="4"/>
        <v>#REF!</v>
      </c>
      <c r="DU41" s="93" t="e">
        <f t="shared" si="4"/>
        <v>#REF!</v>
      </c>
      <c r="DV41" s="93" t="e">
        <f t="shared" si="4"/>
        <v>#REF!</v>
      </c>
      <c r="DW41" s="93" t="e">
        <f t="shared" si="4"/>
        <v>#REF!</v>
      </c>
      <c r="DX41" s="93" t="e">
        <f t="shared" si="4"/>
        <v>#REF!</v>
      </c>
      <c r="DY41" s="93"/>
      <c r="DZ41" s="6"/>
      <c r="EA41" s="6"/>
      <c r="EB41" s="96" t="b">
        <v>0</v>
      </c>
      <c r="EC41" s="6"/>
      <c r="ED41" s="96" t="b">
        <v>0</v>
      </c>
      <c r="EE41" s="6"/>
      <c r="EF41" s="6"/>
      <c r="EG41" s="6"/>
      <c r="EH41" s="6"/>
      <c r="EI41" s="6"/>
      <c r="EJ41" s="6"/>
      <c r="EK41" s="6"/>
    </row>
    <row r="42" spans="1:141" ht="10.9" customHeight="1" x14ac:dyDescent="0.25">
      <c r="A42" s="79"/>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95"/>
      <c r="AL42" s="80"/>
      <c r="AM42" s="80"/>
      <c r="AN42" s="80"/>
      <c r="AO42" s="80"/>
      <c r="CT42" s="87"/>
      <c r="CW42" s="94">
        <v>13</v>
      </c>
      <c r="CX42" s="94"/>
      <c r="CY42" s="94"/>
      <c r="CZ42" s="87"/>
      <c r="DB42" s="5"/>
      <c r="DC42" s="5"/>
      <c r="DD42" s="6"/>
      <c r="DE42" s="91">
        <f t="shared" si="1"/>
        <v>0</v>
      </c>
      <c r="DF42"/>
      <c r="DG42"/>
      <c r="DH42" s="92" t="s">
        <v>410</v>
      </c>
      <c r="DI42" s="81" t="s">
        <v>411</v>
      </c>
      <c r="DJ42" s="81" t="s">
        <v>411</v>
      </c>
      <c r="DK42" s="81" t="s">
        <v>411</v>
      </c>
      <c r="DL42" s="81" t="s">
        <v>411</v>
      </c>
      <c r="DM42" s="81" t="s">
        <v>411</v>
      </c>
      <c r="DN42" s="81" t="s">
        <v>411</v>
      </c>
      <c r="DO42" s="81" t="s">
        <v>411</v>
      </c>
      <c r="DP42" s="81" t="s">
        <v>411</v>
      </c>
      <c r="DQ42" s="81" t="s">
        <v>411</v>
      </c>
      <c r="DR42" s="81" t="s">
        <v>411</v>
      </c>
      <c r="DS42" s="81" t="s">
        <v>411</v>
      </c>
      <c r="DT42" s="81" t="s">
        <v>411</v>
      </c>
      <c r="DU42" s="81" t="s">
        <v>411</v>
      </c>
      <c r="DV42" s="81" t="s">
        <v>411</v>
      </c>
      <c r="DW42" s="81" t="s">
        <v>411</v>
      </c>
      <c r="DX42" s="81" t="s">
        <v>411</v>
      </c>
      <c r="DY42" s="81"/>
      <c r="DZ42" s="6"/>
      <c r="EA42" s="6"/>
      <c r="EB42" s="96" t="b">
        <v>0</v>
      </c>
      <c r="EC42" s="6"/>
      <c r="ED42" s="96" t="b">
        <v>0</v>
      </c>
      <c r="EE42" s="6"/>
      <c r="EF42" s="6"/>
      <c r="EG42" s="6"/>
      <c r="EH42" s="6"/>
      <c r="EI42" s="6"/>
      <c r="EJ42" s="6"/>
      <c r="EK42" s="6"/>
    </row>
    <row r="43" spans="1:141" ht="10.9" customHeight="1" x14ac:dyDescent="0.25">
      <c r="A43" s="79"/>
      <c r="B43" s="79"/>
      <c r="C43" s="79"/>
      <c r="D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80"/>
      <c r="AM43" s="80"/>
      <c r="AN43" s="80"/>
      <c r="AO43" s="80"/>
      <c r="CT43" s="87"/>
      <c r="CW43" s="94">
        <v>14</v>
      </c>
      <c r="CX43" s="94"/>
      <c r="CY43" s="94"/>
      <c r="CZ43" s="87"/>
      <c r="DB43" s="5"/>
      <c r="DC43" s="5"/>
      <c r="DD43" s="6"/>
      <c r="DE43" s="91">
        <f t="shared" si="1"/>
        <v>0</v>
      </c>
      <c r="DF43"/>
      <c r="DG43"/>
      <c r="DH43" s="92"/>
      <c r="DI43" s="92"/>
      <c r="DJ43" s="92"/>
      <c r="DK43" s="92"/>
      <c r="DL43" s="93"/>
      <c r="DM43" s="92"/>
      <c r="DN43" s="92"/>
      <c r="DO43" s="92"/>
      <c r="DP43" s="92"/>
      <c r="DQ43" s="92"/>
      <c r="DR43" s="93"/>
      <c r="DS43" s="92"/>
      <c r="DT43" s="92"/>
      <c r="DU43" s="92"/>
      <c r="DV43" s="92"/>
      <c r="DW43" s="92"/>
      <c r="DX43" s="92"/>
      <c r="DY43" s="92"/>
      <c r="DZ43" s="6"/>
      <c r="EA43" s="6"/>
      <c r="EB43" s="96" t="b">
        <v>0</v>
      </c>
      <c r="EC43" s="6"/>
      <c r="ED43" s="96" t="b">
        <v>0</v>
      </c>
      <c r="EE43" s="6"/>
      <c r="EF43" s="6"/>
      <c r="EG43" s="6"/>
      <c r="EH43" s="6"/>
      <c r="EI43" s="6"/>
      <c r="EJ43" s="6"/>
      <c r="EK43" s="6"/>
    </row>
    <row r="44" spans="1:141" ht="10.9" customHeight="1" x14ac:dyDescent="0.25">
      <c r="A44" s="95"/>
      <c r="B44" s="95"/>
      <c r="C44" s="95"/>
      <c r="D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80"/>
      <c r="AM44" s="80"/>
      <c r="AN44" s="80"/>
      <c r="AO44" s="80"/>
      <c r="CT44" s="87"/>
      <c r="CW44" s="94">
        <v>15</v>
      </c>
      <c r="CX44" s="94"/>
      <c r="CY44" s="94"/>
      <c r="CZ44" s="87"/>
      <c r="DB44" s="5"/>
      <c r="DC44" s="5"/>
      <c r="DD44" s="6"/>
      <c r="DE44" s="91">
        <f t="shared" si="1"/>
        <v>0</v>
      </c>
      <c r="DF44"/>
      <c r="DG44"/>
      <c r="DH44" s="92"/>
      <c r="DI44" s="81">
        <f>SUM(DI42:DX42)</f>
        <v>0</v>
      </c>
      <c r="DJ44" s="92" t="s">
        <v>412</v>
      </c>
      <c r="DK44" s="92"/>
      <c r="DL44" s="92"/>
      <c r="DM44" s="92"/>
      <c r="DN44" s="92"/>
      <c r="DO44" s="92"/>
      <c r="DP44" s="92"/>
      <c r="DQ44" s="92"/>
      <c r="DR44" s="93"/>
      <c r="DS44" s="92"/>
      <c r="DT44" s="92"/>
      <c r="DU44" s="92"/>
      <c r="DV44" s="92"/>
      <c r="DW44" s="92"/>
      <c r="DX44" s="92"/>
      <c r="DY44" s="92"/>
      <c r="DZ44" s="6"/>
      <c r="EA44" s="6"/>
      <c r="EB44" s="96" t="b">
        <v>0</v>
      </c>
      <c r="EC44" s="6"/>
      <c r="ED44" s="96" t="b">
        <v>0</v>
      </c>
      <c r="EE44" s="6"/>
      <c r="EF44" s="6"/>
      <c r="EG44" s="6"/>
      <c r="EH44" s="6"/>
      <c r="EI44" s="6"/>
      <c r="EJ44" s="6"/>
      <c r="EK44" s="6"/>
    </row>
    <row r="45" spans="1:141" ht="10.9" customHeight="1" x14ac:dyDescent="0.25">
      <c r="A45" s="80"/>
      <c r="B45" s="80"/>
      <c r="C45" s="80"/>
      <c r="D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CT45" s="87"/>
      <c r="CW45" s="94">
        <v>16</v>
      </c>
      <c r="CX45" s="94"/>
      <c r="CY45" s="94"/>
      <c r="CZ45" s="87"/>
      <c r="DB45" s="5"/>
      <c r="DC45" s="5"/>
      <c r="DD45" s="6"/>
      <c r="DE45" s="91">
        <f t="shared" si="1"/>
        <v>0</v>
      </c>
      <c r="DF45"/>
      <c r="DG45"/>
      <c r="DH45" s="92"/>
      <c r="DI45" s="92"/>
      <c r="DJ45" s="92"/>
      <c r="DK45" s="92"/>
      <c r="DL45" s="92"/>
      <c r="DM45" s="92"/>
      <c r="DN45" s="92"/>
      <c r="DO45" s="92"/>
      <c r="DP45" s="92"/>
      <c r="DQ45" s="92"/>
      <c r="DR45" s="92"/>
      <c r="DS45" s="92"/>
      <c r="DT45" s="92"/>
      <c r="DU45" s="92"/>
      <c r="DV45" s="92"/>
      <c r="DW45" s="92"/>
      <c r="DX45" s="92"/>
      <c r="DY45" s="92"/>
      <c r="DZ45" s="6"/>
      <c r="EA45" s="6"/>
      <c r="EB45" s="96" t="b">
        <v>0</v>
      </c>
      <c r="EC45" s="6"/>
      <c r="ED45" s="96" t="b">
        <v>0</v>
      </c>
      <c r="EE45" s="6"/>
      <c r="EF45" s="6"/>
      <c r="EG45" s="6"/>
      <c r="EH45" s="6"/>
      <c r="EI45" s="6"/>
      <c r="EJ45" s="6"/>
      <c r="EK45" s="6"/>
    </row>
    <row r="46" spans="1:141" ht="10.9" customHeight="1" x14ac:dyDescent="0.25">
      <c r="A46" s="80"/>
      <c r="B46" s="80"/>
      <c r="C46" s="80"/>
      <c r="D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CT46" s="87"/>
      <c r="CW46" s="94">
        <v>17</v>
      </c>
      <c r="CX46" s="94"/>
      <c r="CY46" s="94"/>
      <c r="CZ46" s="87"/>
      <c r="DB46" s="5"/>
      <c r="DC46" s="5"/>
      <c r="DD46" s="6"/>
      <c r="DE46" s="91">
        <f t="shared" si="1"/>
        <v>0</v>
      </c>
      <c r="DF46"/>
      <c r="DG46"/>
      <c r="DH46" s="94" t="s">
        <v>413</v>
      </c>
      <c r="DI46" s="99" t="e">
        <f>(#REF!*#REF!)/144</f>
        <v>#REF!</v>
      </c>
      <c r="DJ46" s="99" t="e">
        <f t="shared" ref="DJ46:DJ53" si="5">ROUND(DI46,0)</f>
        <v>#REF!</v>
      </c>
      <c r="DK46" s="92"/>
      <c r="DL46" s="92"/>
      <c r="DM46" s="92"/>
      <c r="DN46" s="92"/>
      <c r="DO46" s="92"/>
      <c r="DP46" s="92"/>
      <c r="DQ46" s="92"/>
      <c r="DR46" s="92"/>
      <c r="DS46" s="92"/>
      <c r="DT46" s="92"/>
      <c r="DU46" s="92"/>
      <c r="DV46" s="92"/>
      <c r="DW46" s="92"/>
      <c r="DX46" s="92"/>
      <c r="DY46" s="92"/>
      <c r="DZ46" s="6"/>
      <c r="EA46" s="6"/>
      <c r="EB46" s="96" t="b">
        <v>0</v>
      </c>
      <c r="EC46" s="6"/>
      <c r="ED46" s="96" t="b">
        <v>0</v>
      </c>
      <c r="EE46" s="6"/>
      <c r="EF46" s="6"/>
      <c r="EG46" s="6"/>
      <c r="EH46" s="6"/>
      <c r="EI46" s="6"/>
      <c r="EJ46" s="6"/>
      <c r="EK46" s="6"/>
    </row>
    <row r="47" spans="1:141" ht="10.9" customHeight="1" x14ac:dyDescent="0.25">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CT47" s="87"/>
      <c r="CW47" s="94">
        <v>18</v>
      </c>
      <c r="CX47" s="94"/>
      <c r="CY47" s="94"/>
      <c r="CZ47" s="87"/>
      <c r="DB47" s="5"/>
      <c r="DC47" s="5"/>
      <c r="DD47" s="6"/>
      <c r="DE47" s="91">
        <f t="shared" si="1"/>
        <v>0</v>
      </c>
      <c r="DF47"/>
      <c r="DG47"/>
      <c r="DH47" s="94" t="s">
        <v>414</v>
      </c>
      <c r="DI47" s="99" t="e">
        <f>(#REF!*#REF!)/144</f>
        <v>#REF!</v>
      </c>
      <c r="DJ47" s="99" t="e">
        <f t="shared" si="5"/>
        <v>#REF!</v>
      </c>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row>
    <row r="48" spans="1:141" ht="10.9" customHeight="1" x14ac:dyDescent="0.25">
      <c r="A48" s="80"/>
      <c r="B48" s="80"/>
      <c r="C48" s="80"/>
      <c r="D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CT48" s="87"/>
      <c r="CW48" s="94">
        <v>19</v>
      </c>
      <c r="CX48" s="94"/>
      <c r="CY48" s="94"/>
      <c r="CZ48" s="87"/>
      <c r="DB48" s="5"/>
      <c r="DC48" s="5"/>
      <c r="DD48" s="6"/>
      <c r="DE48" s="91">
        <f t="shared" si="1"/>
        <v>0</v>
      </c>
      <c r="DF48"/>
      <c r="DG48"/>
      <c r="DH48" s="94" t="s">
        <v>415</v>
      </c>
      <c r="DI48" s="99" t="e">
        <f>(#REF!*#REF!)/144</f>
        <v>#REF!</v>
      </c>
      <c r="DJ48" s="99" t="e">
        <f t="shared" si="5"/>
        <v>#REF!</v>
      </c>
      <c r="DK48" s="5"/>
      <c r="DL48" s="6"/>
      <c r="DM48" s="6"/>
      <c r="DN48" s="6"/>
      <c r="DO48" s="6"/>
      <c r="DP48" s="100"/>
      <c r="DQ48" s="6"/>
      <c r="DR48" s="6"/>
      <c r="DS48" s="6"/>
      <c r="DT48" s="6"/>
      <c r="DU48" s="6"/>
      <c r="DV48" s="6"/>
      <c r="DW48" s="6"/>
      <c r="DX48" s="6"/>
      <c r="DY48" s="6"/>
      <c r="DZ48" s="6"/>
      <c r="EA48" s="6"/>
      <c r="EB48" s="6"/>
      <c r="EC48" s="6"/>
      <c r="ED48" s="6"/>
      <c r="EE48" s="6"/>
      <c r="EF48" s="6"/>
      <c r="EG48" s="6"/>
      <c r="EH48" s="6"/>
      <c r="EI48" s="6"/>
      <c r="EJ48" s="6"/>
      <c r="EK48" s="6"/>
    </row>
    <row r="49" spans="1:141" ht="10.9" customHeight="1" x14ac:dyDescent="0.25">
      <c r="A49" s="80"/>
      <c r="B49" s="80"/>
      <c r="C49" s="80"/>
      <c r="D49" s="80"/>
      <c r="E49" s="95"/>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CT49" s="87"/>
      <c r="CW49" s="94">
        <v>20</v>
      </c>
      <c r="CX49" s="94"/>
      <c r="CY49" s="94"/>
      <c r="CZ49" s="87"/>
      <c r="DB49" s="5"/>
      <c r="DC49" s="5"/>
      <c r="DD49" s="6"/>
      <c r="DE49" s="91">
        <f t="shared" si="1"/>
        <v>0</v>
      </c>
      <c r="DF49"/>
      <c r="DG49"/>
      <c r="DH49" s="94" t="s">
        <v>416</v>
      </c>
      <c r="DI49" s="99" t="e">
        <f>(#REF!*#REF!)/144</f>
        <v>#REF!</v>
      </c>
      <c r="DJ49" s="99" t="e">
        <f t="shared" si="5"/>
        <v>#REF!</v>
      </c>
      <c r="DK49" s="6"/>
      <c r="DL49" s="6"/>
      <c r="DM49" s="6"/>
      <c r="DN49" s="101"/>
      <c r="DO49" s="101"/>
      <c r="DP49" s="6"/>
      <c r="DQ49" s="6"/>
      <c r="DR49" s="6"/>
      <c r="DS49" s="6"/>
      <c r="DT49" s="6"/>
      <c r="DU49" s="6"/>
      <c r="DV49" s="6"/>
      <c r="DW49" s="102"/>
      <c r="DX49" s="102"/>
      <c r="DY49" s="102"/>
      <c r="DZ49" s="102"/>
      <c r="EA49" s="102"/>
      <c r="EB49" s="102"/>
      <c r="EC49" s="6"/>
      <c r="ED49" s="6"/>
      <c r="EE49" s="6"/>
      <c r="EF49" s="6"/>
      <c r="EG49" s="6"/>
      <c r="EH49" s="6"/>
      <c r="EI49" s="6"/>
      <c r="EJ49" s="6"/>
      <c r="EK49" s="6"/>
    </row>
    <row r="50" spans="1:141" ht="10.9" customHeight="1" x14ac:dyDescent="0.25">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CT50" s="87"/>
      <c r="CW50" s="94">
        <v>21</v>
      </c>
      <c r="CX50" s="94"/>
      <c r="CY50" s="94"/>
      <c r="CZ50" s="87"/>
      <c r="DB50" s="5"/>
      <c r="DC50" s="5"/>
      <c r="DD50" s="6"/>
      <c r="DE50" s="91">
        <f t="shared" si="1"/>
        <v>0</v>
      </c>
      <c r="DF50"/>
      <c r="DG50"/>
      <c r="DH50" s="94" t="s">
        <v>417</v>
      </c>
      <c r="DI50" s="99" t="e">
        <f>(#REF!*#REF!)/144</f>
        <v>#REF!</v>
      </c>
      <c r="DJ50" s="99" t="e">
        <f t="shared" si="5"/>
        <v>#REF!</v>
      </c>
      <c r="DK50" s="6"/>
      <c r="DL50" s="6"/>
      <c r="DM50" s="6"/>
      <c r="DN50" s="102"/>
      <c r="DO50" s="102"/>
      <c r="DP50" s="102"/>
      <c r="DQ50" s="6"/>
      <c r="DR50" s="6"/>
      <c r="DS50" s="6"/>
      <c r="DT50" s="6"/>
      <c r="DU50" s="6"/>
      <c r="DV50" s="6"/>
      <c r="DW50" s="102"/>
      <c r="DX50" s="102"/>
      <c r="DY50" s="102"/>
      <c r="DZ50" s="102"/>
      <c r="EA50" s="102"/>
      <c r="EB50" s="102"/>
      <c r="EC50" s="6"/>
      <c r="ED50" s="6"/>
      <c r="EE50" s="6"/>
      <c r="EF50" s="6"/>
      <c r="EG50" s="6"/>
      <c r="EH50" s="6"/>
      <c r="EI50" s="6"/>
      <c r="EJ50" s="6"/>
      <c r="EK50" s="6"/>
    </row>
    <row r="51" spans="1:141" ht="10.9" customHeight="1" x14ac:dyDescent="0.25">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CT51" s="87"/>
      <c r="CW51" s="94">
        <v>22</v>
      </c>
      <c r="CX51" s="94"/>
      <c r="CY51" s="94"/>
      <c r="CZ51" s="87"/>
      <c r="DC51" s="217" t="s">
        <v>418</v>
      </c>
      <c r="DD51" s="218"/>
      <c r="DE51" s="91">
        <f>SUM(DE28:DE49)</f>
        <v>0</v>
      </c>
      <c r="DH51" s="103" t="s">
        <v>419</v>
      </c>
      <c r="DI51" s="104" t="e">
        <f>(#REF!*#REF!)/144</f>
        <v>#REF!</v>
      </c>
      <c r="DJ51" s="104" t="e">
        <f t="shared" si="5"/>
        <v>#REF!</v>
      </c>
      <c r="DN51" s="105"/>
      <c r="DO51" s="105"/>
      <c r="DW51" s="105"/>
      <c r="DX51" s="105"/>
      <c r="DY51" s="105"/>
      <c r="DZ51" s="105"/>
      <c r="EA51" s="105"/>
      <c r="EB51" s="105"/>
    </row>
    <row r="52" spans="1:141" ht="10.9" customHeight="1" x14ac:dyDescent="0.25">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CT52" s="87"/>
      <c r="CW52" s="94">
        <v>22</v>
      </c>
      <c r="CX52" s="94"/>
      <c r="CY52" s="94"/>
      <c r="CZ52" s="87"/>
      <c r="DC52" s="217" t="s">
        <v>418</v>
      </c>
      <c r="DD52" s="218"/>
      <c r="DE52" s="91">
        <f>SUM(DE29:DE50)</f>
        <v>0</v>
      </c>
      <c r="DH52" s="103" t="s">
        <v>419</v>
      </c>
      <c r="DI52" s="104" t="e">
        <f>(#REF!*#REF!)/144</f>
        <v>#REF!</v>
      </c>
      <c r="DJ52" s="104" t="e">
        <f t="shared" si="5"/>
        <v>#REF!</v>
      </c>
      <c r="DN52" s="105"/>
      <c r="DO52" s="105"/>
      <c r="DW52" s="105"/>
      <c r="DX52" s="105"/>
      <c r="DY52" s="105"/>
      <c r="DZ52" s="105"/>
      <c r="EA52" s="105"/>
      <c r="EB52" s="105"/>
    </row>
    <row r="53" spans="1:141" ht="10.9" customHeight="1" x14ac:dyDescent="0.25">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CT53" s="87"/>
      <c r="CW53" s="94">
        <v>22</v>
      </c>
      <c r="CX53" s="94"/>
      <c r="CY53" s="94"/>
      <c r="CZ53" s="87"/>
      <c r="DC53" s="217" t="s">
        <v>418</v>
      </c>
      <c r="DD53" s="218"/>
      <c r="DE53" s="91">
        <f>SUM(DE30:DE52)</f>
        <v>0</v>
      </c>
      <c r="DH53" s="103" t="s">
        <v>419</v>
      </c>
      <c r="DI53" s="104" t="e">
        <f>(#REF!*#REF!)/144</f>
        <v>#REF!</v>
      </c>
      <c r="DJ53" s="104" t="e">
        <f t="shared" si="5"/>
        <v>#REF!</v>
      </c>
      <c r="DN53" s="105"/>
      <c r="DO53" s="105"/>
      <c r="DW53" s="105"/>
      <c r="DX53" s="105"/>
      <c r="DY53" s="105"/>
      <c r="DZ53" s="105"/>
      <c r="EA53" s="105"/>
      <c r="EB53" s="105"/>
    </row>
    <row r="54" spans="1:141" ht="10.15" customHeight="1" x14ac:dyDescent="0.25">
      <c r="DI54" s="228"/>
      <c r="DJ54" s="228"/>
      <c r="DK54" s="228"/>
      <c r="DL54" s="228"/>
      <c r="DM54" s="91"/>
      <c r="DN54" s="105"/>
      <c r="DO54" s="105"/>
      <c r="DP54" s="94" t="s">
        <v>420</v>
      </c>
      <c r="DQ54" s="6" t="e">
        <f>#REF!</f>
        <v>#REF!</v>
      </c>
      <c r="DR54" s="91" t="b">
        <v>0</v>
      </c>
      <c r="DS54" s="91" t="e">
        <f>#REF!&lt;35</f>
        <v>#REF!</v>
      </c>
      <c r="DT54" s="91" t="e">
        <f>IF(#REF!="N",TRUE)</f>
        <v>#REF!</v>
      </c>
      <c r="DU54" s="106" t="e">
        <f t="shared" ref="DU54:DU62" si="6">IF(AND(AND(AND(DQ54=TRUE,DR54=FALSE,DS54=TRUE,DT54=FALSE))),TRUE)</f>
        <v>#REF!</v>
      </c>
      <c r="DV54" s="100" t="e">
        <v>#REF!</v>
      </c>
      <c r="DW54" s="100" t="e">
        <f>IF(#REF!&gt;0,(#REF!*#REF!)/144,0)</f>
        <v>#REF!</v>
      </c>
      <c r="DX54" s="100" t="e">
        <v>#REF!</v>
      </c>
      <c r="DZ54" s="94" t="s">
        <v>421</v>
      </c>
      <c r="EA54" s="107" t="e">
        <f>#REF!</f>
        <v>#REF!</v>
      </c>
      <c r="EB54" s="91" t="b">
        <v>0</v>
      </c>
      <c r="EC54" s="91" t="e">
        <f>#REF!&lt;35</f>
        <v>#REF!</v>
      </c>
      <c r="ED54" s="91" t="e">
        <f>IF(#REF!="N",TRUE)</f>
        <v>#REF!</v>
      </c>
      <c r="EE54" s="91" t="e">
        <f>IF(AND(AND(AND(EA54=TRUE,EB54=FALSE,EC54=TRUE,ED54=FALSE))),TRUE)</f>
        <v>#REF!</v>
      </c>
      <c r="EF54" s="100" t="e">
        <v>#REF!</v>
      </c>
      <c r="EG54" s="100" t="e">
        <f>IF(#REF!&gt;0,(#REF!*#REF!)/144,0)</f>
        <v>#REF!</v>
      </c>
      <c r="EH54" s="108" t="e">
        <v>#REF!</v>
      </c>
    </row>
    <row r="55" spans="1:141" x14ac:dyDescent="0.25">
      <c r="DH55" s="109" t="s">
        <v>422</v>
      </c>
      <c r="DI55" s="110"/>
      <c r="DJ55" s="110"/>
      <c r="DK55" s="111"/>
      <c r="DP55" s="94" t="s">
        <v>423</v>
      </c>
      <c r="DQ55" s="6" t="e">
        <f>#REF!</f>
        <v>#REF!</v>
      </c>
      <c r="DR55" s="91" t="b">
        <v>0</v>
      </c>
      <c r="DS55" s="91" t="e">
        <f>#REF!&lt;35</f>
        <v>#REF!</v>
      </c>
      <c r="DT55" s="91" t="e">
        <f>IF(#REF!="N",TRUE)</f>
        <v>#REF!</v>
      </c>
      <c r="DU55" s="106" t="e">
        <f t="shared" si="6"/>
        <v>#REF!</v>
      </c>
      <c r="DV55" s="100" t="e">
        <v>#REF!</v>
      </c>
      <c r="DW55" s="100" t="e">
        <f>IF(#REF!&gt;0,(#REF!*#REF!)/144,0)</f>
        <v>#REF!</v>
      </c>
      <c r="DX55" s="100" t="e">
        <v>#REF!</v>
      </c>
      <c r="DZ55" s="94" t="s">
        <v>424</v>
      </c>
      <c r="EA55" s="107" t="e">
        <f>#REF!</f>
        <v>#REF!</v>
      </c>
      <c r="EB55" s="91" t="b">
        <v>0</v>
      </c>
      <c r="EC55" s="91" t="e">
        <f>#REF!&lt;35</f>
        <v>#REF!</v>
      </c>
      <c r="ED55" s="91" t="e">
        <f>IF(#REF!="N",TRUE)</f>
        <v>#REF!</v>
      </c>
      <c r="EE55" s="91" t="e">
        <f t="shared" ref="EE55:EE62" si="7">IF(AND(AND(EA55=TRUE,EB55=FALSE,EC55=TRUE)),TRUE)</f>
        <v>#REF!</v>
      </c>
      <c r="EF55" s="100" t="e">
        <v>#REF!</v>
      </c>
      <c r="EG55" s="100" t="e">
        <f>IF(#REF!&gt;0,(#REF!*#REF!)/144,0)</f>
        <v>#REF!</v>
      </c>
      <c r="EH55" s="108" t="e">
        <v>#REF!</v>
      </c>
    </row>
    <row r="56" spans="1:141" x14ac:dyDescent="0.25">
      <c r="DH56" s="28" t="e">
        <f>IF(#REF!&gt;1,#REF!,"")</f>
        <v>#REF!</v>
      </c>
      <c r="DI56" s="21" t="e">
        <f>IF(#REF!&gt;0,#REF!,)</f>
        <v>#REF!</v>
      </c>
      <c r="DJ56" s="21" t="e">
        <f>IF(#REF!&gt;0,#REF!,"")</f>
        <v>#REF!</v>
      </c>
      <c r="DK56" s="29" t="e">
        <f>IF(#REF!&gt;0,#REF!,0)</f>
        <v>#REF!</v>
      </c>
      <c r="DM56" s="68"/>
      <c r="DN56" s="68"/>
      <c r="DO56" s="68"/>
      <c r="DP56" s="94" t="s">
        <v>425</v>
      </c>
      <c r="DQ56" s="6" t="e">
        <f>#REF!</f>
        <v>#REF!</v>
      </c>
      <c r="DR56" s="91" t="b">
        <v>0</v>
      </c>
      <c r="DS56" s="91" t="e">
        <f>#REF!&lt;35</f>
        <v>#REF!</v>
      </c>
      <c r="DT56" s="91" t="e">
        <f>IF(#REF!="N",TRUE)</f>
        <v>#REF!</v>
      </c>
      <c r="DU56" s="106" t="e">
        <f t="shared" si="6"/>
        <v>#REF!</v>
      </c>
      <c r="DV56" s="100" t="e">
        <v>#REF!</v>
      </c>
      <c r="DW56" s="100" t="e">
        <f>IF(#REF!&gt;0,(#REF!*#REF!)/144,0)</f>
        <v>#REF!</v>
      </c>
      <c r="DX56" s="100" t="e">
        <v>#REF!</v>
      </c>
      <c r="DZ56" s="94" t="s">
        <v>426</v>
      </c>
      <c r="EA56" s="107" t="e">
        <f>#REF!</f>
        <v>#REF!</v>
      </c>
      <c r="EB56" s="91" t="b">
        <v>0</v>
      </c>
      <c r="EC56" s="91" t="e">
        <f>#REF!&lt;35</f>
        <v>#REF!</v>
      </c>
      <c r="ED56" s="91" t="e">
        <f>IF(#REF!="N",TRUE)</f>
        <v>#REF!</v>
      </c>
      <c r="EE56" s="91" t="e">
        <f t="shared" si="7"/>
        <v>#REF!</v>
      </c>
      <c r="EF56" s="100" t="e">
        <v>#REF!</v>
      </c>
      <c r="EG56" s="100" t="e">
        <f>IF(#REF!&gt;0,(#REF!*#REF!)/144,0)</f>
        <v>#REF!</v>
      </c>
      <c r="EH56" s="108" t="e">
        <v>#REF!</v>
      </c>
    </row>
    <row r="57" spans="1:141" x14ac:dyDescent="0.25">
      <c r="DH57" s="28" t="e">
        <f>IF(#REF!&gt;1,#REF!,"")</f>
        <v>#REF!</v>
      </c>
      <c r="DI57" s="21" t="e">
        <f>IF(#REF!&gt;0,#REF!,)</f>
        <v>#REF!</v>
      </c>
      <c r="DJ57" s="21" t="e">
        <f>IF(#REF!&gt;0,#REF!,"")</f>
        <v>#REF!</v>
      </c>
      <c r="DK57" s="29" t="e">
        <f>IF(#REF!&gt;0,#REF!,0)</f>
        <v>#REF!</v>
      </c>
      <c r="DM57" s="112"/>
      <c r="DN57" s="68"/>
      <c r="DO57" s="68"/>
      <c r="DP57" s="94" t="s">
        <v>427</v>
      </c>
      <c r="DQ57" s="6" t="e">
        <f>#REF!</f>
        <v>#REF!</v>
      </c>
      <c r="DR57" s="91" t="b">
        <v>0</v>
      </c>
      <c r="DS57" s="91" t="e">
        <f>#REF!&lt;35</f>
        <v>#REF!</v>
      </c>
      <c r="DT57" s="91" t="e">
        <f>IF(#REF!="N",TRUE)</f>
        <v>#REF!</v>
      </c>
      <c r="DU57" s="106" t="e">
        <f t="shared" si="6"/>
        <v>#REF!</v>
      </c>
      <c r="DV57" s="100" t="e">
        <v>#REF!</v>
      </c>
      <c r="DW57" s="100" t="e">
        <f>IF(#REF!&gt;0,(#REF!*#REF!)/144,0)</f>
        <v>#REF!</v>
      </c>
      <c r="DX57" s="100" t="e">
        <v>#REF!</v>
      </c>
      <c r="DZ57" s="94" t="s">
        <v>428</v>
      </c>
      <c r="EA57" s="107" t="e">
        <f>#REF!</f>
        <v>#REF!</v>
      </c>
      <c r="EB57" s="91" t="b">
        <v>0</v>
      </c>
      <c r="EC57" s="91" t="e">
        <f>#REF!&lt;35</f>
        <v>#REF!</v>
      </c>
      <c r="ED57" s="91" t="e">
        <f>IF(#REF!="N",TRUE)</f>
        <v>#REF!</v>
      </c>
      <c r="EE57" s="91" t="e">
        <f t="shared" si="7"/>
        <v>#REF!</v>
      </c>
      <c r="EF57" s="100" t="e">
        <v>#REF!</v>
      </c>
      <c r="EG57" s="100" t="e">
        <f>IF(#REF!&gt;0,(#REF!*#REF!)/144,0)</f>
        <v>#REF!</v>
      </c>
      <c r="EH57" s="108" t="e">
        <v>#REF!</v>
      </c>
    </row>
    <row r="58" spans="1:141" x14ac:dyDescent="0.25">
      <c r="DH58" s="28" t="e">
        <f>IF(#REF!&gt;1,#REF!,"")</f>
        <v>#REF!</v>
      </c>
      <c r="DI58" s="21" t="e">
        <f>IF(#REF!&gt;0,#REF!,)</f>
        <v>#REF!</v>
      </c>
      <c r="DJ58" s="21" t="e">
        <f>IF(#REF!&gt;0,#REF!,"")</f>
        <v>#REF!</v>
      </c>
      <c r="DK58" s="29" t="e">
        <f>IF(#REF!&gt;0,#REF!,0)</f>
        <v>#REF!</v>
      </c>
      <c r="DP58" s="94" t="s">
        <v>429</v>
      </c>
      <c r="DQ58" s="6" t="e">
        <f>#REF!</f>
        <v>#REF!</v>
      </c>
      <c r="DR58" s="91" t="b">
        <v>0</v>
      </c>
      <c r="DS58" s="91" t="e">
        <f>#REF!&lt;35</f>
        <v>#REF!</v>
      </c>
      <c r="DT58" s="91" t="e">
        <f>IF(#REF!="N",TRUE)</f>
        <v>#REF!</v>
      </c>
      <c r="DU58" s="106" t="e">
        <f t="shared" si="6"/>
        <v>#REF!</v>
      </c>
      <c r="DV58" s="100" t="e">
        <v>#REF!</v>
      </c>
      <c r="DW58" s="100" t="e">
        <f>IF(#REF!&gt;0,(#REF!*#REF!)/144,0)</f>
        <v>#REF!</v>
      </c>
      <c r="DX58" s="100" t="e">
        <v>#REF!</v>
      </c>
      <c r="DZ58" s="94" t="s">
        <v>430</v>
      </c>
      <c r="EA58" s="107" t="e">
        <f>#REF!</f>
        <v>#REF!</v>
      </c>
      <c r="EB58" s="91" t="b">
        <v>0</v>
      </c>
      <c r="EC58" s="91" t="e">
        <f>#REF!&lt;35</f>
        <v>#REF!</v>
      </c>
      <c r="ED58" s="91" t="e">
        <f>IF(#REF!="N",TRUE)</f>
        <v>#REF!</v>
      </c>
      <c r="EE58" s="91" t="e">
        <f t="shared" si="7"/>
        <v>#REF!</v>
      </c>
      <c r="EF58" s="100" t="e">
        <v>#REF!</v>
      </c>
      <c r="EG58" s="100" t="e">
        <f>IF(#REF!&gt;0,(#REF!*#REF!)/144,0)</f>
        <v>#REF!</v>
      </c>
      <c r="EH58" s="108" t="e">
        <v>#REF!</v>
      </c>
    </row>
    <row r="59" spans="1:141" x14ac:dyDescent="0.25">
      <c r="DH59" s="28" t="e">
        <f>IF(#REF!&gt;1,#REF!,"")</f>
        <v>#REF!</v>
      </c>
      <c r="DI59" s="21" t="e">
        <f>IF(#REF!&gt;0,#REF!,)</f>
        <v>#REF!</v>
      </c>
      <c r="DJ59" s="21" t="e">
        <f>IF(#REF!&gt;0,#REF!,"")</f>
        <v>#REF!</v>
      </c>
      <c r="DK59" s="29" t="e">
        <f>IF(#REF!&gt;0,#REF!,0)</f>
        <v>#REF!</v>
      </c>
      <c r="DN59" s="113"/>
      <c r="DO59" s="113"/>
      <c r="DP59" s="94" t="s">
        <v>431</v>
      </c>
      <c r="DQ59" s="6" t="e">
        <f>#REF!</f>
        <v>#REF!</v>
      </c>
      <c r="DR59" s="91" t="b">
        <v>0</v>
      </c>
      <c r="DS59" s="91" t="e">
        <f>#REF!&lt;35</f>
        <v>#REF!</v>
      </c>
      <c r="DT59" s="91" t="e">
        <f>IF(#REF!="N",TRUE)</f>
        <v>#REF!</v>
      </c>
      <c r="DU59" s="106" t="e">
        <f t="shared" si="6"/>
        <v>#REF!</v>
      </c>
      <c r="DV59" s="100" t="e">
        <v>#REF!</v>
      </c>
      <c r="DW59" s="100" t="e">
        <f>IF(#REF!&gt;0,(#REF!*#REF!)/144,0)</f>
        <v>#REF!</v>
      </c>
      <c r="DX59" s="100" t="e">
        <v>#REF!</v>
      </c>
      <c r="DZ59" s="94" t="s">
        <v>432</v>
      </c>
      <c r="EA59" s="107" t="e">
        <f>#REF!</f>
        <v>#REF!</v>
      </c>
      <c r="EB59" s="114" t="b">
        <v>0</v>
      </c>
      <c r="EC59" s="91" t="e">
        <f>#REF!&lt;35</f>
        <v>#REF!</v>
      </c>
      <c r="ED59" s="91" t="e">
        <f>IF(#REF!="N",TRUE)</f>
        <v>#REF!</v>
      </c>
      <c r="EE59" s="91" t="e">
        <f t="shared" si="7"/>
        <v>#REF!</v>
      </c>
      <c r="EF59" s="100" t="e">
        <v>#REF!</v>
      </c>
      <c r="EG59" s="100" t="e">
        <f>IF(#REF!&gt;0,(#REF!*#REF!)/144,0)</f>
        <v>#REF!</v>
      </c>
      <c r="EH59" s="108" t="e">
        <v>#REF!</v>
      </c>
    </row>
    <row r="60" spans="1:141" x14ac:dyDescent="0.25">
      <c r="DH60" s="28" t="e">
        <f>IF(#REF!&gt;1,#REF!,"")</f>
        <v>#REF!</v>
      </c>
      <c r="DI60" s="21" t="e">
        <f>IF(#REF!&gt;0,#REF!,)</f>
        <v>#REF!</v>
      </c>
      <c r="DJ60" s="21" t="e">
        <f>IF(#REF!&gt;0,#REF!,"")</f>
        <v>#REF!</v>
      </c>
      <c r="DK60" s="29" t="e">
        <f>IF(#REF!&gt;0,#REF!,0)</f>
        <v>#REF!</v>
      </c>
      <c r="DN60" s="115"/>
      <c r="DO60" s="74"/>
      <c r="DP60" s="94" t="s">
        <v>433</v>
      </c>
      <c r="DQ60" s="6" t="e">
        <f>#REF!</f>
        <v>#REF!</v>
      </c>
      <c r="DR60" s="91" t="b">
        <v>0</v>
      </c>
      <c r="DS60" s="91" t="e">
        <f>#REF!&lt;35</f>
        <v>#REF!</v>
      </c>
      <c r="DT60" s="91" t="e">
        <f>IF(#REF!="N",TRUE)</f>
        <v>#REF!</v>
      </c>
      <c r="DU60" s="106" t="e">
        <f t="shared" si="6"/>
        <v>#REF!</v>
      </c>
      <c r="DV60" s="100" t="e">
        <v>#REF!</v>
      </c>
      <c r="DW60" s="100" t="e">
        <f>IF(#REF!&gt;0,(#REF!*#REF!)/144,0)</f>
        <v>#REF!</v>
      </c>
      <c r="DX60" s="100" t="e">
        <v>#REF!</v>
      </c>
      <c r="DZ60" s="94" t="s">
        <v>434</v>
      </c>
      <c r="EA60" s="107" t="e">
        <f>#REF!</f>
        <v>#REF!</v>
      </c>
      <c r="EB60" s="102" t="b">
        <v>0</v>
      </c>
      <c r="EC60" s="91" t="e">
        <f>#REF!&lt;35</f>
        <v>#REF!</v>
      </c>
      <c r="ED60" s="91" t="e">
        <f>IF(#REF!="N",TRUE)</f>
        <v>#REF!</v>
      </c>
      <c r="EE60" s="91" t="e">
        <f t="shared" si="7"/>
        <v>#REF!</v>
      </c>
      <c r="EF60" s="100" t="e">
        <v>#REF!</v>
      </c>
      <c r="EG60" s="100" t="e">
        <f>IF(#REF!&gt;0,(#REF!*#REF!)/144,0)</f>
        <v>#REF!</v>
      </c>
      <c r="EH60" s="108" t="e">
        <v>#REF!</v>
      </c>
    </row>
    <row r="61" spans="1:141" x14ac:dyDescent="0.25">
      <c r="DH61" s="28" t="e">
        <f>IF(#REF!&gt;1,#REF!,"")</f>
        <v>#REF!</v>
      </c>
      <c r="DI61" s="21" t="e">
        <f>IF(#REF!&gt;0,#REF!,)</f>
        <v>#REF!</v>
      </c>
      <c r="DJ61" s="21" t="e">
        <f>IF(#REF!&gt;0,#REF!,"")</f>
        <v>#REF!</v>
      </c>
      <c r="DK61" s="29" t="e">
        <f>IF(#REF!&gt;0,#REF!,0)</f>
        <v>#REF!</v>
      </c>
      <c r="DN61" s="105"/>
      <c r="DO61" s="105"/>
      <c r="DP61" s="94" t="s">
        <v>435</v>
      </c>
      <c r="DQ61" s="6" t="e">
        <f>#REF!</f>
        <v>#REF!</v>
      </c>
      <c r="DR61" s="91" t="b">
        <v>0</v>
      </c>
      <c r="DS61" s="91" t="e">
        <f>#REF!&lt;35</f>
        <v>#REF!</v>
      </c>
      <c r="DT61" s="91" t="e">
        <f>IF(#REF!="N",TRUE)</f>
        <v>#REF!</v>
      </c>
      <c r="DU61" s="106" t="e">
        <f t="shared" si="6"/>
        <v>#REF!</v>
      </c>
      <c r="DV61" s="100" t="e">
        <v>#REF!</v>
      </c>
      <c r="DW61" s="100" t="e">
        <f>IF(#REF!&gt;0,(#REF!*#REF!)/144,0)</f>
        <v>#REF!</v>
      </c>
      <c r="DX61" s="100" t="e">
        <v>#REF!</v>
      </c>
      <c r="DZ61" s="94" t="s">
        <v>436</v>
      </c>
      <c r="EA61" s="107" t="e">
        <f>#REF!</f>
        <v>#REF!</v>
      </c>
      <c r="EB61" s="107" t="b">
        <v>0</v>
      </c>
      <c r="EC61" s="91" t="e">
        <f>#REF!&lt;35</f>
        <v>#REF!</v>
      </c>
      <c r="ED61" s="91" t="e">
        <f>IF(#REF!="N",TRUE)</f>
        <v>#REF!</v>
      </c>
      <c r="EE61" s="91" t="e">
        <f t="shared" si="7"/>
        <v>#REF!</v>
      </c>
      <c r="EF61" s="100" t="e">
        <v>#REF!</v>
      </c>
      <c r="EG61" s="100" t="e">
        <f>IF(#REF!&gt;0,(#REF!*#REF!)/144,0)</f>
        <v>#REF!</v>
      </c>
      <c r="EH61" s="108" t="e">
        <v>#REF!</v>
      </c>
    </row>
    <row r="62" spans="1:141" x14ac:dyDescent="0.25">
      <c r="DH62" s="28" t="e">
        <f>IF(#REF!&gt;1,#REF!,"")</f>
        <v>#REF!</v>
      </c>
      <c r="DI62" s="21" t="e">
        <f>IF(#REF!&gt;0,#REF!,)</f>
        <v>#REF!</v>
      </c>
      <c r="DJ62" s="21" t="e">
        <f>IF(#REF!&gt;0,#REF!,"")</f>
        <v>#REF!</v>
      </c>
      <c r="DK62" s="29" t="e">
        <f>IF(#REF!&gt;0,#REF!,0)</f>
        <v>#REF!</v>
      </c>
      <c r="DN62" s="105"/>
      <c r="DO62" s="105"/>
      <c r="DP62" s="94" t="s">
        <v>437</v>
      </c>
      <c r="DQ62" s="6" t="e">
        <f>#REF!</f>
        <v>#REF!</v>
      </c>
      <c r="DR62" s="91" t="b">
        <v>0</v>
      </c>
      <c r="DS62" s="91" t="e">
        <f>#REF!&lt;35</f>
        <v>#REF!</v>
      </c>
      <c r="DT62" s="91" t="e">
        <f>IF(#REF!="N",TRUE)</f>
        <v>#REF!</v>
      </c>
      <c r="DU62" s="106" t="e">
        <f t="shared" si="6"/>
        <v>#REF!</v>
      </c>
      <c r="DV62" s="100" t="e">
        <v>#REF!</v>
      </c>
      <c r="DW62" s="100" t="e">
        <f>IF(#REF!&gt;0,(#REF!*#REF!)/144,0)</f>
        <v>#REF!</v>
      </c>
      <c r="DX62" s="100" t="e">
        <v>#REF!</v>
      </c>
      <c r="DZ62" s="94" t="s">
        <v>438</v>
      </c>
      <c r="EA62" s="107" t="e">
        <f>#REF!</f>
        <v>#REF!</v>
      </c>
      <c r="EB62" s="107" t="b">
        <v>0</v>
      </c>
      <c r="EC62" s="91" t="e">
        <f>#REF!&lt;35</f>
        <v>#REF!</v>
      </c>
      <c r="ED62" s="91" t="e">
        <f>IF(#REF!="N",TRUE)</f>
        <v>#REF!</v>
      </c>
      <c r="EE62" s="91" t="e">
        <f t="shared" si="7"/>
        <v>#REF!</v>
      </c>
      <c r="EF62" s="100" t="e">
        <v>#REF!</v>
      </c>
      <c r="EG62" s="100" t="e">
        <f>IF(#REF!&gt;0,(#REF!*#REF!)/144,0)</f>
        <v>#REF!</v>
      </c>
      <c r="EH62" s="108" t="e">
        <v>#REF!</v>
      </c>
    </row>
    <row r="63" spans="1:141" x14ac:dyDescent="0.25">
      <c r="DH63" s="28" t="e">
        <f>IF(#REF!&gt;1,#REF!,"")</f>
        <v>#REF!</v>
      </c>
      <c r="DI63" s="21" t="e">
        <f>IF(#REF!&gt;0,#REF!,)</f>
        <v>#REF!</v>
      </c>
      <c r="DJ63" s="21" t="e">
        <f>IF(#REF!&gt;0,#REF!,"")</f>
        <v>#REF!</v>
      </c>
      <c r="DK63" s="29" t="e">
        <f>IF(#REF!&gt;0,#REF!,0)</f>
        <v>#REF!</v>
      </c>
      <c r="DN63" s="105"/>
      <c r="DO63" s="105"/>
      <c r="DR63" s="105" t="s">
        <v>439</v>
      </c>
      <c r="DV63" t="e">
        <f>SUM(DV54:DV62)</f>
        <v>#REF!</v>
      </c>
      <c r="DX63" s="105"/>
      <c r="DY63" s="105"/>
      <c r="DZ63" s="105"/>
      <c r="EA63" s="105"/>
    </row>
    <row r="64" spans="1:141" x14ac:dyDescent="0.25">
      <c r="DH64" s="6">
        <f>COUNTA(#REF!)</f>
        <v>1</v>
      </c>
      <c r="DI64" s="21" t="e">
        <f>SUM(DI56:DI63)</f>
        <v>#REF!</v>
      </c>
      <c r="DJ64" s="6">
        <f>COUNTA(#REF!)</f>
        <v>1</v>
      </c>
      <c r="DK64" s="29" t="e">
        <f>SUM(DK56:DK63)</f>
        <v>#REF!</v>
      </c>
      <c r="DN64" s="105"/>
      <c r="DO64" s="105"/>
      <c r="DQ64" t="b">
        <v>1</v>
      </c>
      <c r="DR64" t="b">
        <v>0</v>
      </c>
      <c r="DS64" t="b">
        <v>1</v>
      </c>
      <c r="DT64" t="b">
        <v>0</v>
      </c>
      <c r="DU64" t="b">
        <v>0</v>
      </c>
      <c r="DW64" s="105"/>
      <c r="DX64" s="105"/>
      <c r="DY64" s="105"/>
      <c r="DZ64" s="105"/>
      <c r="EA64" s="105"/>
      <c r="EB64" s="105"/>
    </row>
    <row r="65" spans="112:132" x14ac:dyDescent="0.25">
      <c r="DH65" s="116"/>
      <c r="DK65" s="117"/>
      <c r="DN65" s="105"/>
      <c r="DO65" s="105"/>
      <c r="DW65" s="105"/>
      <c r="DX65" s="105"/>
      <c r="DY65" s="105"/>
      <c r="DZ65" s="105"/>
      <c r="EA65" s="105"/>
      <c r="EB65" s="105"/>
    </row>
    <row r="66" spans="112:132" x14ac:dyDescent="0.25">
      <c r="DH66" s="118" t="s">
        <v>440</v>
      </c>
      <c r="DI66" s="119" t="e">
        <f>(DI64+DK64)/(DH64+DJ64)</f>
        <v>#REF!</v>
      </c>
      <c r="DJ66" s="119"/>
      <c r="DK66" s="120"/>
      <c r="DN66" s="105"/>
      <c r="DO66" s="105"/>
      <c r="DW66" s="105"/>
      <c r="DX66" s="105"/>
      <c r="DY66" s="105"/>
      <c r="DZ66" s="105"/>
      <c r="EA66" s="105"/>
      <c r="EB66" s="105"/>
    </row>
    <row r="67" spans="112:132" x14ac:dyDescent="0.25">
      <c r="DN67" s="105"/>
      <c r="DO67" s="105"/>
      <c r="DW67" s="105"/>
      <c r="DX67" s="105"/>
      <c r="DY67" s="105"/>
      <c r="DZ67" s="105"/>
      <c r="EA67" s="105"/>
      <c r="EB67" s="105"/>
    </row>
    <row r="68" spans="112:132" x14ac:dyDescent="0.25">
      <c r="DN68" s="105"/>
      <c r="DO68" s="105"/>
      <c r="DW68" s="105"/>
      <c r="DX68" s="105"/>
      <c r="DY68" s="105"/>
      <c r="DZ68" s="105"/>
      <c r="EA68" s="105"/>
      <c r="EB68" s="105"/>
    </row>
    <row r="69" spans="112:132" x14ac:dyDescent="0.25">
      <c r="DN69" s="105"/>
      <c r="DO69" s="105"/>
      <c r="DW69" s="105"/>
      <c r="DX69" s="105"/>
      <c r="DY69" s="105"/>
      <c r="DZ69" s="105"/>
      <c r="EA69" s="105"/>
      <c r="EB69" s="105"/>
    </row>
    <row r="70" spans="112:132" x14ac:dyDescent="0.25">
      <c r="DN70" s="105"/>
      <c r="DO70" s="105"/>
      <c r="DW70" s="105"/>
      <c r="DX70" s="105"/>
      <c r="DY70" s="105"/>
      <c r="DZ70" s="105"/>
      <c r="EA70" s="105"/>
      <c r="EB70" s="105"/>
    </row>
    <row r="71" spans="112:132" x14ac:dyDescent="0.25">
      <c r="DN71" s="105"/>
      <c r="DO71" s="105"/>
      <c r="DW71" s="105"/>
      <c r="DX71" s="105"/>
      <c r="DY71" s="105"/>
      <c r="DZ71" s="105"/>
      <c r="EA71" s="105"/>
      <c r="EB71" s="105"/>
    </row>
    <row r="72" spans="112:132" x14ac:dyDescent="0.25">
      <c r="DN72" s="105"/>
      <c r="DO72" s="105"/>
      <c r="DW72" s="105"/>
      <c r="DX72" s="105"/>
      <c r="DY72" s="105"/>
      <c r="DZ72" s="105"/>
      <c r="EA72" s="105"/>
      <c r="EB72" s="105"/>
    </row>
    <row r="73" spans="112:132" x14ac:dyDescent="0.25">
      <c r="DN73" s="105"/>
      <c r="DO73" s="105"/>
      <c r="DW73" s="105"/>
      <c r="DX73" s="105"/>
      <c r="DY73" s="105"/>
      <c r="DZ73" s="105"/>
      <c r="EA73" s="105"/>
      <c r="EB73" s="105"/>
    </row>
    <row r="74" spans="112:132" x14ac:dyDescent="0.25">
      <c r="DN74" s="105"/>
      <c r="DO74" s="105"/>
      <c r="DW74" s="105"/>
      <c r="DX74" s="105"/>
      <c r="DY74" s="105"/>
      <c r="DZ74" s="105"/>
      <c r="EA74" s="105"/>
      <c r="EB74" s="105"/>
    </row>
    <row r="75" spans="112:132" x14ac:dyDescent="0.25">
      <c r="DN75" s="105"/>
      <c r="DO75" s="105"/>
      <c r="DW75" s="105"/>
      <c r="DX75" s="105"/>
      <c r="DY75" s="105"/>
      <c r="DZ75" s="105"/>
      <c r="EA75" s="105"/>
      <c r="EB75" s="105"/>
    </row>
    <row r="76" spans="112:132" x14ac:dyDescent="0.25">
      <c r="DN76" s="105"/>
      <c r="DO76" s="105"/>
      <c r="DW76" s="105"/>
      <c r="DX76" s="105"/>
      <c r="DY76" s="105"/>
      <c r="DZ76" s="105"/>
      <c r="EA76" s="105"/>
      <c r="EB76" s="105"/>
    </row>
    <row r="77" spans="112:132" x14ac:dyDescent="0.25">
      <c r="DN77" s="105"/>
      <c r="DO77" s="105"/>
      <c r="DW77" s="105"/>
      <c r="DX77" s="105"/>
      <c r="DY77" s="105"/>
      <c r="DZ77" s="105"/>
      <c r="EA77" s="105"/>
      <c r="EB77" s="105"/>
    </row>
    <row r="78" spans="112:132" x14ac:dyDescent="0.25">
      <c r="DN78" s="105"/>
      <c r="DO78" s="105"/>
      <c r="DW78" s="105"/>
      <c r="DX78" s="105"/>
      <c r="DY78" s="105"/>
      <c r="DZ78" s="105"/>
      <c r="EA78" s="105"/>
      <c r="EB78" s="105"/>
    </row>
    <row r="79" spans="112:132" x14ac:dyDescent="0.25">
      <c r="DN79" s="105"/>
      <c r="DO79" s="105"/>
      <c r="DW79" s="105"/>
      <c r="DX79" s="105"/>
      <c r="DY79" s="105"/>
      <c r="DZ79" s="105"/>
      <c r="EA79" s="105"/>
      <c r="EB79" s="105"/>
    </row>
    <row r="80" spans="112:132" x14ac:dyDescent="0.25">
      <c r="DN80" s="105"/>
      <c r="DO80" s="105"/>
      <c r="DW80" s="105"/>
      <c r="DX80" s="105"/>
      <c r="DY80" s="105"/>
      <c r="DZ80" s="105"/>
      <c r="EA80" s="105"/>
      <c r="EB80" s="105"/>
    </row>
    <row r="81" spans="117:132" x14ac:dyDescent="0.25">
      <c r="DN81" s="105"/>
      <c r="DO81" s="105"/>
      <c r="DW81" s="105"/>
      <c r="DX81" s="105"/>
      <c r="DY81" s="105"/>
      <c r="DZ81" s="105"/>
      <c r="EA81" s="105"/>
      <c r="EB81" s="105"/>
    </row>
    <row r="82" spans="117:132" x14ac:dyDescent="0.25">
      <c r="DN82" s="105"/>
      <c r="DO82" s="105"/>
      <c r="DW82" s="105"/>
      <c r="DX82" s="105"/>
      <c r="DY82" s="105"/>
      <c r="DZ82" s="105"/>
      <c r="EA82" s="105"/>
      <c r="EB82" s="105"/>
    </row>
    <row r="83" spans="117:132" x14ac:dyDescent="0.25">
      <c r="DN83" s="74"/>
      <c r="DO83" s="87"/>
      <c r="DP83" s="74"/>
      <c r="DQ83" s="87"/>
      <c r="DR83" s="74"/>
      <c r="DS83" s="87"/>
      <c r="DT83" s="74"/>
      <c r="DU83" s="87"/>
    </row>
    <row r="84" spans="117:132" x14ac:dyDescent="0.25">
      <c r="DN84" s="104"/>
      <c r="DO84" s="104"/>
      <c r="DP84" s="104"/>
      <c r="DQ84" s="104"/>
      <c r="DR84" s="104"/>
      <c r="DS84" s="104"/>
      <c r="DT84" s="104"/>
      <c r="DU84" s="68"/>
    </row>
    <row r="86" spans="117:132" x14ac:dyDescent="0.25">
      <c r="DM86" s="68"/>
      <c r="DN86" s="68"/>
      <c r="DO86" s="68"/>
      <c r="DP86" s="68"/>
      <c r="DQ86" s="68"/>
      <c r="DR86" s="68"/>
      <c r="DS86" s="68"/>
    </row>
    <row r="87" spans="117:132" x14ac:dyDescent="0.25">
      <c r="DM87" s="68"/>
      <c r="DN87" s="68"/>
      <c r="DO87" s="68"/>
      <c r="DP87" s="68"/>
      <c r="DQ87" s="68"/>
      <c r="DR87" s="68"/>
      <c r="DS87" s="68"/>
    </row>
  </sheetData>
  <sheetProtection selectLockedCells="1"/>
  <mergeCells count="10">
    <mergeCell ref="DC51:DD51"/>
    <mergeCell ref="DC52:DD52"/>
    <mergeCell ref="DC53:DD53"/>
    <mergeCell ref="DI54:DL54"/>
    <mergeCell ref="A1:C1"/>
    <mergeCell ref="D1:I1"/>
    <mergeCell ref="C4:G4"/>
    <mergeCell ref="CU27:CZ28"/>
    <mergeCell ref="DB27:DE27"/>
    <mergeCell ref="AT40:AU40"/>
  </mergeCells>
  <printOptions horizontalCentered="1" verticalCentered="1"/>
  <pageMargins left="1" right="1" top="1" bottom="1" header="0.5" footer="0.5"/>
  <pageSetup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9D0D9-7893-4D68-84AA-5D3A587961BC}">
  <sheetPr codeName="Sheet5">
    <pageSetUpPr fitToPage="1"/>
  </sheetPr>
  <dimension ref="A1:N44"/>
  <sheetViews>
    <sheetView showGridLines="0" zoomScaleNormal="100" workbookViewId="0">
      <selection sqref="A1:N1"/>
    </sheetView>
  </sheetViews>
  <sheetFormatPr defaultRowHeight="15" x14ac:dyDescent="0.25"/>
  <cols>
    <col min="1" max="1" width="15.7109375" customWidth="1"/>
    <col min="2" max="2" width="18.42578125" customWidth="1"/>
    <col min="3" max="4" width="15.7109375" customWidth="1"/>
    <col min="5" max="5" width="19.85546875" customWidth="1"/>
    <col min="6" max="9" width="15.7109375" customWidth="1"/>
    <col min="10" max="10" width="17.85546875" customWidth="1"/>
    <col min="11" max="14" width="15.7109375" customWidth="1"/>
  </cols>
  <sheetData>
    <row r="1" spans="1:14" ht="18.75" x14ac:dyDescent="0.25">
      <c r="A1" s="244" t="s">
        <v>75</v>
      </c>
      <c r="B1" s="245"/>
      <c r="C1" s="245"/>
      <c r="D1" s="245"/>
      <c r="E1" s="245"/>
      <c r="F1" s="245"/>
      <c r="G1" s="245"/>
      <c r="H1" s="245"/>
      <c r="I1" s="245"/>
      <c r="J1" s="245"/>
      <c r="K1" s="245"/>
      <c r="L1" s="245"/>
      <c r="M1" s="245"/>
      <c r="N1" s="246"/>
    </row>
    <row r="2" spans="1:14" ht="24" customHeight="1" x14ac:dyDescent="0.25">
      <c r="A2" s="241" t="s">
        <v>92</v>
      </c>
      <c r="B2" s="242"/>
      <c r="C2" s="242"/>
      <c r="D2" s="242"/>
      <c r="E2" s="242"/>
      <c r="F2" s="242"/>
      <c r="G2" s="242"/>
      <c r="H2" s="242"/>
      <c r="I2" s="242"/>
      <c r="J2" s="242"/>
      <c r="K2" s="242"/>
      <c r="L2" s="242"/>
      <c r="M2" s="242"/>
      <c r="N2" s="243"/>
    </row>
    <row r="3" spans="1:14" ht="32.25" customHeight="1" x14ac:dyDescent="0.25">
      <c r="A3" s="130" t="s">
        <v>76</v>
      </c>
      <c r="B3" s="65" t="s">
        <v>77</v>
      </c>
      <c r="C3" s="65" t="s">
        <v>78</v>
      </c>
      <c r="D3" s="65" t="s">
        <v>79</v>
      </c>
      <c r="E3" s="65" t="s">
        <v>80</v>
      </c>
      <c r="F3" s="65" t="s">
        <v>81</v>
      </c>
      <c r="G3" s="65" t="s">
        <v>82</v>
      </c>
      <c r="H3" s="65" t="s">
        <v>83</v>
      </c>
      <c r="I3" s="65" t="s">
        <v>84</v>
      </c>
      <c r="J3" s="65" t="s">
        <v>85</v>
      </c>
      <c r="K3" s="65" t="s">
        <v>86</v>
      </c>
      <c r="L3" s="65" t="s">
        <v>87</v>
      </c>
      <c r="M3" s="65" t="s">
        <v>88</v>
      </c>
      <c r="N3" s="131" t="s">
        <v>89</v>
      </c>
    </row>
    <row r="4" spans="1:14" ht="28.35" customHeight="1" x14ac:dyDescent="0.25">
      <c r="A4" s="132"/>
      <c r="B4" s="67"/>
      <c r="C4" s="67"/>
      <c r="D4" s="67"/>
      <c r="E4" s="67"/>
      <c r="F4" s="67"/>
      <c r="G4" s="67"/>
      <c r="H4" s="67"/>
      <c r="I4" s="67"/>
      <c r="J4" s="71"/>
      <c r="K4" s="8"/>
      <c r="L4" s="8"/>
      <c r="M4" s="9">
        <f t="shared" ref="M4:M23" si="0">H4*I4</f>
        <v>0</v>
      </c>
      <c r="N4" s="133"/>
    </row>
    <row r="5" spans="1:14" ht="28.35" customHeight="1" x14ac:dyDescent="0.25">
      <c r="A5" s="132"/>
      <c r="B5" s="67" t="s">
        <v>90</v>
      </c>
      <c r="C5" s="67" t="s">
        <v>90</v>
      </c>
      <c r="D5" s="67" t="s">
        <v>90</v>
      </c>
      <c r="E5" s="67" t="s">
        <v>90</v>
      </c>
      <c r="F5" s="67" t="s">
        <v>90</v>
      </c>
      <c r="G5" s="67"/>
      <c r="H5" s="67"/>
      <c r="I5" s="67"/>
      <c r="J5" s="71"/>
      <c r="K5" s="8"/>
      <c r="L5" s="8"/>
      <c r="M5" s="9">
        <f t="shared" si="0"/>
        <v>0</v>
      </c>
      <c r="N5" s="134"/>
    </row>
    <row r="6" spans="1:14" ht="28.35" customHeight="1" x14ac:dyDescent="0.25">
      <c r="A6" s="135"/>
      <c r="B6" s="8"/>
      <c r="C6" s="8"/>
      <c r="D6" s="8"/>
      <c r="E6" s="8"/>
      <c r="F6" s="8"/>
      <c r="G6" s="8"/>
      <c r="H6" s="8"/>
      <c r="I6" s="8"/>
      <c r="J6" s="71"/>
      <c r="K6" s="8"/>
      <c r="L6" s="8"/>
      <c r="M6" s="9">
        <f t="shared" si="0"/>
        <v>0</v>
      </c>
      <c r="N6" s="134"/>
    </row>
    <row r="7" spans="1:14" ht="28.35" customHeight="1" x14ac:dyDescent="0.25">
      <c r="A7" s="135"/>
      <c r="B7" s="8"/>
      <c r="C7" s="8"/>
      <c r="D7" s="8"/>
      <c r="E7" s="8"/>
      <c r="F7" s="8"/>
      <c r="G7" s="8"/>
      <c r="H7" s="8"/>
      <c r="I7" s="8"/>
      <c r="J7" s="71"/>
      <c r="K7" s="8"/>
      <c r="L7" s="8"/>
      <c r="M7" s="9">
        <f t="shared" si="0"/>
        <v>0</v>
      </c>
      <c r="N7" s="133"/>
    </row>
    <row r="8" spans="1:14" ht="28.35" customHeight="1" x14ac:dyDescent="0.25">
      <c r="A8" s="135"/>
      <c r="B8" s="8"/>
      <c r="C8" s="8"/>
      <c r="D8" s="8"/>
      <c r="E8" s="8"/>
      <c r="F8" s="8"/>
      <c r="G8" s="8"/>
      <c r="H8" s="8"/>
      <c r="I8" s="8"/>
      <c r="J8" s="71"/>
      <c r="K8" s="8"/>
      <c r="L8" s="8"/>
      <c r="M8" s="9">
        <f t="shared" si="0"/>
        <v>0</v>
      </c>
      <c r="N8" s="133"/>
    </row>
    <row r="9" spans="1:14" ht="28.35" customHeight="1" x14ac:dyDescent="0.25">
      <c r="A9" s="135"/>
      <c r="B9" s="8"/>
      <c r="C9" s="8"/>
      <c r="D9" s="8"/>
      <c r="E9" s="8"/>
      <c r="F9" s="8"/>
      <c r="G9" s="8"/>
      <c r="H9" s="8"/>
      <c r="I9" s="8"/>
      <c r="J9" s="71"/>
      <c r="K9" s="8"/>
      <c r="L9" s="8"/>
      <c r="M9" s="9">
        <f t="shared" si="0"/>
        <v>0</v>
      </c>
      <c r="N9" s="133"/>
    </row>
    <row r="10" spans="1:14" ht="28.35" customHeight="1" x14ac:dyDescent="0.25">
      <c r="A10" s="135"/>
      <c r="B10" s="8"/>
      <c r="C10" s="8"/>
      <c r="D10" s="8"/>
      <c r="E10" s="8"/>
      <c r="F10" s="8"/>
      <c r="G10" s="8"/>
      <c r="H10" s="8"/>
      <c r="I10" s="8"/>
      <c r="J10" s="71"/>
      <c r="K10" s="8"/>
      <c r="L10" s="8"/>
      <c r="M10" s="9">
        <f t="shared" si="0"/>
        <v>0</v>
      </c>
      <c r="N10" s="133"/>
    </row>
    <row r="11" spans="1:14" ht="28.35" customHeight="1" x14ac:dyDescent="0.25">
      <c r="A11" s="135"/>
      <c r="B11" s="8"/>
      <c r="C11" s="8"/>
      <c r="D11" s="8"/>
      <c r="E11" s="8"/>
      <c r="F11" s="8"/>
      <c r="G11" s="8"/>
      <c r="H11" s="8"/>
      <c r="I11" s="8"/>
      <c r="J11" s="71"/>
      <c r="K11" s="8"/>
      <c r="L11" s="8"/>
      <c r="M11" s="9">
        <f t="shared" si="0"/>
        <v>0</v>
      </c>
      <c r="N11" s="133"/>
    </row>
    <row r="12" spans="1:14" ht="28.35" customHeight="1" x14ac:dyDescent="0.25">
      <c r="A12" s="135"/>
      <c r="B12" s="8"/>
      <c r="C12" s="8"/>
      <c r="D12" s="8"/>
      <c r="E12" s="8"/>
      <c r="F12" s="8"/>
      <c r="G12" s="8"/>
      <c r="H12" s="8"/>
      <c r="I12" s="8"/>
      <c r="J12" s="71"/>
      <c r="K12" s="10"/>
      <c r="L12" s="8"/>
      <c r="M12" s="9">
        <f t="shared" si="0"/>
        <v>0</v>
      </c>
      <c r="N12" s="133"/>
    </row>
    <row r="13" spans="1:14" ht="28.35" customHeight="1" x14ac:dyDescent="0.25">
      <c r="A13" s="135"/>
      <c r="B13" s="8"/>
      <c r="C13" s="8"/>
      <c r="D13" s="8"/>
      <c r="E13" s="8"/>
      <c r="F13" s="8"/>
      <c r="G13" s="8"/>
      <c r="H13" s="8"/>
      <c r="I13" s="8"/>
      <c r="J13" s="71"/>
      <c r="K13" s="8"/>
      <c r="L13" s="8"/>
      <c r="M13" s="9">
        <f t="shared" si="0"/>
        <v>0</v>
      </c>
      <c r="N13" s="133"/>
    </row>
    <row r="14" spans="1:14" ht="28.35" customHeight="1" x14ac:dyDescent="0.25">
      <c r="A14" s="135"/>
      <c r="B14" s="8"/>
      <c r="C14" s="8"/>
      <c r="D14" s="8"/>
      <c r="E14" s="8"/>
      <c r="F14" s="8"/>
      <c r="G14" s="8"/>
      <c r="H14" s="8"/>
      <c r="I14" s="8"/>
      <c r="J14" s="71"/>
      <c r="K14" s="8"/>
      <c r="L14" s="8"/>
      <c r="M14" s="9">
        <f t="shared" si="0"/>
        <v>0</v>
      </c>
      <c r="N14" s="133"/>
    </row>
    <row r="15" spans="1:14" ht="28.35" customHeight="1" x14ac:dyDescent="0.25">
      <c r="A15" s="135"/>
      <c r="B15" s="8"/>
      <c r="C15" s="8"/>
      <c r="D15" s="8"/>
      <c r="E15" s="8"/>
      <c r="F15" s="8"/>
      <c r="G15" s="8"/>
      <c r="H15" s="8"/>
      <c r="I15" s="8"/>
      <c r="J15" s="71"/>
      <c r="K15" s="8"/>
      <c r="L15" s="8"/>
      <c r="M15" s="9">
        <f t="shared" si="0"/>
        <v>0</v>
      </c>
      <c r="N15" s="133"/>
    </row>
    <row r="16" spans="1:14" ht="28.35" customHeight="1" x14ac:dyDescent="0.25">
      <c r="A16" s="135"/>
      <c r="B16" s="8"/>
      <c r="C16" s="8"/>
      <c r="D16" s="8"/>
      <c r="E16" s="8"/>
      <c r="F16" s="8"/>
      <c r="G16" s="8"/>
      <c r="H16" s="8"/>
      <c r="I16" s="8"/>
      <c r="J16" s="71"/>
      <c r="K16" s="8"/>
      <c r="L16" s="8"/>
      <c r="M16" s="9">
        <f t="shared" si="0"/>
        <v>0</v>
      </c>
      <c r="N16" s="133"/>
    </row>
    <row r="17" spans="1:14" ht="28.35" customHeight="1" x14ac:dyDescent="0.25">
      <c r="A17" s="135"/>
      <c r="B17" s="8"/>
      <c r="C17" s="8"/>
      <c r="D17" s="8"/>
      <c r="E17" s="8"/>
      <c r="F17" s="8"/>
      <c r="G17" s="8"/>
      <c r="H17" s="8"/>
      <c r="I17" s="8"/>
      <c r="J17" s="71"/>
      <c r="K17" s="8"/>
      <c r="L17" s="8"/>
      <c r="M17" s="9">
        <f t="shared" si="0"/>
        <v>0</v>
      </c>
      <c r="N17" s="133"/>
    </row>
    <row r="18" spans="1:14" ht="28.35" customHeight="1" x14ac:dyDescent="0.25">
      <c r="A18" s="135"/>
      <c r="B18" s="8"/>
      <c r="C18" s="8"/>
      <c r="D18" s="8"/>
      <c r="E18" s="8"/>
      <c r="F18" s="8"/>
      <c r="G18" s="8"/>
      <c r="H18" s="8"/>
      <c r="I18" s="8"/>
      <c r="J18" s="71"/>
      <c r="K18" s="8"/>
      <c r="L18" s="8"/>
      <c r="M18" s="9">
        <f t="shared" si="0"/>
        <v>0</v>
      </c>
      <c r="N18" s="133"/>
    </row>
    <row r="19" spans="1:14" ht="28.35" customHeight="1" x14ac:dyDescent="0.25">
      <c r="A19" s="135"/>
      <c r="B19" s="8"/>
      <c r="C19" s="8"/>
      <c r="D19" s="8"/>
      <c r="E19" s="8"/>
      <c r="F19" s="8"/>
      <c r="G19" s="8"/>
      <c r="H19" s="8"/>
      <c r="I19" s="8"/>
      <c r="J19" s="71"/>
      <c r="K19" s="8"/>
      <c r="L19" s="8"/>
      <c r="M19" s="9">
        <f t="shared" si="0"/>
        <v>0</v>
      </c>
      <c r="N19" s="133"/>
    </row>
    <row r="20" spans="1:14" ht="28.35" customHeight="1" x14ac:dyDescent="0.25">
      <c r="A20" s="135"/>
      <c r="B20" s="8"/>
      <c r="C20" s="8"/>
      <c r="D20" s="8"/>
      <c r="E20" s="8"/>
      <c r="F20" s="8"/>
      <c r="G20" s="8"/>
      <c r="H20" s="8"/>
      <c r="I20" s="8"/>
      <c r="J20" s="71"/>
      <c r="K20" s="8"/>
      <c r="L20" s="8"/>
      <c r="M20" s="9">
        <f t="shared" si="0"/>
        <v>0</v>
      </c>
      <c r="N20" s="133"/>
    </row>
    <row r="21" spans="1:14" ht="28.35" customHeight="1" x14ac:dyDescent="0.25">
      <c r="A21" s="135"/>
      <c r="B21" s="8"/>
      <c r="C21" s="8"/>
      <c r="D21" s="8"/>
      <c r="E21" s="8"/>
      <c r="F21" s="8"/>
      <c r="G21" s="8"/>
      <c r="H21" s="8"/>
      <c r="I21" s="8"/>
      <c r="J21" s="71"/>
      <c r="K21" s="8"/>
      <c r="L21" s="8"/>
      <c r="M21" s="9">
        <f t="shared" si="0"/>
        <v>0</v>
      </c>
      <c r="N21" s="133"/>
    </row>
    <row r="22" spans="1:14" ht="28.35" customHeight="1" x14ac:dyDescent="0.25">
      <c r="A22" s="135"/>
      <c r="B22" s="8"/>
      <c r="C22" s="8"/>
      <c r="D22" s="8"/>
      <c r="E22" s="8"/>
      <c r="F22" s="8"/>
      <c r="G22" s="8"/>
      <c r="H22" s="8"/>
      <c r="I22" s="8"/>
      <c r="J22" s="71"/>
      <c r="K22" s="8"/>
      <c r="L22" s="8"/>
      <c r="M22" s="9">
        <f t="shared" si="0"/>
        <v>0</v>
      </c>
      <c r="N22" s="133"/>
    </row>
    <row r="23" spans="1:14" ht="28.35" customHeight="1" x14ac:dyDescent="0.25">
      <c r="A23" s="135"/>
      <c r="B23" s="8"/>
      <c r="C23" s="8"/>
      <c r="D23" s="8"/>
      <c r="E23" s="8"/>
      <c r="F23" s="8"/>
      <c r="G23" s="8"/>
      <c r="H23" s="8"/>
      <c r="I23" s="8"/>
      <c r="J23" s="11"/>
      <c r="K23" s="11"/>
      <c r="L23" s="11"/>
      <c r="M23" s="9">
        <f t="shared" si="0"/>
        <v>0</v>
      </c>
      <c r="N23" s="136"/>
    </row>
    <row r="24" spans="1:14" ht="18.75" x14ac:dyDescent="0.25">
      <c r="A24" s="247" t="s">
        <v>91</v>
      </c>
      <c r="B24" s="248"/>
      <c r="C24" s="248"/>
      <c r="D24" s="248"/>
      <c r="E24" s="248"/>
      <c r="F24" s="248"/>
      <c r="G24" s="248"/>
      <c r="H24" s="248"/>
      <c r="I24" s="248"/>
      <c r="J24" s="248"/>
      <c r="K24" s="248"/>
      <c r="L24" s="248"/>
      <c r="M24" s="248"/>
      <c r="N24" s="249"/>
    </row>
    <row r="25" spans="1:14" x14ac:dyDescent="0.25">
      <c r="A25" s="137"/>
      <c r="B25" s="138"/>
      <c r="C25" s="138"/>
      <c r="D25" s="138"/>
      <c r="E25" s="138"/>
      <c r="F25" s="138"/>
      <c r="G25" s="138"/>
      <c r="H25" s="138"/>
      <c r="I25" s="138"/>
      <c r="J25" s="138"/>
      <c r="K25" s="138"/>
      <c r="L25" s="138"/>
      <c r="M25" s="138"/>
      <c r="N25" s="139"/>
    </row>
    <row r="26" spans="1:14" x14ac:dyDescent="0.25">
      <c r="A26" s="137"/>
      <c r="B26" s="138"/>
      <c r="C26" s="138"/>
      <c r="D26" s="138"/>
      <c r="E26" s="138"/>
      <c r="F26" s="138"/>
      <c r="G26" s="138"/>
      <c r="H26" s="138"/>
      <c r="I26" s="138"/>
      <c r="J26" s="138"/>
      <c r="K26" s="138"/>
      <c r="L26" s="138"/>
      <c r="M26" s="138"/>
      <c r="N26" s="139"/>
    </row>
    <row r="27" spans="1:14" x14ac:dyDescent="0.25">
      <c r="A27" s="137"/>
      <c r="B27" s="138"/>
      <c r="C27" s="138"/>
      <c r="D27" s="138"/>
      <c r="E27" s="138"/>
      <c r="F27" s="138"/>
      <c r="G27" s="138"/>
      <c r="H27" s="138"/>
      <c r="I27" s="138"/>
      <c r="J27" s="138"/>
      <c r="K27" s="138"/>
      <c r="L27" s="138"/>
      <c r="M27" s="138"/>
      <c r="N27" s="139"/>
    </row>
    <row r="28" spans="1:14" x14ac:dyDescent="0.25">
      <c r="A28" s="137"/>
      <c r="B28" s="138"/>
      <c r="C28" s="138"/>
      <c r="D28" s="138"/>
      <c r="E28" s="138"/>
      <c r="F28" s="138"/>
      <c r="G28" s="138"/>
      <c r="H28" s="138"/>
      <c r="I28" s="138"/>
      <c r="J28" s="138"/>
      <c r="K28" s="138"/>
      <c r="L28" s="138"/>
      <c r="M28" s="138"/>
      <c r="N28" s="139"/>
    </row>
    <row r="29" spans="1:14" x14ac:dyDescent="0.25">
      <c r="A29" s="137"/>
      <c r="B29" s="138"/>
      <c r="C29" s="138"/>
      <c r="D29" s="138"/>
      <c r="E29" s="138"/>
      <c r="F29" s="138"/>
      <c r="G29" s="138"/>
      <c r="H29" s="138"/>
      <c r="I29" s="138"/>
      <c r="J29" s="138"/>
      <c r="K29" s="138"/>
      <c r="L29" s="138"/>
      <c r="M29" s="138"/>
      <c r="N29" s="139"/>
    </row>
    <row r="30" spans="1:14" x14ac:dyDescent="0.25">
      <c r="A30" s="137"/>
      <c r="B30" s="138"/>
      <c r="C30" s="138"/>
      <c r="D30" s="138"/>
      <c r="E30" s="138"/>
      <c r="F30" s="138"/>
      <c r="G30" s="138"/>
      <c r="H30" s="138"/>
      <c r="I30" s="138"/>
      <c r="J30" s="138"/>
      <c r="K30" s="138"/>
      <c r="L30" s="138"/>
      <c r="M30" s="138"/>
      <c r="N30" s="139"/>
    </row>
    <row r="31" spans="1:14" x14ac:dyDescent="0.25">
      <c r="A31" s="137"/>
      <c r="B31" s="138"/>
      <c r="C31" s="138"/>
      <c r="D31" s="138"/>
      <c r="E31" s="138"/>
      <c r="F31" s="138"/>
      <c r="G31" s="138"/>
      <c r="H31" s="138"/>
      <c r="I31" s="138"/>
      <c r="J31" s="138"/>
      <c r="K31" s="138"/>
      <c r="L31" s="138"/>
      <c r="M31" s="138"/>
      <c r="N31" s="139"/>
    </row>
    <row r="32" spans="1:14" x14ac:dyDescent="0.25">
      <c r="A32" s="137"/>
      <c r="B32" s="138"/>
      <c r="C32" s="138"/>
      <c r="D32" s="138"/>
      <c r="E32" s="138"/>
      <c r="F32" s="138"/>
      <c r="G32" s="138"/>
      <c r="H32" s="138"/>
      <c r="I32" s="138"/>
      <c r="J32" s="138"/>
      <c r="K32" s="138"/>
      <c r="L32" s="138"/>
      <c r="M32" s="138"/>
      <c r="N32" s="139"/>
    </row>
    <row r="33" spans="1:14" x14ac:dyDescent="0.25">
      <c r="A33" s="137"/>
      <c r="B33" s="138"/>
      <c r="C33" s="138"/>
      <c r="D33" s="138"/>
      <c r="E33" s="138"/>
      <c r="F33" s="138"/>
      <c r="G33" s="138"/>
      <c r="H33" s="138"/>
      <c r="I33" s="138"/>
      <c r="J33" s="138"/>
      <c r="K33" s="138"/>
      <c r="L33" s="138"/>
      <c r="M33" s="138"/>
      <c r="N33" s="139"/>
    </row>
    <row r="34" spans="1:14" x14ac:dyDescent="0.25">
      <c r="A34" s="137"/>
      <c r="B34" s="138"/>
      <c r="C34" s="138"/>
      <c r="D34" s="138"/>
      <c r="E34" s="138"/>
      <c r="F34" s="138"/>
      <c r="G34" s="138"/>
      <c r="H34" s="138"/>
      <c r="I34" s="138"/>
      <c r="J34" s="138"/>
      <c r="K34" s="138"/>
      <c r="L34" s="138"/>
      <c r="M34" s="138"/>
      <c r="N34" s="139"/>
    </row>
    <row r="35" spans="1:14" x14ac:dyDescent="0.25">
      <c r="A35" s="137"/>
      <c r="B35" s="138"/>
      <c r="C35" s="138"/>
      <c r="D35" s="138"/>
      <c r="E35" s="138"/>
      <c r="F35" s="138"/>
      <c r="G35" s="138"/>
      <c r="H35" s="138"/>
      <c r="I35" s="138"/>
      <c r="J35" s="138"/>
      <c r="K35" s="138"/>
      <c r="L35" s="138"/>
      <c r="M35" s="138"/>
      <c r="N35" s="139"/>
    </row>
    <row r="36" spans="1:14" x14ac:dyDescent="0.25">
      <c r="A36" s="137"/>
      <c r="B36" s="138"/>
      <c r="C36" s="138"/>
      <c r="D36" s="138"/>
      <c r="E36" s="138"/>
      <c r="F36" s="138"/>
      <c r="G36" s="138"/>
      <c r="H36" s="138"/>
      <c r="I36" s="138"/>
      <c r="J36" s="138"/>
      <c r="K36" s="138"/>
      <c r="L36" s="138"/>
      <c r="M36" s="138"/>
      <c r="N36" s="139"/>
    </row>
    <row r="37" spans="1:14" x14ac:dyDescent="0.25">
      <c r="A37" s="137"/>
      <c r="B37" s="138"/>
      <c r="C37" s="138"/>
      <c r="D37" s="138"/>
      <c r="E37" s="138"/>
      <c r="F37" s="138"/>
      <c r="G37" s="138"/>
      <c r="H37" s="138"/>
      <c r="I37" s="138"/>
      <c r="J37" s="138"/>
      <c r="K37" s="138"/>
      <c r="L37" s="138"/>
      <c r="M37" s="138"/>
      <c r="N37" s="139"/>
    </row>
    <row r="38" spans="1:14" x14ac:dyDescent="0.25">
      <c r="A38" s="137"/>
      <c r="B38" s="138"/>
      <c r="C38" s="138"/>
      <c r="D38" s="138"/>
      <c r="E38" s="138"/>
      <c r="F38" s="138"/>
      <c r="G38" s="138"/>
      <c r="H38" s="138"/>
      <c r="I38" s="138"/>
      <c r="J38" s="138"/>
      <c r="K38" s="138"/>
      <c r="L38" s="138"/>
      <c r="M38" s="138"/>
      <c r="N38" s="139"/>
    </row>
    <row r="39" spans="1:14" x14ac:dyDescent="0.25">
      <c r="A39" s="137"/>
      <c r="B39" s="138"/>
      <c r="C39" s="138"/>
      <c r="D39" s="138"/>
      <c r="E39" s="138"/>
      <c r="F39" s="138"/>
      <c r="G39" s="138"/>
      <c r="H39" s="138"/>
      <c r="I39" s="138"/>
      <c r="J39" s="138"/>
      <c r="K39" s="138"/>
      <c r="L39" s="138"/>
      <c r="M39" s="138"/>
      <c r="N39" s="139"/>
    </row>
    <row r="40" spans="1:14" x14ac:dyDescent="0.25">
      <c r="A40" s="137"/>
      <c r="B40" s="138"/>
      <c r="C40" s="138"/>
      <c r="D40" s="138"/>
      <c r="E40" s="138"/>
      <c r="F40" s="138"/>
      <c r="G40" s="138"/>
      <c r="H40" s="138"/>
      <c r="I40" s="138"/>
      <c r="J40" s="138"/>
      <c r="K40" s="138"/>
      <c r="L40" s="138"/>
      <c r="M40" s="138"/>
      <c r="N40" s="139"/>
    </row>
    <row r="41" spans="1:14" x14ac:dyDescent="0.25">
      <c r="A41" s="137"/>
      <c r="B41" s="138"/>
      <c r="C41" s="138"/>
      <c r="D41" s="138"/>
      <c r="E41" s="138"/>
      <c r="F41" s="138"/>
      <c r="G41" s="138"/>
      <c r="H41" s="138"/>
      <c r="I41" s="138"/>
      <c r="J41" s="138"/>
      <c r="K41" s="138"/>
      <c r="L41" s="138"/>
      <c r="M41" s="138"/>
      <c r="N41" s="139"/>
    </row>
    <row r="42" spans="1:14" x14ac:dyDescent="0.25">
      <c r="A42" s="137"/>
      <c r="B42" s="138"/>
      <c r="C42" s="138"/>
      <c r="D42" s="138"/>
      <c r="E42" s="138"/>
      <c r="F42" s="138"/>
      <c r="G42" s="138"/>
      <c r="H42" s="138"/>
      <c r="I42" s="138"/>
      <c r="J42" s="138"/>
      <c r="K42" s="138"/>
      <c r="L42" s="138"/>
      <c r="M42" s="138"/>
      <c r="N42" s="139"/>
    </row>
    <row r="43" spans="1:14" x14ac:dyDescent="0.25">
      <c r="A43" s="137"/>
      <c r="B43" s="138"/>
      <c r="C43" s="138"/>
      <c r="D43" s="138"/>
      <c r="E43" s="138"/>
      <c r="F43" s="138"/>
      <c r="G43" s="138"/>
      <c r="H43" s="138"/>
      <c r="I43" s="138"/>
      <c r="J43" s="138"/>
      <c r="K43" s="138"/>
      <c r="L43" s="138"/>
      <c r="M43" s="138"/>
      <c r="N43" s="139"/>
    </row>
    <row r="44" spans="1:14" ht="15.75" thickBot="1" x14ac:dyDescent="0.3">
      <c r="A44" s="140"/>
      <c r="B44" s="141"/>
      <c r="C44" s="141"/>
      <c r="D44" s="141"/>
      <c r="E44" s="141"/>
      <c r="F44" s="141"/>
      <c r="G44" s="141"/>
      <c r="H44" s="141"/>
      <c r="I44" s="141"/>
      <c r="J44" s="141"/>
      <c r="K44" s="141"/>
      <c r="L44" s="141"/>
      <c r="M44" s="141"/>
      <c r="N44" s="142"/>
    </row>
  </sheetData>
  <protectedRanges>
    <protectedRange algorithmName="SHA-512" hashValue="n4hHyPJQPBvWsNjlSXfeOAId8wS0/EK+kmqqCkFA3q/QEjLzdGWPv7K6i/5l5FwBJhEt1rnEf5S8Ol38wIT4cQ==" saltValue="ueDCy0p1gB4GKf0InXEDgg==" spinCount="100000" sqref="M4:M23" name="GROSS AREA"/>
  </protectedRanges>
  <mergeCells count="3">
    <mergeCell ref="A2:N2"/>
    <mergeCell ref="A1:N1"/>
    <mergeCell ref="A24:N24"/>
  </mergeCells>
  <dataValidations count="14">
    <dataValidation type="list" allowBlank="1" showInputMessage="1" promptTitle="Condition" prompt="Select Condition of Wall Being Evaluated_x000a_" sqref="G4:G23" xr:uid="{3B227276-07F7-448B-B2BC-8E587DB0EB2D}">
      <formula1>"Good, Fair, Poor"</formula1>
    </dataValidation>
    <dataValidation type="list" allowBlank="1" showInputMessage="1" promptTitle="Orientation" prompt="Enter cardinal directon of wall. _x000a_" sqref="F4:F23" xr:uid="{49D0FC37-98FC-4FE9-9BEB-56A297AA1EBA}">
      <formula1>"North, South, East, West"</formula1>
    </dataValidation>
    <dataValidation type="list" allowBlank="1" showInputMessage="1" promptTitle="Exposure To" prompt="Enter what the wall is exposed to on the outside of the wall. " sqref="E4:E23" xr:uid="{382CC59B-8B0F-43DA-8556-09411722AB56}">
      <formula1>"Outside (Ambient), Buffered Space, Conditioned Space "</formula1>
    </dataValidation>
    <dataValidation type="list" allowBlank="1" showInputMessage="1" promptTitle="Exterior Type" prompt="Select the type of siding installed on the Exterior surface of the wall. _x000a_" sqref="D4:D23" xr:uid="{CF7F2D42-1538-441A-8BBD-2F83DC25CEAD}">
      <formula1>"Wood, Metal or Vinyl, Stucco, Brick or Stone, None, Other "</formula1>
    </dataValidation>
    <dataValidation type="list" allowBlank="1" showInputMessage="1" promptTitle="Stud Size" prompt="Enter the stud size used in framing this wall section. _x000a_" sqref="C4:C23" xr:uid="{97B302CF-026C-40DD-AA0A-A7F116AAE4C5}">
      <formula1>"2 x 2, 2 x 3, 2 x 4, 2 x 6, 2 x 8"</formula1>
    </dataValidation>
    <dataValidation type="list" allowBlank="1" showInputMessage="1" promptTitle="Wall Type" prompt="Enter the type of load-bearing structure for this wall. _x000a_" sqref="B4:B23" xr:uid="{40E4565F-05E7-460A-8CF0-973F7C406B77}">
      <formula1>"Balloon Frame, Platform Frame, Masonary or Stone, Concrete Block, Adobe, Other"</formula1>
    </dataValidation>
    <dataValidation allowBlank="1" showInputMessage="1" promptTitle="Width" prompt="Enter Width of Wall Being Evaluated in unt of Inches_x000a__x000a_" sqref="H4:H23" xr:uid="{5675AA28-0EF7-480A-B9E4-F3008F929FD3}"/>
    <dataValidation allowBlank="1" showInputMessage="1" promptTitle="Height" prompt="Enter Height of Wall Being Evaluated in unit of Inches_x000a__x000a_" sqref="I4:I23" xr:uid="{78A63C21-6D67-4637-86F5-FFBD95F832DB}"/>
    <dataValidation type="list" allowBlank="1" showInputMessage="1" promptTitle="Existing Insulation" prompt="Select the type of existing insulation installed in the wall segment. _x000a_" sqref="J4:J23" xr:uid="{F2E84073-F28C-4F19-9499-0E190663D6F9}">
      <formula1>"None, Blown Cellulose, Blown Fiberglass, Rockwool, Fiberglass Batts, Polystyrene Board, Other"</formula1>
    </dataValidation>
    <dataValidation allowBlank="1" showInputMessage="1" promptTitle="Existing R-Value" prompt="Enter the R-Value of the existing insulation found in this wall segment. _x000a_" sqref="K4:K23" xr:uid="{07D576FC-1546-4EDC-BB4B-33DCC4716860}"/>
    <dataValidation type="list" allowBlank="1" showInputMessage="1" promptTitle="Added Insulation Type" prompt="Select the type of insulation you would install in this wall segment if Insulation is needed. " sqref="L4:L23" xr:uid="{ED5F8F1D-2B0E-47FC-A21E-4CCA0DA905C5}">
      <formula1>"None, Blown Cellulose, Blown Fiberglass"</formula1>
    </dataValidation>
    <dataValidation allowBlank="1" showInputMessage="1" promptTitle="Additional Cost" prompt="Enter any additional cost associated with insulating this specific wall segment in units of dollars. " sqref="N4:N23" xr:uid="{74926F4D-53A0-4488-BA07-C72AC80F2626}"/>
    <dataValidation allowBlank="1" showInputMessage="1" promptTitle="Wall # Code" prompt="The Wall Code identifies wall sections, Ex. N1, E1, W1, S1_x000a_Note: Note: The Wall Codes may also be helpful when labeling your drawing of the house's Floor Plan." sqref="A4:A23" xr:uid="{64CDF757-C2A9-4C40-8E7F-5EC7DB73645A}"/>
    <dataValidation allowBlank="1" showInputMessage="1" promptTitle="Gross Area (Sq. Ft) " prompt="Enter the gross area of the wall in Sq. Ft. This is the total area of the wall (Width x Height) " sqref="M4:M23" xr:uid="{37023BD8-A030-47CB-88C7-0888A6CD8CBF}"/>
  </dataValidations>
  <printOptions horizontalCentered="1"/>
  <pageMargins left="0" right="0" top="0" bottom="0" header="0" footer="1"/>
  <pageSetup scale="59" pageOrder="overThenDown"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5ACB1-B8F7-4740-8060-6805ACDB4A60}">
  <sheetPr codeName="Sheet6">
    <pageSetUpPr fitToPage="1"/>
  </sheetPr>
  <dimension ref="A1:R25"/>
  <sheetViews>
    <sheetView showGridLines="0" zoomScale="80" zoomScaleNormal="80" workbookViewId="0">
      <selection sqref="A1:R1"/>
    </sheetView>
  </sheetViews>
  <sheetFormatPr defaultRowHeight="15" x14ac:dyDescent="0.25"/>
  <cols>
    <col min="1" max="3" width="15.7109375" customWidth="1"/>
    <col min="4" max="4" width="18.28515625" customWidth="1"/>
    <col min="5" max="6" width="15.7109375" customWidth="1"/>
    <col min="7" max="7" width="20" customWidth="1"/>
    <col min="8" max="8" width="15.7109375" customWidth="1"/>
    <col min="9" max="9" width="20" customWidth="1"/>
    <col min="10" max="10" width="19" customWidth="1"/>
    <col min="11" max="16" width="15.7109375" customWidth="1"/>
    <col min="17" max="17" width="20.140625" customWidth="1"/>
    <col min="18" max="18" width="15.7109375" customWidth="1"/>
  </cols>
  <sheetData>
    <row r="1" spans="1:18" ht="18.75" customHeight="1" x14ac:dyDescent="0.25">
      <c r="A1" s="261" t="s">
        <v>107</v>
      </c>
      <c r="B1" s="262"/>
      <c r="C1" s="262"/>
      <c r="D1" s="262"/>
      <c r="E1" s="262"/>
      <c r="F1" s="262"/>
      <c r="G1" s="262"/>
      <c r="H1" s="262"/>
      <c r="I1" s="262"/>
      <c r="J1" s="262"/>
      <c r="K1" s="262"/>
      <c r="L1" s="262"/>
      <c r="M1" s="262"/>
      <c r="N1" s="262"/>
      <c r="O1" s="262"/>
      <c r="P1" s="262"/>
      <c r="Q1" s="262"/>
      <c r="R1" s="263"/>
    </row>
    <row r="2" spans="1:18" ht="24" customHeight="1" x14ac:dyDescent="0.25">
      <c r="A2" s="255" t="s">
        <v>106</v>
      </c>
      <c r="B2" s="256"/>
      <c r="C2" s="256"/>
      <c r="D2" s="256"/>
      <c r="E2" s="256"/>
      <c r="F2" s="256"/>
      <c r="G2" s="256"/>
      <c r="H2" s="257"/>
      <c r="I2" s="253" t="s">
        <v>112</v>
      </c>
      <c r="J2" s="254"/>
      <c r="K2" s="258"/>
      <c r="L2" s="259"/>
      <c r="M2" s="259"/>
      <c r="N2" s="259"/>
      <c r="O2" s="259"/>
      <c r="P2" s="259"/>
      <c r="Q2" s="259"/>
      <c r="R2" s="260"/>
    </row>
    <row r="3" spans="1:18" ht="54.95" customHeight="1" x14ac:dyDescent="0.25">
      <c r="A3" s="130" t="s">
        <v>95</v>
      </c>
      <c r="B3" s="65" t="s">
        <v>96</v>
      </c>
      <c r="C3" s="65" t="s">
        <v>97</v>
      </c>
      <c r="D3" s="65" t="s">
        <v>98</v>
      </c>
      <c r="E3" s="65" t="s">
        <v>109</v>
      </c>
      <c r="F3" s="65" t="s">
        <v>110</v>
      </c>
      <c r="G3" s="65" t="s">
        <v>111</v>
      </c>
      <c r="H3" s="65" t="s">
        <v>103</v>
      </c>
      <c r="I3" s="65" t="s">
        <v>113</v>
      </c>
      <c r="J3" s="65" t="s">
        <v>114</v>
      </c>
      <c r="K3" s="65" t="s">
        <v>99</v>
      </c>
      <c r="L3" s="65" t="s">
        <v>100</v>
      </c>
      <c r="M3" s="65" t="s">
        <v>101</v>
      </c>
      <c r="N3" s="65" t="s">
        <v>102</v>
      </c>
      <c r="O3" s="65" t="s">
        <v>115</v>
      </c>
      <c r="P3" s="66" t="s">
        <v>82</v>
      </c>
      <c r="Q3" s="65" t="s">
        <v>104</v>
      </c>
      <c r="R3" s="143" t="s">
        <v>40</v>
      </c>
    </row>
    <row r="4" spans="1:18" ht="54.95" customHeight="1" x14ac:dyDescent="0.25">
      <c r="A4" s="132"/>
      <c r="B4" s="8"/>
      <c r="C4" s="8"/>
      <c r="D4" s="15"/>
      <c r="E4" s="15"/>
      <c r="F4" s="17"/>
      <c r="G4" s="16"/>
      <c r="H4" s="8"/>
      <c r="I4" s="8"/>
      <c r="J4" s="8"/>
      <c r="K4" s="8"/>
      <c r="L4" s="67"/>
      <c r="M4" s="67"/>
      <c r="N4" s="67"/>
      <c r="O4" s="67"/>
      <c r="P4" s="8"/>
      <c r="Q4" s="8"/>
      <c r="R4" s="133"/>
    </row>
    <row r="5" spans="1:18" ht="54.95" customHeight="1" x14ac:dyDescent="0.25">
      <c r="A5" s="135"/>
      <c r="B5" s="8"/>
      <c r="C5" s="8"/>
      <c r="D5" s="15"/>
      <c r="E5" s="15"/>
      <c r="F5" s="16"/>
      <c r="G5" s="16"/>
      <c r="H5" s="8"/>
      <c r="I5" s="8"/>
      <c r="J5" s="8"/>
      <c r="K5" s="8"/>
      <c r="L5" s="8"/>
      <c r="M5" s="8"/>
      <c r="N5" s="8"/>
      <c r="O5" s="8"/>
      <c r="P5" s="8"/>
      <c r="Q5" s="8"/>
      <c r="R5" s="133"/>
    </row>
    <row r="6" spans="1:18" ht="54.95" customHeight="1" x14ac:dyDescent="0.25">
      <c r="A6" s="135"/>
      <c r="B6" s="8"/>
      <c r="C6" s="8"/>
      <c r="D6" s="15"/>
      <c r="E6" s="15"/>
      <c r="F6" s="16"/>
      <c r="G6" s="16"/>
      <c r="H6" s="8"/>
      <c r="I6" s="8"/>
      <c r="J6" s="8"/>
      <c r="K6" s="8"/>
      <c r="L6" s="8"/>
      <c r="M6" s="8"/>
      <c r="N6" s="8"/>
      <c r="O6" s="8"/>
      <c r="P6" s="8"/>
      <c r="Q6" s="8"/>
      <c r="R6" s="133"/>
    </row>
    <row r="7" spans="1:18" ht="54.95" customHeight="1" x14ac:dyDescent="0.25">
      <c r="A7" s="135"/>
      <c r="B7" s="8"/>
      <c r="C7" s="8"/>
      <c r="D7" s="15"/>
      <c r="E7" s="15"/>
      <c r="F7" s="16"/>
      <c r="G7" s="16"/>
      <c r="H7" s="8"/>
      <c r="I7" s="8"/>
      <c r="J7" s="8"/>
      <c r="K7" s="8"/>
      <c r="L7" s="8"/>
      <c r="M7" s="8"/>
      <c r="N7" s="8"/>
      <c r="O7" s="8"/>
      <c r="P7" s="8"/>
      <c r="Q7" s="8"/>
      <c r="R7" s="133"/>
    </row>
    <row r="8" spans="1:18" ht="54.95" customHeight="1" x14ac:dyDescent="0.25">
      <c r="A8" s="135"/>
      <c r="B8" s="8"/>
      <c r="C8" s="8"/>
      <c r="D8" s="15"/>
      <c r="E8" s="15"/>
      <c r="F8" s="16"/>
      <c r="G8" s="16"/>
      <c r="H8" s="8"/>
      <c r="I8" s="8"/>
      <c r="J8" s="8"/>
      <c r="K8" s="8"/>
      <c r="L8" s="8"/>
      <c r="M8" s="8"/>
      <c r="N8" s="8"/>
      <c r="O8" s="8"/>
      <c r="P8" s="8"/>
      <c r="Q8" s="8"/>
      <c r="R8" s="133"/>
    </row>
    <row r="9" spans="1:18" ht="54.95" customHeight="1" x14ac:dyDescent="0.25">
      <c r="A9" s="135"/>
      <c r="B9" s="8"/>
      <c r="C9" s="8"/>
      <c r="D9" s="15"/>
      <c r="E9" s="15"/>
      <c r="F9" s="16"/>
      <c r="G9" s="16"/>
      <c r="H9" s="8"/>
      <c r="I9" s="8"/>
      <c r="J9" s="8"/>
      <c r="K9" s="8"/>
      <c r="L9" s="8"/>
      <c r="M9" s="8"/>
      <c r="N9" s="8"/>
      <c r="O9" s="8"/>
      <c r="P9" s="8"/>
      <c r="Q9" s="8"/>
      <c r="R9" s="133"/>
    </row>
    <row r="10" spans="1:18" ht="54.95" customHeight="1" x14ac:dyDescent="0.25">
      <c r="A10" s="135"/>
      <c r="B10" s="8"/>
      <c r="C10" s="8"/>
      <c r="D10" s="15"/>
      <c r="E10" s="15"/>
      <c r="F10" s="16"/>
      <c r="G10" s="16"/>
      <c r="H10" s="8"/>
      <c r="I10" s="8"/>
      <c r="J10" s="8"/>
      <c r="K10" s="8"/>
      <c r="L10" s="8"/>
      <c r="M10" s="8"/>
      <c r="N10" s="8"/>
      <c r="O10" s="8"/>
      <c r="P10" s="8"/>
      <c r="Q10" s="8"/>
      <c r="R10" s="133"/>
    </row>
    <row r="11" spans="1:18" ht="54.95" customHeight="1" x14ac:dyDescent="0.25">
      <c r="A11" s="135"/>
      <c r="B11" s="8"/>
      <c r="C11" s="8"/>
      <c r="D11" s="15"/>
      <c r="E11" s="15"/>
      <c r="F11" s="16"/>
      <c r="G11" s="16"/>
      <c r="H11" s="8"/>
      <c r="I11" s="8"/>
      <c r="J11" s="8"/>
      <c r="K11" s="8"/>
      <c r="L11" s="8"/>
      <c r="M11" s="8"/>
      <c r="N11" s="8"/>
      <c r="O11" s="8"/>
      <c r="P11" s="8"/>
      <c r="Q11" s="8"/>
      <c r="R11" s="133"/>
    </row>
    <row r="12" spans="1:18" ht="54.95" customHeight="1" x14ac:dyDescent="0.25">
      <c r="A12" s="132"/>
      <c r="B12" s="8"/>
      <c r="C12" s="8"/>
      <c r="D12" s="15"/>
      <c r="E12" s="15"/>
      <c r="F12" s="16"/>
      <c r="G12" s="16"/>
      <c r="H12" s="8"/>
      <c r="I12" s="8"/>
      <c r="J12" s="8"/>
      <c r="K12" s="8"/>
      <c r="L12" s="67"/>
      <c r="M12" s="67"/>
      <c r="N12" s="67"/>
      <c r="O12" s="8"/>
      <c r="P12" s="8"/>
      <c r="Q12" s="8"/>
      <c r="R12" s="133"/>
    </row>
    <row r="13" spans="1:18" ht="54.95" customHeight="1" x14ac:dyDescent="0.25">
      <c r="A13" s="135"/>
      <c r="B13" s="8"/>
      <c r="C13" s="8"/>
      <c r="D13" s="15"/>
      <c r="E13" s="15"/>
      <c r="F13" s="16"/>
      <c r="G13" s="16"/>
      <c r="H13" s="8"/>
      <c r="I13" s="8"/>
      <c r="J13" s="8"/>
      <c r="K13" s="8"/>
      <c r="L13" s="8"/>
      <c r="M13" s="8"/>
      <c r="N13" s="8"/>
      <c r="O13" s="8"/>
      <c r="P13" s="8"/>
      <c r="Q13" s="8"/>
      <c r="R13" s="133"/>
    </row>
    <row r="14" spans="1:18" ht="54.95" customHeight="1" x14ac:dyDescent="0.25">
      <c r="A14" s="135"/>
      <c r="B14" s="8"/>
      <c r="C14" s="8"/>
      <c r="D14" s="15"/>
      <c r="E14" s="15"/>
      <c r="F14" s="16"/>
      <c r="G14" s="16"/>
      <c r="H14" s="8"/>
      <c r="I14" s="8"/>
      <c r="J14" s="8"/>
      <c r="K14" s="8"/>
      <c r="L14" s="8"/>
      <c r="M14" s="8"/>
      <c r="N14" s="8"/>
      <c r="O14" s="8"/>
      <c r="P14" s="8"/>
      <c r="Q14" s="8"/>
      <c r="R14" s="133"/>
    </row>
    <row r="15" spans="1:18" ht="54.95" customHeight="1" x14ac:dyDescent="0.25">
      <c r="A15" s="135"/>
      <c r="B15" s="8"/>
      <c r="C15" s="8"/>
      <c r="D15" s="15"/>
      <c r="E15" s="15"/>
      <c r="F15" s="16"/>
      <c r="G15" s="16"/>
      <c r="H15" s="8"/>
      <c r="I15" s="8"/>
      <c r="J15" s="8"/>
      <c r="K15" s="8"/>
      <c r="L15" s="8"/>
      <c r="M15" s="8"/>
      <c r="N15" s="8"/>
      <c r="O15" s="8"/>
      <c r="P15" s="8"/>
      <c r="Q15" s="8"/>
      <c r="R15" s="133"/>
    </row>
    <row r="16" spans="1:18" ht="54.95" customHeight="1" x14ac:dyDescent="0.25">
      <c r="A16" s="135"/>
      <c r="B16" s="8"/>
      <c r="C16" s="8"/>
      <c r="D16" s="15"/>
      <c r="E16" s="15"/>
      <c r="F16" s="16"/>
      <c r="G16" s="16"/>
      <c r="H16" s="8"/>
      <c r="I16" s="8"/>
      <c r="J16" s="8"/>
      <c r="K16" s="8"/>
      <c r="L16" s="8"/>
      <c r="M16" s="8"/>
      <c r="N16" s="8"/>
      <c r="O16" s="8"/>
      <c r="P16" s="8"/>
      <c r="Q16" s="8"/>
      <c r="R16" s="133"/>
    </row>
    <row r="17" spans="1:18" ht="54.95" customHeight="1" x14ac:dyDescent="0.25">
      <c r="A17" s="135"/>
      <c r="B17" s="8"/>
      <c r="C17" s="8"/>
      <c r="D17" s="15"/>
      <c r="E17" s="15"/>
      <c r="F17" s="16"/>
      <c r="G17" s="16"/>
      <c r="H17" s="8"/>
      <c r="I17" s="8"/>
      <c r="J17" s="8"/>
      <c r="K17" s="8"/>
      <c r="L17" s="8"/>
      <c r="M17" s="8"/>
      <c r="N17" s="8"/>
      <c r="O17" s="8"/>
      <c r="P17" s="8"/>
      <c r="Q17" s="8"/>
      <c r="R17" s="133"/>
    </row>
    <row r="18" spans="1:18" ht="54.95" customHeight="1" x14ac:dyDescent="0.25">
      <c r="A18" s="135"/>
      <c r="B18" s="8"/>
      <c r="C18" s="8"/>
      <c r="D18" s="15"/>
      <c r="E18" s="15"/>
      <c r="F18" s="16"/>
      <c r="G18" s="16"/>
      <c r="H18" s="8"/>
      <c r="I18" s="8"/>
      <c r="J18" s="8"/>
      <c r="K18" s="8"/>
      <c r="L18" s="8"/>
      <c r="M18" s="8"/>
      <c r="N18" s="8"/>
      <c r="O18" s="8"/>
      <c r="P18" s="8"/>
      <c r="Q18" s="8"/>
      <c r="R18" s="133"/>
    </row>
    <row r="19" spans="1:18" ht="54.95" customHeight="1" x14ac:dyDescent="0.25">
      <c r="A19" s="135"/>
      <c r="B19" s="8"/>
      <c r="C19" s="8"/>
      <c r="D19" s="15"/>
      <c r="E19" s="15"/>
      <c r="F19" s="16"/>
      <c r="G19" s="16"/>
      <c r="H19" s="8"/>
      <c r="I19" s="8"/>
      <c r="J19" s="8"/>
      <c r="K19" s="8"/>
      <c r="L19" s="8"/>
      <c r="M19" s="8"/>
      <c r="N19" s="8"/>
      <c r="O19" s="8"/>
      <c r="P19" s="8"/>
      <c r="Q19" s="8"/>
      <c r="R19" s="133"/>
    </row>
    <row r="20" spans="1:18" ht="54.95" customHeight="1" x14ac:dyDescent="0.25">
      <c r="A20" s="135"/>
      <c r="B20" s="8"/>
      <c r="C20" s="8"/>
      <c r="D20" s="15"/>
      <c r="E20" s="15"/>
      <c r="F20" s="16"/>
      <c r="G20" s="16"/>
      <c r="H20" s="8"/>
      <c r="I20" s="8"/>
      <c r="J20" s="8"/>
      <c r="K20" s="8"/>
      <c r="L20" s="8"/>
      <c r="M20" s="8"/>
      <c r="N20" s="8"/>
      <c r="O20" s="8"/>
      <c r="P20" s="8"/>
      <c r="Q20" s="8"/>
      <c r="R20" s="133"/>
    </row>
    <row r="21" spans="1:18" ht="54.95" customHeight="1" x14ac:dyDescent="0.25">
      <c r="A21" s="135"/>
      <c r="B21" s="8"/>
      <c r="C21" s="8"/>
      <c r="D21" s="15"/>
      <c r="E21" s="15"/>
      <c r="F21" s="16"/>
      <c r="G21" s="16"/>
      <c r="H21" s="8"/>
      <c r="I21" s="8"/>
      <c r="J21" s="8"/>
      <c r="K21" s="8"/>
      <c r="L21" s="8"/>
      <c r="M21" s="8"/>
      <c r="N21" s="8"/>
      <c r="O21" s="8"/>
      <c r="P21" s="8"/>
      <c r="Q21" s="8"/>
      <c r="R21" s="133"/>
    </row>
    <row r="22" spans="1:18" ht="54.95" customHeight="1" x14ac:dyDescent="0.25">
      <c r="A22" s="135"/>
      <c r="B22" s="8"/>
      <c r="C22" s="8"/>
      <c r="D22" s="15"/>
      <c r="E22" s="15"/>
      <c r="F22" s="16"/>
      <c r="G22" s="16"/>
      <c r="H22" s="8"/>
      <c r="I22" s="8"/>
      <c r="J22" s="8"/>
      <c r="K22" s="8"/>
      <c r="L22" s="8"/>
      <c r="M22" s="8"/>
      <c r="N22" s="8"/>
      <c r="O22" s="8"/>
      <c r="P22" s="8"/>
      <c r="Q22" s="8"/>
      <c r="R22" s="133"/>
    </row>
    <row r="23" spans="1:18" ht="54.95" customHeight="1" x14ac:dyDescent="0.25">
      <c r="A23" s="135"/>
      <c r="B23" s="8"/>
      <c r="C23" s="8"/>
      <c r="D23" s="15"/>
      <c r="E23" s="15"/>
      <c r="F23" s="16"/>
      <c r="G23" s="16"/>
      <c r="H23" s="8"/>
      <c r="I23" s="8"/>
      <c r="J23" s="8"/>
      <c r="K23" s="8"/>
      <c r="L23" s="8"/>
      <c r="M23" s="8"/>
      <c r="N23" s="8"/>
      <c r="O23" s="8"/>
      <c r="P23" s="8"/>
      <c r="Q23" s="8"/>
      <c r="R23" s="133"/>
    </row>
    <row r="24" spans="1:18" ht="18.75" x14ac:dyDescent="0.25">
      <c r="A24" s="264" t="s">
        <v>105</v>
      </c>
      <c r="B24" s="265"/>
      <c r="C24" s="265"/>
      <c r="D24" s="265"/>
      <c r="E24" s="265"/>
      <c r="F24" s="265"/>
      <c r="G24" s="265"/>
      <c r="H24" s="265"/>
      <c r="I24" s="265"/>
      <c r="J24" s="265"/>
      <c r="K24" s="265"/>
      <c r="L24" s="265"/>
      <c r="M24" s="265"/>
      <c r="N24" s="265"/>
      <c r="O24" s="265"/>
      <c r="P24" s="265"/>
      <c r="Q24" s="265"/>
      <c r="R24" s="266"/>
    </row>
    <row r="25" spans="1:18" ht="19.5" thickBot="1" x14ac:dyDescent="0.3">
      <c r="A25" s="250" t="s">
        <v>108</v>
      </c>
      <c r="B25" s="251"/>
      <c r="C25" s="251"/>
      <c r="D25" s="251"/>
      <c r="E25" s="251"/>
      <c r="F25" s="251"/>
      <c r="G25" s="251"/>
      <c r="H25" s="251"/>
      <c r="I25" s="251"/>
      <c r="J25" s="251"/>
      <c r="K25" s="251"/>
      <c r="L25" s="251"/>
      <c r="M25" s="251"/>
      <c r="N25" s="251"/>
      <c r="O25" s="251"/>
      <c r="P25" s="251"/>
      <c r="Q25" s="251"/>
      <c r="R25" s="252"/>
    </row>
  </sheetData>
  <mergeCells count="6">
    <mergeCell ref="A25:R25"/>
    <mergeCell ref="I2:J2"/>
    <mergeCell ref="A2:H2"/>
    <mergeCell ref="K2:R2"/>
    <mergeCell ref="A1:R1"/>
    <mergeCell ref="A24:R24"/>
  </mergeCells>
  <dataValidations count="24">
    <dataValidation type="list" allowBlank="1" showInputMessage="1" showErrorMessage="1" promptTitle="Window Type" prompt="Select the type of window being evaluated. _x000a_Note: Identifying the type of Window will help better determine the correct entry for the Leakiness Field. " sqref="B4:B23" xr:uid="{CB3623E5-9F06-481D-B0AB-63556ECE5042}">
      <formula1>"Jalousie, Awning, Slider, Fixed, Door Window, Sliding Glass Door, Skylight"</formula1>
    </dataValidation>
    <dataValidation type="list" allowBlank="1" showInputMessage="1" showErrorMessage="1" promptTitle="Frame Type" prompt="Select the window frame and sash construction materials. " sqref="C4:C23" xr:uid="{A0DB15C1-6F64-4068-8135-5274E77A1F72}">
      <formula1>"Fiberglass, Vinyl, Wood, Metal, Improved Metal"</formula1>
    </dataValidation>
    <dataValidation type="list" allowBlank="1" showInputMessage="1" showErrorMessage="1" promptTitle="Glazing Type " prompt="Select the glazing type depending on the number of panes and type of glass in the primary window and the characteristics of any storm window that may cover the primary window. " sqref="D4:D23" xr:uid="{63D56C0D-9067-4FF3-80E9-E4123283A768}">
      <formula1>"Single Pane, Double Pane, Double Pane Low-e"</formula1>
    </dataValidation>
    <dataValidation type="list" allowBlank="1" showInputMessage="1" showErrorMessage="1" promptTitle="Retrofit Options" prompt="Select one of the approaches for retrofitting the window. _x000a_Note: Reasons for selecting any option other than &quot;Evaluate All&quot; would need additional justification associated with the entry chosen. " sqref="Q4:Q23" xr:uid="{DA635CFE-4E5B-4104-9CD9-65EE0DD01C48}">
      <formula1>"Evaluate All, Weatherize Window, Replace Window, Add Storm Window, Add Awning, Add Exterior Shading"</formula1>
    </dataValidation>
    <dataValidation allowBlank="1" showErrorMessage="1" prompt="_x000a_" sqref="O3" xr:uid="{C8CF2388-300A-41F0-B2FD-A515E95C5AE7}"/>
    <dataValidation type="list" allowBlank="1" showInputMessage="1" showErrorMessage="1" promptTitle="Leakiness" prompt="Provide an estimate of how leaky the window is. _x000a_Note: Additional Guidance Appendix E: Window Leakiness " sqref="K4:K23" xr:uid="{412260BB-5605-4F8E-8E74-21B2821E95A5}">
      <formula1>"Very Tight, Tight, Medium, Loose, Very Loose"</formula1>
    </dataValidation>
    <dataValidation type="decimal" allowBlank="1" showInputMessage="1" promptTitle="Window Height" prompt="Enter the heighth of the window being evaluated in inches." sqref="L4" xr:uid="{72589CE1-F621-4F05-999A-A99B255D4D74}">
      <formula1>0</formula1>
      <formula2>80</formula2>
    </dataValidation>
    <dataValidation allowBlank="1" showInputMessage="1" promptTitle="Window Width" prompt="Enter the width of the window being evaluated in inches." sqref="M4" xr:uid="{D8A34D66-8041-4541-8C71-16B04E21630F}"/>
    <dataValidation allowBlank="1" showInputMessage="1" promptTitle="Window Height (in)" prompt="Enter the width of the window being evaluated in inches." sqref="M5:M23" xr:uid="{865C6174-6A95-4ACB-B119-76AC495D7ACD}"/>
    <dataValidation type="decimal" allowBlank="1" showInputMessage="1" sqref="L5:L23" xr:uid="{0C38FD06-523C-4C82-A56D-FD8551DD9340}">
      <formula1>0</formula1>
      <formula2>80</formula2>
    </dataValidation>
    <dataValidation type="list" allowBlank="1" showInputMessage="1" showErrorMessage="1" promptTitle="Condition" prompt="Enter Condition of Window Being Evaluated_x000a_" sqref="P4:P23" xr:uid="{4002933B-C266-462A-ADA6-00F5C6017C97}">
      <formula1>"Good, Fair, Poor "</formula1>
    </dataValidation>
    <dataValidation allowBlank="1" showInputMessage="1" showErrorMessage="1" promptTitle="Additional Cost" prompt="Enter any additional cost associated with performing these retrofits on the window being described. _x000a_" sqref="R4:R23" xr:uid="{A64947F6-CFF3-4A9F-944D-0C7ECD8D218C}"/>
    <dataValidation allowBlank="1" showInputMessage="1" showErrorMessage="1" promptTitle="# on This Wall" prompt="Enter the number of identical items that match the specifications on this form. " sqref="O4:O23" xr:uid="{126D3ED4-A010-4C05-9115-AE00F3969938}"/>
    <dataValidation allowBlank="1" showInputMessage="1" showErrorMessage="1" promptTitle="Window Code" prompt="Enter the Window Code Ex. 1, 2, 3. _x000a_Note: The Window Codes may also be helpful when labeling your drawing of the house's Floor Plan. " sqref="A4:A23" xr:uid="{473AA7CB-ECDF-4B5D-BDFD-09FDF82E64A3}"/>
    <dataValidation type="list" allowBlank="1" showInputMessage="1" showErrorMessage="1" promptTitle="Exterior Shading " prompt="Choose the appropriate Exterior Shading for each corresponding window from the dropdown list. " sqref="G4:G23" xr:uid="{33C0D34A-D0C9-40BC-BB1B-522E6941F4B9}">
      <formula1>"None, Overhang or Awning, Carport or Porch, Low-e Film, Sun Screen Fabric, Sun Screen Louvered"</formula1>
    </dataValidation>
    <dataValidation allowBlank="1" showInputMessage="1" promptTitle="Corresponding Wall Code" prompt="Enter the Wall Code of the exterior wall on which the window is installed. " sqref="N4:N23" xr:uid="{8BA7051D-0EE7-412C-99F3-9235FE2E8833}"/>
    <dataValidation type="list" allowBlank="1" showInputMessage="1" showErrorMessage="1" promptTitle="Install Solar Screen" prompt="Does Window meet criteria to install a Solar Screen? Options, &quot;Yes, No&quot;" sqref="H4:H23" xr:uid="{9DDC69EF-01C9-4AF9-8398-EA4323495F0E}">
      <formula1>"Yes, No"</formula1>
    </dataValidation>
    <dataValidation type="list" allowBlank="1" showInputMessage="1" showErrorMessage="1" promptTitle="Storm Window " prompt="If Storm window is present, select the characteristic that best describes the storm window, if none, select none. " sqref="E4:E23" xr:uid="{96764665-7D4C-4FAD-8EAB-321FA0AF428E}">
      <formula1>"None, Clear, Low-e"</formula1>
    </dataValidation>
    <dataValidation type="list" allowBlank="1" showInputMessage="1" showErrorMessage="1" promptTitle="Interior Shading" prompt="Select the interior shading elements that are currently installed on this window. " sqref="F4:F23" xr:uid="{29B90631-917F-4704-961D-3ABC1F4F33B8}">
      <formula1>"None, Drapes, Blinds or Shades, Drapes with Blinds or Shades"</formula1>
    </dataValidation>
    <dataValidation allowBlank="1" showInputMessage="1" showErrorMessage="1" promptTitle="Horizontal Projection (in)" prompt="Enter the distance the awning extends outward from the wall in inches. _x000a_" sqref="I4:I23" xr:uid="{F8E1E566-8AE2-48C7-BEB1-B61B4A67DC08}"/>
    <dataValidation allowBlank="1" showInputMessage="1" showErrorMessage="1" promptTitle="Horizontal Projection (in)" prompt="Enter the distance the awning extends outward from the wall in inches. " sqref="I4:I23" xr:uid="{11D43F8C-1F00-45BD-A281-203B6E8A88CC}"/>
    <dataValidation type="list" allowBlank="1" showInputMessage="1" showErrorMessage="1" promptTitle="Install Solar Screen" prompt="For LIHEAP, if window is not covered by any permanent shading structure then solar screens may be installed on the window. Select Yes or No if the window meets this criteria. _x000a_" sqref="H4:H23" xr:uid="{9F9C7044-C93F-4F42-B7DF-5CA122AF316E}">
      <formula1>"Yes, No, N/A"</formula1>
    </dataValidation>
    <dataValidation allowBlank="1" showInputMessage="1" showErrorMessage="1" promptTitle="Distance from Lintel (in)" prompt="Enter the distance from the intel (the top of the window) to the top of the awning in inches. " sqref="J4:J23" xr:uid="{6351DB28-3F47-4B70-BE89-B457C20DCC64}"/>
    <dataValidation allowBlank="1" showInputMessage="1" showErrorMessage="1" promptTitle="Distance from Lintel (in)" prompt="Enter the distane from the intel (top of the window) to the top of the awning in inches. " sqref="J4:J23" xr:uid="{4C8E0C4A-5157-472D-8340-4FBF0EC572C4}"/>
  </dataValidations>
  <printOptions horizontalCentered="1"/>
  <pageMargins left="0" right="0" top="0" bottom="0" header="0" footer="0"/>
  <pageSetup scale="40"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4595F-B88E-4F6B-A839-3638B5CEA02E}">
  <sheetPr codeName="Sheet7"/>
  <dimension ref="A1:N13"/>
  <sheetViews>
    <sheetView showGridLines="0" zoomScale="90" zoomScaleNormal="90" workbookViewId="0">
      <selection sqref="A1:N1"/>
    </sheetView>
  </sheetViews>
  <sheetFormatPr defaultRowHeight="15" x14ac:dyDescent="0.25"/>
  <cols>
    <col min="1" max="14" width="19" customWidth="1"/>
  </cols>
  <sheetData>
    <row r="1" spans="1:14" ht="18.75" customHeight="1" x14ac:dyDescent="0.25">
      <c r="A1" s="281" t="s">
        <v>116</v>
      </c>
      <c r="B1" s="282"/>
      <c r="C1" s="282"/>
      <c r="D1" s="282"/>
      <c r="E1" s="282"/>
      <c r="F1" s="282"/>
      <c r="G1" s="282"/>
      <c r="H1" s="282"/>
      <c r="I1" s="282"/>
      <c r="J1" s="282"/>
      <c r="K1" s="282"/>
      <c r="L1" s="282"/>
      <c r="M1" s="282"/>
      <c r="N1" s="283"/>
    </row>
    <row r="2" spans="1:14" ht="24" customHeight="1" x14ac:dyDescent="0.25">
      <c r="A2" s="284" t="s">
        <v>126</v>
      </c>
      <c r="B2" s="285"/>
      <c r="C2" s="285"/>
      <c r="D2" s="285"/>
      <c r="E2" s="285"/>
      <c r="F2" s="285"/>
      <c r="G2" s="285"/>
      <c r="H2" s="285"/>
      <c r="I2" s="285"/>
      <c r="J2" s="285"/>
      <c r="K2" s="285"/>
      <c r="L2" s="285"/>
      <c r="M2" s="285"/>
      <c r="N2" s="286"/>
    </row>
    <row r="3" spans="1:14" ht="30.2" customHeight="1" x14ac:dyDescent="0.25">
      <c r="A3" s="130" t="s">
        <v>117</v>
      </c>
      <c r="B3" s="65" t="s">
        <v>118</v>
      </c>
      <c r="C3" s="65" t="s">
        <v>119</v>
      </c>
      <c r="D3" s="65" t="s">
        <v>120</v>
      </c>
      <c r="E3" s="65" t="s">
        <v>121</v>
      </c>
      <c r="F3" s="64" t="s">
        <v>65</v>
      </c>
      <c r="G3" s="65" t="s">
        <v>122</v>
      </c>
      <c r="H3" s="65" t="s">
        <v>99</v>
      </c>
      <c r="I3" s="65" t="s">
        <v>102</v>
      </c>
      <c r="J3" s="287" t="s">
        <v>123</v>
      </c>
      <c r="K3" s="287"/>
      <c r="L3" s="65" t="s">
        <v>124</v>
      </c>
      <c r="M3" s="288" t="s">
        <v>128</v>
      </c>
      <c r="N3" s="289"/>
    </row>
    <row r="4" spans="1:14" ht="50.1" customHeight="1" x14ac:dyDescent="0.25">
      <c r="A4" s="144"/>
      <c r="B4" s="12"/>
      <c r="C4" s="7"/>
      <c r="D4" s="7"/>
      <c r="E4" s="18">
        <f t="shared" ref="E4:E10" si="0">C4*D4/144</f>
        <v>0</v>
      </c>
      <c r="F4" s="19"/>
      <c r="G4" s="63"/>
      <c r="H4" s="63"/>
      <c r="I4" s="7"/>
      <c r="J4" s="277"/>
      <c r="K4" s="277"/>
      <c r="L4" s="63"/>
      <c r="M4" s="278"/>
      <c r="N4" s="279"/>
    </row>
    <row r="5" spans="1:14" ht="50.1" customHeight="1" x14ac:dyDescent="0.25">
      <c r="A5" s="144"/>
      <c r="B5" s="12"/>
      <c r="C5" s="7"/>
      <c r="D5" s="7"/>
      <c r="E5" s="18">
        <f t="shared" si="0"/>
        <v>0</v>
      </c>
      <c r="F5" s="19"/>
      <c r="G5" s="63"/>
      <c r="H5" s="63"/>
      <c r="I5" s="7"/>
      <c r="J5" s="277"/>
      <c r="K5" s="277"/>
      <c r="L5" s="63"/>
      <c r="M5" s="278"/>
      <c r="N5" s="279"/>
    </row>
    <row r="6" spans="1:14" ht="50.1" customHeight="1" x14ac:dyDescent="0.25">
      <c r="A6" s="144"/>
      <c r="B6" s="12"/>
      <c r="C6" s="7"/>
      <c r="D6" s="7"/>
      <c r="E6" s="18">
        <f t="shared" si="0"/>
        <v>0</v>
      </c>
      <c r="F6" s="19"/>
      <c r="G6" s="63"/>
      <c r="H6" s="63"/>
      <c r="I6" s="7"/>
      <c r="J6" s="277"/>
      <c r="K6" s="277"/>
      <c r="L6" s="63"/>
      <c r="M6" s="278"/>
      <c r="N6" s="279"/>
    </row>
    <row r="7" spans="1:14" ht="50.1" customHeight="1" x14ac:dyDescent="0.25">
      <c r="A7" s="144"/>
      <c r="B7" s="12"/>
      <c r="C7" s="63"/>
      <c r="D7" s="63"/>
      <c r="E7" s="18">
        <f t="shared" si="0"/>
        <v>0</v>
      </c>
      <c r="F7" s="19"/>
      <c r="G7" s="63"/>
      <c r="H7" s="63"/>
      <c r="I7" s="63"/>
      <c r="J7" s="280"/>
      <c r="K7" s="280"/>
      <c r="L7" s="63"/>
      <c r="M7" s="278"/>
      <c r="N7" s="279"/>
    </row>
    <row r="8" spans="1:14" ht="50.1" customHeight="1" x14ac:dyDescent="0.25">
      <c r="A8" s="144"/>
      <c r="B8" s="12"/>
      <c r="C8" s="63"/>
      <c r="D8" s="63"/>
      <c r="E8" s="18">
        <f t="shared" si="0"/>
        <v>0</v>
      </c>
      <c r="F8" s="19"/>
      <c r="G8" s="63"/>
      <c r="H8" s="63"/>
      <c r="I8" s="63"/>
      <c r="J8" s="277"/>
      <c r="K8" s="277"/>
      <c r="L8" s="63"/>
      <c r="M8" s="278"/>
      <c r="N8" s="279"/>
    </row>
    <row r="9" spans="1:14" ht="50.1" customHeight="1" x14ac:dyDescent="0.25">
      <c r="A9" s="144"/>
      <c r="B9" s="12"/>
      <c r="C9" s="63"/>
      <c r="D9" s="63"/>
      <c r="E9" s="18">
        <f t="shared" si="0"/>
        <v>0</v>
      </c>
      <c r="F9" s="19"/>
      <c r="G9" s="63"/>
      <c r="H9" s="63"/>
      <c r="I9" s="63"/>
      <c r="J9" s="277"/>
      <c r="K9" s="277"/>
      <c r="L9" s="63"/>
      <c r="M9" s="278"/>
      <c r="N9" s="279"/>
    </row>
    <row r="10" spans="1:14" ht="50.1" customHeight="1" x14ac:dyDescent="0.25">
      <c r="A10" s="144"/>
      <c r="B10" s="12"/>
      <c r="C10" s="63"/>
      <c r="D10" s="63"/>
      <c r="E10" s="18">
        <f t="shared" si="0"/>
        <v>0</v>
      </c>
      <c r="F10" s="19"/>
      <c r="G10" s="63"/>
      <c r="H10" s="63"/>
      <c r="I10" s="63"/>
      <c r="J10" s="277"/>
      <c r="K10" s="277"/>
      <c r="L10" s="63"/>
      <c r="M10" s="278"/>
      <c r="N10" s="279"/>
    </row>
    <row r="11" spans="1:14" s="20" customFormat="1" ht="15.75" customHeight="1" x14ac:dyDescent="0.25">
      <c r="A11" s="267" t="s">
        <v>127</v>
      </c>
      <c r="B11" s="268"/>
      <c r="C11" s="268"/>
      <c r="D11" s="268"/>
      <c r="E11" s="268"/>
      <c r="F11" s="268"/>
      <c r="G11" s="268"/>
      <c r="H11" s="268"/>
      <c r="I11" s="268"/>
      <c r="J11" s="268"/>
      <c r="K11" s="268"/>
      <c r="L11" s="268"/>
      <c r="M11" s="268"/>
      <c r="N11" s="269"/>
    </row>
    <row r="12" spans="1:14" ht="112.5" customHeight="1" x14ac:dyDescent="0.25">
      <c r="A12" s="270" t="s">
        <v>477</v>
      </c>
      <c r="B12" s="271"/>
      <c r="C12" s="271"/>
      <c r="D12" s="271"/>
      <c r="E12" s="271"/>
      <c r="F12" s="272" t="s">
        <v>478</v>
      </c>
      <c r="G12" s="272"/>
      <c r="H12" s="272"/>
      <c r="I12" s="272"/>
      <c r="J12" s="272" t="s">
        <v>479</v>
      </c>
      <c r="K12" s="272"/>
      <c r="L12" s="272"/>
      <c r="M12" s="272"/>
      <c r="N12" s="273"/>
    </row>
    <row r="13" spans="1:14" ht="21.75" thickBot="1" x14ac:dyDescent="0.3">
      <c r="A13" s="274" t="s">
        <v>125</v>
      </c>
      <c r="B13" s="275"/>
      <c r="C13" s="275"/>
      <c r="D13" s="275"/>
      <c r="E13" s="275"/>
      <c r="F13" s="275"/>
      <c r="G13" s="275"/>
      <c r="H13" s="275"/>
      <c r="I13" s="275"/>
      <c r="J13" s="275"/>
      <c r="K13" s="275"/>
      <c r="L13" s="275"/>
      <c r="M13" s="275"/>
      <c r="N13" s="276"/>
    </row>
  </sheetData>
  <mergeCells count="23">
    <mergeCell ref="J5:K5"/>
    <mergeCell ref="M5:N5"/>
    <mergeCell ref="A1:N1"/>
    <mergeCell ref="A2:N2"/>
    <mergeCell ref="J9:K9"/>
    <mergeCell ref="M9:N9"/>
    <mergeCell ref="J3:K3"/>
    <mergeCell ref="M3:N3"/>
    <mergeCell ref="J4:K4"/>
    <mergeCell ref="M4:N4"/>
    <mergeCell ref="J10:K10"/>
    <mergeCell ref="M10:N10"/>
    <mergeCell ref="J6:K6"/>
    <mergeCell ref="M6:N6"/>
    <mergeCell ref="J7:K7"/>
    <mergeCell ref="M7:N7"/>
    <mergeCell ref="J8:K8"/>
    <mergeCell ref="M8:N8"/>
    <mergeCell ref="A11:N11"/>
    <mergeCell ref="A12:E12"/>
    <mergeCell ref="F12:I12"/>
    <mergeCell ref="J12:N12"/>
    <mergeCell ref="A13:N13"/>
  </mergeCells>
  <dataValidations count="11">
    <dataValidation allowBlank="1" showInputMessage="1" showErrorMessage="1" promptTitle="Area (Sq. Ft)" prompt="The Area (Gross) will auto-populated based on measurements taken at the assessment. " sqref="E4:E10" xr:uid="{AD156658-129A-48A6-8C15-0B231B836D73}"/>
    <dataValidation type="list" allowBlank="1" showInputMessage="1" showErrorMessage="1" promptTitle="Storm Door Condition" prompt="Enter the condition of any storm door installed on the door being evaluated. " sqref="G4:G10" xr:uid="{950E73AC-BFB1-45ED-85DB-F8E7E812DD75}">
      <formula1>"Adequate, Deteriorated, None"</formula1>
    </dataValidation>
    <dataValidation type="list" allowBlank="1" showInputMessage="1" showErrorMessage="1" promptTitle="Door Type" prompt="Select the type of door being evaluated." sqref="B5:B10" xr:uid="{F37139D3-A1D7-4890-826B-A23E0BB86793}">
      <formula1>"Hollow Core Wood, Solid Core Wood, Insulated Steel, Single Pane Sliding Glass, Double Pane Sliding Glass, Manufactured Door"</formula1>
    </dataValidation>
    <dataValidation allowBlank="1" showInputMessage="1" promptTitle="Wall Code" prompt="Enter the Wall Code for the exterior wall on which the door is installed. " sqref="I4:I10" xr:uid="{C12E344C-817F-47BE-B98D-A229D765B216}"/>
    <dataValidation type="list" allowBlank="1" showErrorMessage="1" promptTitle="Leakiness" prompt="Provide an Estimate of how leaky the door is. _x000a_Tight- Square Frame, No Warping, Functional W/S, Good seal at Threshold, no holes. _x000a_Medium- Would likely benefit from air sealing efforts. _x000a_Loose- Out of Square, Warping, W/S Missing, etc. " sqref="H4:H10" xr:uid="{5A7D1937-A97A-465F-9195-FB7531277131}">
      <formula1>"Tight, Medium, Loose "</formula1>
    </dataValidation>
    <dataValidation allowBlank="1" showInputMessage="1" showErrorMessage="1" promptTitle="Width (in) Height (in) " prompt="Enter the width and height of the door opening in units of inches. " sqref="C4:D10" xr:uid="{56C11E20-629D-401E-9C0C-415065440D80}"/>
    <dataValidation type="list" allowBlank="1" showInputMessage="1" showErrorMessage="1" promptTitle="Condition" prompt="Enter the Condition of Exterior Door. Choices are Good, Fair, Poor. " sqref="F4:F10" xr:uid="{BF5A4359-7377-4D0C-B994-D8F92816A0C0}">
      <formula1>"Good, Fair, Poor "</formula1>
    </dataValidation>
    <dataValidation allowBlank="1" showInputMessage="1" showErrorMessage="1" promptTitle="Replacement Door Required " prompt="Selecting this checkbox indicates your decision to replace the door regardless of the cost-effectivness, that is, making the measure mandatory. " sqref="J4:K10" xr:uid="{B86BFEF4-7688-49F3-8F4A-E5BDB9E1521B}"/>
    <dataValidation allowBlank="1" showInputMessage="1" showErrorMessage="1" promptTitle="Include in SIR" prompt="If the Replacement Door Required checkbox is selected, then this checkbox allows the auditor to indicate whether to have the door replacemnet included in the calculation of the whole house (package) for the Audit. " sqref="L4:L10" xr:uid="{CA45E660-0C8B-4BDA-B383-A46F00DC3F03}"/>
    <dataValidation type="list" allowBlank="1" showInputMessage="1" showErrorMessage="1" promptTitle="Door Type" prompt="Select the type of door being evaluated." sqref="B4" xr:uid="{BA5193E4-6800-4534-B3E6-3DF8B74EE48A}">
      <formula1>"None, Hollow Core Wood, Solid Core Wood, Insulated Steel"</formula1>
    </dataValidation>
    <dataValidation allowBlank="1" showInputMessage="1" showErrorMessage="1" promptTitle="Door Code" prompt="Enter the Door Code ex. A, B, C_x000a_Note: The Door Codes may also be helpful when labeling your drawing of the house's Floor Plan." sqref="A4:A11" xr:uid="{C8635AE1-21B4-45E8-AC81-AC962E3E2D7F}"/>
  </dataValidations>
  <printOptions horizontalCentered="1"/>
  <pageMargins left="0" right="0" top="0" bottom="0" header="0" footer="0"/>
  <pageSetup scale="45" orientation="landscape" r:id="rId1"/>
  <rowBreaks count="1" manualBreakCount="1">
    <brk id="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9</xdr:col>
                    <xdr:colOff>1352550</xdr:colOff>
                    <xdr:row>4</xdr:row>
                    <xdr:rowOff>57150</xdr:rowOff>
                  </from>
                  <to>
                    <xdr:col>10</xdr:col>
                    <xdr:colOff>438150</xdr:colOff>
                    <xdr:row>4</xdr:row>
                    <xdr:rowOff>400050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1352550</xdr:colOff>
                    <xdr:row>3</xdr:row>
                    <xdr:rowOff>76200</xdr:rowOff>
                  </from>
                  <to>
                    <xdr:col>10</xdr:col>
                    <xdr:colOff>400050</xdr:colOff>
                    <xdr:row>3</xdr:row>
                    <xdr:rowOff>295275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1352550</xdr:colOff>
                    <xdr:row>6</xdr:row>
                    <xdr:rowOff>95250</xdr:rowOff>
                  </from>
                  <to>
                    <xdr:col>10</xdr:col>
                    <xdr:colOff>695325</xdr:colOff>
                    <xdr:row>6</xdr:row>
                    <xdr:rowOff>276225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9</xdr:col>
                    <xdr:colOff>1352550</xdr:colOff>
                    <xdr:row>7</xdr:row>
                    <xdr:rowOff>95250</xdr:rowOff>
                  </from>
                  <to>
                    <xdr:col>10</xdr:col>
                    <xdr:colOff>771525</xdr:colOff>
                    <xdr:row>7</xdr:row>
                    <xdr:rowOff>285750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9</xdr:col>
                    <xdr:colOff>1352550</xdr:colOff>
                    <xdr:row>8</xdr:row>
                    <xdr:rowOff>19050</xdr:rowOff>
                  </from>
                  <to>
                    <xdr:col>10</xdr:col>
                    <xdr:colOff>990600</xdr:colOff>
                    <xdr:row>8</xdr:row>
                    <xdr:rowOff>352425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9</xdr:col>
                    <xdr:colOff>1352550</xdr:colOff>
                    <xdr:row>9</xdr:row>
                    <xdr:rowOff>66675</xdr:rowOff>
                  </from>
                  <to>
                    <xdr:col>10</xdr:col>
                    <xdr:colOff>971550</xdr:colOff>
                    <xdr:row>9</xdr:row>
                    <xdr:rowOff>257175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11</xdr:col>
                    <xdr:colOff>504825</xdr:colOff>
                    <xdr:row>3</xdr:row>
                    <xdr:rowOff>85725</xdr:rowOff>
                  </from>
                  <to>
                    <xdr:col>12</xdr:col>
                    <xdr:colOff>161925</xdr:colOff>
                    <xdr:row>3</xdr:row>
                    <xdr:rowOff>314325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11</xdr:col>
                    <xdr:colOff>504825</xdr:colOff>
                    <xdr:row>4</xdr:row>
                    <xdr:rowOff>76200</xdr:rowOff>
                  </from>
                  <to>
                    <xdr:col>12</xdr:col>
                    <xdr:colOff>152400</xdr:colOff>
                    <xdr:row>4</xdr:row>
                    <xdr:rowOff>295275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11</xdr:col>
                    <xdr:colOff>504825</xdr:colOff>
                    <xdr:row>5</xdr:row>
                    <xdr:rowOff>104775</xdr:rowOff>
                  </from>
                  <to>
                    <xdr:col>11</xdr:col>
                    <xdr:colOff>1152525</xdr:colOff>
                    <xdr:row>5</xdr:row>
                    <xdr:rowOff>323850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11</xdr:col>
                    <xdr:colOff>504825</xdr:colOff>
                    <xdr:row>6</xdr:row>
                    <xdr:rowOff>57150</xdr:rowOff>
                  </from>
                  <to>
                    <xdr:col>11</xdr:col>
                    <xdr:colOff>1000125</xdr:colOff>
                    <xdr:row>6</xdr:row>
                    <xdr:rowOff>314325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11</xdr:col>
                    <xdr:colOff>504825</xdr:colOff>
                    <xdr:row>7</xdr:row>
                    <xdr:rowOff>95250</xdr:rowOff>
                  </from>
                  <to>
                    <xdr:col>11</xdr:col>
                    <xdr:colOff>1200150</xdr:colOff>
                    <xdr:row>7</xdr:row>
                    <xdr:rowOff>314325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11</xdr:col>
                    <xdr:colOff>504825</xdr:colOff>
                    <xdr:row>8</xdr:row>
                    <xdr:rowOff>57150</xdr:rowOff>
                  </from>
                  <to>
                    <xdr:col>11</xdr:col>
                    <xdr:colOff>838200</xdr:colOff>
                    <xdr:row>8</xdr:row>
                    <xdr:rowOff>285750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11</xdr:col>
                    <xdr:colOff>504825</xdr:colOff>
                    <xdr:row>9</xdr:row>
                    <xdr:rowOff>38100</xdr:rowOff>
                  </from>
                  <to>
                    <xdr:col>11</xdr:col>
                    <xdr:colOff>847725</xdr:colOff>
                    <xdr:row>9</xdr:row>
                    <xdr:rowOff>323850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1352550</xdr:colOff>
                    <xdr:row>5</xdr:row>
                    <xdr:rowOff>95250</xdr:rowOff>
                  </from>
                  <to>
                    <xdr:col>10</xdr:col>
                    <xdr:colOff>561975</xdr:colOff>
                    <xdr:row>5</xdr:row>
                    <xdr:rowOff>352425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1056E-9E70-4402-A3FF-518773C1BC9C}">
  <sheetPr codeName="Sheet8">
    <pageSetUpPr fitToPage="1"/>
  </sheetPr>
  <dimension ref="A1:P15"/>
  <sheetViews>
    <sheetView showGridLines="0" zoomScale="90" zoomScaleNormal="90" workbookViewId="0">
      <selection sqref="A1:P1"/>
    </sheetView>
  </sheetViews>
  <sheetFormatPr defaultRowHeight="15" x14ac:dyDescent="0.25"/>
  <cols>
    <col min="1" max="1" width="16.42578125" customWidth="1"/>
    <col min="2" max="2" width="18.140625" customWidth="1"/>
    <col min="3" max="3" width="11.28515625" customWidth="1"/>
    <col min="4" max="4" width="13.5703125" customWidth="1"/>
    <col min="5" max="5" width="28.28515625" customWidth="1"/>
    <col min="6" max="6" width="27.140625" customWidth="1"/>
    <col min="7" max="7" width="12" customWidth="1"/>
    <col min="8" max="8" width="21.140625" customWidth="1"/>
    <col min="9" max="16" width="16.42578125" customWidth="1"/>
  </cols>
  <sheetData>
    <row r="1" spans="1:16" ht="21" x14ac:dyDescent="0.25">
      <c r="A1" s="281" t="s">
        <v>129</v>
      </c>
      <c r="B1" s="282"/>
      <c r="C1" s="282"/>
      <c r="D1" s="282"/>
      <c r="E1" s="282"/>
      <c r="F1" s="282"/>
      <c r="G1" s="282"/>
      <c r="H1" s="282"/>
      <c r="I1" s="282"/>
      <c r="J1" s="282"/>
      <c r="K1" s="282"/>
      <c r="L1" s="282"/>
      <c r="M1" s="282"/>
      <c r="N1" s="282"/>
      <c r="O1" s="282"/>
      <c r="P1" s="283"/>
    </row>
    <row r="2" spans="1:16" s="2" customFormat="1" ht="24" customHeight="1" x14ac:dyDescent="0.25">
      <c r="A2" s="290" t="s">
        <v>143</v>
      </c>
      <c r="B2" s="291"/>
      <c r="C2" s="291"/>
      <c r="D2" s="291"/>
      <c r="E2" s="291"/>
      <c r="F2" s="291"/>
      <c r="G2" s="291"/>
      <c r="H2" s="291"/>
      <c r="I2" s="291"/>
      <c r="J2" s="291"/>
      <c r="K2" s="291"/>
      <c r="L2" s="291"/>
      <c r="M2" s="291"/>
      <c r="N2" s="291"/>
      <c r="O2" s="291"/>
      <c r="P2" s="292"/>
    </row>
    <row r="3" spans="1:16" ht="40.5" customHeight="1" x14ac:dyDescent="0.25">
      <c r="A3" s="145" t="s">
        <v>130</v>
      </c>
      <c r="B3" s="25" t="s">
        <v>131</v>
      </c>
      <c r="C3" s="26" t="s">
        <v>132</v>
      </c>
      <c r="D3" s="26" t="s">
        <v>121</v>
      </c>
      <c r="E3" s="26" t="s">
        <v>137</v>
      </c>
      <c r="F3" s="26" t="s">
        <v>139</v>
      </c>
      <c r="G3" s="26" t="s">
        <v>133</v>
      </c>
      <c r="H3" s="26" t="s">
        <v>134</v>
      </c>
      <c r="I3" s="25" t="s">
        <v>135</v>
      </c>
      <c r="J3" s="26" t="s">
        <v>136</v>
      </c>
      <c r="K3" s="26" t="s">
        <v>65</v>
      </c>
      <c r="L3" s="26" t="s">
        <v>140</v>
      </c>
      <c r="M3" s="26" t="s">
        <v>141</v>
      </c>
      <c r="N3" s="26" t="s">
        <v>142</v>
      </c>
      <c r="O3" s="299" t="s">
        <v>138</v>
      </c>
      <c r="P3" s="300"/>
    </row>
    <row r="4" spans="1:16" ht="50.1" customHeight="1" x14ac:dyDescent="0.25">
      <c r="A4" s="144"/>
      <c r="B4" s="12"/>
      <c r="C4" s="63"/>
      <c r="D4" s="7"/>
      <c r="E4" s="12"/>
      <c r="F4" s="69"/>
      <c r="G4" s="63"/>
      <c r="H4" s="23"/>
      <c r="I4" s="63"/>
      <c r="J4" s="12"/>
      <c r="K4" s="23"/>
      <c r="L4" s="69"/>
      <c r="M4" s="69"/>
      <c r="N4" s="69"/>
      <c r="O4" s="301"/>
      <c r="P4" s="302"/>
    </row>
    <row r="5" spans="1:16" ht="50.1" customHeight="1" x14ac:dyDescent="0.25">
      <c r="A5" s="144"/>
      <c r="B5" s="12"/>
      <c r="C5" s="63"/>
      <c r="D5" s="63"/>
      <c r="E5" s="69"/>
      <c r="F5" s="69"/>
      <c r="G5" s="63"/>
      <c r="H5" s="63"/>
      <c r="I5" s="63"/>
      <c r="J5" s="12"/>
      <c r="K5" s="63"/>
      <c r="L5" s="24"/>
      <c r="M5" s="24"/>
      <c r="N5" s="24"/>
      <c r="O5" s="301"/>
      <c r="P5" s="302"/>
    </row>
    <row r="6" spans="1:16" ht="50.1" customHeight="1" x14ac:dyDescent="0.25">
      <c r="A6" s="144"/>
      <c r="B6" s="12"/>
      <c r="C6" s="63"/>
      <c r="D6" s="63"/>
      <c r="E6" s="12"/>
      <c r="F6" s="69"/>
      <c r="G6" s="63"/>
      <c r="H6" s="63"/>
      <c r="I6" s="63"/>
      <c r="J6" s="12"/>
      <c r="K6" s="63"/>
      <c r="L6" s="69"/>
      <c r="M6" s="69"/>
      <c r="N6" s="69"/>
      <c r="O6" s="301"/>
      <c r="P6" s="302"/>
    </row>
    <row r="7" spans="1:16" ht="50.1" customHeight="1" x14ac:dyDescent="0.25">
      <c r="A7" s="144"/>
      <c r="B7" s="12"/>
      <c r="C7" s="63"/>
      <c r="D7" s="63"/>
      <c r="E7" s="12"/>
      <c r="F7" s="69"/>
      <c r="G7" s="63"/>
      <c r="H7" s="63"/>
      <c r="I7" s="63"/>
      <c r="J7" s="12"/>
      <c r="K7" s="63"/>
      <c r="L7" s="69"/>
      <c r="M7" s="69"/>
      <c r="N7" s="69"/>
      <c r="O7" s="301"/>
      <c r="P7" s="302"/>
    </row>
    <row r="8" spans="1:16" ht="21" x14ac:dyDescent="0.25">
      <c r="A8" s="293" t="s">
        <v>144</v>
      </c>
      <c r="B8" s="294"/>
      <c r="C8" s="294"/>
      <c r="D8" s="294"/>
      <c r="E8" s="294"/>
      <c r="F8" s="294"/>
      <c r="G8" s="294"/>
      <c r="H8" s="294"/>
      <c r="I8" s="294"/>
      <c r="J8" s="294"/>
      <c r="K8" s="294"/>
      <c r="L8" s="294"/>
      <c r="M8" s="294"/>
      <c r="N8" s="294"/>
      <c r="O8" s="294"/>
      <c r="P8" s="295"/>
    </row>
    <row r="9" spans="1:16" s="2" customFormat="1" ht="24" customHeight="1" x14ac:dyDescent="0.25">
      <c r="A9" s="303" t="s">
        <v>148</v>
      </c>
      <c r="B9" s="304"/>
      <c r="C9" s="304"/>
      <c r="D9" s="304"/>
      <c r="E9" s="304"/>
      <c r="F9" s="304"/>
      <c r="G9" s="304"/>
      <c r="H9" s="304"/>
      <c r="I9" s="304"/>
      <c r="J9" s="304"/>
      <c r="K9" s="304"/>
      <c r="L9" s="304"/>
      <c r="M9" s="304"/>
      <c r="N9" s="304"/>
      <c r="O9" s="304"/>
      <c r="P9" s="305"/>
    </row>
    <row r="10" spans="1:16" ht="40.5" customHeight="1" x14ac:dyDescent="0.25">
      <c r="A10" s="145" t="s">
        <v>130</v>
      </c>
      <c r="B10" s="25" t="s">
        <v>145</v>
      </c>
      <c r="C10" s="26" t="s">
        <v>149</v>
      </c>
      <c r="D10" s="26" t="s">
        <v>121</v>
      </c>
      <c r="E10" s="26" t="s">
        <v>137</v>
      </c>
      <c r="F10" s="26" t="s">
        <v>139</v>
      </c>
      <c r="G10" s="26" t="s">
        <v>133</v>
      </c>
      <c r="H10" s="26" t="s">
        <v>134</v>
      </c>
      <c r="I10" s="26" t="s">
        <v>146</v>
      </c>
      <c r="J10" s="26" t="s">
        <v>136</v>
      </c>
      <c r="K10" s="26" t="s">
        <v>65</v>
      </c>
      <c r="L10" s="306" t="s">
        <v>147</v>
      </c>
      <c r="M10" s="307"/>
      <c r="N10" s="307"/>
      <c r="O10" s="307"/>
      <c r="P10" s="308"/>
    </row>
    <row r="11" spans="1:16" ht="50.1" customHeight="1" x14ac:dyDescent="0.25">
      <c r="A11" s="144"/>
      <c r="B11" s="12"/>
      <c r="C11" s="69"/>
      <c r="D11" s="7"/>
      <c r="E11" s="12"/>
      <c r="F11" s="69"/>
      <c r="G11" s="63"/>
      <c r="H11" s="23"/>
      <c r="I11" s="23"/>
      <c r="J11" s="12"/>
      <c r="K11" s="23"/>
      <c r="L11" s="296"/>
      <c r="M11" s="297"/>
      <c r="N11" s="297"/>
      <c r="O11" s="297"/>
      <c r="P11" s="298"/>
    </row>
    <row r="12" spans="1:16" ht="50.1" customHeight="1" x14ac:dyDescent="0.25">
      <c r="A12" s="144"/>
      <c r="B12" s="12"/>
      <c r="C12" s="69"/>
      <c r="D12" s="63"/>
      <c r="E12" s="69"/>
      <c r="F12" s="69"/>
      <c r="G12" s="63"/>
      <c r="H12" s="63"/>
      <c r="I12" s="63"/>
      <c r="J12" s="12"/>
      <c r="K12" s="63"/>
      <c r="L12" s="296"/>
      <c r="M12" s="297"/>
      <c r="N12" s="297"/>
      <c r="O12" s="297"/>
      <c r="P12" s="298"/>
    </row>
    <row r="13" spans="1:16" ht="50.1" customHeight="1" x14ac:dyDescent="0.25">
      <c r="A13" s="144"/>
      <c r="B13" s="12"/>
      <c r="C13" s="69"/>
      <c r="D13" s="63"/>
      <c r="E13" s="12"/>
      <c r="F13" s="69"/>
      <c r="G13" s="63"/>
      <c r="H13" s="63"/>
      <c r="I13" s="63"/>
      <c r="J13" s="12"/>
      <c r="K13" s="63"/>
      <c r="L13" s="296"/>
      <c r="M13" s="297"/>
      <c r="N13" s="297"/>
      <c r="O13" s="297"/>
      <c r="P13" s="298"/>
    </row>
    <row r="14" spans="1:16" ht="50.1" customHeight="1" x14ac:dyDescent="0.25">
      <c r="A14" s="146"/>
      <c r="B14" s="14"/>
      <c r="C14" s="27"/>
      <c r="D14" s="13"/>
      <c r="E14" s="14"/>
      <c r="F14" s="27"/>
      <c r="G14" s="13"/>
      <c r="H14" s="13"/>
      <c r="I14" s="13"/>
      <c r="J14" s="14"/>
      <c r="K14" s="13"/>
      <c r="L14" s="296"/>
      <c r="M14" s="297"/>
      <c r="N14" s="297"/>
      <c r="O14" s="297"/>
      <c r="P14" s="298"/>
    </row>
    <row r="15" spans="1:16" s="22" customFormat="1" ht="25.15" customHeight="1" thickBot="1" x14ac:dyDescent="0.3">
      <c r="A15" s="250" t="s">
        <v>150</v>
      </c>
      <c r="B15" s="251"/>
      <c r="C15" s="251"/>
      <c r="D15" s="251"/>
      <c r="E15" s="251"/>
      <c r="F15" s="251"/>
      <c r="G15" s="251"/>
      <c r="H15" s="251"/>
      <c r="I15" s="251"/>
      <c r="J15" s="251"/>
      <c r="K15" s="251"/>
      <c r="L15" s="251"/>
      <c r="M15" s="251"/>
      <c r="N15" s="251"/>
      <c r="O15" s="251"/>
      <c r="P15" s="252"/>
    </row>
  </sheetData>
  <mergeCells count="15">
    <mergeCell ref="A1:P1"/>
    <mergeCell ref="A2:P2"/>
    <mergeCell ref="A8:P8"/>
    <mergeCell ref="L14:P14"/>
    <mergeCell ref="A15:P15"/>
    <mergeCell ref="O3:P3"/>
    <mergeCell ref="O4:P4"/>
    <mergeCell ref="O5:P5"/>
    <mergeCell ref="O6:P6"/>
    <mergeCell ref="O7:P7"/>
    <mergeCell ref="A9:P9"/>
    <mergeCell ref="L10:P10"/>
    <mergeCell ref="L11:P11"/>
    <mergeCell ref="L12:P12"/>
    <mergeCell ref="L13:P13"/>
  </mergeCells>
  <dataValidations count="22">
    <dataValidation allowBlank="1" showInputMessage="1" showErrorMessage="1" promptTitle="Area (Sq. Ft) " prompt="For a Floored or Unfloored attic area, enter the area of the attic floor that boarders a conditoned space in units of square feet. For a Cathedral or Flat attic area, enter the actual area of the sloped ceiling in units of square feet. " sqref="D4:D7 D11:D14" xr:uid="{1C51C6FC-E8CF-4418-A8CE-41070FA279DC}"/>
    <dataValidation type="whole" allowBlank="1" showInputMessage="1" showErrorMessage="1" promptTitle="Depth of Existing Insulation" prompt="Enter the depth of the existing insulation in inches." sqref="G4:G7 G11:G14" xr:uid="{04E1A51A-954D-4035-AA8E-597B73727ADF}">
      <formula1>0</formula1>
      <formula2>36</formula2>
    </dataValidation>
    <dataValidation allowBlank="1" showInputMessage="1" showErrorMessage="1" promptTitle="Additional Cost" prompt="Enter any additional costs not normally associated with installation of attic insulation." sqref="E3 E10" xr:uid="{D2A96221-3DDD-4B51-A890-A19CC4FF0322}"/>
    <dataValidation allowBlank="1" showInputMessage="1" showErrorMessage="1" promptTitle="Added R-Value" prompt="Enter the R-value of added attic insulation you wish NEAT to evaluate. If entered, all other levels will be ignored and the addition of the specified level will be considered mandatory" sqref="G4 G11" xr:uid="{AB66EA1B-0962-456D-A002-87EFA2D37B70}"/>
    <dataValidation type="list" allowBlank="1" showInputMessage="1" showErrorMessage="1" promptTitle="Attic Types" prompt="Select the attic type of the home. _x000a_" sqref="B4:B7" xr:uid="{93EA98BC-06E5-44BF-8DD0-9CDE345964A8}">
      <formula1>"Unfloored, Floored, Cathedral or Flat"</formula1>
    </dataValidation>
    <dataValidation allowBlank="1" showInputMessage="1" showErrorMessage="1" promptTitle="Attic Code" prompt="Enter the attic code characteristics Ex. MA-main attic. _x000a_Note: The attic codes may also be helpful when labeling the drawing of the home's floor plan. " sqref="A4:A7 A11:A14" xr:uid="{A0C1A192-7733-4128-B53E-1E19B8BCD391}"/>
    <dataValidation allowBlank="1" showInputMessage="1" showErrorMessage="1" promptTitle="Joist Spacing " prompt="Enter the spacing between the attic joists in units of Inches. " sqref="C4:C7" xr:uid="{63958E63-F80D-4F02-A26D-75DC9CEE604B}"/>
    <dataValidation type="list" allowBlank="1" showInputMessage="1" showErrorMessage="1" promptTitle="Existing Insulation Type" prompt="Select the type of existing insulation installed in the attic area. _x000a__x000a_" sqref="F4:F7 F11:F14" xr:uid="{F0CE42F0-783F-4D59-B56D-7FDB0B2E7DDD}">
      <formula1>"None (R0.00/in), Blown Cellulose (R 3.75/in), Blown Fiberglass (R 3.09/in), Rockwool (R 3.09/in), Fiberglass Batts (R 3.33/in), Fiberglass Batts -Degraded, Other (R 2.5/in) "</formula1>
    </dataValidation>
    <dataValidation allowBlank="1" showInputMessage="1" showErrorMessage="1" promptTitle="Existing R-Value" prompt="Enter the Existing or Current R-Value in the Attic Area as defined by the BPI Insulation Guide. _x000a_" sqref="H4:H7 H11:H14" xr:uid="{66A0444D-F4B9-48F0-92CF-E3292D4B36CD}"/>
    <dataValidation type="list" allowBlank="1" showInputMessage="1" showErrorMessage="1" promptTitle="Condition" prompt="Enter the current condition of the attic area. _x000a_" sqref="K4:K7" xr:uid="{7BCB6C1E-E7B0-4D5D-BD67-2E293D0BB469}">
      <formula1>"Good, Fair, Poor,"</formula1>
    </dataValidation>
    <dataValidation allowBlank="1" showInputMessage="1" showErrorMessage="1" promptTitle="Additional Cost(s)" prompt="Enter the additional cost associated with insulating this specific attic segment in units of dollars. _x000a_" sqref="O4:P7 L11:L14" xr:uid="{8CEF1784-3C7D-4829-AD0B-9345A8230739}"/>
    <dataValidation allowBlank="1" showInputMessage="1" showErrorMessage="1" promptTitle="R-Value to Add" prompt="Enter the R-Value to be added in the cavity space in this field. " sqref="I4:I7 I11:I14" xr:uid="{9955858B-8AB8-4FAF-8F36-D551B2C8F248}"/>
    <dataValidation type="list" allowBlank="1" showInputMessage="1" showErrorMessage="1" promptTitle="Add Insulation Type " prompt="Select the type of insulation you would install in this attic segment. _x000a_" sqref="J4:J7" xr:uid="{D6931E9B-3AE1-4C44-BB8E-A8278D28C9DB}">
      <formula1>"None, Blown Cellulose, Blown Fiberglass "</formula1>
    </dataValidation>
    <dataValidation allowBlank="1" showErrorMessage="1" promptTitle="Additional Cost" prompt="Enter any additional costs not normally associated with installation of attic insulation." sqref="J3 J10" xr:uid="{20B043CC-BC58-4BDD-868B-660E2D5F941A}"/>
    <dataValidation type="list" allowBlank="1" showInputMessage="1" showErrorMessage="1" promptTitle="Roof Color " prompt="Select the description of the roof color, indicating its level of weatherization. _x000a_" sqref="E4:E7 E11:E14" xr:uid="{63FEBF70-C02D-4B64-9DA8-135B61D1F1DD}">
      <formula1>"White Reflective or Shaded, Normal or Weathered "</formula1>
    </dataValidation>
    <dataValidation type="list" allowBlank="1" showInputMessage="1" showErrorMessage="1" promptTitle="Existing High Ventilation " prompt="Does Dwelling unit have any Existing High Ventilation? _x000a_" sqref="L4:L7" xr:uid="{5EA6F24F-0A5B-4266-8AA3-AB1BCCA93166}">
      <formula1>"Yes, No, N/A"</formula1>
    </dataValidation>
    <dataValidation type="list" allowBlank="1" showInputMessage="1" showErrorMessage="1" promptTitle="Existing Low Ventilation?" prompt="Does Dwelling unit have exiting Low Ventilation? " sqref="M4:M7" xr:uid="{3B2F23FF-D555-484D-B507-29EF6220A495}">
      <formula1>"Yes, No, N/A"</formula1>
    </dataValidation>
    <dataValidation type="list" allowBlank="1" showInputMessage="1" showErrorMessage="1" promptTitle="Vent Free Area Selection" prompt="Choose the Vent Free Area to utilize in Vent Calc. " sqref="N4:N7" xr:uid="{09E66DD5-77A3-4E80-B614-0E8225597F3B}">
      <formula1>"1/300, 1/150"</formula1>
    </dataValidation>
    <dataValidation type="list" allowBlank="1" showInputMessage="1" showErrorMessage="1" promptTitle="Attic Area Type " prompt="Select what type of finished attic area this is. " sqref="B11:B14" xr:uid="{72939EA8-4382-4C7B-B464-C09567D9119A}">
      <formula1>"Outer Ceiling Joist, Collar Beam, Knee Wall, Roof Rafter"</formula1>
    </dataValidation>
    <dataValidation type="list" allowBlank="1" showInputMessage="1" showErrorMessage="1" promptTitle="Attic Floor Type" prompt="If the Attic area type is Outer Ceiling Joist or Collar Beam, Unfloored or Floored need to be specified. " sqref="C11:C14" xr:uid="{656BC2FC-02B1-4F43-8044-538FA615D906}">
      <formula1>"Unfloored, Floored"</formula1>
    </dataValidation>
    <dataValidation type="list" allowBlank="1" showInputMessage="1" showErrorMessage="1" promptTitle="Condition" prompt="Enter the current condition of the attic area. _x000a_" sqref="K11:K14" xr:uid="{ECEDBC4F-537F-49D8-8450-BF3A5F07C628}">
      <formula1>"Good, Fair, Poor, "</formula1>
    </dataValidation>
    <dataValidation type="list" allowBlank="1" showInputMessage="1" showErrorMessage="1" promptTitle="Add Insulation Type " prompt="Select the type of insulation you would install in this attic segment. _x000a_" sqref="J11:J14" xr:uid="{DDD48E85-33B1-45B0-BF2B-AA8A8534F621}">
      <formula1>"None, Blown Cellulose, Blown Fiberglass, Fiberglass Batt"</formula1>
    </dataValidation>
  </dataValidations>
  <pageMargins left="0" right="0" top="0" bottom="0" header="0" footer="0"/>
  <pageSetup scale="4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9EBFB-F4C3-4E2D-B7F2-5F3B855F6881}">
  <sheetPr codeName="Sheet9">
    <pageSetUpPr fitToPage="1"/>
  </sheetPr>
  <dimension ref="A1:N80"/>
  <sheetViews>
    <sheetView showGridLines="0" zoomScale="90" zoomScaleNormal="90" workbookViewId="0">
      <selection sqref="A1:N1"/>
    </sheetView>
  </sheetViews>
  <sheetFormatPr defaultRowHeight="15" x14ac:dyDescent="0.25"/>
  <cols>
    <col min="1" max="14" width="16" customWidth="1"/>
  </cols>
  <sheetData>
    <row r="1" spans="1:14" ht="18.75" x14ac:dyDescent="0.3">
      <c r="A1" s="383" t="s">
        <v>151</v>
      </c>
      <c r="B1" s="384"/>
      <c r="C1" s="384"/>
      <c r="D1" s="384"/>
      <c r="E1" s="384"/>
      <c r="F1" s="384"/>
      <c r="G1" s="384"/>
      <c r="H1" s="384"/>
      <c r="I1" s="384"/>
      <c r="J1" s="384"/>
      <c r="K1" s="384"/>
      <c r="L1" s="384"/>
      <c r="M1" s="384"/>
      <c r="N1" s="385"/>
    </row>
    <row r="2" spans="1:14" ht="45.75" customHeight="1" thickBot="1" x14ac:dyDescent="0.3">
      <c r="A2" s="386" t="s">
        <v>177</v>
      </c>
      <c r="B2" s="387"/>
      <c r="C2" s="387"/>
      <c r="D2" s="387"/>
      <c r="E2" s="387"/>
      <c r="F2" s="387"/>
      <c r="G2" s="387"/>
      <c r="H2" s="387"/>
      <c r="I2" s="387"/>
      <c r="J2" s="387"/>
      <c r="K2" s="387"/>
      <c r="L2" s="387"/>
      <c r="M2" s="387"/>
      <c r="N2" s="388"/>
    </row>
    <row r="3" spans="1:14" ht="4.3499999999999996" customHeight="1" thickBot="1" x14ac:dyDescent="0.3">
      <c r="A3" s="30"/>
      <c r="B3" s="31"/>
      <c r="C3" s="32"/>
      <c r="D3" s="32"/>
      <c r="E3" s="33"/>
      <c r="F3" s="34"/>
      <c r="G3" s="34"/>
      <c r="H3" s="34"/>
      <c r="I3" s="34"/>
      <c r="J3" s="34"/>
      <c r="K3" s="34"/>
      <c r="L3" s="34"/>
      <c r="M3" s="34"/>
      <c r="N3" s="35"/>
    </row>
    <row r="4" spans="1:14" x14ac:dyDescent="0.25">
      <c r="A4" s="343" t="s">
        <v>152</v>
      </c>
      <c r="B4" s="356"/>
      <c r="C4" s="344"/>
      <c r="D4" s="355"/>
      <c r="E4" s="313"/>
      <c r="F4" s="357" t="s">
        <v>153</v>
      </c>
      <c r="G4" s="344"/>
      <c r="H4" s="367" t="s">
        <v>154</v>
      </c>
      <c r="I4" s="368"/>
      <c r="J4" s="368"/>
      <c r="K4" s="368"/>
      <c r="L4" s="368"/>
      <c r="M4" s="368"/>
      <c r="N4" s="369"/>
    </row>
    <row r="5" spans="1:14" x14ac:dyDescent="0.25">
      <c r="A5" s="326"/>
      <c r="B5" s="329"/>
      <c r="C5" s="327"/>
      <c r="D5" s="331"/>
      <c r="E5" s="332"/>
      <c r="F5" s="334"/>
      <c r="G5" s="327"/>
      <c r="H5" s="370"/>
      <c r="I5" s="371"/>
      <c r="J5" s="371"/>
      <c r="K5" s="371"/>
      <c r="L5" s="371"/>
      <c r="M5" s="371"/>
      <c r="N5" s="372"/>
    </row>
    <row r="6" spans="1:14" s="2" customFormat="1" ht="24" customHeight="1" x14ac:dyDescent="0.25">
      <c r="A6" s="316" t="s">
        <v>155</v>
      </c>
      <c r="B6" s="317"/>
      <c r="C6" s="317"/>
      <c r="D6" s="317"/>
      <c r="E6" s="318"/>
      <c r="F6" s="163"/>
      <c r="G6" s="163"/>
      <c r="H6" s="163"/>
      <c r="I6" s="163"/>
      <c r="J6" s="163"/>
      <c r="K6" s="163"/>
      <c r="L6" s="163"/>
      <c r="M6" s="163"/>
      <c r="N6" s="164"/>
    </row>
    <row r="7" spans="1:14" x14ac:dyDescent="0.25">
      <c r="A7" s="343" t="s">
        <v>156</v>
      </c>
      <c r="B7" s="344"/>
      <c r="C7" s="345"/>
      <c r="D7" s="346"/>
      <c r="E7" s="347"/>
      <c r="F7" s="50"/>
      <c r="G7" s="50"/>
      <c r="H7" s="50"/>
      <c r="I7" s="50"/>
      <c r="J7" s="50"/>
      <c r="K7" s="50"/>
      <c r="L7" s="50"/>
      <c r="M7" s="50"/>
      <c r="N7" s="147"/>
    </row>
    <row r="8" spans="1:14" x14ac:dyDescent="0.25">
      <c r="A8" s="324"/>
      <c r="B8" s="325"/>
      <c r="C8" s="348"/>
      <c r="D8" s="349"/>
      <c r="E8" s="350"/>
      <c r="F8" s="50"/>
      <c r="G8" s="50"/>
      <c r="H8" s="50"/>
      <c r="I8" s="50"/>
      <c r="J8" s="50"/>
      <c r="K8" s="50"/>
      <c r="L8" s="50"/>
      <c r="M8" s="50"/>
      <c r="N8" s="147"/>
    </row>
    <row r="9" spans="1:14" x14ac:dyDescent="0.25">
      <c r="A9" s="324"/>
      <c r="B9" s="325"/>
      <c r="C9" s="348"/>
      <c r="D9" s="349"/>
      <c r="E9" s="350"/>
      <c r="F9" s="50"/>
      <c r="G9" s="50"/>
      <c r="H9" s="50"/>
      <c r="I9" s="50"/>
      <c r="J9" s="50"/>
      <c r="K9" s="50"/>
      <c r="L9" s="50"/>
      <c r="M9" s="50"/>
      <c r="N9" s="147"/>
    </row>
    <row r="10" spans="1:14" s="2" customFormat="1" ht="24" customHeight="1" x14ac:dyDescent="0.25">
      <c r="A10" s="316" t="s">
        <v>157</v>
      </c>
      <c r="B10" s="317"/>
      <c r="C10" s="317"/>
      <c r="D10" s="317"/>
      <c r="E10" s="317"/>
      <c r="F10" s="317"/>
      <c r="G10" s="317"/>
      <c r="H10" s="317"/>
      <c r="I10" s="317"/>
      <c r="J10" s="317"/>
      <c r="K10" s="318"/>
      <c r="L10" s="165"/>
      <c r="M10" s="165"/>
      <c r="N10" s="166"/>
    </row>
    <row r="11" spans="1:14" x14ac:dyDescent="0.25">
      <c r="A11" s="343" t="s">
        <v>158</v>
      </c>
      <c r="B11" s="344"/>
      <c r="C11" s="357" t="s">
        <v>159</v>
      </c>
      <c r="D11" s="344"/>
      <c r="E11" s="379" t="s">
        <v>160</v>
      </c>
      <c r="F11" s="380"/>
      <c r="G11" s="361" t="s">
        <v>87</v>
      </c>
      <c r="H11" s="362"/>
      <c r="I11" s="357" t="s">
        <v>40</v>
      </c>
      <c r="J11" s="356"/>
      <c r="K11" s="344"/>
      <c r="L11" s="50"/>
      <c r="M11" s="50"/>
      <c r="N11" s="147"/>
    </row>
    <row r="12" spans="1:14" x14ac:dyDescent="0.25">
      <c r="A12" s="326"/>
      <c r="B12" s="327"/>
      <c r="C12" s="334"/>
      <c r="D12" s="327"/>
      <c r="E12" s="381"/>
      <c r="F12" s="382"/>
      <c r="G12" s="363"/>
      <c r="H12" s="364"/>
      <c r="I12" s="334"/>
      <c r="J12" s="329"/>
      <c r="K12" s="327"/>
      <c r="L12" s="50"/>
      <c r="M12" s="50"/>
      <c r="N12" s="147"/>
    </row>
    <row r="13" spans="1:14" x14ac:dyDescent="0.25">
      <c r="A13" s="312"/>
      <c r="B13" s="313"/>
      <c r="C13" s="345"/>
      <c r="D13" s="347"/>
      <c r="E13" s="345"/>
      <c r="F13" s="347"/>
      <c r="G13" s="375"/>
      <c r="H13" s="376"/>
      <c r="I13" s="345"/>
      <c r="J13" s="346"/>
      <c r="K13" s="347"/>
      <c r="L13" s="50"/>
      <c r="M13" s="50"/>
      <c r="N13" s="147"/>
    </row>
    <row r="14" spans="1:14" x14ac:dyDescent="0.25">
      <c r="A14" s="314"/>
      <c r="B14" s="315"/>
      <c r="C14" s="348"/>
      <c r="D14" s="350"/>
      <c r="E14" s="348"/>
      <c r="F14" s="350"/>
      <c r="G14" s="377"/>
      <c r="H14" s="378"/>
      <c r="I14" s="348"/>
      <c r="J14" s="349"/>
      <c r="K14" s="350"/>
      <c r="L14" s="51"/>
      <c r="M14" s="51"/>
      <c r="N14" s="148"/>
    </row>
    <row r="15" spans="1:14" s="2" customFormat="1" ht="24" customHeight="1" x14ac:dyDescent="0.25">
      <c r="A15" s="316" t="s">
        <v>161</v>
      </c>
      <c r="B15" s="317"/>
      <c r="C15" s="317"/>
      <c r="D15" s="317"/>
      <c r="E15" s="317"/>
      <c r="F15" s="317"/>
      <c r="G15" s="317"/>
      <c r="H15" s="317"/>
      <c r="I15" s="317"/>
      <c r="J15" s="317"/>
      <c r="K15" s="317"/>
      <c r="L15" s="317"/>
      <c r="M15" s="317"/>
      <c r="N15" s="389"/>
    </row>
    <row r="16" spans="1:14" x14ac:dyDescent="0.25">
      <c r="A16" s="341" t="s">
        <v>162</v>
      </c>
      <c r="B16" s="287"/>
      <c r="C16" s="287" t="s">
        <v>163</v>
      </c>
      <c r="D16" s="287"/>
      <c r="E16" s="287" t="s">
        <v>164</v>
      </c>
      <c r="F16" s="287"/>
      <c r="G16" s="287" t="s">
        <v>165</v>
      </c>
      <c r="H16" s="287"/>
      <c r="I16" s="287"/>
      <c r="J16" s="342" t="s">
        <v>87</v>
      </c>
      <c r="K16" s="342"/>
      <c r="L16" s="357" t="s">
        <v>40</v>
      </c>
      <c r="M16" s="356"/>
      <c r="N16" s="365"/>
    </row>
    <row r="17" spans="1:14" x14ac:dyDescent="0.25">
      <c r="A17" s="341"/>
      <c r="B17" s="287"/>
      <c r="C17" s="287"/>
      <c r="D17" s="287"/>
      <c r="E17" s="287"/>
      <c r="F17" s="287"/>
      <c r="G17" s="287"/>
      <c r="H17" s="287"/>
      <c r="I17" s="287"/>
      <c r="J17" s="342"/>
      <c r="K17" s="342"/>
      <c r="L17" s="334"/>
      <c r="M17" s="329"/>
      <c r="N17" s="366"/>
    </row>
    <row r="18" spans="1:14" x14ac:dyDescent="0.25">
      <c r="A18" s="312"/>
      <c r="B18" s="313"/>
      <c r="C18" s="355"/>
      <c r="D18" s="313"/>
      <c r="E18" s="355"/>
      <c r="F18" s="313"/>
      <c r="G18" s="345"/>
      <c r="H18" s="346"/>
      <c r="I18" s="347"/>
      <c r="J18" s="345"/>
      <c r="K18" s="347"/>
      <c r="L18" s="345"/>
      <c r="M18" s="346"/>
      <c r="N18" s="373"/>
    </row>
    <row r="19" spans="1:14" ht="15.75" thickBot="1" x14ac:dyDescent="0.3">
      <c r="A19" s="354"/>
      <c r="B19" s="332"/>
      <c r="C19" s="331"/>
      <c r="D19" s="332"/>
      <c r="E19" s="331"/>
      <c r="F19" s="332"/>
      <c r="G19" s="351"/>
      <c r="H19" s="352"/>
      <c r="I19" s="353"/>
      <c r="J19" s="351"/>
      <c r="K19" s="353"/>
      <c r="L19" s="351"/>
      <c r="M19" s="352"/>
      <c r="N19" s="374"/>
    </row>
    <row r="20" spans="1:14" ht="4.3499999999999996" customHeight="1" thickBot="1" x14ac:dyDescent="0.3">
      <c r="A20" s="30"/>
      <c r="B20" s="31"/>
      <c r="C20" s="32"/>
      <c r="D20" s="32"/>
      <c r="E20" s="33"/>
      <c r="F20" s="34"/>
      <c r="G20" s="34"/>
      <c r="H20" s="34"/>
      <c r="I20" s="34"/>
      <c r="J20" s="34"/>
      <c r="K20" s="34"/>
      <c r="L20" s="34"/>
      <c r="M20" s="34"/>
      <c r="N20" s="35"/>
    </row>
    <row r="21" spans="1:14" x14ac:dyDescent="0.25">
      <c r="A21" s="343" t="s">
        <v>152</v>
      </c>
      <c r="B21" s="356"/>
      <c r="C21" s="344"/>
      <c r="D21" s="355"/>
      <c r="E21" s="313"/>
      <c r="F21" s="357" t="s">
        <v>153</v>
      </c>
      <c r="G21" s="344"/>
      <c r="H21" s="358"/>
      <c r="I21" s="359"/>
      <c r="J21" s="359"/>
      <c r="K21" s="359"/>
      <c r="L21" s="359"/>
      <c r="M21" s="359"/>
      <c r="N21" s="360"/>
    </row>
    <row r="22" spans="1:14" x14ac:dyDescent="0.25">
      <c r="A22" s="326"/>
      <c r="B22" s="329"/>
      <c r="C22" s="327"/>
      <c r="D22" s="331"/>
      <c r="E22" s="332"/>
      <c r="F22" s="334"/>
      <c r="G22" s="327"/>
      <c r="H22" s="338"/>
      <c r="I22" s="339"/>
      <c r="J22" s="339"/>
      <c r="K22" s="339"/>
      <c r="L22" s="339"/>
      <c r="M22" s="339"/>
      <c r="N22" s="340"/>
    </row>
    <row r="23" spans="1:14" s="2" customFormat="1" ht="24" customHeight="1" x14ac:dyDescent="0.25">
      <c r="A23" s="316" t="s">
        <v>170</v>
      </c>
      <c r="B23" s="317"/>
      <c r="C23" s="317"/>
      <c r="D23" s="317"/>
      <c r="E23" s="317"/>
      <c r="F23" s="317"/>
      <c r="G23" s="317"/>
      <c r="H23" s="317"/>
      <c r="I23" s="317"/>
      <c r="J23" s="318"/>
      <c r="K23" s="163"/>
      <c r="L23" s="163"/>
      <c r="M23" s="163"/>
      <c r="N23" s="164"/>
    </row>
    <row r="24" spans="1:14" x14ac:dyDescent="0.25">
      <c r="A24" s="341" t="s">
        <v>166</v>
      </c>
      <c r="B24" s="287"/>
      <c r="C24" s="287" t="s">
        <v>165</v>
      </c>
      <c r="D24" s="287"/>
      <c r="E24" s="287"/>
      <c r="F24" s="342" t="s">
        <v>87</v>
      </c>
      <c r="G24" s="342"/>
      <c r="H24" s="287" t="s">
        <v>40</v>
      </c>
      <c r="I24" s="287"/>
      <c r="J24" s="287"/>
      <c r="K24" s="50"/>
      <c r="L24" s="50"/>
      <c r="M24" s="50"/>
      <c r="N24" s="147"/>
    </row>
    <row r="25" spans="1:14" x14ac:dyDescent="0.25">
      <c r="A25" s="341"/>
      <c r="B25" s="287"/>
      <c r="C25" s="287"/>
      <c r="D25" s="287"/>
      <c r="E25" s="287"/>
      <c r="F25" s="342"/>
      <c r="G25" s="342"/>
      <c r="H25" s="287"/>
      <c r="I25" s="287"/>
      <c r="J25" s="287"/>
      <c r="K25" s="50"/>
      <c r="L25" s="50"/>
      <c r="M25" s="50"/>
      <c r="N25" s="147"/>
    </row>
    <row r="26" spans="1:14" x14ac:dyDescent="0.25">
      <c r="A26" s="322"/>
      <c r="B26" s="323"/>
      <c r="C26" s="323"/>
      <c r="D26" s="323"/>
      <c r="E26" s="323"/>
      <c r="F26" s="323"/>
      <c r="G26" s="323"/>
      <c r="H26" s="323"/>
      <c r="I26" s="323"/>
      <c r="J26" s="323"/>
      <c r="K26" s="50"/>
      <c r="L26" s="50"/>
      <c r="M26" s="50"/>
      <c r="N26" s="147"/>
    </row>
    <row r="27" spans="1:14" x14ac:dyDescent="0.25">
      <c r="A27" s="322"/>
      <c r="B27" s="323"/>
      <c r="C27" s="323"/>
      <c r="D27" s="323"/>
      <c r="E27" s="323"/>
      <c r="F27" s="323"/>
      <c r="G27" s="323"/>
      <c r="H27" s="323"/>
      <c r="I27" s="323"/>
      <c r="J27" s="323"/>
      <c r="K27" s="50"/>
      <c r="L27" s="50"/>
      <c r="M27" s="50"/>
      <c r="N27" s="147"/>
    </row>
    <row r="28" spans="1:14" s="2" customFormat="1" ht="24" customHeight="1" x14ac:dyDescent="0.25">
      <c r="A28" s="316" t="s">
        <v>171</v>
      </c>
      <c r="B28" s="317"/>
      <c r="C28" s="317"/>
      <c r="D28" s="317"/>
      <c r="E28" s="317"/>
      <c r="F28" s="317"/>
      <c r="G28" s="317"/>
      <c r="H28" s="317"/>
      <c r="I28" s="317"/>
      <c r="J28" s="318"/>
      <c r="K28" s="165"/>
      <c r="L28" s="165"/>
      <c r="M28" s="165"/>
      <c r="N28" s="166"/>
    </row>
    <row r="29" spans="1:14" x14ac:dyDescent="0.25">
      <c r="A29" s="343" t="s">
        <v>158</v>
      </c>
      <c r="B29" s="344"/>
      <c r="C29" s="357" t="s">
        <v>159</v>
      </c>
      <c r="D29" s="344"/>
      <c r="E29" s="361" t="s">
        <v>160</v>
      </c>
      <c r="F29" s="362"/>
      <c r="G29" s="361" t="s">
        <v>87</v>
      </c>
      <c r="H29" s="362"/>
      <c r="I29" s="357" t="s">
        <v>40</v>
      </c>
      <c r="J29" s="356"/>
      <c r="K29" s="344"/>
      <c r="L29" s="50"/>
      <c r="M29" s="50"/>
      <c r="N29" s="147"/>
    </row>
    <row r="30" spans="1:14" x14ac:dyDescent="0.25">
      <c r="A30" s="326"/>
      <c r="B30" s="327"/>
      <c r="C30" s="334"/>
      <c r="D30" s="327"/>
      <c r="E30" s="363"/>
      <c r="F30" s="364"/>
      <c r="G30" s="363"/>
      <c r="H30" s="364"/>
      <c r="I30" s="334"/>
      <c r="J30" s="329"/>
      <c r="K30" s="327"/>
      <c r="L30" s="50"/>
      <c r="M30" s="50"/>
      <c r="N30" s="147"/>
    </row>
    <row r="31" spans="1:14" x14ac:dyDescent="0.25">
      <c r="A31" s="312"/>
      <c r="B31" s="313"/>
      <c r="C31" s="345"/>
      <c r="D31" s="347"/>
      <c r="E31" s="345"/>
      <c r="F31" s="347"/>
      <c r="G31" s="375"/>
      <c r="H31" s="376"/>
      <c r="I31" s="345"/>
      <c r="J31" s="346"/>
      <c r="K31" s="347"/>
      <c r="L31" s="50"/>
      <c r="M31" s="50"/>
      <c r="N31" s="147"/>
    </row>
    <row r="32" spans="1:14" x14ac:dyDescent="0.25">
      <c r="A32" s="354"/>
      <c r="B32" s="332"/>
      <c r="C32" s="351"/>
      <c r="D32" s="353"/>
      <c r="E32" s="351"/>
      <c r="F32" s="353"/>
      <c r="G32" s="390"/>
      <c r="H32" s="391"/>
      <c r="I32" s="351"/>
      <c r="J32" s="352"/>
      <c r="K32" s="353"/>
      <c r="L32" s="50"/>
      <c r="M32" s="50"/>
      <c r="N32" s="147"/>
    </row>
    <row r="33" spans="1:14" s="2" customFormat="1" ht="24" customHeight="1" x14ac:dyDescent="0.25">
      <c r="A33" s="316" t="s">
        <v>172</v>
      </c>
      <c r="B33" s="317"/>
      <c r="C33" s="317"/>
      <c r="D33" s="317"/>
      <c r="E33" s="317"/>
      <c r="F33" s="317"/>
      <c r="G33" s="317"/>
      <c r="H33" s="317"/>
      <c r="I33" s="317"/>
      <c r="J33" s="317"/>
      <c r="K33" s="318"/>
      <c r="L33" s="167"/>
      <c r="M33" s="167"/>
      <c r="N33" s="168"/>
    </row>
    <row r="34" spans="1:14" x14ac:dyDescent="0.25">
      <c r="A34" s="341" t="s">
        <v>162</v>
      </c>
      <c r="B34" s="287"/>
      <c r="C34" s="287" t="s">
        <v>163</v>
      </c>
      <c r="D34" s="287"/>
      <c r="E34" s="287" t="s">
        <v>164</v>
      </c>
      <c r="F34" s="287"/>
      <c r="G34" s="287" t="s">
        <v>165</v>
      </c>
      <c r="H34" s="287"/>
      <c r="I34" s="287"/>
      <c r="J34" s="342" t="s">
        <v>87</v>
      </c>
      <c r="K34" s="342"/>
      <c r="L34" s="357" t="s">
        <v>40</v>
      </c>
      <c r="M34" s="356"/>
      <c r="N34" s="365"/>
    </row>
    <row r="35" spans="1:14" x14ac:dyDescent="0.25">
      <c r="A35" s="341"/>
      <c r="B35" s="287"/>
      <c r="C35" s="287"/>
      <c r="D35" s="287"/>
      <c r="E35" s="287"/>
      <c r="F35" s="287"/>
      <c r="G35" s="287"/>
      <c r="H35" s="287"/>
      <c r="I35" s="287"/>
      <c r="J35" s="342"/>
      <c r="K35" s="342"/>
      <c r="L35" s="334"/>
      <c r="M35" s="329"/>
      <c r="N35" s="366"/>
    </row>
    <row r="36" spans="1:14" x14ac:dyDescent="0.25">
      <c r="A36" s="312"/>
      <c r="B36" s="313"/>
      <c r="C36" s="355"/>
      <c r="D36" s="313"/>
      <c r="E36" s="355"/>
      <c r="F36" s="313"/>
      <c r="G36" s="345"/>
      <c r="H36" s="346"/>
      <c r="I36" s="347"/>
      <c r="J36" s="345"/>
      <c r="K36" s="347"/>
      <c r="L36" s="345"/>
      <c r="M36" s="346"/>
      <c r="N36" s="373"/>
    </row>
    <row r="37" spans="1:14" ht="15.75" thickBot="1" x14ac:dyDescent="0.3">
      <c r="A37" s="354"/>
      <c r="B37" s="332"/>
      <c r="C37" s="331"/>
      <c r="D37" s="332"/>
      <c r="E37" s="331"/>
      <c r="F37" s="332"/>
      <c r="G37" s="351"/>
      <c r="H37" s="352"/>
      <c r="I37" s="353"/>
      <c r="J37" s="351"/>
      <c r="K37" s="353"/>
      <c r="L37" s="351"/>
      <c r="M37" s="352"/>
      <c r="N37" s="374"/>
    </row>
    <row r="38" spans="1:14" ht="4.3499999999999996" customHeight="1" thickBot="1" x14ac:dyDescent="0.3">
      <c r="A38" s="30"/>
      <c r="B38" s="31"/>
      <c r="C38" s="32"/>
      <c r="D38" s="32"/>
      <c r="E38" s="33"/>
      <c r="F38" s="34"/>
      <c r="G38" s="34"/>
      <c r="H38" s="34"/>
      <c r="I38" s="34"/>
      <c r="J38" s="34"/>
      <c r="K38" s="34"/>
      <c r="L38" s="34"/>
      <c r="M38" s="34"/>
      <c r="N38" s="35"/>
    </row>
    <row r="39" spans="1:14" x14ac:dyDescent="0.25">
      <c r="A39" s="343" t="s">
        <v>152</v>
      </c>
      <c r="B39" s="356"/>
      <c r="C39" s="344"/>
      <c r="D39" s="355"/>
      <c r="E39" s="313"/>
      <c r="F39" s="357" t="s">
        <v>153</v>
      </c>
      <c r="G39" s="344"/>
      <c r="H39" s="357" t="s">
        <v>168</v>
      </c>
      <c r="I39" s="356"/>
      <c r="J39" s="356"/>
      <c r="K39" s="356"/>
      <c r="L39" s="356"/>
      <c r="M39" s="356"/>
      <c r="N39" s="365"/>
    </row>
    <row r="40" spans="1:14" x14ac:dyDescent="0.25">
      <c r="A40" s="326"/>
      <c r="B40" s="329"/>
      <c r="C40" s="327"/>
      <c r="D40" s="331"/>
      <c r="E40" s="332"/>
      <c r="F40" s="334"/>
      <c r="G40" s="327"/>
      <c r="H40" s="334"/>
      <c r="I40" s="329"/>
      <c r="J40" s="329"/>
      <c r="K40" s="329"/>
      <c r="L40" s="329"/>
      <c r="M40" s="329"/>
      <c r="N40" s="366"/>
    </row>
    <row r="41" spans="1:14" s="2" customFormat="1" ht="24" customHeight="1" x14ac:dyDescent="0.25">
      <c r="A41" s="319" t="s">
        <v>169</v>
      </c>
      <c r="B41" s="320"/>
      <c r="C41" s="320"/>
      <c r="D41" s="320"/>
      <c r="E41" s="320"/>
      <c r="F41" s="320"/>
      <c r="G41" s="320"/>
      <c r="H41" s="320"/>
      <c r="I41" s="320"/>
      <c r="J41" s="321"/>
      <c r="K41" s="163"/>
      <c r="L41" s="163"/>
      <c r="M41" s="163"/>
      <c r="N41" s="164"/>
    </row>
    <row r="42" spans="1:14" x14ac:dyDescent="0.25">
      <c r="A42" s="341" t="s">
        <v>166</v>
      </c>
      <c r="B42" s="287"/>
      <c r="C42" s="287" t="s">
        <v>165</v>
      </c>
      <c r="D42" s="287"/>
      <c r="E42" s="287"/>
      <c r="F42" s="342" t="s">
        <v>87</v>
      </c>
      <c r="G42" s="342"/>
      <c r="H42" s="287" t="s">
        <v>40</v>
      </c>
      <c r="I42" s="287"/>
      <c r="J42" s="287"/>
      <c r="K42" s="50"/>
      <c r="L42" s="50"/>
      <c r="M42" s="50"/>
      <c r="N42" s="147"/>
    </row>
    <row r="43" spans="1:14" x14ac:dyDescent="0.25">
      <c r="A43" s="341"/>
      <c r="B43" s="287"/>
      <c r="C43" s="287"/>
      <c r="D43" s="287"/>
      <c r="E43" s="287"/>
      <c r="F43" s="342"/>
      <c r="G43" s="342"/>
      <c r="H43" s="287"/>
      <c r="I43" s="287"/>
      <c r="J43" s="287"/>
      <c r="K43" s="50"/>
      <c r="L43" s="50"/>
      <c r="M43" s="50"/>
      <c r="N43" s="147"/>
    </row>
    <row r="44" spans="1:14" x14ac:dyDescent="0.25">
      <c r="A44" s="322"/>
      <c r="B44" s="323"/>
      <c r="C44" s="323"/>
      <c r="D44" s="323"/>
      <c r="E44" s="323"/>
      <c r="F44" s="323"/>
      <c r="G44" s="323"/>
      <c r="H44" s="323"/>
      <c r="I44" s="323"/>
      <c r="J44" s="323"/>
      <c r="K44" s="50"/>
      <c r="L44" s="50"/>
      <c r="M44" s="50"/>
      <c r="N44" s="147"/>
    </row>
    <row r="45" spans="1:14" x14ac:dyDescent="0.25">
      <c r="A45" s="322"/>
      <c r="B45" s="323"/>
      <c r="C45" s="323"/>
      <c r="D45" s="323"/>
      <c r="E45" s="323"/>
      <c r="F45" s="323"/>
      <c r="G45" s="323"/>
      <c r="H45" s="323"/>
      <c r="I45" s="323"/>
      <c r="J45" s="323"/>
      <c r="K45" s="50"/>
      <c r="L45" s="50"/>
      <c r="M45" s="50"/>
      <c r="N45" s="147"/>
    </row>
    <row r="46" spans="1:14" s="2" customFormat="1" ht="24" customHeight="1" x14ac:dyDescent="0.25">
      <c r="A46" s="316" t="s">
        <v>167</v>
      </c>
      <c r="B46" s="317"/>
      <c r="C46" s="317"/>
      <c r="D46" s="317"/>
      <c r="E46" s="317"/>
      <c r="F46" s="318"/>
      <c r="G46" s="165"/>
      <c r="H46" s="165"/>
      <c r="I46" s="165"/>
      <c r="J46" s="165"/>
      <c r="K46" s="165"/>
      <c r="L46" s="165"/>
      <c r="M46" s="165"/>
      <c r="N46" s="166"/>
    </row>
    <row r="47" spans="1:14" x14ac:dyDescent="0.25">
      <c r="A47" s="343" t="s">
        <v>158</v>
      </c>
      <c r="B47" s="344"/>
      <c r="C47" s="357" t="s">
        <v>159</v>
      </c>
      <c r="D47" s="344"/>
      <c r="E47" s="361" t="s">
        <v>160</v>
      </c>
      <c r="F47" s="362"/>
      <c r="G47" s="50"/>
      <c r="H47" s="50"/>
      <c r="I47" s="50"/>
      <c r="J47" s="50"/>
      <c r="K47" s="50"/>
      <c r="L47" s="50"/>
      <c r="M47" s="50"/>
      <c r="N47" s="147"/>
    </row>
    <row r="48" spans="1:14" x14ac:dyDescent="0.25">
      <c r="A48" s="326"/>
      <c r="B48" s="327"/>
      <c r="C48" s="334"/>
      <c r="D48" s="327"/>
      <c r="E48" s="363"/>
      <c r="F48" s="364"/>
      <c r="G48" s="50"/>
      <c r="H48" s="50"/>
      <c r="I48" s="50"/>
      <c r="J48" s="50"/>
      <c r="K48" s="50"/>
      <c r="L48" s="50"/>
      <c r="M48" s="50"/>
      <c r="N48" s="147"/>
    </row>
    <row r="49" spans="1:14" x14ac:dyDescent="0.25">
      <c r="A49" s="312"/>
      <c r="B49" s="313"/>
      <c r="C49" s="345"/>
      <c r="D49" s="347"/>
      <c r="E49" s="345"/>
      <c r="F49" s="347"/>
      <c r="G49" s="50"/>
      <c r="H49" s="50"/>
      <c r="I49" s="50"/>
      <c r="J49" s="50"/>
      <c r="K49" s="50"/>
      <c r="L49" s="50"/>
      <c r="M49" s="50"/>
      <c r="N49" s="147"/>
    </row>
    <row r="50" spans="1:14" x14ac:dyDescent="0.25">
      <c r="A50" s="354"/>
      <c r="B50" s="332"/>
      <c r="C50" s="351"/>
      <c r="D50" s="353"/>
      <c r="E50" s="351"/>
      <c r="F50" s="353"/>
      <c r="G50" s="50"/>
      <c r="H50" s="50"/>
      <c r="I50" s="50"/>
      <c r="J50" s="50"/>
      <c r="K50" s="50"/>
      <c r="L50" s="50"/>
      <c r="M50" s="50"/>
      <c r="N50" s="147"/>
    </row>
    <row r="51" spans="1:14" s="2" customFormat="1" ht="24" customHeight="1" x14ac:dyDescent="0.25">
      <c r="A51" s="316" t="s">
        <v>169</v>
      </c>
      <c r="B51" s="317"/>
      <c r="C51" s="317"/>
      <c r="D51" s="317"/>
      <c r="E51" s="317"/>
      <c r="F51" s="317"/>
      <c r="G51" s="317"/>
      <c r="H51" s="317"/>
      <c r="I51" s="318"/>
      <c r="J51" s="165"/>
      <c r="K51" s="165"/>
      <c r="L51" s="165"/>
      <c r="M51" s="165"/>
      <c r="N51" s="166"/>
    </row>
    <row r="52" spans="1:14" x14ac:dyDescent="0.25">
      <c r="A52" s="341" t="s">
        <v>162</v>
      </c>
      <c r="B52" s="287"/>
      <c r="C52" s="287" t="s">
        <v>163</v>
      </c>
      <c r="D52" s="287"/>
      <c r="E52" s="287" t="s">
        <v>164</v>
      </c>
      <c r="F52" s="287"/>
      <c r="G52" s="287" t="s">
        <v>165</v>
      </c>
      <c r="H52" s="287"/>
      <c r="I52" s="287"/>
      <c r="J52" s="50"/>
      <c r="K52" s="50"/>
      <c r="L52" s="50"/>
      <c r="M52" s="50"/>
      <c r="N52" s="147"/>
    </row>
    <row r="53" spans="1:14" x14ac:dyDescent="0.25">
      <c r="A53" s="341"/>
      <c r="B53" s="287"/>
      <c r="C53" s="287"/>
      <c r="D53" s="287"/>
      <c r="E53" s="287"/>
      <c r="F53" s="287"/>
      <c r="G53" s="287"/>
      <c r="H53" s="287"/>
      <c r="I53" s="287"/>
      <c r="J53" s="50"/>
      <c r="K53" s="50"/>
      <c r="L53" s="50"/>
      <c r="M53" s="50"/>
      <c r="N53" s="147"/>
    </row>
    <row r="54" spans="1:14" x14ac:dyDescent="0.25">
      <c r="A54" s="312"/>
      <c r="B54" s="313"/>
      <c r="C54" s="355"/>
      <c r="D54" s="313"/>
      <c r="E54" s="355"/>
      <c r="F54" s="313"/>
      <c r="G54" s="345"/>
      <c r="H54" s="346"/>
      <c r="I54" s="347"/>
      <c r="J54" s="50"/>
      <c r="K54" s="50"/>
      <c r="L54" s="50"/>
      <c r="M54" s="50"/>
      <c r="N54" s="147"/>
    </row>
    <row r="55" spans="1:14" ht="15.75" thickBot="1" x14ac:dyDescent="0.3">
      <c r="A55" s="354"/>
      <c r="B55" s="332"/>
      <c r="C55" s="331"/>
      <c r="D55" s="332"/>
      <c r="E55" s="331"/>
      <c r="F55" s="332"/>
      <c r="G55" s="351"/>
      <c r="H55" s="352"/>
      <c r="I55" s="353"/>
      <c r="J55" s="50"/>
      <c r="K55" s="50"/>
      <c r="L55" s="50"/>
      <c r="M55" s="50"/>
      <c r="N55" s="149"/>
    </row>
    <row r="56" spans="1:14" ht="4.3499999999999996" customHeight="1" thickBot="1" x14ac:dyDescent="0.3">
      <c r="A56" s="30"/>
      <c r="B56" s="31"/>
      <c r="C56" s="32"/>
      <c r="D56" s="32"/>
      <c r="E56" s="33"/>
      <c r="F56" s="34"/>
      <c r="G56" s="34"/>
      <c r="H56" s="34"/>
      <c r="I56" s="34"/>
      <c r="J56" s="34"/>
      <c r="K56" s="34"/>
      <c r="L56" s="34"/>
      <c r="M56" s="34"/>
      <c r="N56" s="35"/>
    </row>
    <row r="57" spans="1:14" x14ac:dyDescent="0.25">
      <c r="A57" s="343" t="s">
        <v>152</v>
      </c>
      <c r="B57" s="356"/>
      <c r="C57" s="344"/>
      <c r="D57" s="355"/>
      <c r="E57" s="313"/>
      <c r="F57" s="357" t="s">
        <v>153</v>
      </c>
      <c r="G57" s="344"/>
      <c r="H57" s="358"/>
      <c r="I57" s="359"/>
      <c r="J57" s="359"/>
      <c r="K57" s="359"/>
      <c r="L57" s="359"/>
      <c r="M57" s="359"/>
      <c r="N57" s="360"/>
    </row>
    <row r="58" spans="1:14" x14ac:dyDescent="0.25">
      <c r="A58" s="326"/>
      <c r="B58" s="329"/>
      <c r="C58" s="327"/>
      <c r="D58" s="331"/>
      <c r="E58" s="332"/>
      <c r="F58" s="334"/>
      <c r="G58" s="327"/>
      <c r="H58" s="338"/>
      <c r="I58" s="339"/>
      <c r="J58" s="339"/>
      <c r="K58" s="339"/>
      <c r="L58" s="339"/>
      <c r="M58" s="339"/>
      <c r="N58" s="340"/>
    </row>
    <row r="59" spans="1:14" s="2" customFormat="1" ht="24" customHeight="1" x14ac:dyDescent="0.25">
      <c r="A59" s="316" t="s">
        <v>173</v>
      </c>
      <c r="B59" s="317"/>
      <c r="C59" s="317"/>
      <c r="D59" s="317"/>
      <c r="E59" s="318"/>
      <c r="F59" s="169"/>
      <c r="G59" s="163"/>
      <c r="H59" s="163"/>
      <c r="I59" s="163"/>
      <c r="J59" s="163"/>
      <c r="K59" s="163"/>
      <c r="L59" s="163"/>
      <c r="M59" s="163"/>
      <c r="N59" s="164"/>
    </row>
    <row r="60" spans="1:14" x14ac:dyDescent="0.25">
      <c r="A60" s="343" t="s">
        <v>156</v>
      </c>
      <c r="B60" s="344"/>
      <c r="C60" s="345"/>
      <c r="D60" s="346"/>
      <c r="E60" s="347"/>
      <c r="F60" s="52"/>
      <c r="G60" s="50"/>
      <c r="H60" s="50"/>
      <c r="I60" s="50"/>
      <c r="J60" s="50"/>
      <c r="K60" s="50"/>
      <c r="L60" s="50"/>
      <c r="M60" s="50"/>
      <c r="N60" s="147"/>
    </row>
    <row r="61" spans="1:14" x14ac:dyDescent="0.25">
      <c r="A61" s="324"/>
      <c r="B61" s="325"/>
      <c r="C61" s="348"/>
      <c r="D61" s="349"/>
      <c r="E61" s="350"/>
      <c r="F61" s="52"/>
      <c r="G61" s="50"/>
      <c r="H61" s="50"/>
      <c r="I61" s="50"/>
      <c r="J61" s="50"/>
      <c r="K61" s="50"/>
      <c r="L61" s="50"/>
      <c r="M61" s="50"/>
      <c r="N61" s="147"/>
    </row>
    <row r="62" spans="1:14" x14ac:dyDescent="0.25">
      <c r="A62" s="326"/>
      <c r="B62" s="327"/>
      <c r="C62" s="351"/>
      <c r="D62" s="352"/>
      <c r="E62" s="353"/>
      <c r="F62" s="52"/>
      <c r="G62" s="50"/>
      <c r="H62" s="50"/>
      <c r="I62" s="50"/>
      <c r="J62" s="50"/>
      <c r="K62" s="50"/>
      <c r="L62" s="50"/>
      <c r="M62" s="50"/>
      <c r="N62" s="147"/>
    </row>
    <row r="63" spans="1:14" s="2" customFormat="1" ht="24" customHeight="1" x14ac:dyDescent="0.25">
      <c r="A63" s="316" t="s">
        <v>174</v>
      </c>
      <c r="B63" s="317"/>
      <c r="C63" s="317"/>
      <c r="D63" s="317"/>
      <c r="E63" s="318"/>
      <c r="F63" s="170"/>
      <c r="G63" s="165"/>
      <c r="H63" s="165"/>
      <c r="I63" s="165"/>
      <c r="J63" s="165"/>
      <c r="K63" s="165"/>
      <c r="L63" s="165"/>
      <c r="M63" s="165"/>
      <c r="N63" s="166"/>
    </row>
    <row r="64" spans="1:14" x14ac:dyDescent="0.25">
      <c r="A64" s="343" t="s">
        <v>164</v>
      </c>
      <c r="B64" s="344"/>
      <c r="C64" s="345"/>
      <c r="D64" s="346"/>
      <c r="E64" s="347"/>
      <c r="F64" s="52"/>
      <c r="G64" s="50"/>
      <c r="H64" s="50"/>
      <c r="I64" s="50"/>
      <c r="J64" s="50"/>
      <c r="K64" s="50"/>
      <c r="L64" s="50"/>
      <c r="M64" s="50"/>
      <c r="N64" s="147"/>
    </row>
    <row r="65" spans="1:14" x14ac:dyDescent="0.25">
      <c r="A65" s="324"/>
      <c r="B65" s="325"/>
      <c r="C65" s="348"/>
      <c r="D65" s="349"/>
      <c r="E65" s="350"/>
      <c r="F65" s="52"/>
      <c r="G65" s="50"/>
      <c r="H65" s="50"/>
      <c r="I65" s="50"/>
      <c r="J65" s="50"/>
      <c r="K65" s="50"/>
      <c r="L65" s="50"/>
      <c r="M65" s="50"/>
      <c r="N65" s="147"/>
    </row>
    <row r="66" spans="1:14" ht="15.75" thickBot="1" x14ac:dyDescent="0.3">
      <c r="A66" s="324"/>
      <c r="B66" s="325"/>
      <c r="C66" s="348"/>
      <c r="D66" s="349"/>
      <c r="E66" s="350"/>
      <c r="F66" s="53"/>
      <c r="G66" s="54"/>
      <c r="H66" s="54"/>
      <c r="I66" s="54"/>
      <c r="J66" s="54"/>
      <c r="K66" s="54"/>
      <c r="L66" s="54"/>
      <c r="M66" s="54"/>
      <c r="N66" s="149"/>
    </row>
    <row r="67" spans="1:14" ht="4.3499999999999996" customHeight="1" thickBot="1" x14ac:dyDescent="0.3">
      <c r="A67" s="30"/>
      <c r="B67" s="31"/>
      <c r="C67" s="32"/>
      <c r="D67" s="32"/>
      <c r="E67" s="33"/>
      <c r="F67" s="34"/>
      <c r="G67" s="34"/>
      <c r="H67" s="34"/>
      <c r="I67" s="34"/>
      <c r="J67" s="34"/>
      <c r="K67" s="34"/>
      <c r="L67" s="34"/>
      <c r="M67" s="34"/>
      <c r="N67" s="35"/>
    </row>
    <row r="68" spans="1:14" x14ac:dyDescent="0.25">
      <c r="A68" s="324" t="s">
        <v>152</v>
      </c>
      <c r="B68" s="328"/>
      <c r="C68" s="325"/>
      <c r="D68" s="330"/>
      <c r="E68" s="315"/>
      <c r="F68" s="333" t="s">
        <v>153</v>
      </c>
      <c r="G68" s="325"/>
      <c r="H68" s="335"/>
      <c r="I68" s="336"/>
      <c r="J68" s="336"/>
      <c r="K68" s="336"/>
      <c r="L68" s="336"/>
      <c r="M68" s="336"/>
      <c r="N68" s="337"/>
    </row>
    <row r="69" spans="1:14" x14ac:dyDescent="0.25">
      <c r="A69" s="326"/>
      <c r="B69" s="329"/>
      <c r="C69" s="327"/>
      <c r="D69" s="331"/>
      <c r="E69" s="332"/>
      <c r="F69" s="334"/>
      <c r="G69" s="327"/>
      <c r="H69" s="338"/>
      <c r="I69" s="339"/>
      <c r="J69" s="339"/>
      <c r="K69" s="339"/>
      <c r="L69" s="339"/>
      <c r="M69" s="339"/>
      <c r="N69" s="340"/>
    </row>
    <row r="70" spans="1:14" s="2" customFormat="1" ht="24" customHeight="1" x14ac:dyDescent="0.25">
      <c r="A70" s="316" t="s">
        <v>175</v>
      </c>
      <c r="B70" s="317"/>
      <c r="C70" s="317"/>
      <c r="D70" s="317"/>
      <c r="E70" s="317"/>
      <c r="F70" s="317"/>
      <c r="G70" s="317"/>
      <c r="H70" s="317"/>
      <c r="I70" s="317"/>
      <c r="J70" s="318"/>
      <c r="K70" s="163"/>
      <c r="L70" s="163"/>
      <c r="M70" s="163"/>
      <c r="N70" s="164"/>
    </row>
    <row r="71" spans="1:14" x14ac:dyDescent="0.25">
      <c r="A71" s="341" t="s">
        <v>166</v>
      </c>
      <c r="B71" s="287"/>
      <c r="C71" s="287" t="s">
        <v>165</v>
      </c>
      <c r="D71" s="287"/>
      <c r="E71" s="287"/>
      <c r="F71" s="342" t="s">
        <v>87</v>
      </c>
      <c r="G71" s="342"/>
      <c r="H71" s="287" t="s">
        <v>40</v>
      </c>
      <c r="I71" s="287"/>
      <c r="J71" s="287"/>
      <c r="K71" s="50"/>
      <c r="L71" s="50"/>
      <c r="M71" s="50"/>
      <c r="N71" s="147"/>
    </row>
    <row r="72" spans="1:14" x14ac:dyDescent="0.25">
      <c r="A72" s="341"/>
      <c r="B72" s="287"/>
      <c r="C72" s="287"/>
      <c r="D72" s="287"/>
      <c r="E72" s="287"/>
      <c r="F72" s="342"/>
      <c r="G72" s="342"/>
      <c r="H72" s="287"/>
      <c r="I72" s="287"/>
      <c r="J72" s="287"/>
      <c r="K72" s="52"/>
      <c r="L72" s="50"/>
      <c r="M72" s="50"/>
      <c r="N72" s="147"/>
    </row>
    <row r="73" spans="1:14" x14ac:dyDescent="0.25">
      <c r="A73" s="322"/>
      <c r="B73" s="323"/>
      <c r="C73" s="323"/>
      <c r="D73" s="323"/>
      <c r="E73" s="323"/>
      <c r="F73" s="323"/>
      <c r="G73" s="323"/>
      <c r="H73" s="323"/>
      <c r="I73" s="323"/>
      <c r="J73" s="323"/>
      <c r="K73" s="52"/>
      <c r="L73" s="50"/>
      <c r="M73" s="50"/>
      <c r="N73" s="147"/>
    </row>
    <row r="74" spans="1:14" x14ac:dyDescent="0.25">
      <c r="A74" s="322"/>
      <c r="B74" s="323"/>
      <c r="C74" s="323"/>
      <c r="D74" s="323"/>
      <c r="E74" s="323"/>
      <c r="F74" s="323"/>
      <c r="G74" s="323"/>
      <c r="H74" s="323"/>
      <c r="I74" s="323"/>
      <c r="J74" s="323"/>
      <c r="K74" s="52"/>
      <c r="L74" s="50"/>
      <c r="M74" s="50"/>
      <c r="N74" s="147"/>
    </row>
    <row r="75" spans="1:14" s="2" customFormat="1" ht="24" customHeight="1" x14ac:dyDescent="0.25">
      <c r="A75" s="316" t="s">
        <v>176</v>
      </c>
      <c r="B75" s="317"/>
      <c r="C75" s="317"/>
      <c r="D75" s="317"/>
      <c r="E75" s="318"/>
      <c r="F75" s="163"/>
      <c r="G75" s="163"/>
      <c r="H75" s="163"/>
      <c r="I75" s="163"/>
      <c r="J75" s="163"/>
      <c r="K75" s="165"/>
      <c r="L75" s="165"/>
      <c r="M75" s="165"/>
      <c r="N75" s="166"/>
    </row>
    <row r="76" spans="1:14" x14ac:dyDescent="0.25">
      <c r="A76" s="324" t="s">
        <v>158</v>
      </c>
      <c r="B76" s="325"/>
      <c r="C76" s="50"/>
      <c r="D76" s="50"/>
      <c r="E76" s="50"/>
      <c r="F76" s="50"/>
      <c r="G76" s="50"/>
      <c r="H76" s="50"/>
      <c r="I76" s="50"/>
      <c r="J76" s="50"/>
      <c r="K76" s="50"/>
      <c r="L76" s="50"/>
      <c r="M76" s="50"/>
      <c r="N76" s="147"/>
    </row>
    <row r="77" spans="1:14" x14ac:dyDescent="0.25">
      <c r="A77" s="326"/>
      <c r="B77" s="327"/>
      <c r="C77" s="50"/>
      <c r="D77" s="50"/>
      <c r="E77" s="50"/>
      <c r="F77" s="50"/>
      <c r="G77" s="50"/>
      <c r="H77" s="50"/>
      <c r="I77" s="50"/>
      <c r="J77" s="50"/>
      <c r="K77" s="50"/>
      <c r="L77" s="50"/>
      <c r="M77" s="50"/>
      <c r="N77" s="147"/>
    </row>
    <row r="78" spans="1:14" x14ac:dyDescent="0.25">
      <c r="A78" s="312"/>
      <c r="B78" s="313"/>
      <c r="C78" s="50"/>
      <c r="D78" s="50"/>
      <c r="E78" s="50"/>
      <c r="F78" s="50"/>
      <c r="G78" s="50"/>
      <c r="H78" s="50"/>
      <c r="I78" s="50"/>
      <c r="J78" s="50"/>
      <c r="K78" s="50"/>
      <c r="L78" s="50"/>
      <c r="M78" s="50"/>
      <c r="N78" s="147"/>
    </row>
    <row r="79" spans="1:14" x14ac:dyDescent="0.25">
      <c r="A79" s="314"/>
      <c r="B79" s="315"/>
      <c r="C79" s="50"/>
      <c r="D79" s="50"/>
      <c r="E79" s="50"/>
      <c r="F79" s="50"/>
      <c r="G79" s="50"/>
      <c r="H79" s="50"/>
      <c r="I79" s="50"/>
      <c r="J79" s="50"/>
      <c r="K79" s="51"/>
      <c r="L79" s="51"/>
      <c r="M79" s="51"/>
      <c r="N79" s="148"/>
    </row>
    <row r="80" spans="1:14" s="22" customFormat="1" ht="30.6" customHeight="1" thickBot="1" x14ac:dyDescent="0.3">
      <c r="A80" s="309" t="s">
        <v>178</v>
      </c>
      <c r="B80" s="310"/>
      <c r="C80" s="310"/>
      <c r="D80" s="310"/>
      <c r="E80" s="310"/>
      <c r="F80" s="310"/>
      <c r="G80" s="310"/>
      <c r="H80" s="310"/>
      <c r="I80" s="310"/>
      <c r="J80" s="310"/>
      <c r="K80" s="310"/>
      <c r="L80" s="310"/>
      <c r="M80" s="310"/>
      <c r="N80" s="311"/>
    </row>
  </sheetData>
  <mergeCells count="126">
    <mergeCell ref="E11:F12"/>
    <mergeCell ref="A1:N1"/>
    <mergeCell ref="A2:N2"/>
    <mergeCell ref="A15:N15"/>
    <mergeCell ref="L34:N35"/>
    <mergeCell ref="A36:B37"/>
    <mergeCell ref="C36:D37"/>
    <mergeCell ref="E36:F37"/>
    <mergeCell ref="G36:I37"/>
    <mergeCell ref="J36:K37"/>
    <mergeCell ref="L36:N37"/>
    <mergeCell ref="A31:B32"/>
    <mergeCell ref="C31:D32"/>
    <mergeCell ref="E31:F32"/>
    <mergeCell ref="G31:H32"/>
    <mergeCell ref="I31:K32"/>
    <mergeCell ref="A34:B35"/>
    <mergeCell ref="C34:D35"/>
    <mergeCell ref="E34:F35"/>
    <mergeCell ref="G34:I35"/>
    <mergeCell ref="J34:K35"/>
    <mergeCell ref="H26:J27"/>
    <mergeCell ref="A29:B30"/>
    <mergeCell ref="C29:D30"/>
    <mergeCell ref="E13:F14"/>
    <mergeCell ref="A18:B19"/>
    <mergeCell ref="C18:D19"/>
    <mergeCell ref="E18:F19"/>
    <mergeCell ref="G18:I19"/>
    <mergeCell ref="J18:K19"/>
    <mergeCell ref="L18:N19"/>
    <mergeCell ref="G13:H14"/>
    <mergeCell ref="I13:K14"/>
    <mergeCell ref="A16:B17"/>
    <mergeCell ref="C16:D17"/>
    <mergeCell ref="E16:F17"/>
    <mergeCell ref="G16:I17"/>
    <mergeCell ref="J16:K17"/>
    <mergeCell ref="A13:B14"/>
    <mergeCell ref="D4:E5"/>
    <mergeCell ref="F4:G5"/>
    <mergeCell ref="A21:C22"/>
    <mergeCell ref="D21:E22"/>
    <mergeCell ref="F21:G22"/>
    <mergeCell ref="H21:N22"/>
    <mergeCell ref="G29:H30"/>
    <mergeCell ref="I29:K30"/>
    <mergeCell ref="A24:B25"/>
    <mergeCell ref="A26:B27"/>
    <mergeCell ref="C24:E25"/>
    <mergeCell ref="C26:E27"/>
    <mergeCell ref="F24:G25"/>
    <mergeCell ref="F26:G27"/>
    <mergeCell ref="H24:J25"/>
    <mergeCell ref="L16:N17"/>
    <mergeCell ref="E29:F30"/>
    <mergeCell ref="H4:N5"/>
    <mergeCell ref="A7:B9"/>
    <mergeCell ref="C7:E9"/>
    <mergeCell ref="G11:H12"/>
    <mergeCell ref="I11:K12"/>
    <mergeCell ref="A11:B12"/>
    <mergeCell ref="A4:C5"/>
    <mergeCell ref="C11:D12"/>
    <mergeCell ref="A49:B50"/>
    <mergeCell ref="C49:D50"/>
    <mergeCell ref="E49:F50"/>
    <mergeCell ref="A52:B53"/>
    <mergeCell ref="C52:D53"/>
    <mergeCell ref="E52:F53"/>
    <mergeCell ref="G52:I53"/>
    <mergeCell ref="A44:B45"/>
    <mergeCell ref="C44:E45"/>
    <mergeCell ref="F44:G45"/>
    <mergeCell ref="H44:J45"/>
    <mergeCell ref="A47:B48"/>
    <mergeCell ref="C47:D48"/>
    <mergeCell ref="E47:F48"/>
    <mergeCell ref="C13:D14"/>
    <mergeCell ref="A39:C40"/>
    <mergeCell ref="D39:E40"/>
    <mergeCell ref="F39:G40"/>
    <mergeCell ref="H39:N40"/>
    <mergeCell ref="A42:B43"/>
    <mergeCell ref="C42:E43"/>
    <mergeCell ref="F42:G43"/>
    <mergeCell ref="H42:J43"/>
    <mergeCell ref="H71:J72"/>
    <mergeCell ref="A70:J70"/>
    <mergeCell ref="A60:B62"/>
    <mergeCell ref="C60:E62"/>
    <mergeCell ref="A64:B66"/>
    <mergeCell ref="C64:E66"/>
    <mergeCell ref="A63:E63"/>
    <mergeCell ref="A54:B55"/>
    <mergeCell ref="C54:D55"/>
    <mergeCell ref="E54:F55"/>
    <mergeCell ref="G54:I55"/>
    <mergeCell ref="A57:C58"/>
    <mergeCell ref="D57:E58"/>
    <mergeCell ref="F57:G58"/>
    <mergeCell ref="H57:N58"/>
    <mergeCell ref="A80:N80"/>
    <mergeCell ref="A78:B79"/>
    <mergeCell ref="A10:K10"/>
    <mergeCell ref="A6:E6"/>
    <mergeCell ref="A23:J23"/>
    <mergeCell ref="A33:K33"/>
    <mergeCell ref="A28:J28"/>
    <mergeCell ref="A41:J41"/>
    <mergeCell ref="A46:F46"/>
    <mergeCell ref="A51:I51"/>
    <mergeCell ref="A59:E59"/>
    <mergeCell ref="A73:B74"/>
    <mergeCell ref="C73:E74"/>
    <mergeCell ref="F73:G74"/>
    <mergeCell ref="H73:J74"/>
    <mergeCell ref="A76:B77"/>
    <mergeCell ref="A75:E75"/>
    <mergeCell ref="A68:C69"/>
    <mergeCell ref="D68:E69"/>
    <mergeCell ref="F68:G69"/>
    <mergeCell ref="H68:N69"/>
    <mergeCell ref="A71:B72"/>
    <mergeCell ref="C71:E72"/>
    <mergeCell ref="F71:G72"/>
  </mergeCells>
  <dataValidations count="22">
    <dataValidation type="list" allowBlank="1" showInputMessage="1" showErrorMessage="1" sqref="H21:N22" xr:uid="{9747E310-7045-4F77-B664-2BCEC5500530}">
      <formula1>"Non-Conditioned, Unitentionally Conditioned"</formula1>
    </dataValidation>
    <dataValidation type="list" allowBlank="1" showInputMessage="1" showErrorMessage="1" sqref="H57:N58" xr:uid="{7F0CE1A6-4AE4-40CC-ABF3-7FAC8C9EA1FB}">
      <formula1>"Uninsulated Slab, Insulated Slab "</formula1>
    </dataValidation>
    <dataValidation type="list" allowBlank="1" showInputMessage="1" showErrorMessage="1" sqref="H68:N69" xr:uid="{0DDB076D-7C39-4BBB-B32D-5199B6E4B184}">
      <formula1>"Exposed Floor- With Sheating, Exposed Floor - No Sheating"</formula1>
    </dataValidation>
    <dataValidation allowBlank="1" showInputMessage="1" showErrorMessage="1" promptTitle="Foundation Code" prompt="Enter the Code that best describes the Foundation Type. " sqref="D4:E5" xr:uid="{F2F4D103-B393-4F2C-BB3F-2234A8570B24}"/>
    <dataValidation allowBlank="1" showInputMessage="1" showErrorMessage="1" promptTitle="Foundation Code" prompt="Enter the Code that best describes the Foundation Type." sqref="D21:E22 D39:E40 D57:E58 D68:E69" xr:uid="{6E91435B-956C-48D3-B7F3-E9767DE71887}"/>
    <dataValidation allowBlank="1" showInputMessage="1" showErrorMessage="1" promptTitle="Area (sq ft)" prompt="Enter the Area in Square Feet. " sqref="C7:E9 A26:B27 A44:B45 C60:E62 A73:B74" xr:uid="{363EEC25-AEC5-453C-B35F-FA46CA4A1AF8}"/>
    <dataValidation allowBlank="1" showInputMessage="1" showErrorMessage="1" promptTitle="Floor Joist Size (in)" prompt="Enter the Floor Joist Size in Inches. " sqref="A13:B14 A31:B32 A49:B50 A78:B79" xr:uid="{E25D3038-1DB0-4C2F-A232-8BCEC6D64C7D}"/>
    <dataValidation type="list" allowBlank="1" showInputMessage="1" showErrorMessage="1" promptTitle="Added Insulation Type" prompt="Select the Insulaton to add to Floor from dropdown list. " sqref="F26:G27 F44:G45 F73:G74" xr:uid="{7754F294-EFAC-4DF7-A9E4-5BA3452409AD}">
      <formula1>"None, Fiberglass Batts, Blown Cellulose, Blown Fiberglass"</formula1>
    </dataValidation>
    <dataValidation allowBlank="1" showInputMessage="1" showErrorMessage="1" promptTitle="Existing R-Value" prompt="Enter the Existing R-Value for the Foundation application. " sqref="C73:E74 G18:I19 E31:F32 G36:I37 C44:E45 E49:F50 G54:I55 E13:F14" xr:uid="{9E200933-CBB9-4FBC-8331-387F9D4115E7}"/>
    <dataValidation allowBlank="1" showInputMessage="1" showErrorMessage="1" promptTitle="Perimter (ft)" prompt="Enter the length of the floor perimeter that borders the outdoors or ground in units of feet. Do not include the perimeter that borders another foundation space." sqref="C64:E66" xr:uid="{81F21B40-DAD1-4135-B590-AFE4376AC955}"/>
    <dataValidation allowBlank="1" showInputMessage="1" showErrorMessage="1" promptTitle="Perimeter (ft)" prompt="Enter the length of the floor perimeter that borders the outdoors or ground in units of feet. Do not include the perimeter that borders another foundation space. " sqref="E18:F19 C49:D50 E36:F37" xr:uid="{D1174BF5-98D5-4AB0-BAA2-83C28793748C}"/>
    <dataValidation allowBlank="1" showInputMessage="1" showErrorMessage="1" promptTitle="Perimeter (ft) " prompt="Enter the length of the sill perimeter (i.e., the band of rim joist) that is exposed to the outdoor air and is uninsulated in units of feet. " sqref="C31:D32" xr:uid="{37FF7FCA-ADE5-4474-95EC-2EF9884AB050}"/>
    <dataValidation type="list" allowBlank="1" showInputMessage="1" showErrorMessage="1" promptTitle="Added Insulation Type" prompt="Select the Insulation type you would install in this segment. " sqref="J36:K37" xr:uid="{D46E10DE-3701-4B1F-87C0-F5016E2982F7}">
      <formula1>"None, Foam Ridge Board"</formula1>
    </dataValidation>
    <dataValidation allowBlank="1" showInputMessage="1" showErrorMessage="1" promptTitle="Height Exposed %" prompt="Enter the Height Exposed as the percentage of the Foundation Wall Height that is above ground level." sqref="C36:D37 C18:D19" xr:uid="{AE9ED60A-37A5-46D7-8225-ACB7769E3170}"/>
    <dataValidation allowBlank="1" showInputMessage="1" showErrorMessage="1" promptTitle="Perimeter (ft)" prompt="Enter the length of the sill perimeter (i.e., the band or rim joist) which is exposed to the outdoor air and is un-insulated in units of feet." sqref="C13:D14" xr:uid="{B4A7D45D-4B73-4852-93BD-68E2F801EDEF}"/>
    <dataValidation type="list" allowBlank="1" showInputMessage="1" showErrorMessage="1" promptTitle="Added Insulation Type " prompt="Select the type of insulation you would install if NEAT recommended insulation. " sqref="G13:H14" xr:uid="{A9A09F0D-0BAD-4240-9A04-2352DBF6080A}">
      <formula1>"None, Fiberglass Batts "</formula1>
    </dataValidation>
    <dataValidation allowBlank="1" showInputMessage="1" showErrorMessage="1" promptTitle="Height (ft)" prompt="All foundation wall height must be the average height of the foundation area. Do not input the lowest height." sqref="A18:B19 A36:B37 A54:B55" xr:uid="{82F0CFA4-45EF-4899-B8A5-4D02F6729FC3}"/>
    <dataValidation type="list" allowBlank="1" showInputMessage="1" showErrorMessage="1" promptTitle="Added Insulation Type " prompt="Select the type of insulation you would install if NEAT/MHEA recommended insulation." sqref="J18:K19" xr:uid="{A6F9FECE-BDA4-4CF6-B9B6-CECCF317382F}">
      <formula1>"None, Rigid Foam Board "</formula1>
    </dataValidation>
    <dataValidation type="list" allowBlank="1" showInputMessage="1" showErrorMessage="1" promptTitle="Added Insulation Type " prompt="Select the type of insulation you would install if NEAT/MHEA recommended insulation" sqref="G31:H32" xr:uid="{16B9AE7A-5412-43AA-9860-31D4FE3271DA}">
      <formula1>"None, Fiberglass Batts"</formula1>
    </dataValidation>
    <dataValidation allowBlank="1" showInputMessage="1" showErrorMessage="1" promptTitle="Existing R-Value " prompt="Enter the Existing R-Value for the Foundation application. " sqref="C26:E27" xr:uid="{B6E6A379-A387-48E1-9CBE-7C22254039E0}"/>
    <dataValidation allowBlank="1" showInputMessage="1" showErrorMessage="1" promptTitle="Height Exposed (%) " prompt="Enter the Height Exposed as the percentage of the Foundation Wall Height that is above ground level." sqref="C54:D55" xr:uid="{F58C81A9-D933-4F61-A45E-83D2B1A490C2}"/>
    <dataValidation allowBlank="1" showInputMessage="1" showErrorMessage="1" promptTitle="Perimeter (ft)" prompt="Enter the total external perimeter of the foundation wall in units of feet. " sqref="E54:F55" xr:uid="{84A887A8-D24F-4E3D-A7DB-05B97B90D17F}"/>
  </dataValidations>
  <printOptions horizontalCentered="1"/>
  <pageMargins left="0" right="0" top="0" bottom="0" header="0" footer="0"/>
  <pageSetup scale="37"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9308-2B8A-4331-8B60-618D1CF2E11E}">
  <sheetPr codeName="Sheet1">
    <pageSetUpPr fitToPage="1"/>
  </sheetPr>
  <dimension ref="A1:N59"/>
  <sheetViews>
    <sheetView showGridLines="0" zoomScaleNormal="100" workbookViewId="0">
      <selection sqref="A1:N1"/>
    </sheetView>
  </sheetViews>
  <sheetFormatPr defaultRowHeight="15" x14ac:dyDescent="0.25"/>
  <cols>
    <col min="1" max="4" width="13" customWidth="1"/>
    <col min="5" max="5" width="14.7109375" customWidth="1"/>
    <col min="6" max="6" width="13" customWidth="1"/>
    <col min="7" max="7" width="16.7109375" customWidth="1"/>
    <col min="8" max="8" width="15.140625" customWidth="1"/>
    <col min="9" max="10" width="13" customWidth="1"/>
    <col min="11" max="11" width="14.42578125" customWidth="1"/>
    <col min="12" max="12" width="16" customWidth="1"/>
    <col min="13" max="14" width="13" customWidth="1"/>
  </cols>
  <sheetData>
    <row r="1" spans="1:14" ht="18.75" x14ac:dyDescent="0.3">
      <c r="A1" s="383" t="s">
        <v>0</v>
      </c>
      <c r="B1" s="384"/>
      <c r="C1" s="384"/>
      <c r="D1" s="384"/>
      <c r="E1" s="384"/>
      <c r="F1" s="384"/>
      <c r="G1" s="384"/>
      <c r="H1" s="384"/>
      <c r="I1" s="384"/>
      <c r="J1" s="384"/>
      <c r="K1" s="384"/>
      <c r="L1" s="384"/>
      <c r="M1" s="384"/>
      <c r="N1" s="385"/>
    </row>
    <row r="2" spans="1:14" s="2" customFormat="1" ht="24" customHeight="1" x14ac:dyDescent="0.25">
      <c r="A2" s="290" t="s">
        <v>1</v>
      </c>
      <c r="B2" s="291"/>
      <c r="C2" s="291"/>
      <c r="D2" s="291"/>
      <c r="E2" s="291"/>
      <c r="F2" s="291"/>
      <c r="G2" s="291"/>
      <c r="H2" s="291"/>
      <c r="I2" s="291"/>
      <c r="J2" s="291"/>
      <c r="K2" s="291"/>
      <c r="L2" s="291"/>
      <c r="M2" s="291"/>
      <c r="N2" s="292"/>
    </row>
    <row r="3" spans="1:14" ht="30.2" customHeight="1" x14ac:dyDescent="0.25">
      <c r="A3" s="341" t="s">
        <v>2</v>
      </c>
      <c r="B3" s="287"/>
      <c r="C3" s="287" t="s">
        <v>3</v>
      </c>
      <c r="D3" s="287"/>
      <c r="E3" s="287"/>
      <c r="F3" s="287"/>
      <c r="G3" s="287" t="s">
        <v>4</v>
      </c>
      <c r="H3" s="287"/>
      <c r="I3" s="287" t="s">
        <v>5</v>
      </c>
      <c r="J3" s="287"/>
      <c r="K3" s="287"/>
      <c r="L3" s="287" t="s">
        <v>6</v>
      </c>
      <c r="M3" s="287"/>
      <c r="N3" s="393"/>
    </row>
    <row r="4" spans="1:14" x14ac:dyDescent="0.25">
      <c r="A4" s="392"/>
      <c r="B4" s="226"/>
      <c r="C4" s="226"/>
      <c r="D4" s="226"/>
      <c r="E4" s="226"/>
      <c r="F4" s="226"/>
      <c r="G4" s="226"/>
      <c r="H4" s="226"/>
      <c r="I4" s="226"/>
      <c r="J4" s="226"/>
      <c r="K4" s="226"/>
      <c r="L4" s="226"/>
      <c r="M4" s="226"/>
      <c r="N4" s="394"/>
    </row>
    <row r="5" spans="1:14" x14ac:dyDescent="0.25">
      <c r="A5" s="392"/>
      <c r="B5" s="226"/>
      <c r="C5" s="226"/>
      <c r="D5" s="226"/>
      <c r="E5" s="226"/>
      <c r="F5" s="226"/>
      <c r="G5" s="226"/>
      <c r="H5" s="226"/>
      <c r="I5" s="226"/>
      <c r="J5" s="226"/>
      <c r="K5" s="226"/>
      <c r="L5" s="226"/>
      <c r="M5" s="226"/>
      <c r="N5" s="394"/>
    </row>
    <row r="6" spans="1:14" ht="30.2" customHeight="1" x14ac:dyDescent="0.25">
      <c r="A6" s="341" t="s">
        <v>7</v>
      </c>
      <c r="B6" s="287"/>
      <c r="C6" s="287" t="s">
        <v>8</v>
      </c>
      <c r="D6" s="287"/>
      <c r="E6" s="287" t="s">
        <v>9</v>
      </c>
      <c r="F6" s="287"/>
      <c r="G6" s="287" t="s">
        <v>10</v>
      </c>
      <c r="H6" s="287"/>
      <c r="I6" s="287" t="s">
        <v>11</v>
      </c>
      <c r="J6" s="287"/>
      <c r="K6" s="287"/>
      <c r="L6" s="287" t="s">
        <v>12</v>
      </c>
      <c r="M6" s="287"/>
      <c r="N6" s="393"/>
    </row>
    <row r="7" spans="1:14" x14ac:dyDescent="0.25">
      <c r="A7" s="322"/>
      <c r="B7" s="323"/>
      <c r="C7" s="323"/>
      <c r="D7" s="323"/>
      <c r="E7" s="226"/>
      <c r="F7" s="226"/>
      <c r="G7" s="226"/>
      <c r="H7" s="226"/>
      <c r="I7" s="226"/>
      <c r="J7" s="226"/>
      <c r="K7" s="226"/>
      <c r="L7" s="226"/>
      <c r="M7" s="226"/>
      <c r="N7" s="394"/>
    </row>
    <row r="8" spans="1:14" x14ac:dyDescent="0.25">
      <c r="A8" s="322"/>
      <c r="B8" s="323"/>
      <c r="C8" s="323"/>
      <c r="D8" s="323"/>
      <c r="E8" s="226"/>
      <c r="F8" s="226"/>
      <c r="G8" s="226"/>
      <c r="H8" s="226"/>
      <c r="I8" s="226"/>
      <c r="J8" s="226"/>
      <c r="K8" s="226"/>
      <c r="L8" s="226"/>
      <c r="M8" s="226"/>
      <c r="N8" s="394"/>
    </row>
    <row r="9" spans="1:14" s="2" customFormat="1" ht="24" customHeight="1" x14ac:dyDescent="0.25">
      <c r="A9" s="290" t="s">
        <v>20</v>
      </c>
      <c r="B9" s="291"/>
      <c r="C9" s="291"/>
      <c r="D9" s="291"/>
      <c r="E9" s="291"/>
      <c r="F9" s="291"/>
      <c r="G9" s="291"/>
      <c r="H9" s="291"/>
      <c r="I9" s="291"/>
      <c r="J9" s="291"/>
      <c r="K9" s="291"/>
      <c r="L9" s="291"/>
      <c r="M9" s="291"/>
      <c r="N9" s="292"/>
    </row>
    <row r="10" spans="1:14" ht="30.2" customHeight="1" x14ac:dyDescent="0.25">
      <c r="A10" s="341" t="s">
        <v>14</v>
      </c>
      <c r="B10" s="287"/>
      <c r="C10" s="287"/>
      <c r="D10" s="342" t="s">
        <v>15</v>
      </c>
      <c r="E10" s="342"/>
      <c r="F10" s="342"/>
      <c r="G10" s="287" t="s">
        <v>13</v>
      </c>
      <c r="H10" s="287"/>
      <c r="I10" s="287" t="s">
        <v>16</v>
      </c>
      <c r="J10" s="287"/>
      <c r="K10" s="287"/>
      <c r="L10" s="287"/>
      <c r="M10" s="287" t="s">
        <v>19</v>
      </c>
      <c r="N10" s="393"/>
    </row>
    <row r="11" spans="1:14" ht="25.35" customHeight="1" x14ac:dyDescent="0.25">
      <c r="A11" s="392"/>
      <c r="B11" s="226"/>
      <c r="C11" s="226"/>
      <c r="D11" s="226"/>
      <c r="E11" s="226"/>
      <c r="F11" s="226"/>
      <c r="G11" s="226"/>
      <c r="H11" s="226"/>
      <c r="I11" s="287" t="s">
        <v>17</v>
      </c>
      <c r="J11" s="287"/>
      <c r="K11" s="287" t="s">
        <v>18</v>
      </c>
      <c r="L11" s="287"/>
      <c r="M11" s="226"/>
      <c r="N11" s="394"/>
    </row>
    <row r="12" spans="1:14" ht="24" customHeight="1" x14ac:dyDescent="0.25">
      <c r="A12" s="392"/>
      <c r="B12" s="226"/>
      <c r="C12" s="226"/>
      <c r="D12" s="226"/>
      <c r="E12" s="226"/>
      <c r="F12" s="226"/>
      <c r="G12" s="226"/>
      <c r="H12" s="226"/>
      <c r="I12" s="226"/>
      <c r="J12" s="226"/>
      <c r="K12" s="226"/>
      <c r="L12" s="226"/>
      <c r="M12" s="226"/>
      <c r="N12" s="394"/>
    </row>
    <row r="13" spans="1:14" s="2" customFormat="1" ht="42" customHeight="1" x14ac:dyDescent="0.25">
      <c r="A13" s="341" t="s">
        <v>23</v>
      </c>
      <c r="B13" s="287"/>
      <c r="C13" s="287"/>
      <c r="D13" s="125" t="s">
        <v>482</v>
      </c>
      <c r="E13" s="126" t="s">
        <v>480</v>
      </c>
      <c r="F13" s="126" t="s">
        <v>24</v>
      </c>
      <c r="G13" s="126" t="s">
        <v>481</v>
      </c>
      <c r="H13" s="287" t="s">
        <v>22</v>
      </c>
      <c r="I13" s="287"/>
      <c r="J13" s="287"/>
      <c r="K13" s="287" t="s">
        <v>25</v>
      </c>
      <c r="L13" s="287"/>
      <c r="M13" s="287" t="s">
        <v>26</v>
      </c>
      <c r="N13" s="393"/>
    </row>
    <row r="14" spans="1:14" x14ac:dyDescent="0.25">
      <c r="A14" s="392"/>
      <c r="B14" s="226"/>
      <c r="C14" s="226"/>
      <c r="D14" s="409"/>
      <c r="E14" s="226"/>
      <c r="F14" s="409"/>
      <c r="G14" s="409"/>
      <c r="H14" s="226"/>
      <c r="I14" s="226"/>
      <c r="J14" s="226"/>
      <c r="K14" s="226"/>
      <c r="L14" s="226"/>
      <c r="M14" s="226"/>
      <c r="N14" s="394"/>
    </row>
    <row r="15" spans="1:14" x14ac:dyDescent="0.25">
      <c r="A15" s="392"/>
      <c r="B15" s="226"/>
      <c r="C15" s="226"/>
      <c r="D15" s="410"/>
      <c r="E15" s="226"/>
      <c r="F15" s="410"/>
      <c r="G15" s="410"/>
      <c r="H15" s="226"/>
      <c r="I15" s="226"/>
      <c r="J15" s="226"/>
      <c r="K15" s="226"/>
      <c r="L15" s="226"/>
      <c r="M15" s="226"/>
      <c r="N15" s="394"/>
    </row>
    <row r="16" spans="1:14" s="2" customFormat="1" ht="24" customHeight="1" x14ac:dyDescent="0.25">
      <c r="A16" s="290" t="s">
        <v>27</v>
      </c>
      <c r="B16" s="291"/>
      <c r="C16" s="291"/>
      <c r="D16" s="291"/>
      <c r="E16" s="291"/>
      <c r="F16" s="291"/>
      <c r="G16" s="291"/>
      <c r="H16" s="291"/>
      <c r="I16" s="291"/>
      <c r="J16" s="291"/>
      <c r="K16" s="291"/>
      <c r="L16" s="291"/>
      <c r="M16" s="291"/>
      <c r="N16" s="292"/>
    </row>
    <row r="17" spans="1:14" s="4" customFormat="1" ht="30.2" customHeight="1" x14ac:dyDescent="0.25">
      <c r="A17" s="423" t="s">
        <v>28</v>
      </c>
      <c r="B17" s="342"/>
      <c r="C17" s="342"/>
      <c r="D17" s="342" t="s">
        <v>29</v>
      </c>
      <c r="E17" s="342"/>
      <c r="F17" s="342" t="s">
        <v>30</v>
      </c>
      <c r="G17" s="342"/>
      <c r="H17" s="66" t="s">
        <v>31</v>
      </c>
      <c r="I17" s="342" t="s">
        <v>32</v>
      </c>
      <c r="J17" s="342"/>
      <c r="K17" s="342" t="s">
        <v>33</v>
      </c>
      <c r="L17" s="342"/>
      <c r="M17" s="342" t="s">
        <v>34</v>
      </c>
      <c r="N17" s="395"/>
    </row>
    <row r="18" spans="1:14" x14ac:dyDescent="0.25">
      <c r="A18" s="392"/>
      <c r="B18" s="226"/>
      <c r="C18" s="226"/>
      <c r="D18" s="226"/>
      <c r="E18" s="226"/>
      <c r="F18" s="226"/>
      <c r="G18" s="226"/>
      <c r="H18" s="226"/>
      <c r="I18" s="226"/>
      <c r="J18" s="226"/>
      <c r="K18" s="226"/>
      <c r="L18" s="226"/>
      <c r="M18" s="226"/>
      <c r="N18" s="394"/>
    </row>
    <row r="19" spans="1:14" x14ac:dyDescent="0.25">
      <c r="A19" s="392"/>
      <c r="B19" s="226"/>
      <c r="C19" s="226"/>
      <c r="D19" s="226"/>
      <c r="E19" s="226"/>
      <c r="F19" s="226"/>
      <c r="G19" s="226"/>
      <c r="H19" s="226"/>
      <c r="I19" s="226"/>
      <c r="J19" s="226"/>
      <c r="K19" s="226"/>
      <c r="L19" s="226"/>
      <c r="M19" s="226"/>
      <c r="N19" s="394"/>
    </row>
    <row r="20" spans="1:14" ht="30.2" customHeight="1" x14ac:dyDescent="0.25">
      <c r="A20" s="414" t="s">
        <v>54</v>
      </c>
      <c r="B20" s="397"/>
      <c r="C20" s="408"/>
      <c r="D20" s="396" t="s">
        <v>55</v>
      </c>
      <c r="E20" s="397"/>
      <c r="F20" s="408"/>
      <c r="G20" s="396" t="s">
        <v>56</v>
      </c>
      <c r="H20" s="397"/>
      <c r="I20" s="408"/>
      <c r="J20" s="396" t="s">
        <v>57</v>
      </c>
      <c r="K20" s="408"/>
      <c r="L20" s="396" t="s">
        <v>58</v>
      </c>
      <c r="M20" s="397"/>
      <c r="N20" s="398"/>
    </row>
    <row r="21" spans="1:14" x14ac:dyDescent="0.25">
      <c r="A21" s="312"/>
      <c r="B21" s="399"/>
      <c r="C21" s="313"/>
      <c r="D21" s="355"/>
      <c r="E21" s="399"/>
      <c r="F21" s="313"/>
      <c r="G21" s="355"/>
      <c r="H21" s="399"/>
      <c r="I21" s="313"/>
      <c r="J21" s="355"/>
      <c r="K21" s="313"/>
      <c r="L21" s="355"/>
      <c r="M21" s="399"/>
      <c r="N21" s="401"/>
    </row>
    <row r="22" spans="1:14" x14ac:dyDescent="0.25">
      <c r="A22" s="354"/>
      <c r="B22" s="400"/>
      <c r="C22" s="332"/>
      <c r="D22" s="331"/>
      <c r="E22" s="400"/>
      <c r="F22" s="332"/>
      <c r="G22" s="331"/>
      <c r="H22" s="400"/>
      <c r="I22" s="332"/>
      <c r="J22" s="331"/>
      <c r="K22" s="332"/>
      <c r="L22" s="331"/>
      <c r="M22" s="400"/>
      <c r="N22" s="402"/>
    </row>
    <row r="23" spans="1:14" ht="30.2" customHeight="1" x14ac:dyDescent="0.25">
      <c r="A23" s="414" t="s">
        <v>60</v>
      </c>
      <c r="B23" s="397"/>
      <c r="C23" s="408"/>
      <c r="D23" s="396" t="s">
        <v>61</v>
      </c>
      <c r="E23" s="397"/>
      <c r="F23" s="408"/>
      <c r="G23" s="396" t="s">
        <v>59</v>
      </c>
      <c r="H23" s="397"/>
      <c r="I23" s="408"/>
      <c r="J23" s="396" t="s">
        <v>62</v>
      </c>
      <c r="K23" s="408"/>
      <c r="L23" s="396" t="s">
        <v>63</v>
      </c>
      <c r="M23" s="397"/>
      <c r="N23" s="398"/>
    </row>
    <row r="24" spans="1:14" x14ac:dyDescent="0.25">
      <c r="A24" s="312"/>
      <c r="B24" s="399"/>
      <c r="C24" s="313"/>
      <c r="D24" s="355"/>
      <c r="E24" s="399"/>
      <c r="F24" s="313"/>
      <c r="G24" s="355"/>
      <c r="H24" s="399"/>
      <c r="I24" s="313"/>
      <c r="J24" s="355"/>
      <c r="K24" s="313"/>
      <c r="L24" s="355"/>
      <c r="M24" s="399"/>
      <c r="N24" s="401"/>
    </row>
    <row r="25" spans="1:14" x14ac:dyDescent="0.25">
      <c r="A25" s="354"/>
      <c r="B25" s="400"/>
      <c r="C25" s="332"/>
      <c r="D25" s="331"/>
      <c r="E25" s="400"/>
      <c r="F25" s="332"/>
      <c r="G25" s="331"/>
      <c r="H25" s="400"/>
      <c r="I25" s="332"/>
      <c r="J25" s="331"/>
      <c r="K25" s="332"/>
      <c r="L25" s="331"/>
      <c r="M25" s="400"/>
      <c r="N25" s="402"/>
    </row>
    <row r="26" spans="1:14" s="2" customFormat="1" ht="24" customHeight="1" x14ac:dyDescent="0.25">
      <c r="A26" s="290" t="s">
        <v>35</v>
      </c>
      <c r="B26" s="291"/>
      <c r="C26" s="291"/>
      <c r="D26" s="291"/>
      <c r="E26" s="291"/>
      <c r="F26" s="291"/>
      <c r="G26" s="291"/>
      <c r="H26" s="291"/>
      <c r="I26" s="291"/>
      <c r="J26" s="291"/>
      <c r="K26" s="291"/>
      <c r="L26" s="291"/>
      <c r="M26" s="291"/>
      <c r="N26" s="292"/>
    </row>
    <row r="27" spans="1:14" ht="30.2" customHeight="1" x14ac:dyDescent="0.25">
      <c r="A27" s="414" t="s">
        <v>51</v>
      </c>
      <c r="B27" s="397"/>
      <c r="C27" s="397"/>
      <c r="D27" s="408"/>
      <c r="E27" s="396" t="s">
        <v>483</v>
      </c>
      <c r="F27" s="397"/>
      <c r="G27" s="397"/>
      <c r="H27" s="408"/>
      <c r="I27" s="396" t="s">
        <v>52</v>
      </c>
      <c r="J27" s="397"/>
      <c r="K27" s="397"/>
      <c r="L27" s="408"/>
      <c r="M27" s="396" t="s">
        <v>53</v>
      </c>
      <c r="N27" s="398"/>
    </row>
    <row r="28" spans="1:14" ht="15.75" customHeight="1" x14ac:dyDescent="0.25">
      <c r="A28" s="415"/>
      <c r="B28" s="416"/>
      <c r="C28" s="416"/>
      <c r="D28" s="417"/>
      <c r="E28" s="421"/>
      <c r="F28" s="416"/>
      <c r="G28" s="416"/>
      <c r="H28" s="417"/>
      <c r="I28" s="421"/>
      <c r="J28" s="416"/>
      <c r="K28" s="416"/>
      <c r="L28" s="417"/>
      <c r="M28" s="424"/>
      <c r="N28" s="425"/>
    </row>
    <row r="29" spans="1:14" ht="15.75" customHeight="1" x14ac:dyDescent="0.25">
      <c r="A29" s="418"/>
      <c r="B29" s="419"/>
      <c r="C29" s="419"/>
      <c r="D29" s="420"/>
      <c r="E29" s="422"/>
      <c r="F29" s="419"/>
      <c r="G29" s="419"/>
      <c r="H29" s="420"/>
      <c r="I29" s="422"/>
      <c r="J29" s="419"/>
      <c r="K29" s="419"/>
      <c r="L29" s="420"/>
      <c r="M29" s="426"/>
      <c r="N29" s="427"/>
    </row>
    <row r="30" spans="1:14" x14ac:dyDescent="0.25">
      <c r="A30" s="322"/>
      <c r="B30" s="323"/>
      <c r="C30" s="287" t="s">
        <v>44</v>
      </c>
      <c r="D30" s="287"/>
      <c r="E30" s="287"/>
      <c r="F30" s="323"/>
      <c r="G30" s="287" t="s">
        <v>36</v>
      </c>
      <c r="H30" s="287"/>
      <c r="I30" s="323"/>
      <c r="J30" s="287" t="s">
        <v>37</v>
      </c>
      <c r="K30" s="287"/>
      <c r="L30" s="406"/>
      <c r="M30" s="406"/>
      <c r="N30" s="407"/>
    </row>
    <row r="31" spans="1:14" x14ac:dyDescent="0.25">
      <c r="A31" s="322"/>
      <c r="B31" s="323"/>
      <c r="C31" s="287"/>
      <c r="D31" s="287"/>
      <c r="E31" s="287"/>
      <c r="F31" s="323"/>
      <c r="G31" s="287"/>
      <c r="H31" s="287"/>
      <c r="I31" s="323"/>
      <c r="J31" s="287"/>
      <c r="K31" s="287"/>
      <c r="L31" s="406"/>
      <c r="M31" s="406"/>
      <c r="N31" s="407"/>
    </row>
    <row r="32" spans="1:14" x14ac:dyDescent="0.25">
      <c r="A32" s="341" t="s">
        <v>38</v>
      </c>
      <c r="B32" s="287"/>
      <c r="C32" s="287"/>
      <c r="D32" s="226"/>
      <c r="E32" s="226"/>
      <c r="F32" s="287" t="s">
        <v>39</v>
      </c>
      <c r="G32" s="287"/>
      <c r="H32" s="323"/>
      <c r="I32" s="323"/>
      <c r="J32" s="287" t="s">
        <v>40</v>
      </c>
      <c r="K32" s="287"/>
      <c r="L32" s="323"/>
      <c r="M32" s="323"/>
      <c r="N32" s="405"/>
    </row>
    <row r="33" spans="1:14" x14ac:dyDescent="0.25">
      <c r="A33" s="341"/>
      <c r="B33" s="287"/>
      <c r="C33" s="287"/>
      <c r="D33" s="226"/>
      <c r="E33" s="226"/>
      <c r="F33" s="287"/>
      <c r="G33" s="287"/>
      <c r="H33" s="323"/>
      <c r="I33" s="323"/>
      <c r="J33" s="287"/>
      <c r="K33" s="287"/>
      <c r="L33" s="323"/>
      <c r="M33" s="323"/>
      <c r="N33" s="405"/>
    </row>
    <row r="34" spans="1:14" x14ac:dyDescent="0.25">
      <c r="A34" s="322"/>
      <c r="B34" s="323"/>
      <c r="C34" s="287" t="s">
        <v>41</v>
      </c>
      <c r="D34" s="287"/>
      <c r="E34" s="287"/>
      <c r="F34" s="226"/>
      <c r="G34" s="287" t="s">
        <v>36</v>
      </c>
      <c r="H34" s="287"/>
      <c r="I34" s="323"/>
      <c r="J34" s="287" t="s">
        <v>37</v>
      </c>
      <c r="K34" s="287"/>
      <c r="L34" s="406"/>
      <c r="M34" s="406"/>
      <c r="N34" s="407"/>
    </row>
    <row r="35" spans="1:14" x14ac:dyDescent="0.25">
      <c r="A35" s="322"/>
      <c r="B35" s="323"/>
      <c r="C35" s="287"/>
      <c r="D35" s="287"/>
      <c r="E35" s="287"/>
      <c r="F35" s="226"/>
      <c r="G35" s="287"/>
      <c r="H35" s="287"/>
      <c r="I35" s="323"/>
      <c r="J35" s="287"/>
      <c r="K35" s="287"/>
      <c r="L35" s="406"/>
      <c r="M35" s="406"/>
      <c r="N35" s="407"/>
    </row>
    <row r="36" spans="1:14" x14ac:dyDescent="0.25">
      <c r="A36" s="403" t="s">
        <v>42</v>
      </c>
      <c r="B36" s="404"/>
      <c r="C36" s="404"/>
      <c r="D36" s="404"/>
      <c r="E36" s="287" t="s">
        <v>50</v>
      </c>
      <c r="F36" s="287"/>
      <c r="G36" s="226"/>
      <c r="H36" s="226"/>
      <c r="I36" s="226"/>
      <c r="J36" s="287" t="s">
        <v>40</v>
      </c>
      <c r="K36" s="287"/>
      <c r="L36" s="226"/>
      <c r="M36" s="226"/>
      <c r="N36" s="394"/>
    </row>
    <row r="37" spans="1:14" x14ac:dyDescent="0.25">
      <c r="A37" s="403"/>
      <c r="B37" s="404"/>
      <c r="C37" s="404"/>
      <c r="D37" s="404"/>
      <c r="E37" s="287"/>
      <c r="F37" s="287"/>
      <c r="G37" s="226"/>
      <c r="H37" s="226"/>
      <c r="I37" s="226"/>
      <c r="J37" s="287"/>
      <c r="K37" s="287"/>
      <c r="L37" s="226"/>
      <c r="M37" s="226"/>
      <c r="N37" s="394"/>
    </row>
    <row r="38" spans="1:14" x14ac:dyDescent="0.25">
      <c r="A38" s="322"/>
      <c r="B38" s="323"/>
      <c r="C38" s="287" t="s">
        <v>43</v>
      </c>
      <c r="D38" s="287"/>
      <c r="E38" s="287"/>
      <c r="F38" s="323"/>
      <c r="G38" s="287" t="s">
        <v>36</v>
      </c>
      <c r="H38" s="287"/>
      <c r="I38" s="323"/>
      <c r="J38" s="287" t="s">
        <v>37</v>
      </c>
      <c r="K38" s="287"/>
      <c r="L38" s="406"/>
      <c r="M38" s="406"/>
      <c r="N38" s="407"/>
    </row>
    <row r="39" spans="1:14" x14ac:dyDescent="0.25">
      <c r="A39" s="322"/>
      <c r="B39" s="323"/>
      <c r="C39" s="287"/>
      <c r="D39" s="287"/>
      <c r="E39" s="287"/>
      <c r="F39" s="323"/>
      <c r="G39" s="287"/>
      <c r="H39" s="287"/>
      <c r="I39" s="323"/>
      <c r="J39" s="287"/>
      <c r="K39" s="287"/>
      <c r="L39" s="406"/>
      <c r="M39" s="406"/>
      <c r="N39" s="407"/>
    </row>
    <row r="40" spans="1:14" s="3" customFormat="1" ht="42" customHeight="1" x14ac:dyDescent="0.25">
      <c r="A40" s="423" t="s">
        <v>45</v>
      </c>
      <c r="B40" s="342"/>
      <c r="C40" s="342"/>
      <c r="D40" s="342"/>
      <c r="E40" s="342"/>
      <c r="F40" s="428" t="s">
        <v>484</v>
      </c>
      <c r="G40" s="429"/>
      <c r="H40" s="126" t="s">
        <v>480</v>
      </c>
      <c r="I40" s="428" t="s">
        <v>49</v>
      </c>
      <c r="J40" s="429"/>
      <c r="K40" s="126" t="s">
        <v>485</v>
      </c>
      <c r="L40" s="66" t="s">
        <v>46</v>
      </c>
      <c r="M40" s="66" t="s">
        <v>47</v>
      </c>
      <c r="N40" s="150" t="s">
        <v>48</v>
      </c>
    </row>
    <row r="41" spans="1:14" x14ac:dyDescent="0.25">
      <c r="A41" s="392"/>
      <c r="B41" s="226"/>
      <c r="C41" s="226"/>
      <c r="D41" s="226"/>
      <c r="E41" s="226"/>
      <c r="F41" s="226"/>
      <c r="G41" s="226"/>
      <c r="H41" s="226"/>
      <c r="I41" s="226"/>
      <c r="J41" s="226"/>
      <c r="K41" s="226"/>
      <c r="L41" s="226"/>
      <c r="M41" s="226"/>
      <c r="N41" s="394"/>
    </row>
    <row r="42" spans="1:14" x14ac:dyDescent="0.25">
      <c r="A42" s="392"/>
      <c r="B42" s="226"/>
      <c r="C42" s="226"/>
      <c r="D42" s="226"/>
      <c r="E42" s="226"/>
      <c r="F42" s="226"/>
      <c r="G42" s="226"/>
      <c r="H42" s="226"/>
      <c r="I42" s="226"/>
      <c r="J42" s="226"/>
      <c r="K42" s="226"/>
      <c r="L42" s="226"/>
      <c r="M42" s="226"/>
      <c r="N42" s="394"/>
    </row>
    <row r="43" spans="1:14" ht="19.5" thickBot="1" x14ac:dyDescent="0.35">
      <c r="A43" s="411" t="s">
        <v>93</v>
      </c>
      <c r="B43" s="412"/>
      <c r="C43" s="412"/>
      <c r="D43" s="412"/>
      <c r="E43" s="412"/>
      <c r="F43" s="412"/>
      <c r="G43" s="412"/>
      <c r="H43" s="412"/>
      <c r="I43" s="412"/>
      <c r="J43" s="412"/>
      <c r="K43" s="412"/>
      <c r="L43" s="412"/>
      <c r="M43" s="412"/>
      <c r="N43" s="413"/>
    </row>
    <row r="44" spans="1:14" x14ac:dyDescent="0.25">
      <c r="A44" s="1"/>
      <c r="B44" s="1"/>
      <c r="C44" s="1"/>
      <c r="D44" s="1"/>
      <c r="E44" s="1"/>
      <c r="F44" s="1"/>
      <c r="G44" s="1"/>
      <c r="H44" s="1"/>
      <c r="I44" s="1"/>
      <c r="J44" s="1"/>
      <c r="K44" s="1"/>
      <c r="L44" s="1"/>
      <c r="M44" s="1"/>
      <c r="N44" s="1"/>
    </row>
    <row r="45" spans="1:14" x14ac:dyDescent="0.25">
      <c r="A45" s="1"/>
      <c r="B45" s="1"/>
      <c r="C45" s="1"/>
      <c r="D45" s="1"/>
      <c r="E45" s="1"/>
      <c r="F45" s="1"/>
      <c r="G45" s="1"/>
      <c r="H45" s="1"/>
      <c r="I45" s="1"/>
      <c r="J45" s="1"/>
      <c r="K45" s="1"/>
      <c r="L45" s="1"/>
      <c r="M45" s="1"/>
      <c r="N45" s="1"/>
    </row>
    <row r="46" spans="1:14" x14ac:dyDescent="0.25">
      <c r="A46" s="1"/>
      <c r="B46" s="1"/>
      <c r="C46" s="1"/>
      <c r="D46" s="1"/>
      <c r="E46" s="1"/>
      <c r="F46" s="1"/>
      <c r="G46" s="1"/>
      <c r="H46" s="1"/>
      <c r="I46" s="1"/>
      <c r="J46" s="1"/>
      <c r="K46" s="1"/>
      <c r="L46" s="1"/>
      <c r="M46" s="1"/>
      <c r="N46" s="1"/>
    </row>
    <row r="47" spans="1:14" x14ac:dyDescent="0.25">
      <c r="A47" s="1"/>
      <c r="B47" s="1"/>
      <c r="C47" s="1"/>
      <c r="D47" s="1"/>
      <c r="E47" s="1"/>
      <c r="F47" s="1"/>
      <c r="G47" s="1"/>
      <c r="H47" s="1"/>
      <c r="I47" s="1"/>
      <c r="J47" s="1"/>
      <c r="K47" s="1"/>
      <c r="L47" s="1"/>
      <c r="M47" s="1"/>
      <c r="N47" s="1"/>
    </row>
    <row r="48" spans="1:14" x14ac:dyDescent="0.25">
      <c r="A48" s="1"/>
      <c r="B48" s="1"/>
      <c r="C48" s="1"/>
      <c r="D48" s="1"/>
      <c r="E48" s="1"/>
      <c r="F48" s="1"/>
      <c r="G48" s="1"/>
      <c r="H48" s="1"/>
      <c r="I48" s="1"/>
      <c r="J48" s="1"/>
      <c r="K48" s="1"/>
      <c r="L48" s="1"/>
      <c r="M48" s="1"/>
      <c r="N48" s="1"/>
    </row>
    <row r="49" spans="1:14" x14ac:dyDescent="0.25">
      <c r="A49" s="1"/>
      <c r="B49" s="1"/>
      <c r="C49" s="1"/>
      <c r="D49" s="1"/>
      <c r="E49" s="1"/>
      <c r="F49" s="1"/>
      <c r="G49" s="1"/>
      <c r="H49" s="1"/>
      <c r="I49" s="1"/>
      <c r="J49" s="1"/>
      <c r="K49" s="1"/>
      <c r="L49" s="1"/>
      <c r="M49" s="1"/>
      <c r="N49" s="1"/>
    </row>
    <row r="50" spans="1:14" x14ac:dyDescent="0.25">
      <c r="A50" s="1"/>
      <c r="B50" s="1"/>
      <c r="C50" s="1"/>
      <c r="D50" s="1"/>
      <c r="E50" s="1"/>
      <c r="F50" s="1"/>
      <c r="G50" s="1"/>
      <c r="H50" s="1"/>
      <c r="I50" s="1"/>
      <c r="J50" s="1"/>
      <c r="K50" s="1"/>
      <c r="L50" s="1"/>
      <c r="M50" s="1"/>
      <c r="N50" s="1"/>
    </row>
    <row r="51" spans="1:14" x14ac:dyDescent="0.25">
      <c r="A51" s="1"/>
      <c r="B51" s="1"/>
      <c r="C51" s="1"/>
      <c r="D51" s="1"/>
      <c r="E51" s="1"/>
      <c r="F51" s="1"/>
      <c r="G51" s="1"/>
      <c r="H51" s="1"/>
      <c r="I51" s="1"/>
      <c r="J51" s="1"/>
      <c r="K51" s="1"/>
      <c r="L51" s="1"/>
      <c r="M51" s="1"/>
      <c r="N51" s="1"/>
    </row>
    <row r="52" spans="1:14" x14ac:dyDescent="0.25">
      <c r="A52" s="1"/>
      <c r="B52" s="1"/>
      <c r="C52" s="1"/>
      <c r="D52" s="1"/>
      <c r="E52" s="1"/>
      <c r="F52" s="1"/>
      <c r="G52" s="1"/>
      <c r="H52" s="1"/>
      <c r="I52" s="1"/>
      <c r="J52" s="1"/>
      <c r="K52" s="1"/>
      <c r="L52" s="1"/>
      <c r="M52" s="1"/>
      <c r="N52" s="1"/>
    </row>
    <row r="53" spans="1:14" x14ac:dyDescent="0.25">
      <c r="A53" s="1"/>
      <c r="B53" s="1"/>
      <c r="C53" s="1"/>
      <c r="D53" s="1"/>
      <c r="E53" s="1"/>
      <c r="F53" s="1"/>
      <c r="G53" s="1"/>
      <c r="H53" s="1"/>
      <c r="I53" s="1"/>
      <c r="J53" s="1"/>
      <c r="K53" s="1"/>
      <c r="L53" s="1"/>
      <c r="M53" s="1"/>
      <c r="N53" s="1"/>
    </row>
    <row r="54" spans="1:14" x14ac:dyDescent="0.25">
      <c r="A54" s="1"/>
      <c r="B54" s="1"/>
      <c r="C54" s="1"/>
      <c r="D54" s="1"/>
      <c r="E54" s="1"/>
      <c r="F54" s="1"/>
      <c r="G54" s="1"/>
      <c r="H54" s="1"/>
      <c r="I54" s="1"/>
      <c r="J54" s="1"/>
      <c r="K54" s="1"/>
      <c r="L54" s="1"/>
      <c r="M54" s="1"/>
      <c r="N54" s="1"/>
    </row>
    <row r="55" spans="1:14" x14ac:dyDescent="0.25">
      <c r="A55" s="1"/>
      <c r="B55" s="1"/>
      <c r="C55" s="1"/>
      <c r="D55" s="1"/>
      <c r="E55" s="1"/>
      <c r="F55" s="1"/>
      <c r="G55" s="1"/>
      <c r="H55" s="1"/>
      <c r="I55" s="1"/>
      <c r="J55" s="1"/>
      <c r="K55" s="1"/>
      <c r="L55" s="1"/>
      <c r="M55" s="1"/>
      <c r="N55" s="1"/>
    </row>
    <row r="56" spans="1:14" x14ac:dyDescent="0.25">
      <c r="A56" s="1"/>
      <c r="B56" s="1"/>
      <c r="C56" s="1"/>
      <c r="D56" s="1"/>
      <c r="E56" s="1"/>
      <c r="F56" s="1"/>
      <c r="G56" s="1"/>
      <c r="H56" s="1"/>
      <c r="I56" s="1"/>
      <c r="J56" s="1"/>
      <c r="K56" s="1"/>
      <c r="L56" s="1"/>
      <c r="M56" s="1"/>
      <c r="N56" s="1"/>
    </row>
    <row r="57" spans="1:14" x14ac:dyDescent="0.25">
      <c r="A57" s="1"/>
      <c r="B57" s="1"/>
      <c r="C57" s="1"/>
      <c r="D57" s="1"/>
      <c r="E57" s="1"/>
      <c r="F57" s="1"/>
      <c r="G57" s="1"/>
      <c r="H57" s="1"/>
      <c r="I57" s="1"/>
      <c r="J57" s="1"/>
      <c r="K57" s="1"/>
      <c r="L57" s="1"/>
      <c r="M57" s="1"/>
      <c r="N57" s="1"/>
    </row>
    <row r="58" spans="1:14" x14ac:dyDescent="0.25">
      <c r="A58" s="1"/>
      <c r="B58" s="1"/>
      <c r="C58" s="1"/>
      <c r="D58" s="1"/>
      <c r="E58" s="1"/>
      <c r="F58" s="1"/>
      <c r="G58" s="1"/>
      <c r="H58" s="1"/>
      <c r="I58" s="1"/>
      <c r="J58" s="1"/>
      <c r="K58" s="1"/>
      <c r="L58" s="1"/>
      <c r="M58" s="1"/>
      <c r="N58" s="1"/>
    </row>
    <row r="59" spans="1:14" x14ac:dyDescent="0.25">
      <c r="A59" s="1"/>
      <c r="B59" s="1"/>
      <c r="C59" s="1"/>
      <c r="D59" s="1"/>
      <c r="E59" s="1"/>
      <c r="F59" s="1"/>
      <c r="G59" s="1"/>
      <c r="H59" s="1"/>
      <c r="I59" s="1"/>
      <c r="J59" s="1"/>
      <c r="K59" s="1"/>
      <c r="L59" s="1"/>
      <c r="M59" s="1"/>
      <c r="N59" s="1"/>
    </row>
  </sheetData>
  <mergeCells count="137">
    <mergeCell ref="E14:E15"/>
    <mergeCell ref="A20:C20"/>
    <mergeCell ref="D20:F20"/>
    <mergeCell ref="G20:I20"/>
    <mergeCell ref="J20:K20"/>
    <mergeCell ref="G36:I37"/>
    <mergeCell ref="J36:K37"/>
    <mergeCell ref="H14:J15"/>
    <mergeCell ref="A23:C23"/>
    <mergeCell ref="A24:C25"/>
    <mergeCell ref="D23:F23"/>
    <mergeCell ref="D24:F25"/>
    <mergeCell ref="G23:I23"/>
    <mergeCell ref="I27:L27"/>
    <mergeCell ref="J32:K33"/>
    <mergeCell ref="J34:K35"/>
    <mergeCell ref="I34:I35"/>
    <mergeCell ref="L34:N35"/>
    <mergeCell ref="A16:N16"/>
    <mergeCell ref="A17:C17"/>
    <mergeCell ref="A18:C19"/>
    <mergeCell ref="A43:N43"/>
    <mergeCell ref="A27:D27"/>
    <mergeCell ref="A28:D29"/>
    <mergeCell ref="E27:H27"/>
    <mergeCell ref="E28:H29"/>
    <mergeCell ref="I28:L29"/>
    <mergeCell ref="L38:N39"/>
    <mergeCell ref="A40:E40"/>
    <mergeCell ref="A41:E42"/>
    <mergeCell ref="F41:G42"/>
    <mergeCell ref="H41:H42"/>
    <mergeCell ref="I41:J42"/>
    <mergeCell ref="K41:K42"/>
    <mergeCell ref="A38:B39"/>
    <mergeCell ref="C38:E39"/>
    <mergeCell ref="F38:F39"/>
    <mergeCell ref="G38:H39"/>
    <mergeCell ref="I38:I39"/>
    <mergeCell ref="J38:K39"/>
    <mergeCell ref="M28:N29"/>
    <mergeCell ref="F40:G40"/>
    <mergeCell ref="I40:J40"/>
    <mergeCell ref="M27:N27"/>
    <mergeCell ref="A36:D37"/>
    <mergeCell ref="E36:F37"/>
    <mergeCell ref="L36:N37"/>
    <mergeCell ref="L32:N33"/>
    <mergeCell ref="L41:L42"/>
    <mergeCell ref="M41:M42"/>
    <mergeCell ref="N41:N42"/>
    <mergeCell ref="A26:N26"/>
    <mergeCell ref="A30:B31"/>
    <mergeCell ref="C30:E31"/>
    <mergeCell ref="F30:F31"/>
    <mergeCell ref="G30:H31"/>
    <mergeCell ref="I30:I31"/>
    <mergeCell ref="L30:N31"/>
    <mergeCell ref="A34:B35"/>
    <mergeCell ref="C34:E35"/>
    <mergeCell ref="F34:F35"/>
    <mergeCell ref="G34:H35"/>
    <mergeCell ref="J30:K31"/>
    <mergeCell ref="A32:C33"/>
    <mergeCell ref="D32:E33"/>
    <mergeCell ref="F32:G33"/>
    <mergeCell ref="H32:I33"/>
    <mergeCell ref="M17:N17"/>
    <mergeCell ref="M18:N19"/>
    <mergeCell ref="L20:N20"/>
    <mergeCell ref="A21:C22"/>
    <mergeCell ref="D21:F22"/>
    <mergeCell ref="G24:I25"/>
    <mergeCell ref="J24:K25"/>
    <mergeCell ref="L24:N25"/>
    <mergeCell ref="G21:I22"/>
    <mergeCell ref="J21:K22"/>
    <mergeCell ref="L21:N22"/>
    <mergeCell ref="D17:E17"/>
    <mergeCell ref="D18:E19"/>
    <mergeCell ref="F17:G17"/>
    <mergeCell ref="F18:G19"/>
    <mergeCell ref="H18:H19"/>
    <mergeCell ref="I17:J17"/>
    <mergeCell ref="I18:J19"/>
    <mergeCell ref="K17:L17"/>
    <mergeCell ref="K18:L19"/>
    <mergeCell ref="L23:N23"/>
    <mergeCell ref="J23:K23"/>
    <mergeCell ref="K13:L13"/>
    <mergeCell ref="K14:L15"/>
    <mergeCell ref="M13:N13"/>
    <mergeCell ref="M14:N15"/>
    <mergeCell ref="M11:N12"/>
    <mergeCell ref="M10:N10"/>
    <mergeCell ref="A9:N9"/>
    <mergeCell ref="A13:C13"/>
    <mergeCell ref="A14:C15"/>
    <mergeCell ref="H13:J13"/>
    <mergeCell ref="I10:L10"/>
    <mergeCell ref="I12:J12"/>
    <mergeCell ref="I11:J11"/>
    <mergeCell ref="K11:L11"/>
    <mergeCell ref="K12:L12"/>
    <mergeCell ref="G10:H10"/>
    <mergeCell ref="G11:H12"/>
    <mergeCell ref="A10:C10"/>
    <mergeCell ref="A11:C12"/>
    <mergeCell ref="D10:F10"/>
    <mergeCell ref="D11:F12"/>
    <mergeCell ref="F14:F15"/>
    <mergeCell ref="G14:G15"/>
    <mergeCell ref="D14:D15"/>
    <mergeCell ref="L6:N6"/>
    <mergeCell ref="E7:F8"/>
    <mergeCell ref="A7:B8"/>
    <mergeCell ref="C7:D8"/>
    <mergeCell ref="G7:H8"/>
    <mergeCell ref="I7:K8"/>
    <mergeCell ref="L7:N8"/>
    <mergeCell ref="I4:K5"/>
    <mergeCell ref="L4:N5"/>
    <mergeCell ref="A6:B6"/>
    <mergeCell ref="C6:D6"/>
    <mergeCell ref="E6:F6"/>
    <mergeCell ref="G6:H6"/>
    <mergeCell ref="I6:K6"/>
    <mergeCell ref="A1:N1"/>
    <mergeCell ref="A2:N2"/>
    <mergeCell ref="A3:B3"/>
    <mergeCell ref="A4:B5"/>
    <mergeCell ref="C3:F3"/>
    <mergeCell ref="C4:F5"/>
    <mergeCell ref="G3:H3"/>
    <mergeCell ref="I3:K3"/>
    <mergeCell ref="L3:N3"/>
    <mergeCell ref="G4:H5"/>
  </mergeCells>
  <dataValidations count="57">
    <dataValidation type="list" allowBlank="1" showInputMessage="1" showErrorMessage="1" promptTitle="Equipment Type" prompt="Choose the existing equipment type from the dropdown list. " sqref="C4:F5" xr:uid="{9E79DFE0-3EF6-4481-80A6-B0B9D83E2C3E}">
      <formula1>"Furnace- Forced Air, Furnace- Gravity, Boiler- Hot Water, Boiler- Steam, Space Heater, Heat Pump- Central, Heat Pump- Room/Window, Heat Pump- PTHP, Heat Pump- Ductless Mini-Split, Vented Space Heater, Unvented Space Heater, None, Other "</formula1>
    </dataValidation>
    <dataValidation type="list" allowBlank="1" showInputMessage="1" showErrorMessage="1" promptTitle="Fuel Type" prompt="Select the fuel type from the dropdown list used by this system. " sqref="G4:H5" xr:uid="{6A345C39-092C-4DE2-B0FB-1E885484B700}">
      <formula1>"Electricity, Natural Gas, Propane'LPG, Fuel Oil, Kerosene, Wood, Coal, Other "</formula1>
    </dataValidation>
    <dataValidation type="list" allowBlank="1" showInputMessage="1" showErrorMessage="1" promptTitle="Location" prompt="Select the location for the Existing Equipment " sqref="I4:K5" xr:uid="{AA6A9F28-93A0-45D0-AE55-7991D00E5815}">
      <formula1>"Conditioned Space, Unconditioned Attic/Ceiling, Unconditioned Garage, Unconditioned Basement, Unconditioned Crawlspace/Belly "</formula1>
    </dataValidation>
    <dataValidation type="list" allowBlank="1" showInputMessage="1" showErrorMessage="1" promptTitle="Gas Leak Preseent" prompt="Is there a Gas Leak Present? _x000a_Select from the dropdown list. " sqref="G11:H12" xr:uid="{1F455C37-BB19-43D0-BA70-F15366FC8602}">
      <formula1>"Yes, No, N/A"</formula1>
    </dataValidation>
    <dataValidation type="list" allowBlank="1" showInputMessage="1" showErrorMessage="1" promptTitle="Maintenance Status" prompt="Select a Maintenance Status that best describes this Equipment. " sqref="A11:C12" xr:uid="{8E653535-13BD-4C43-BB5E-4E806762C09E}">
      <formula1>"Annual Professional Maintenance, Seldom or Never Maintained, Not Working"</formula1>
    </dataValidation>
    <dataValidation type="list" allowBlank="1" showInputMessage="1" showErrorMessage="1" promptTitle="Further Testing" prompt="Based on Inspection, does this unit require further diagnostic testing? _x000a_Select an option from the dropdown list. " sqref="D11:F12" xr:uid="{E9148C87-AE39-43A5-B080-6256EB8F009F}">
      <formula1>"Yes- Critical Issue, Yes- Performance Concern, Yes- Aifflow Issue, Yes- Electrical Problem, Yes- Heat Exchange Issue, No- Operating Normally, No- Minor Adjustment Needed, No- Routine Maintenance Advised, No- Check for Efficiency Replacement "</formula1>
    </dataValidation>
    <dataValidation type="list" allowBlank="1" showInputMessage="1" showErrorMessage="1" promptTitle="Heat Rise Results " prompt="According to the data plate are these readings within range of specifications?" sqref="M11:N12" xr:uid="{1875A924-C30F-492B-B903-DA95836A1943}">
      <formula1>"Pass- Within Limits, Fail- Outside Limits, N/A"</formula1>
    </dataValidation>
    <dataValidation type="list" allowBlank="1" showInputMessage="1" showErrorMessage="1" promptTitle="Ton(s)" prompt="Enter Ton(s), when applicable. " sqref="M14:N15" xr:uid="{E6E921F7-9A28-4871-A10D-74CED4B03A97}">
      <formula1>"1,1.5,2,2.5,3,3.5,4,4.5,5"</formula1>
    </dataValidation>
    <dataValidation type="list" allowBlank="1" showInputMessage="1" showErrorMessage="1" promptTitle="Efficiency Measurement" prompt="Select the Measurement used to describe the replacement equipment being evaluated (NEAT/MHEA)_x000a_" sqref="H41:H42" xr:uid="{5993FAEF-B8CE-4F3B-9380-06F31F887222}">
      <formula1>"%, HSPF2, COP, "</formula1>
    </dataValidation>
    <dataValidation type="list" allowBlank="1" showInputMessage="1" showErrorMessage="1" promptTitle="Output Capacity Measurement" prompt="Enter the Output Capacity Measurement for the evaulated equipment (NEAT/MHEA)" sqref="K41:K42" xr:uid="{500D62F7-2F46-4EE5-837C-06001CCD36D8}">
      <formula1>"kBtu/hr, Btu/hr, kW"</formula1>
    </dataValidation>
    <dataValidation type="list" allowBlank="1" showInputMessage="1" showErrorMessage="1" promptTitle="Thermostat Type" prompt="Select the Thermostat Type from the dropdown list. " sqref="A28:D29" xr:uid="{CF3078DC-92EE-4EB3-AEE1-F248A7F6B0BC}">
      <formula1>"Mechanical (bimatallic Strip), Mechanical (mercery Bulb), Electronic (no Setback), Electronic (with Setback), Power Pile, Other "</formula1>
    </dataValidation>
    <dataValidation allowBlank="1" showInputMessage="1" showErrorMessage="1" promptTitle="Daytime Thermostat Setting (F)" prompt="Values are between 50 and 100. " sqref="E28:H29" xr:uid="{CEFAD93C-0F1F-4C49-9A38-6E32FF286D2B}"/>
    <dataValidation allowBlank="1" showInputMessage="1" showErrorMessage="1" promptTitle="Nighttime Thermostat Setting (F)" prompt="Values are between 50 and 100." sqref="I28:L29" xr:uid="{3F2DA24A-5F27-41E3-AA4B-505FE2AB93DB}"/>
    <dataValidation allowBlank="1" showInputMessage="1" showErrorMessage="1" promptTitle="Relocate Thermostat" prompt="Check box if existing thermostat is exposed to direct sunlight, too close to supply vent or return air, etc. " sqref="M28:N29" xr:uid="{7A368550-12B6-4098-A769-D948CCD2F02B}"/>
    <dataValidation type="list" allowBlank="1" showInputMessage="1" showErrorMessage="1" promptTitle="Existing Flue Pipe" prompt="Select the type of flue pipe material for the heating system, if applicable. " sqref="A21:C22" xr:uid="{418273A4-AE8E-43FE-A86B-0F6B89CCAC4B}">
      <formula1>"Metal Single Wall, Metal Double Wall, PVC, Other, N/A"</formula1>
    </dataValidation>
    <dataValidation type="list" allowBlank="1" showInputMessage="1" showErrorMessage="1" promptTitle="Existing Flue Condition " prompt="Select the option that best describes the Existing Flue Pipe. " sqref="D21:F22" xr:uid="{9069EFE4-0691-4C1A-A3BB-D3F84D55CA0D}">
      <formula1>"Good, Fair, Poor (but Working), Broken (Not Working), None, N/A "</formula1>
    </dataValidation>
    <dataValidation type="list" allowBlank="1" showInputMessage="1" showErrorMessage="1" promptTitle="Combustion System Type" prompt="Select the Combustion Type for the Heating Equipment. " sqref="G21:I22" xr:uid="{550D355C-8E1A-4327-A1DF-A7C9EB533C94}">
      <formula1>"Sealed, Unsealed, N/A"</formula1>
    </dataValidation>
    <dataValidation type="list" allowBlank="1" showInputMessage="1" showErrorMessage="1" promptTitle="Combustion Air Intake" prompt="Is Combustion Air Present for the Equipment? " sqref="L21:N22" xr:uid="{F2D84945-D051-4D2A-907A-AD4C8D228058}">
      <formula1>"Adequate, Present but Inadequate, Other, N/A"</formula1>
    </dataValidation>
    <dataValidation type="list" allowBlank="1" showInputMessage="1" showErrorMessage="1" promptTitle="Blower Motor Type" prompt="Select the Blower Motor Type, if known. " sqref="A24:C25" xr:uid="{A0D461F1-4D0C-4E5B-9009-48B87643B03F}">
      <formula1>"Direct Drive, Belt Drive, N/A"</formula1>
    </dataValidation>
    <dataValidation type="list" allowBlank="1" showInputMessage="1" showErrorMessage="1" promptTitle="Blower Condition" prompt="Select the option that best describes the Blower Condition. " sqref="D24:F25" xr:uid="{D7F2BB41-80F8-49A0-9052-D5669105A13C}">
      <formula1>"Clean, Dirty, Plugged, N/A"</formula1>
    </dataValidation>
    <dataValidation type="list" allowBlank="1" showInputMessage="1" showErrorMessage="1" promptTitle="Air Filter Location" prompt="Where is the Filter Located, choose from the dropdown list. " sqref="G24:I25" xr:uid="{3D5CA541-3542-4AE4-B067-D459AD1D077A}">
      <formula1>"In Furnace, In Compartment Door, In Duct, Other"</formula1>
    </dataValidation>
    <dataValidation type="list" allowBlank="1" showInputMessage="1" showErrorMessage="1" sqref="J24:K25" xr:uid="{4E01DE98-B25E-403C-BD08-61DC4EC9C814}">
      <formula1>"Clean, Fair, Dirty, Plugged, None"</formula1>
    </dataValidation>
    <dataValidation type="list" allowBlank="1" showInputMessage="1" showErrorMessage="1" promptTitle="Replacement Equipment " prompt="Select the Replacement Equipment to be evaluated for (NEAT/MHEA)" sqref="A41:E42" xr:uid="{A5078924-FD86-4C41-B1D0-CD4310F1077D}">
      <formula1>"Furance- Forced Air, Furnance- Gravity, Boiler- Hot Water, Boiler- Steam, Space Heater, Heat Pump- Central, Heat Pump- Room/Window, Heat Pump- PTHP, Heat Pump- Ductless Mini-Split"</formula1>
    </dataValidation>
    <dataValidation allowBlank="1" showInputMessage="1" showErrorMessage="1" promptTitle="HVAC System Code" prompt="Entr the Code that makes the most sense to Agency to idenitfy the existing heating system. " sqref="A4:B5" xr:uid="{2F6C1ABD-6888-4D5C-83B3-B65B25496A7A}"/>
    <dataValidation allowBlank="1" showInputMessage="1" showErrorMessage="1" promptTitle="Year Manfucatured" prompt="Enter the Manufactured Date. " sqref="L4:N5" xr:uid="{A86A356D-C5D8-488E-8D25-D760FBFC105E}"/>
    <dataValidation allowBlank="1" showInputMessage="1" showErrorMessage="1" promptTitle="Primary System" prompt="Utilize the checkbox to indicate if this heating system is the primary system for the dwelling unit. " sqref="A7:B8" xr:uid="{08A734E4-38F2-42FB-9FC1-2E1C38CB1F67}"/>
    <dataValidation allowBlank="1" showInputMessage="1" showErrorMessage="1" promptTitle="Secondary System" prompt="Utilize this checkbox to indicate if the existing equipment is used as a secondary heating system for the dwelling unt. _x000a_" sqref="C7:D8" xr:uid="{89912CBF-7AB3-46DE-BC81-20FB25E0C9FF}"/>
    <dataValidation type="list" allowBlank="1" showInputMessage="1" showErrorMessage="1" promptTitle="Flow Configuration " prompt="Select the direction the heat is distributed through the duct system. " sqref="E7:F8" xr:uid="{38D92E81-7A51-4800-9084-1D5F02CC222A}">
      <formula1>"Upflow, Downflow, Horizontal "</formula1>
    </dataValidation>
    <dataValidation allowBlank="1" showInputMessage="1" showErrorMessage="1" promptTitle="CO Reading" prompt="Enter CO Reading taken from Combustion Analyzer, if applicable. " sqref="G7:H8" xr:uid="{305F5F43-C1A6-4274-B156-C97E717A2B10}"/>
    <dataValidation allowBlank="1" showInputMessage="1" showErrorMessage="1" promptTitle="Serial Number" prompt="Enter Serial Number taken from the Equipment." sqref="I7:K8" xr:uid="{0F7F1500-134E-4B29-AD5E-8E512B251D72}"/>
    <dataValidation allowBlank="1" showInputMessage="1" showErrorMessage="1" promptTitle="Model #" prompt="Enter the model # taken from the Equipment. " sqref="L7:N8" xr:uid="{0140019B-234E-4A43-9B62-E59EE4E4A0FB}"/>
    <dataValidation allowBlank="1" showInputMessage="1" showErrorMessage="1" promptTitle="Supply Temp." prompt="Enter Supply Temp from Heat Rise Test" sqref="I12:J12" xr:uid="{394FE507-6390-4140-8BFC-235BB47D13D2}"/>
    <dataValidation allowBlank="1" showInputMessage="1" showErrorMessage="1" promptTitle="Return Temp." prompt="Enter Return Temp from Heat Rise Test. " sqref="K12:L12" xr:uid="{5D673ED4-29AA-4F5D-A45B-CE03A6698E21}"/>
    <dataValidation allowBlank="1" showInputMessage="1" showErrorMessage="1" promptTitle="Output Capacity" prompt="Enter the output capacity of the heating system in units of kBtu/hr. The output capacity is usually obtained directly from the nameplate of the heating system or from an inspection of nozzle sizes, etc. " sqref="F14" xr:uid="{E15E979A-F782-411E-8399-8981E34D8A0C}"/>
    <dataValidation type="list" allowBlank="1" showInputMessage="1" showErrorMessage="1" promptTitle="Output Capacity Measurement " prompt="Select Output Capacity Measurement " sqref="G14:G15" xr:uid="{1827F1AB-5CBB-499D-BFF4-164CD160DC8C}">
      <formula1>"kBtu/hr, Btu/hr, kW"</formula1>
    </dataValidation>
    <dataValidation type="list" allowBlank="1" showInputMessage="1" showErrorMessage="1" sqref="E14:E15" xr:uid="{32C012E2-53C6-4092-8252-8AC01528540F}">
      <formula1>"%,HSPF, HSPF2, COP, "</formula1>
    </dataValidation>
    <dataValidation allowBlank="1" showInputMessage="1" showErrorMessage="1" promptTitle="Steady State Efficiency" prompt="Enter Stead State Efficiency from Combustiion Analyzer " sqref="H14:J15" xr:uid="{C39AD6B5-27A2-4235-9985-C9CACFEFAD94}"/>
    <dataValidation allowBlank="1" showInputMessage="1" showErrorMessage="1" promptTitle="Existing HSPF" prompt="Enter Existing HSPF if known. " sqref="K14:L15" xr:uid="{E2ED2518-E373-4709-A5ED-BD4ACE130295}"/>
    <dataValidation allowBlank="1" showInputMessage="1" showErrorMessage="1" promptTitle="Fraction of Load Served" prompt="Enter the Estimated Fraction of Load Served in %." sqref="A18:C19" xr:uid="{A406FF65-4852-4FB2-A904-B17232640B2D}"/>
    <dataValidation allowBlank="1" showInputMessage="1" showErrorMessage="1" promptTitle="Atmospheric Burner" prompt="Select the Check Box if Present. " sqref="D18:E19" xr:uid="{EC485412-CF6F-4827-A5D7-D0FAD70672F5}"/>
    <dataValidation allowBlank="1" showInputMessage="1" showErrorMessage="1" promptTitle="Automatic Vent Damper" prompt="Select the Checkbox if Present. " sqref="F18:G19" xr:uid="{857398DE-D774-4DE5-B366-3604B9E980CE}"/>
    <dataValidation allowBlank="1" showInputMessage="1" showErrorMessage="1" promptTitle="IID" prompt="Select the box if Present. " sqref="H18:H19" xr:uid="{12FE7308-9BB1-4262-8AD6-2A709E63E57F}"/>
    <dataValidation allowBlank="1" showInputMessage="1" showErrorMessage="1" promptTitle="Pilot Light " prompt="Select the box if Present. " sqref="I18:J19" xr:uid="{D8EA8BD8-980F-45A1-9F23-2C9AD18224A1}"/>
    <dataValidation allowBlank="1" showInputMessage="1" showErrorMessage="1" promptTitle="On in Summer " prompt="Select the box if Present. " sqref="K18:L19" xr:uid="{014CD0B3-D271-4C50-85F1-B1E33CF87121}"/>
    <dataValidation allowBlank="1" showInputMessage="1" showErrorMessage="1" promptTitle="Heating Setback Used " prompt="Select the box if a heating setback is being used. " sqref="M18:N19" xr:uid="{91DFDE86-7505-4E80-BDC2-B32BE8BFDCB5}"/>
    <dataValidation allowBlank="1" showInputMessage="1" showErrorMessage="1" promptTitle="Flue Diameter (in)" prompt="Enter the Flue Diameter in inhces for the Flue Pipe. " sqref="J21:K22" xr:uid="{3937055D-D1BD-47BC-8388-FC0576B1BC18}"/>
    <dataValidation allowBlank="1" showInputMessage="1" showErrorMessage="1" promptTitle="Heating Nighttime Setback (F)" prompt="The number of degrees the thermostat lowers the heating temperature at night to save energy while maintaining comfort. Typically, this is set 5-10°F below the normal daytime temperature._x000a_• Values are between 1 and 10 _x000a_" sqref="D32:E33" xr:uid="{127767FB-CF59-42B5-9D53-5A1ABA125465}"/>
    <dataValidation allowBlank="1" showInputMessage="1" showErrorMessage="1" prompt="The number of hours each day that a set-back thermostat, if one exists, affects the thermostat set-point._x000a_A typical range for Daily Setback Hours is 6 to 10 hours per day, depending on household schedules and comfort preferences._x000a_• Values are between 1-12" sqref="H32:I33" xr:uid="{D4223B13-C89A-48D0-943E-734E360D4A02}"/>
    <dataValidation allowBlank="1" showInputMessage="1" showErrorMessage="1" promptTitle="Heating Efficiency (%) Improve. " prompt="1-2% is typical. 5% is possible if the unit is old, has not been recently tuned, and is tuned using diagnostic equipment." sqref="G36:I37" xr:uid="{257718A3-17CF-4615-9A6D-01FA8364A5A5}"/>
    <dataValidation allowBlank="1" showInputMessage="1" showErrorMessage="1" promptTitle="Efficiency" prompt="Enter projected % of replacement equipment being evaluated (NEAT/MHEA)" sqref="F41:G42" xr:uid="{C1E5EDE2-D5CA-47CE-8448-17C33944DC4F}"/>
    <dataValidation allowBlank="1" showInputMessage="1" showErrorMessage="1" promptTitle="Output Capacity" prompt="Enter the Output Capacity of the equipment being evaluated (NEAT/MHEA)" sqref="I41:J42" xr:uid="{2A7EB380-7FF0-47C2-AA6B-4431A73C6334}"/>
    <dataValidation allowBlank="1" showInputMessage="1" showErrorMessage="1" promptTitle="Cost(s)" prompt="Enter Costs Associated with the equipment being evaluated (NEAT/MHEA)" sqref="L41:L42 M41:M42 N41:N42" xr:uid="{539AA1F0-1854-41C3-B2D6-238588027AD5}"/>
    <dataValidation allowBlank="1" showInputMessage="1" showErrorMessage="1" promptTitle="Tune Up" prompt="Select this Checkbox if inspection of the existing equipment indicates a system tune-up is all that is necessary. " sqref="A34:B35" xr:uid="{E781CEDD-D16E-4E2B-BFB1-A958420DA78E}"/>
    <dataValidation allowBlank="1" showInputMessage="1" showErrorMessage="1" promptTitle="Required" prompt="Check required to apply the measure as a Health and Safety Measure. " sqref="F34:F35" xr:uid="{13111C5E-69FC-4C50-B53D-B3067FFB8F15}"/>
    <dataValidation allowBlank="1" showInputMessage="1" showErrorMessage="1" promptTitle="Include In SIR" prompt="Check both “Required” and “Include in SIR” to apply the measure as an Incidental Repair (below SIR threshold) or Energy- Conservation Measure (above SIR threshold)" sqref="I34:I35 I30:I31" xr:uid="{F544C662-A66C-4C37-92FC-E2602D94047A}"/>
    <dataValidation allowBlank="1" showInputMessage="1" showErrorMessage="1" promptTitle="Required " prompt="Check required to apply the measure as a Health and Safety Measure. " sqref="F30:F31" xr:uid="{0F6104F1-4EDD-4FF5-B5AF-EB5DA570A174}"/>
    <dataValidation allowBlank="1" showInputMessage="1" showErrorMessage="1" promptTitle="Install Smart Thermostat" prompt="Select the Check Box if the existing HVAC system does not have a Smart Thermostat to operate the heating/cooling. " sqref="A30:B31" xr:uid="{9054C6EE-985A-4235-BBF7-1A691E419E4F}"/>
  </dataValidations>
  <printOptions horizontalCentered="1"/>
  <pageMargins left="0" right="0" top="0" bottom="0" header="0" footer="0"/>
  <pageSetup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476250</xdr:colOff>
                    <xdr:row>6</xdr:row>
                    <xdr:rowOff>19050</xdr:rowOff>
                  </from>
                  <to>
                    <xdr:col>1</xdr:col>
                    <xdr:colOff>9525</xdr:colOff>
                    <xdr:row>7</xdr:row>
                    <xdr:rowOff>104775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523875</xdr:colOff>
                    <xdr:row>6</xdr:row>
                    <xdr:rowOff>19050</xdr:rowOff>
                  </from>
                  <to>
                    <xdr:col>3</xdr:col>
                    <xdr:colOff>57150</xdr:colOff>
                    <xdr:row>7</xdr:row>
                    <xdr:rowOff>104775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895350</xdr:colOff>
                    <xdr:row>17</xdr:row>
                    <xdr:rowOff>38100</xdr:rowOff>
                  </from>
                  <to>
                    <xdr:col>4</xdr:col>
                    <xdr:colOff>400050</xdr:colOff>
                    <xdr:row>18</xdr:row>
                    <xdr:rowOff>123825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0</xdr:col>
                    <xdr:colOff>504825</xdr:colOff>
                    <xdr:row>29</xdr:row>
                    <xdr:rowOff>47625</xdr:rowOff>
                  </from>
                  <to>
                    <xdr:col>1</xdr:col>
                    <xdr:colOff>38100</xdr:colOff>
                    <xdr:row>30</xdr:row>
                    <xdr:rowOff>133350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7</xdr:col>
                    <xdr:colOff>361950</xdr:colOff>
                    <xdr:row>17</xdr:row>
                    <xdr:rowOff>28575</xdr:rowOff>
                  </from>
                  <to>
                    <xdr:col>7</xdr:col>
                    <xdr:colOff>876300</xdr:colOff>
                    <xdr:row>18</xdr:row>
                    <xdr:rowOff>104775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10</xdr:col>
                    <xdr:colOff>333375</xdr:colOff>
                    <xdr:row>17</xdr:row>
                    <xdr:rowOff>47625</xdr:rowOff>
                  </from>
                  <to>
                    <xdr:col>10</xdr:col>
                    <xdr:colOff>733425</xdr:colOff>
                    <xdr:row>18</xdr:row>
                    <xdr:rowOff>133350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12</xdr:col>
                    <xdr:colOff>428625</xdr:colOff>
                    <xdr:row>17</xdr:row>
                    <xdr:rowOff>76200</xdr:rowOff>
                  </from>
                  <to>
                    <xdr:col>12</xdr:col>
                    <xdr:colOff>828675</xdr:colOff>
                    <xdr:row>18</xdr:row>
                    <xdr:rowOff>161925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5</xdr:col>
                    <xdr:colOff>171450</xdr:colOff>
                    <xdr:row>29</xdr:row>
                    <xdr:rowOff>57150</xdr:rowOff>
                  </from>
                  <to>
                    <xdr:col>5</xdr:col>
                    <xdr:colOff>571500</xdr:colOff>
                    <xdr:row>30</xdr:row>
                    <xdr:rowOff>142875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8</xdr:col>
                    <xdr:colOff>161925</xdr:colOff>
                    <xdr:row>29</xdr:row>
                    <xdr:rowOff>76200</xdr:rowOff>
                  </from>
                  <to>
                    <xdr:col>8</xdr:col>
                    <xdr:colOff>561975</xdr:colOff>
                    <xdr:row>30</xdr:row>
                    <xdr:rowOff>161925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0</xdr:col>
                    <xdr:colOff>419100</xdr:colOff>
                    <xdr:row>33</xdr:row>
                    <xdr:rowOff>19050</xdr:rowOff>
                  </from>
                  <to>
                    <xdr:col>0</xdr:col>
                    <xdr:colOff>819150</xdr:colOff>
                    <xdr:row>34</xdr:row>
                    <xdr:rowOff>104775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5</xdr:col>
                    <xdr:colOff>257175</xdr:colOff>
                    <xdr:row>33</xdr:row>
                    <xdr:rowOff>66675</xdr:rowOff>
                  </from>
                  <to>
                    <xdr:col>5</xdr:col>
                    <xdr:colOff>657225</xdr:colOff>
                    <xdr:row>34</xdr:row>
                    <xdr:rowOff>152400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8</xdr:col>
                    <xdr:colOff>142875</xdr:colOff>
                    <xdr:row>33</xdr:row>
                    <xdr:rowOff>47625</xdr:rowOff>
                  </from>
                  <to>
                    <xdr:col>8</xdr:col>
                    <xdr:colOff>542925</xdr:colOff>
                    <xdr:row>34</xdr:row>
                    <xdr:rowOff>133350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0</xdr:col>
                    <xdr:colOff>390525</xdr:colOff>
                    <xdr:row>37</xdr:row>
                    <xdr:rowOff>47625</xdr:rowOff>
                  </from>
                  <to>
                    <xdr:col>0</xdr:col>
                    <xdr:colOff>790575</xdr:colOff>
                    <xdr:row>38</xdr:row>
                    <xdr:rowOff>133350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5</xdr:col>
                    <xdr:colOff>200025</xdr:colOff>
                    <xdr:row>37</xdr:row>
                    <xdr:rowOff>66675</xdr:rowOff>
                  </from>
                  <to>
                    <xdr:col>5</xdr:col>
                    <xdr:colOff>600075</xdr:colOff>
                    <xdr:row>38</xdr:row>
                    <xdr:rowOff>152400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8</xdr:col>
                    <xdr:colOff>133350</xdr:colOff>
                    <xdr:row>37</xdr:row>
                    <xdr:rowOff>57150</xdr:rowOff>
                  </from>
                  <to>
                    <xdr:col>8</xdr:col>
                    <xdr:colOff>533400</xdr:colOff>
                    <xdr:row>38</xdr:row>
                    <xdr:rowOff>142875</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12</xdr:col>
                    <xdr:colOff>628650</xdr:colOff>
                    <xdr:row>27</xdr:row>
                    <xdr:rowOff>38100</xdr:rowOff>
                  </from>
                  <to>
                    <xdr:col>13</xdr:col>
                    <xdr:colOff>161925</xdr:colOff>
                    <xdr:row>28</xdr:row>
                    <xdr:rowOff>114300</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5</xdr:col>
                    <xdr:colOff>742950</xdr:colOff>
                    <xdr:row>17</xdr:row>
                    <xdr:rowOff>38100</xdr:rowOff>
                  </from>
                  <to>
                    <xdr:col>6</xdr:col>
                    <xdr:colOff>276225</xdr:colOff>
                    <xdr:row>18</xdr:row>
                    <xdr:rowOff>123825</xdr:rowOff>
                  </to>
                </anchor>
              </controlPr>
            </control>
          </mc:Choice>
        </mc:AlternateContent>
        <mc:AlternateContent xmlns:mc="http://schemas.openxmlformats.org/markup-compatibility/2006">
          <mc:Choice Requires="x14">
            <control shapeId="1059" r:id="rId21" name="Option Button 35">
              <controlPr defaultSize="0" autoFill="0" autoLine="0" autoPict="0">
                <anchor moveWithCells="1">
                  <from>
                    <xdr:col>8</xdr:col>
                    <xdr:colOff>733425</xdr:colOff>
                    <xdr:row>17</xdr:row>
                    <xdr:rowOff>38100</xdr:rowOff>
                  </from>
                  <to>
                    <xdr:col>9</xdr:col>
                    <xdr:colOff>628650</xdr:colOff>
                    <xdr:row>18</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9</vt:i4>
      </vt:variant>
    </vt:vector>
  </HeadingPairs>
  <TitlesOfParts>
    <vt:vector size="31" baseType="lpstr">
      <vt:lpstr>Client Information </vt:lpstr>
      <vt:lpstr>Drawing</vt:lpstr>
      <vt:lpstr>Drawing- Example</vt:lpstr>
      <vt:lpstr>Walls</vt:lpstr>
      <vt:lpstr>Windows </vt:lpstr>
      <vt:lpstr>Doors</vt:lpstr>
      <vt:lpstr>Attics</vt:lpstr>
      <vt:lpstr>Foundation</vt:lpstr>
      <vt:lpstr>Heating (1)</vt:lpstr>
      <vt:lpstr>Heating  (2)</vt:lpstr>
      <vt:lpstr>Heating  (3)</vt:lpstr>
      <vt:lpstr>Heating  (4)</vt:lpstr>
      <vt:lpstr>Cooling (1) </vt:lpstr>
      <vt:lpstr>Cooling (2)</vt:lpstr>
      <vt:lpstr>Cooling (3)</vt:lpstr>
      <vt:lpstr>Cooling (4)</vt:lpstr>
      <vt:lpstr>Duct System (1)</vt:lpstr>
      <vt:lpstr>Duct System (2)</vt:lpstr>
      <vt:lpstr>Ducts and Infiltration</vt:lpstr>
      <vt:lpstr>Baseloads</vt:lpstr>
      <vt:lpstr>Health &amp; Safety </vt:lpstr>
      <vt:lpstr>Repairs </vt:lpstr>
      <vt:lpstr>Baseloads!Print_Area</vt:lpstr>
      <vt:lpstr>'Client Information '!Print_Area</vt:lpstr>
      <vt:lpstr>'Cooling (1) '!Print_Area</vt:lpstr>
      <vt:lpstr>Doors!Print_Area</vt:lpstr>
      <vt:lpstr>'Duct System (1)'!Print_Area</vt:lpstr>
      <vt:lpstr>'Ducts and Infiltration'!Print_Area</vt:lpstr>
      <vt:lpstr>Foundation!Print_Area</vt:lpstr>
      <vt:lpstr>'Heating (1)'!Print_Area</vt:lpstr>
      <vt:lpstr>Walls!Print_Area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Brown</dc:creator>
  <cp:lastModifiedBy>Evan Brown</cp:lastModifiedBy>
  <cp:lastPrinted>2025-04-15T15:47:46Z</cp:lastPrinted>
  <dcterms:created xsi:type="dcterms:W3CDTF">2025-03-31T15:25:09Z</dcterms:created>
  <dcterms:modified xsi:type="dcterms:W3CDTF">2025-04-15T15:48:13Z</dcterms:modified>
</cp:coreProperties>
</file>