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ca\catr\WAP\Website\Posted\Program Guidance Webpage\Program Forms\1-Program Administration Forms\"/>
    </mc:Choice>
  </mc:AlternateContent>
  <bookViews>
    <workbookView xWindow="1275" yWindow="2595" windowWidth="14160" windowHeight="7560" firstSheet="1" activeTab="1"/>
  </bookViews>
  <sheets>
    <sheet name="LIHEAP-WAP Production Tool" sheetId="5" r:id="rId1"/>
    <sheet name="DOE-WAP Production Tool" sheetId="6" r:id="rId2"/>
    <sheet name="DOE_BIL WAP Production Tool" sheetId="7" r:id="rId3"/>
    <sheet name="Production Planning" sheetId="8" r:id="rId4"/>
    <sheet name="Staff Planning" sheetId="9" r:id="rId5"/>
  </sheets>
  <definedNames>
    <definedName name="CEAP_Production_Schedule">#REF!</definedName>
    <definedName name="_xlnm.Print_Area" localSheetId="2">'DOE_BIL WAP Production Tool'!$A$2:$H$75</definedName>
    <definedName name="_xlnm.Print_Area" localSheetId="1">'DOE-WAP Production Tool'!$A$2:$I$52</definedName>
    <definedName name="_xlnm.Print_Area" localSheetId="0">'LIHEAP-WAP Production Tool'!$A$2:$G$52</definedName>
  </definedNames>
  <calcPr calcId="162913"/>
</workbook>
</file>

<file path=xl/calcChain.xml><?xml version="1.0" encoding="utf-8"?>
<calcChain xmlns="http://schemas.openxmlformats.org/spreadsheetml/2006/main">
  <c r="I12" i="6" l="1"/>
  <c r="I11" i="6"/>
  <c r="I10" i="6"/>
  <c r="H13" i="6"/>
  <c r="H12" i="6"/>
  <c r="E61" i="7" l="1"/>
  <c r="D61" i="7"/>
  <c r="D22" i="7" l="1"/>
  <c r="B61" i="7"/>
  <c r="F61" i="7" s="1"/>
  <c r="C61" i="7"/>
  <c r="G61" i="7" s="1"/>
  <c r="S52" i="8" l="1"/>
  <c r="R52" i="8"/>
  <c r="Q52" i="8"/>
  <c r="P52" i="8"/>
  <c r="O52" i="8"/>
  <c r="N52" i="8"/>
  <c r="I52" i="8"/>
  <c r="G52" i="8"/>
  <c r="M52" i="8" s="1"/>
  <c r="F52" i="8"/>
  <c r="L52" i="8" s="1"/>
  <c r="E52" i="8"/>
  <c r="K52" i="8" s="1"/>
  <c r="D52" i="8"/>
  <c r="J52" i="8" s="1"/>
  <c r="C52" i="8"/>
  <c r="B52" i="8"/>
  <c r="H52" i="8" s="1"/>
  <c r="S51" i="8"/>
  <c r="R51" i="8"/>
  <c r="Q51" i="8"/>
  <c r="P51" i="8"/>
  <c r="O51" i="8"/>
  <c r="N51" i="8"/>
  <c r="M51" i="8"/>
  <c r="L51" i="8"/>
  <c r="K51" i="8"/>
  <c r="J51" i="8"/>
  <c r="H51" i="8"/>
  <c r="G51" i="8"/>
  <c r="F51" i="8"/>
  <c r="E51" i="8"/>
  <c r="D51" i="8"/>
  <c r="C51" i="8"/>
  <c r="I51" i="8" s="1"/>
  <c r="B51" i="8"/>
  <c r="S50" i="8"/>
  <c r="R50" i="8"/>
  <c r="Q50" i="8"/>
  <c r="P50" i="8"/>
  <c r="O50" i="8"/>
  <c r="N50" i="8"/>
  <c r="I50" i="8"/>
  <c r="G50" i="8"/>
  <c r="M50" i="8" s="1"/>
  <c r="F50" i="8"/>
  <c r="L50" i="8" s="1"/>
  <c r="E50" i="8"/>
  <c r="K50" i="8" s="1"/>
  <c r="D50" i="8"/>
  <c r="J50" i="8" s="1"/>
  <c r="C50" i="8"/>
  <c r="B50" i="8"/>
  <c r="H50" i="8" s="1"/>
  <c r="S49" i="8"/>
  <c r="R49" i="8"/>
  <c r="Q49" i="8"/>
  <c r="P49" i="8"/>
  <c r="O49" i="8"/>
  <c r="N49" i="8"/>
  <c r="M49" i="8"/>
  <c r="L49" i="8"/>
  <c r="K49" i="8"/>
  <c r="J49" i="8"/>
  <c r="H49" i="8"/>
  <c r="G49" i="8"/>
  <c r="F49" i="8"/>
  <c r="E49" i="8"/>
  <c r="D49" i="8"/>
  <c r="C49" i="8"/>
  <c r="I49" i="8" s="1"/>
  <c r="B49" i="8"/>
  <c r="S48" i="8"/>
  <c r="R48" i="8"/>
  <c r="Q48" i="8"/>
  <c r="P48" i="8"/>
  <c r="O48" i="8"/>
  <c r="N48" i="8"/>
  <c r="I48" i="8"/>
  <c r="G48" i="8"/>
  <c r="M48" i="8" s="1"/>
  <c r="F48" i="8"/>
  <c r="L48" i="8" s="1"/>
  <c r="E48" i="8"/>
  <c r="K48" i="8" s="1"/>
  <c r="D48" i="8"/>
  <c r="J48" i="8" s="1"/>
  <c r="C48" i="8"/>
  <c r="B48" i="8"/>
  <c r="H48" i="8" s="1"/>
  <c r="S46" i="8"/>
  <c r="R46" i="8"/>
  <c r="Q46" i="8"/>
  <c r="P46" i="8"/>
  <c r="O46" i="8"/>
  <c r="N46" i="8"/>
  <c r="I46" i="8"/>
  <c r="G46" i="8"/>
  <c r="M46" i="8" s="1"/>
  <c r="F46" i="8"/>
  <c r="L46" i="8" s="1"/>
  <c r="E46" i="8"/>
  <c r="K46" i="8" s="1"/>
  <c r="D46" i="8"/>
  <c r="J46" i="8" s="1"/>
  <c r="C46" i="8"/>
  <c r="B46" i="8"/>
  <c r="H46" i="8" s="1"/>
  <c r="S45" i="8"/>
  <c r="R45" i="8"/>
  <c r="Q45" i="8"/>
  <c r="P45" i="8"/>
  <c r="O45" i="8"/>
  <c r="N45" i="8"/>
  <c r="M45" i="8"/>
  <c r="L45" i="8"/>
  <c r="K45" i="8"/>
  <c r="J45" i="8"/>
  <c r="H45" i="8"/>
  <c r="G45" i="8"/>
  <c r="F45" i="8"/>
  <c r="E45" i="8"/>
  <c r="D45" i="8"/>
  <c r="C45" i="8"/>
  <c r="I45" i="8" s="1"/>
  <c r="B45" i="8"/>
  <c r="S44" i="8"/>
  <c r="R44" i="8"/>
  <c r="Q44" i="8"/>
  <c r="P44" i="8"/>
  <c r="O44" i="8"/>
  <c r="N44" i="8"/>
  <c r="I44" i="8"/>
  <c r="G44" i="8"/>
  <c r="M44" i="8" s="1"/>
  <c r="F44" i="8"/>
  <c r="L44" i="8" s="1"/>
  <c r="E44" i="8"/>
  <c r="K44" i="8" s="1"/>
  <c r="D44" i="8"/>
  <c r="J44" i="8" s="1"/>
  <c r="C44" i="8"/>
  <c r="B44" i="8"/>
  <c r="H44" i="8" s="1"/>
  <c r="S43" i="8"/>
  <c r="R43" i="8"/>
  <c r="Q43" i="8"/>
  <c r="P43" i="8"/>
  <c r="O43" i="8"/>
  <c r="N43" i="8"/>
  <c r="M43" i="8"/>
  <c r="L43" i="8"/>
  <c r="K43" i="8"/>
  <c r="J43" i="8"/>
  <c r="H43" i="8"/>
  <c r="G43" i="8"/>
  <c r="F43" i="8"/>
  <c r="E43" i="8"/>
  <c r="D43" i="8"/>
  <c r="C43" i="8"/>
  <c r="I43" i="8" s="1"/>
  <c r="B43" i="8"/>
  <c r="S41" i="8"/>
  <c r="R41" i="8"/>
  <c r="Q41" i="8"/>
  <c r="P41" i="8"/>
  <c r="O41" i="8"/>
  <c r="N41" i="8"/>
  <c r="M41" i="8"/>
  <c r="L41" i="8"/>
  <c r="K41" i="8"/>
  <c r="J41" i="8"/>
  <c r="G41" i="8"/>
  <c r="F41" i="8"/>
  <c r="E41" i="8"/>
  <c r="D41" i="8"/>
  <c r="C41" i="8"/>
  <c r="I41" i="8" s="1"/>
  <c r="B41" i="8"/>
  <c r="H41" i="8" s="1"/>
  <c r="S40" i="8"/>
  <c r="R40" i="8"/>
  <c r="Q40" i="8"/>
  <c r="P40" i="8"/>
  <c r="O40" i="8"/>
  <c r="N40" i="8"/>
  <c r="I40" i="8"/>
  <c r="G40" i="8"/>
  <c r="M40" i="8" s="1"/>
  <c r="F40" i="8"/>
  <c r="L40" i="8" s="1"/>
  <c r="E40" i="8"/>
  <c r="K40" i="8" s="1"/>
  <c r="D40" i="8"/>
  <c r="J40" i="8" s="1"/>
  <c r="C40" i="8"/>
  <c r="B40" i="8"/>
  <c r="H40" i="8" s="1"/>
  <c r="N39" i="8"/>
  <c r="S38" i="8"/>
  <c r="R38" i="8"/>
  <c r="Q38" i="8"/>
  <c r="P38" i="8"/>
  <c r="O38" i="8"/>
  <c r="N38" i="8"/>
  <c r="I38" i="8"/>
  <c r="G38" i="8"/>
  <c r="M38" i="8" s="1"/>
  <c r="F38" i="8"/>
  <c r="L38" i="8" s="1"/>
  <c r="E38" i="8"/>
  <c r="K38" i="8" s="1"/>
  <c r="D38" i="8"/>
  <c r="J38" i="8" s="1"/>
  <c r="C38" i="8"/>
  <c r="B38" i="8"/>
  <c r="H38" i="8" s="1"/>
  <c r="S37" i="8"/>
  <c r="R37" i="8"/>
  <c r="Q37" i="8"/>
  <c r="P37" i="8"/>
  <c r="O37" i="8"/>
  <c r="N37" i="8"/>
  <c r="M37" i="8"/>
  <c r="L37" i="8"/>
  <c r="K37" i="8"/>
  <c r="J37" i="8"/>
  <c r="H37" i="8"/>
  <c r="G37" i="8"/>
  <c r="F37" i="8"/>
  <c r="E37" i="8"/>
  <c r="D37" i="8"/>
  <c r="C37" i="8"/>
  <c r="I37" i="8" s="1"/>
  <c r="B37" i="8"/>
  <c r="S36" i="8"/>
  <c r="R36" i="8"/>
  <c r="Q36" i="8"/>
  <c r="P36" i="8"/>
  <c r="O36" i="8"/>
  <c r="N36" i="8"/>
  <c r="I36" i="8"/>
  <c r="G36" i="8"/>
  <c r="M36" i="8" s="1"/>
  <c r="F36" i="8"/>
  <c r="L36" i="8" s="1"/>
  <c r="E36" i="8"/>
  <c r="K36" i="8" s="1"/>
  <c r="D36" i="8"/>
  <c r="J36" i="8" s="1"/>
  <c r="C36" i="8"/>
  <c r="B36" i="8"/>
  <c r="H36" i="8" s="1"/>
  <c r="S35" i="8"/>
  <c r="R35" i="8"/>
  <c r="Q35" i="8"/>
  <c r="P35" i="8"/>
  <c r="O35" i="8"/>
  <c r="N35" i="8"/>
  <c r="M35" i="8"/>
  <c r="L35" i="8"/>
  <c r="K35" i="8"/>
  <c r="J35" i="8"/>
  <c r="H35" i="8"/>
  <c r="G35" i="8"/>
  <c r="F35" i="8"/>
  <c r="E35" i="8"/>
  <c r="D35" i="8"/>
  <c r="C35" i="8"/>
  <c r="I35" i="8" s="1"/>
  <c r="B35" i="8"/>
  <c r="M2" i="8"/>
  <c r="L2" i="8"/>
  <c r="K2" i="8"/>
  <c r="J2" i="8"/>
  <c r="I2" i="8"/>
  <c r="H2" i="8"/>
  <c r="T28" i="8"/>
  <c r="T27" i="8"/>
  <c r="T26" i="8"/>
  <c r="T25" i="8"/>
  <c r="T24" i="8"/>
  <c r="T23" i="8"/>
  <c r="T22" i="8"/>
  <c r="T21" i="8"/>
  <c r="T20" i="8"/>
  <c r="T19" i="8"/>
  <c r="T18" i="8"/>
  <c r="T17" i="8"/>
  <c r="AJ52" i="8"/>
  <c r="AJ51" i="8"/>
  <c r="AJ50" i="8"/>
  <c r="AJ49" i="8"/>
  <c r="AJ48" i="8"/>
  <c r="AJ47" i="8"/>
  <c r="N47" i="8" s="1"/>
  <c r="AJ46" i="8"/>
  <c r="AJ45" i="8"/>
  <c r="AJ44" i="8"/>
  <c r="AJ43" i="8"/>
  <c r="AJ42" i="8"/>
  <c r="N42" i="8" s="1"/>
  <c r="AJ41" i="8"/>
  <c r="AJ40" i="8"/>
  <c r="AJ39" i="8"/>
  <c r="AJ38" i="8"/>
  <c r="AJ37" i="8"/>
  <c r="AJ36" i="8"/>
  <c r="AJ35" i="8"/>
  <c r="E62" i="7"/>
  <c r="C62" i="7"/>
  <c r="K38" i="7"/>
  <c r="G60" i="7"/>
  <c r="F60" i="7"/>
  <c r="G59" i="7"/>
  <c r="F59" i="7"/>
  <c r="G58" i="7"/>
  <c r="F58" i="7"/>
  <c r="G57" i="7"/>
  <c r="F57" i="7"/>
  <c r="K56" i="7"/>
  <c r="G56" i="7"/>
  <c r="F56" i="7"/>
  <c r="L55" i="7"/>
  <c r="K55" i="7"/>
  <c r="G55" i="7"/>
  <c r="F55" i="7"/>
  <c r="G54" i="7"/>
  <c r="F54" i="7"/>
  <c r="G53" i="7"/>
  <c r="F53" i="7"/>
  <c r="L52" i="7"/>
  <c r="K52" i="7"/>
  <c r="G52" i="7"/>
  <c r="F52" i="7"/>
  <c r="K51" i="7"/>
  <c r="G51" i="7"/>
  <c r="F51" i="7"/>
  <c r="L50" i="7"/>
  <c r="K50" i="7"/>
  <c r="G50" i="7"/>
  <c r="F50" i="7"/>
  <c r="G49" i="7"/>
  <c r="F49" i="7"/>
  <c r="G48" i="7"/>
  <c r="F48" i="7"/>
  <c r="G47" i="7"/>
  <c r="F47" i="7"/>
  <c r="K46" i="7"/>
  <c r="G46" i="7"/>
  <c r="F46" i="7"/>
  <c r="L45" i="7"/>
  <c r="K45" i="7"/>
  <c r="G45" i="7"/>
  <c r="F45" i="7"/>
  <c r="K44" i="7"/>
  <c r="G44" i="7"/>
  <c r="F44" i="7"/>
  <c r="L43" i="7"/>
  <c r="K43" i="7"/>
  <c r="G43" i="7"/>
  <c r="F43" i="7"/>
  <c r="G42" i="7"/>
  <c r="F42" i="7"/>
  <c r="G41" i="7"/>
  <c r="F41" i="7"/>
  <c r="G40" i="7"/>
  <c r="F40" i="7"/>
  <c r="K39" i="7"/>
  <c r="G39" i="7"/>
  <c r="F39" i="7"/>
  <c r="G38" i="7"/>
  <c r="F38" i="7"/>
  <c r="L37" i="7"/>
  <c r="K37" i="7"/>
  <c r="G37" i="7"/>
  <c r="F37" i="7"/>
  <c r="G36" i="7"/>
  <c r="F36" i="7"/>
  <c r="G35" i="7"/>
  <c r="F35" i="7"/>
  <c r="G34" i="7"/>
  <c r="F34" i="7"/>
  <c r="L33" i="7"/>
  <c r="K33" i="7"/>
  <c r="G33" i="7"/>
  <c r="F33" i="7"/>
  <c r="G32" i="7"/>
  <c r="F32" i="7"/>
  <c r="G31" i="7"/>
  <c r="F31" i="7"/>
  <c r="G30" i="7"/>
  <c r="F30" i="7"/>
  <c r="G29" i="7"/>
  <c r="F29" i="7"/>
  <c r="G28" i="7"/>
  <c r="F28" i="7"/>
  <c r="G27" i="7"/>
  <c r="F27" i="7"/>
  <c r="G26" i="7"/>
  <c r="F26" i="7"/>
  <c r="G25" i="7"/>
  <c r="F25" i="7"/>
  <c r="F22" i="7"/>
  <c r="E22" i="7"/>
  <c r="F20" i="7"/>
  <c r="D20" i="7"/>
  <c r="E20" i="7" s="1"/>
  <c r="C20" i="7"/>
  <c r="A17" i="7"/>
  <c r="C17" i="7" s="1"/>
  <c r="G13" i="7"/>
  <c r="F13" i="7"/>
  <c r="E13" i="7"/>
  <c r="B17" i="7" s="1"/>
  <c r="D13" i="7"/>
  <c r="C13" i="7"/>
  <c r="B13" i="7"/>
  <c r="H12" i="7"/>
  <c r="F12" i="7"/>
  <c r="D12" i="7"/>
  <c r="C12" i="7"/>
  <c r="B12" i="7"/>
  <c r="H11" i="7"/>
  <c r="G12" i="7" s="1"/>
  <c r="H10" i="7"/>
  <c r="H13" i="7" s="1"/>
  <c r="I46" i="7" l="1"/>
  <c r="H38" i="7"/>
  <c r="H46" i="7"/>
  <c r="I38" i="7"/>
  <c r="D17" i="7"/>
  <c r="F15" i="7"/>
  <c r="E17" i="7" s="1"/>
  <c r="F17" i="7" s="1"/>
  <c r="E12" i="7"/>
  <c r="K34" i="7"/>
  <c r="H34" i="7" s="1"/>
  <c r="K53" i="7"/>
  <c r="I53" i="7" s="1"/>
  <c r="AJ34" i="8"/>
  <c r="AN34" i="8" s="1"/>
  <c r="AO34" i="8" s="1"/>
  <c r="AJ33" i="8"/>
  <c r="AN33" i="8" s="1"/>
  <c r="AO33" i="8" s="1"/>
  <c r="AJ32" i="8"/>
  <c r="AJ31" i="8"/>
  <c r="AL31" i="8" s="1"/>
  <c r="AJ30" i="8"/>
  <c r="AN30" i="8" s="1"/>
  <c r="AO30" i="8" s="1"/>
  <c r="AJ29" i="8"/>
  <c r="AN29" i="8" s="1"/>
  <c r="AO29" i="8" s="1"/>
  <c r="AJ28" i="8"/>
  <c r="AN28" i="8" s="1"/>
  <c r="AO28" i="8" s="1"/>
  <c r="AJ27" i="8"/>
  <c r="AJ26" i="8"/>
  <c r="AN26" i="8" s="1"/>
  <c r="AO26" i="8" s="1"/>
  <c r="AJ25" i="8"/>
  <c r="AL25" i="8" s="1"/>
  <c r="AJ24" i="8"/>
  <c r="AN24" i="8" s="1"/>
  <c r="AO24" i="8" s="1"/>
  <c r="AJ23" i="8"/>
  <c r="AL23" i="8" s="1"/>
  <c r="AJ22" i="8"/>
  <c r="AN22" i="8" s="1"/>
  <c r="AO22" i="8" s="1"/>
  <c r="AJ21" i="8"/>
  <c r="AN21" i="8" s="1"/>
  <c r="AO21" i="8" s="1"/>
  <c r="AJ20" i="8"/>
  <c r="AN20" i="8" s="1"/>
  <c r="AO20" i="8" s="1"/>
  <c r="AJ19" i="8"/>
  <c r="AL19" i="8" s="1"/>
  <c r="AJ18" i="8"/>
  <c r="AL18" i="8" s="1"/>
  <c r="AJ17" i="8"/>
  <c r="AN17" i="8" s="1"/>
  <c r="AO17" i="8" s="1"/>
  <c r="AJ16" i="8"/>
  <c r="AJ15" i="8"/>
  <c r="AN15" i="8" s="1"/>
  <c r="AO15" i="8" s="1"/>
  <c r="AJ14" i="8"/>
  <c r="AN14" i="8" s="1"/>
  <c r="AO14" i="8" s="1"/>
  <c r="AJ13" i="8"/>
  <c r="AK13" i="8" s="1"/>
  <c r="AJ12" i="8"/>
  <c r="AL12" i="8" s="1"/>
  <c r="AJ11" i="8"/>
  <c r="AJ9" i="8"/>
  <c r="F4" i="8" s="1"/>
  <c r="A4" i="9" s="1"/>
  <c r="AB22" i="8"/>
  <c r="AD22" i="8" s="1"/>
  <c r="AB21" i="8"/>
  <c r="AD21" i="8" s="1"/>
  <c r="AB20" i="8"/>
  <c r="AD20" i="8" s="1"/>
  <c r="AB19" i="8"/>
  <c r="AD19" i="8" s="1"/>
  <c r="AB18" i="8"/>
  <c r="AF18" i="8" s="1"/>
  <c r="AG18" i="8" s="1"/>
  <c r="AB17" i="8"/>
  <c r="AD17" i="8" s="1"/>
  <c r="AB16" i="8"/>
  <c r="AD16" i="8" s="1"/>
  <c r="AB15" i="8"/>
  <c r="AF15" i="8" s="1"/>
  <c r="AG15" i="8" s="1"/>
  <c r="AB14" i="8"/>
  <c r="AF14" i="8" s="1"/>
  <c r="AG14" i="8" s="1"/>
  <c r="AB13" i="8"/>
  <c r="AD13" i="8" s="1"/>
  <c r="AB12" i="8"/>
  <c r="AF12" i="8" s="1"/>
  <c r="AG12" i="8" s="1"/>
  <c r="AB11" i="8"/>
  <c r="AB9" i="8"/>
  <c r="F3" i="8" s="1"/>
  <c r="A3" i="9" s="1"/>
  <c r="V16" i="8"/>
  <c r="V15" i="8"/>
  <c r="V14" i="8"/>
  <c r="V13" i="8"/>
  <c r="V11" i="8"/>
  <c r="T9" i="8"/>
  <c r="F2" i="8" s="1"/>
  <c r="A2" i="9" s="1"/>
  <c r="AN52" i="8"/>
  <c r="AO52" i="8" s="1"/>
  <c r="AL52" i="8"/>
  <c r="AP52" i="8" s="1"/>
  <c r="AK52" i="8"/>
  <c r="AN51" i="8"/>
  <c r="AO51" i="8" s="1"/>
  <c r="AL51" i="8"/>
  <c r="AM51" i="8" s="1"/>
  <c r="AK51" i="8"/>
  <c r="AN50" i="8"/>
  <c r="AO50" i="8" s="1"/>
  <c r="AL50" i="8"/>
  <c r="AK50" i="8"/>
  <c r="AN49" i="8"/>
  <c r="AO49" i="8" s="1"/>
  <c r="AL49" i="8"/>
  <c r="AM49" i="8" s="1"/>
  <c r="AK49" i="8"/>
  <c r="AN48" i="8"/>
  <c r="AO48" i="8" s="1"/>
  <c r="AL48" i="8"/>
  <c r="AP48" i="8" s="1"/>
  <c r="AK48" i="8"/>
  <c r="AN47" i="8"/>
  <c r="AO47" i="8" s="1"/>
  <c r="AL47" i="8"/>
  <c r="AK47" i="8"/>
  <c r="B47" i="8" s="1"/>
  <c r="H47" i="8" s="1"/>
  <c r="AN46" i="8"/>
  <c r="AL46" i="8"/>
  <c r="AM46" i="8" s="1"/>
  <c r="AK46" i="8"/>
  <c r="AN45" i="8"/>
  <c r="AO45" i="8" s="1"/>
  <c r="AL45" i="8"/>
  <c r="AP45" i="8" s="1"/>
  <c r="AK45" i="8"/>
  <c r="AN44" i="8"/>
  <c r="AO44" i="8" s="1"/>
  <c r="AL44" i="8"/>
  <c r="AM44" i="8" s="1"/>
  <c r="AK44" i="8"/>
  <c r="AN43" i="8"/>
  <c r="AO43" i="8" s="1"/>
  <c r="AL43" i="8"/>
  <c r="AK43" i="8"/>
  <c r="AN42" i="8"/>
  <c r="AO42" i="8" s="1"/>
  <c r="AL42" i="8"/>
  <c r="AK42" i="8"/>
  <c r="B42" i="8" s="1"/>
  <c r="H42" i="8" s="1"/>
  <c r="AN41" i="8"/>
  <c r="AO41" i="8" s="1"/>
  <c r="AL41" i="8"/>
  <c r="AM41" i="8" s="1"/>
  <c r="AK41" i="8"/>
  <c r="AN40" i="8"/>
  <c r="AO40" i="8" s="1"/>
  <c r="AL40" i="8"/>
  <c r="AP40" i="8" s="1"/>
  <c r="AK40" i="8"/>
  <c r="AN39" i="8"/>
  <c r="AL39" i="8"/>
  <c r="AK39" i="8"/>
  <c r="B39" i="8" s="1"/>
  <c r="H39" i="8" s="1"/>
  <c r="AN38" i="8"/>
  <c r="AO38" i="8" s="1"/>
  <c r="AL38" i="8"/>
  <c r="AK38" i="8"/>
  <c r="AN37" i="8"/>
  <c r="AO37" i="8" s="1"/>
  <c r="AL37" i="8"/>
  <c r="AM37" i="8" s="1"/>
  <c r="AK37" i="8"/>
  <c r="AN36" i="8"/>
  <c r="AO36" i="8" s="1"/>
  <c r="AL36" i="8"/>
  <c r="AP36" i="8" s="1"/>
  <c r="AK36" i="8"/>
  <c r="AN35" i="8"/>
  <c r="AO35" i="8" s="1"/>
  <c r="AL35" i="8"/>
  <c r="AM35" i="8" s="1"/>
  <c r="AK35" i="8"/>
  <c r="AN32" i="8"/>
  <c r="AO32" i="8" s="1"/>
  <c r="AN27" i="8"/>
  <c r="AO27" i="8" s="1"/>
  <c r="AF52" i="8"/>
  <c r="AG52" i="8" s="1"/>
  <c r="AD52" i="8"/>
  <c r="AE52" i="8" s="1"/>
  <c r="AC52" i="8"/>
  <c r="AF51" i="8"/>
  <c r="AG51" i="8" s="1"/>
  <c r="AD51" i="8"/>
  <c r="AE51" i="8" s="1"/>
  <c r="AC51" i="8"/>
  <c r="AF50" i="8"/>
  <c r="AG50" i="8" s="1"/>
  <c r="AD50" i="8"/>
  <c r="AC50" i="8"/>
  <c r="AF49" i="8"/>
  <c r="AG49" i="8" s="1"/>
  <c r="AD49" i="8"/>
  <c r="AC49" i="8"/>
  <c r="AF48" i="8"/>
  <c r="AG48" i="8" s="1"/>
  <c r="AD48" i="8"/>
  <c r="AC48" i="8"/>
  <c r="AF47" i="8"/>
  <c r="AG47" i="8" s="1"/>
  <c r="AD47" i="8"/>
  <c r="AC47" i="8"/>
  <c r="AF46" i="8"/>
  <c r="AG46" i="8" s="1"/>
  <c r="AD46" i="8"/>
  <c r="AE46" i="8" s="1"/>
  <c r="AC46" i="8"/>
  <c r="AF45" i="8"/>
  <c r="AG45" i="8" s="1"/>
  <c r="AD45" i="8"/>
  <c r="AC45" i="8"/>
  <c r="AF44" i="8"/>
  <c r="AG44" i="8" s="1"/>
  <c r="AD44" i="8"/>
  <c r="AE44" i="8" s="1"/>
  <c r="AC44" i="8"/>
  <c r="AF43" i="8"/>
  <c r="AG43" i="8" s="1"/>
  <c r="AD43" i="8"/>
  <c r="AE43" i="8" s="1"/>
  <c r="AC43" i="8"/>
  <c r="AF42" i="8"/>
  <c r="AG42" i="8" s="1"/>
  <c r="AD42" i="8"/>
  <c r="AC42" i="8"/>
  <c r="AF41" i="8"/>
  <c r="AG41" i="8" s="1"/>
  <c r="AD41" i="8"/>
  <c r="AE41" i="8" s="1"/>
  <c r="AC41" i="8"/>
  <c r="AF40" i="8"/>
  <c r="AG40" i="8" s="1"/>
  <c r="AD40" i="8"/>
  <c r="AC40" i="8"/>
  <c r="AF39" i="8"/>
  <c r="AG39" i="8" s="1"/>
  <c r="AD39" i="8"/>
  <c r="AE39" i="8" s="1"/>
  <c r="AC39" i="8"/>
  <c r="AF38" i="8"/>
  <c r="AG38" i="8" s="1"/>
  <c r="AD38" i="8"/>
  <c r="AC38" i="8"/>
  <c r="AF37" i="8"/>
  <c r="AG37" i="8" s="1"/>
  <c r="AD37" i="8"/>
  <c r="AC37" i="8"/>
  <c r="AF36" i="8"/>
  <c r="AG36" i="8" s="1"/>
  <c r="AD36" i="8"/>
  <c r="AC36" i="8"/>
  <c r="AF35" i="8"/>
  <c r="AG35" i="8" s="1"/>
  <c r="AD35" i="8"/>
  <c r="AC35" i="8"/>
  <c r="AF34" i="8"/>
  <c r="AG34" i="8" s="1"/>
  <c r="AD34" i="8"/>
  <c r="AD33" i="8"/>
  <c r="AF32" i="8"/>
  <c r="AG32" i="8" s="1"/>
  <c r="AD32" i="8"/>
  <c r="AD31" i="8"/>
  <c r="AD30" i="8"/>
  <c r="AD29" i="8"/>
  <c r="AD28" i="8"/>
  <c r="AD27" i="8"/>
  <c r="AD26" i="8"/>
  <c r="AF25" i="8"/>
  <c r="AG25" i="8" s="1"/>
  <c r="AD25" i="8"/>
  <c r="AD24" i="8"/>
  <c r="AD23" i="8"/>
  <c r="U52" i="8"/>
  <c r="U51" i="8"/>
  <c r="U50" i="8"/>
  <c r="U49" i="8"/>
  <c r="U48" i="8"/>
  <c r="U47" i="8"/>
  <c r="U46" i="8"/>
  <c r="U45" i="8"/>
  <c r="U44" i="8"/>
  <c r="U43" i="8"/>
  <c r="U42" i="8"/>
  <c r="U41" i="8"/>
  <c r="U40" i="8"/>
  <c r="U39" i="8"/>
  <c r="U38" i="8"/>
  <c r="U37" i="8"/>
  <c r="U36" i="8"/>
  <c r="U35" i="8"/>
  <c r="X52" i="8"/>
  <c r="Y52" i="8" s="1"/>
  <c r="X51" i="8"/>
  <c r="Y51" i="8" s="1"/>
  <c r="X50" i="8"/>
  <c r="Y50" i="8" s="1"/>
  <c r="X49" i="8"/>
  <c r="Y49" i="8" s="1"/>
  <c r="X48" i="8"/>
  <c r="Y48" i="8" s="1"/>
  <c r="X47" i="8"/>
  <c r="Y47" i="8" s="1"/>
  <c r="X46" i="8"/>
  <c r="Y46" i="8" s="1"/>
  <c r="X45" i="8"/>
  <c r="Y45" i="8" s="1"/>
  <c r="X44" i="8"/>
  <c r="Y44" i="8" s="1"/>
  <c r="X43" i="8"/>
  <c r="Y43" i="8" s="1"/>
  <c r="X42" i="8"/>
  <c r="Y42" i="8" s="1"/>
  <c r="X41" i="8"/>
  <c r="Y41" i="8" s="1"/>
  <c r="X40" i="8"/>
  <c r="Y40" i="8" s="1"/>
  <c r="X39" i="8"/>
  <c r="Y39" i="8" s="1"/>
  <c r="X38" i="8"/>
  <c r="Y38" i="8" s="1"/>
  <c r="X37" i="8"/>
  <c r="Y37" i="8" s="1"/>
  <c r="X36" i="8"/>
  <c r="Y36" i="8" s="1"/>
  <c r="X35" i="8"/>
  <c r="Y35" i="8" s="1"/>
  <c r="V52" i="8"/>
  <c r="W52" i="8" s="1"/>
  <c r="V51" i="8"/>
  <c r="W51" i="8" s="1"/>
  <c r="V50" i="8"/>
  <c r="W50" i="8" s="1"/>
  <c r="V49" i="8"/>
  <c r="W49" i="8" s="1"/>
  <c r="V48" i="8"/>
  <c r="W48" i="8" s="1"/>
  <c r="V47" i="8"/>
  <c r="W47" i="8" s="1"/>
  <c r="V46" i="8"/>
  <c r="W46" i="8" s="1"/>
  <c r="V45" i="8"/>
  <c r="W45" i="8" s="1"/>
  <c r="V44" i="8"/>
  <c r="W44" i="8" s="1"/>
  <c r="V43" i="8"/>
  <c r="W43" i="8" s="1"/>
  <c r="V42" i="8"/>
  <c r="W42" i="8" s="1"/>
  <c r="V41" i="8"/>
  <c r="W41" i="8" s="1"/>
  <c r="V40" i="8"/>
  <c r="W40" i="8" s="1"/>
  <c r="V39" i="8"/>
  <c r="W39" i="8" s="1"/>
  <c r="V38" i="8"/>
  <c r="W38" i="8" s="1"/>
  <c r="V37" i="8"/>
  <c r="W37" i="8" s="1"/>
  <c r="V36" i="8"/>
  <c r="W36" i="8" s="1"/>
  <c r="V35" i="8"/>
  <c r="W35" i="8" s="1"/>
  <c r="V34" i="8"/>
  <c r="V33" i="8"/>
  <c r="V32" i="8"/>
  <c r="V31" i="8"/>
  <c r="V30" i="8"/>
  <c r="V29" i="8"/>
  <c r="V28" i="8"/>
  <c r="V27" i="8"/>
  <c r="V26" i="8"/>
  <c r="V25" i="8"/>
  <c r="V24" i="8"/>
  <c r="V23" i="8"/>
  <c r="V22" i="8"/>
  <c r="V21" i="8"/>
  <c r="V20" i="8"/>
  <c r="V19" i="8"/>
  <c r="X18" i="8"/>
  <c r="X17" i="8"/>
  <c r="AM39" i="8" l="1"/>
  <c r="C39" i="8"/>
  <c r="O39" i="8"/>
  <c r="E42" i="8"/>
  <c r="Q42" i="8"/>
  <c r="C42" i="8"/>
  <c r="O42" i="8"/>
  <c r="Q47" i="8"/>
  <c r="E47" i="8"/>
  <c r="AM47" i="8"/>
  <c r="AQ47" i="8" s="1"/>
  <c r="C47" i="8"/>
  <c r="O47" i="8"/>
  <c r="AH49" i="8"/>
  <c r="H53" i="7"/>
  <c r="I34" i="7"/>
  <c r="AL34" i="8"/>
  <c r="AK34" i="8"/>
  <c r="AQ35" i="8"/>
  <c r="AQ51" i="8"/>
  <c r="AL28" i="8"/>
  <c r="AP28" i="8" s="1"/>
  <c r="AK28" i="8"/>
  <c r="AL16" i="8"/>
  <c r="O16" i="8" s="1"/>
  <c r="O34" i="8"/>
  <c r="O23" i="8"/>
  <c r="O25" i="8"/>
  <c r="O19" i="8"/>
  <c r="O31" i="8"/>
  <c r="AH42" i="8"/>
  <c r="AI46" i="8"/>
  <c r="AH50" i="8"/>
  <c r="W16" i="8"/>
  <c r="W28" i="8"/>
  <c r="AH48" i="8"/>
  <c r="AI52" i="8"/>
  <c r="W19" i="8"/>
  <c r="C19" i="8"/>
  <c r="W31" i="8"/>
  <c r="C31" i="8"/>
  <c r="W11" i="8"/>
  <c r="W30" i="8"/>
  <c r="W20" i="8"/>
  <c r="W32" i="8"/>
  <c r="AH38" i="8"/>
  <c r="W13" i="8"/>
  <c r="W29" i="8"/>
  <c r="W22" i="8"/>
  <c r="W34" i="8"/>
  <c r="C34" i="8"/>
  <c r="W23" i="8"/>
  <c r="C23" i="8"/>
  <c r="W15" i="8"/>
  <c r="W21" i="8"/>
  <c r="W24" i="8"/>
  <c r="AQ37" i="8"/>
  <c r="W33" i="8"/>
  <c r="W25" i="8"/>
  <c r="C25" i="8"/>
  <c r="W26" i="8"/>
  <c r="W14" i="8"/>
  <c r="W27" i="8"/>
  <c r="AP38" i="8"/>
  <c r="AP35" i="8"/>
  <c r="AH40" i="8"/>
  <c r="AH47" i="8"/>
  <c r="AP43" i="8"/>
  <c r="AH37" i="8"/>
  <c r="AI44" i="8"/>
  <c r="AE37" i="8"/>
  <c r="AI37" i="8" s="1"/>
  <c r="AH44" i="8"/>
  <c r="AQ41" i="8"/>
  <c r="AP44" i="8"/>
  <c r="AH45" i="8"/>
  <c r="AE49" i="8"/>
  <c r="AI49" i="8" s="1"/>
  <c r="AH36" i="8"/>
  <c r="AI43" i="8"/>
  <c r="AP50" i="8"/>
  <c r="AQ44" i="8"/>
  <c r="AI41" i="8"/>
  <c r="AI51" i="8"/>
  <c r="AP39" i="8"/>
  <c r="AH51" i="8"/>
  <c r="AH39" i="8"/>
  <c r="AM43" i="8"/>
  <c r="AQ43" i="8" s="1"/>
  <c r="AI39" i="8"/>
  <c r="AE40" i="8"/>
  <c r="AI40" i="8" s="1"/>
  <c r="AH52" i="8"/>
  <c r="AP46" i="8"/>
  <c r="AP49" i="8"/>
  <c r="AP37" i="8"/>
  <c r="AM50" i="8"/>
  <c r="AQ50" i="8" s="1"/>
  <c r="AH41" i="8"/>
  <c r="AP42" i="8"/>
  <c r="AP47" i="8"/>
  <c r="AL22" i="8"/>
  <c r="AP22" i="8" s="1"/>
  <c r="AK22" i="8"/>
  <c r="AL13" i="8"/>
  <c r="AM13" i="8" s="1"/>
  <c r="AN23" i="8"/>
  <c r="AO23" i="8" s="1"/>
  <c r="AH35" i="8"/>
  <c r="AB53" i="8"/>
  <c r="AD14" i="8"/>
  <c r="AH14" i="8" s="1"/>
  <c r="AK16" i="8"/>
  <c r="AF11" i="8"/>
  <c r="AG11" i="8" s="1"/>
  <c r="AF19" i="8"/>
  <c r="AG19" i="8" s="1"/>
  <c r="AF26" i="8"/>
  <c r="AG26" i="8" s="1"/>
  <c r="AN16" i="8"/>
  <c r="AO16" i="8" s="1"/>
  <c r="AL29" i="8"/>
  <c r="AM29" i="8" s="1"/>
  <c r="AQ29" i="8" s="1"/>
  <c r="AF13" i="8"/>
  <c r="AG13" i="8" s="1"/>
  <c r="AF20" i="8"/>
  <c r="AG20" i="8" s="1"/>
  <c r="AF28" i="8"/>
  <c r="AG28" i="8" s="1"/>
  <c r="AJ53" i="8"/>
  <c r="AK19" i="8"/>
  <c r="AK25" i="8"/>
  <c r="AK31" i="8"/>
  <c r="AF22" i="8"/>
  <c r="AG22" i="8" s="1"/>
  <c r="AF29" i="8"/>
  <c r="AG29" i="8" s="1"/>
  <c r="AN19" i="8"/>
  <c r="AO19" i="8" s="1"/>
  <c r="AN25" i="8"/>
  <c r="AO25" i="8" s="1"/>
  <c r="AN31" i="8"/>
  <c r="AO31" i="8" s="1"/>
  <c r="AF16" i="8"/>
  <c r="AG16" i="8" s="1"/>
  <c r="AF23" i="8"/>
  <c r="AG23" i="8" s="1"/>
  <c r="AN13" i="8"/>
  <c r="AO13" i="8" s="1"/>
  <c r="AL20" i="8"/>
  <c r="AP20" i="8" s="1"/>
  <c r="AL26" i="8"/>
  <c r="AP26" i="8" s="1"/>
  <c r="AL32" i="8"/>
  <c r="AP32" i="8" s="1"/>
  <c r="AF31" i="8"/>
  <c r="AG31" i="8" s="1"/>
  <c r="AF17" i="8"/>
  <c r="AG17" i="8" s="1"/>
  <c r="AM34" i="8"/>
  <c r="AQ34" i="8" s="1"/>
  <c r="AP34" i="8"/>
  <c r="AM18" i="8"/>
  <c r="AM31" i="8"/>
  <c r="AM19" i="8"/>
  <c r="AM12" i="8"/>
  <c r="AM25" i="8"/>
  <c r="AQ49" i="8"/>
  <c r="AO39" i="8"/>
  <c r="AK12" i="8"/>
  <c r="AK15" i="8"/>
  <c r="AK18" i="8"/>
  <c r="AK21" i="8"/>
  <c r="AK24" i="8"/>
  <c r="AK27" i="8"/>
  <c r="AK30" i="8"/>
  <c r="AK33" i="8"/>
  <c r="AM36" i="8"/>
  <c r="AQ36" i="8" s="1"/>
  <c r="AO46" i="8"/>
  <c r="AQ46" i="8" s="1"/>
  <c r="AM48" i="8"/>
  <c r="AQ48" i="8" s="1"/>
  <c r="AP51" i="8"/>
  <c r="AL15" i="8"/>
  <c r="C15" i="8" s="1"/>
  <c r="AL21" i="8"/>
  <c r="C21" i="8" s="1"/>
  <c r="AL24" i="8"/>
  <c r="C24" i="8" s="1"/>
  <c r="AL30" i="8"/>
  <c r="C30" i="8" s="1"/>
  <c r="AL33" i="8"/>
  <c r="C33" i="8" s="1"/>
  <c r="AL27" i="8"/>
  <c r="C27" i="8" s="1"/>
  <c r="AM38" i="8"/>
  <c r="AQ38" i="8" s="1"/>
  <c r="AP41" i="8"/>
  <c r="AN12" i="8"/>
  <c r="AO12" i="8" s="1"/>
  <c r="AN18" i="8"/>
  <c r="AO18" i="8" s="1"/>
  <c r="AM45" i="8"/>
  <c r="AQ45" i="8" s="1"/>
  <c r="AK11" i="8"/>
  <c r="AK14" i="8"/>
  <c r="AK17" i="8"/>
  <c r="AK20" i="8"/>
  <c r="AK23" i="8"/>
  <c r="AK26" i="8"/>
  <c r="AK29" i="8"/>
  <c r="AK32" i="8"/>
  <c r="AM40" i="8"/>
  <c r="AQ40" i="8" s="1"/>
  <c r="AM52" i="8"/>
  <c r="AQ52" i="8" s="1"/>
  <c r="AM23" i="8"/>
  <c r="AM42" i="8"/>
  <c r="AL11" i="8"/>
  <c r="C11" i="8" s="1"/>
  <c r="AL14" i="8"/>
  <c r="C14" i="8" s="1"/>
  <c r="AL17" i="8"/>
  <c r="AN11" i="8"/>
  <c r="AO11" i="8" s="1"/>
  <c r="AE22" i="8"/>
  <c r="AE16" i="8"/>
  <c r="AE24" i="8"/>
  <c r="AE30" i="8"/>
  <c r="AH32" i="8"/>
  <c r="AE32" i="8"/>
  <c r="AI32" i="8" s="1"/>
  <c r="AE28" i="8"/>
  <c r="AE23" i="8"/>
  <c r="AE31" i="8"/>
  <c r="AH25" i="8"/>
  <c r="AE25" i="8"/>
  <c r="AI25" i="8" s="1"/>
  <c r="AE19" i="8"/>
  <c r="AE26" i="8"/>
  <c r="AE33" i="8"/>
  <c r="AH34" i="8"/>
  <c r="AE34" i="8"/>
  <c r="AI34" i="8" s="1"/>
  <c r="AE21" i="8"/>
  <c r="AE29" i="8"/>
  <c r="AE17" i="8"/>
  <c r="AE13" i="8"/>
  <c r="AE20" i="8"/>
  <c r="AE27" i="8"/>
  <c r="AC15" i="8"/>
  <c r="AD15" i="8"/>
  <c r="AH46" i="8"/>
  <c r="AE38" i="8"/>
  <c r="AI38" i="8" s="1"/>
  <c r="AE50" i="8"/>
  <c r="AI50" i="8" s="1"/>
  <c r="AC21" i="8"/>
  <c r="AC24" i="8"/>
  <c r="AC27" i="8"/>
  <c r="AC33" i="8"/>
  <c r="AE36" i="8"/>
  <c r="AI36" i="8" s="1"/>
  <c r="AE48" i="8"/>
  <c r="AI48" i="8" s="1"/>
  <c r="AD12" i="8"/>
  <c r="AF21" i="8"/>
  <c r="AG21" i="8" s="1"/>
  <c r="AF24" i="8"/>
  <c r="AG24" i="8" s="1"/>
  <c r="AF27" i="8"/>
  <c r="AG27" i="8" s="1"/>
  <c r="AF30" i="8"/>
  <c r="AG30" i="8" s="1"/>
  <c r="AF33" i="8"/>
  <c r="AG33" i="8" s="1"/>
  <c r="AE45" i="8"/>
  <c r="AI45" i="8" s="1"/>
  <c r="AC14" i="8"/>
  <c r="AC17" i="8"/>
  <c r="AC23" i="8"/>
  <c r="AC29" i="8"/>
  <c r="AC32" i="8"/>
  <c r="AH43" i="8"/>
  <c r="AC12" i="8"/>
  <c r="AC18" i="8"/>
  <c r="AC30" i="8"/>
  <c r="AD18" i="8"/>
  <c r="AC11" i="8"/>
  <c r="AC20" i="8"/>
  <c r="AC26" i="8"/>
  <c r="AD11" i="8"/>
  <c r="AE35" i="8"/>
  <c r="AI35" i="8" s="1"/>
  <c r="AE47" i="8"/>
  <c r="AI47" i="8" s="1"/>
  <c r="AE42" i="8"/>
  <c r="AI42" i="8" s="1"/>
  <c r="AC13" i="8"/>
  <c r="AC16" i="8"/>
  <c r="AC19" i="8"/>
  <c r="AC22" i="8"/>
  <c r="AC25" i="8"/>
  <c r="AC28" i="8"/>
  <c r="AC31" i="8"/>
  <c r="AC34" i="8"/>
  <c r="AA50" i="8"/>
  <c r="AA38" i="8"/>
  <c r="AA41" i="8"/>
  <c r="AA42" i="8"/>
  <c r="AA43" i="8"/>
  <c r="AA37" i="8"/>
  <c r="AA49" i="8"/>
  <c r="AA44" i="8"/>
  <c r="AA45" i="8"/>
  <c r="AA46" i="8"/>
  <c r="U17" i="8"/>
  <c r="N17" i="8" s="1"/>
  <c r="AA35" i="8"/>
  <c r="AA47" i="8"/>
  <c r="AA36" i="8"/>
  <c r="AA48" i="8"/>
  <c r="Z42" i="8"/>
  <c r="Z43" i="8"/>
  <c r="Z45" i="8"/>
  <c r="AA52" i="8"/>
  <c r="AA51" i="8"/>
  <c r="AA40" i="8"/>
  <c r="AA39" i="8"/>
  <c r="Z41" i="8"/>
  <c r="U29" i="8"/>
  <c r="Z46" i="8"/>
  <c r="Z35" i="8"/>
  <c r="Z47" i="8"/>
  <c r="Z44" i="8"/>
  <c r="Z48" i="8"/>
  <c r="Z37" i="8"/>
  <c r="Z49" i="8"/>
  <c r="Z38" i="8"/>
  <c r="Z50" i="8"/>
  <c r="Z36" i="8"/>
  <c r="Z39" i="8"/>
  <c r="Z51" i="8"/>
  <c r="Z40" i="8"/>
  <c r="Z52" i="8"/>
  <c r="U30" i="8"/>
  <c r="U20" i="8"/>
  <c r="N20" i="8" s="1"/>
  <c r="U19" i="8"/>
  <c r="N19" i="8" s="1"/>
  <c r="U31" i="8"/>
  <c r="N31" i="8" s="1"/>
  <c r="U21" i="8"/>
  <c r="N21" i="8" s="1"/>
  <c r="U33" i="8"/>
  <c r="N33" i="8" s="1"/>
  <c r="U22" i="8"/>
  <c r="U34" i="8"/>
  <c r="B34" i="8" s="1"/>
  <c r="U32" i="8"/>
  <c r="U11" i="8"/>
  <c r="N11" i="8" s="1"/>
  <c r="U23" i="8"/>
  <c r="N23" i="8" s="1"/>
  <c r="X19" i="8"/>
  <c r="Y19" i="8" s="1"/>
  <c r="U12" i="8"/>
  <c r="U24" i="8"/>
  <c r="N24" i="8" s="1"/>
  <c r="X25" i="8"/>
  <c r="Z25" i="8" s="1"/>
  <c r="U13" i="8"/>
  <c r="U25" i="8"/>
  <c r="N25" i="8" s="1"/>
  <c r="U18" i="8"/>
  <c r="X29" i="8"/>
  <c r="Z29" i="8" s="1"/>
  <c r="U14" i="8"/>
  <c r="N14" i="8" s="1"/>
  <c r="U26" i="8"/>
  <c r="N26" i="8" s="1"/>
  <c r="X30" i="8"/>
  <c r="Z30" i="8" s="1"/>
  <c r="U15" i="8"/>
  <c r="N15" i="8" s="1"/>
  <c r="U27" i="8"/>
  <c r="X34" i="8"/>
  <c r="Y34" i="8" s="1"/>
  <c r="Q34" i="8" s="1"/>
  <c r="U16" i="8"/>
  <c r="N16" i="8" s="1"/>
  <c r="U28" i="8"/>
  <c r="X31" i="8"/>
  <c r="Y31" i="8" s="1"/>
  <c r="X13" i="8"/>
  <c r="Y13" i="8" s="1"/>
  <c r="V17" i="8"/>
  <c r="O17" i="8" s="1"/>
  <c r="V18" i="8"/>
  <c r="O18" i="8" s="1"/>
  <c r="X21" i="8"/>
  <c r="X33" i="8"/>
  <c r="Z33" i="8" s="1"/>
  <c r="X20" i="8"/>
  <c r="X22" i="8"/>
  <c r="Y22" i="8" s="1"/>
  <c r="X32" i="8"/>
  <c r="Z32" i="8" s="1"/>
  <c r="X11" i="8"/>
  <c r="Y11" i="8" s="1"/>
  <c r="X23" i="8"/>
  <c r="Y23" i="8" s="1"/>
  <c r="X12" i="8"/>
  <c r="X24" i="8"/>
  <c r="X26" i="8"/>
  <c r="Y26" i="8" s="1"/>
  <c r="X15" i="8"/>
  <c r="Y15" i="8" s="1"/>
  <c r="Q15" i="8" s="1"/>
  <c r="X27" i="8"/>
  <c r="X14" i="8"/>
  <c r="Y14" i="8" s="1"/>
  <c r="Q14" i="8" s="1"/>
  <c r="X16" i="8"/>
  <c r="X28" i="8"/>
  <c r="Z28" i="8" s="1"/>
  <c r="Y17" i="8"/>
  <c r="Y18" i="8"/>
  <c r="V12" i="8"/>
  <c r="T53" i="8"/>
  <c r="H3" i="8" l="1"/>
  <c r="C3" i="9" s="1"/>
  <c r="F39" i="8"/>
  <c r="L39" i="8" s="1"/>
  <c r="R39" i="8"/>
  <c r="AQ39" i="8"/>
  <c r="E39" i="8"/>
  <c r="Q39" i="8"/>
  <c r="I39" i="8"/>
  <c r="D39" i="8"/>
  <c r="P39" i="8"/>
  <c r="F42" i="8"/>
  <c r="R42" i="8"/>
  <c r="I42" i="8"/>
  <c r="AQ42" i="8"/>
  <c r="P42" i="8"/>
  <c r="D42" i="8"/>
  <c r="J42" i="8" s="1"/>
  <c r="K42" i="8"/>
  <c r="S47" i="8"/>
  <c r="G47" i="8"/>
  <c r="I47" i="8"/>
  <c r="R47" i="8"/>
  <c r="F47" i="8"/>
  <c r="L47" i="8" s="1"/>
  <c r="D47" i="8"/>
  <c r="P47" i="8"/>
  <c r="K47" i="8"/>
  <c r="Q26" i="8"/>
  <c r="AP23" i="8"/>
  <c r="Q23" i="8"/>
  <c r="C16" i="8"/>
  <c r="Q11" i="8"/>
  <c r="Q19" i="8"/>
  <c r="AM16" i="8"/>
  <c r="P16" i="8" s="1"/>
  <c r="O28" i="8"/>
  <c r="I19" i="8"/>
  <c r="AM28" i="8"/>
  <c r="AQ28" i="8" s="1"/>
  <c r="I31" i="8"/>
  <c r="I25" i="8"/>
  <c r="C28" i="8"/>
  <c r="Q13" i="8"/>
  <c r="Q22" i="8"/>
  <c r="B28" i="8"/>
  <c r="N28" i="8"/>
  <c r="B12" i="8"/>
  <c r="N12" i="8"/>
  <c r="B30" i="8"/>
  <c r="N30" i="8"/>
  <c r="N34" i="8"/>
  <c r="H34" i="8" s="1"/>
  <c r="B27" i="8"/>
  <c r="N27" i="8"/>
  <c r="B29" i="8"/>
  <c r="N29" i="8"/>
  <c r="B32" i="8"/>
  <c r="N32" i="8"/>
  <c r="I23" i="8"/>
  <c r="B22" i="8"/>
  <c r="N22" i="8"/>
  <c r="E18" i="8"/>
  <c r="Q18" i="8"/>
  <c r="I34" i="8"/>
  <c r="E17" i="8"/>
  <c r="Q17" i="8"/>
  <c r="B18" i="8"/>
  <c r="N18" i="8"/>
  <c r="O15" i="8"/>
  <c r="Q31" i="8"/>
  <c r="B13" i="8"/>
  <c r="N13" i="8"/>
  <c r="I16" i="8"/>
  <c r="P23" i="8"/>
  <c r="O32" i="8"/>
  <c r="C29" i="8"/>
  <c r="O30" i="8"/>
  <c r="I30" i="8" s="1"/>
  <c r="O29" i="8"/>
  <c r="O13" i="8"/>
  <c r="O26" i="8"/>
  <c r="P31" i="8"/>
  <c r="O33" i="8"/>
  <c r="I33" i="8" s="1"/>
  <c r="O22" i="8"/>
  <c r="P34" i="8"/>
  <c r="O21" i="8"/>
  <c r="I21" i="8" s="1"/>
  <c r="O27" i="8"/>
  <c r="I27" i="8" s="1"/>
  <c r="I15" i="8"/>
  <c r="O14" i="8"/>
  <c r="I14" i="8" s="1"/>
  <c r="O11" i="8"/>
  <c r="I11" i="8" s="1"/>
  <c r="C12" i="8"/>
  <c r="O12" i="8"/>
  <c r="P29" i="8"/>
  <c r="P25" i="8"/>
  <c r="O20" i="8"/>
  <c r="F32" i="8"/>
  <c r="R32" i="8"/>
  <c r="P13" i="8"/>
  <c r="O24" i="8"/>
  <c r="I24" i="8" s="1"/>
  <c r="D19" i="8"/>
  <c r="P19" i="8"/>
  <c r="B25" i="8"/>
  <c r="H25" i="8" s="1"/>
  <c r="B33" i="8"/>
  <c r="H33" i="8" s="1"/>
  <c r="B19" i="8"/>
  <c r="H19" i="8" s="1"/>
  <c r="B31" i="8"/>
  <c r="H31" i="8" s="1"/>
  <c r="B16" i="8"/>
  <c r="H16" i="8" s="1"/>
  <c r="C26" i="8"/>
  <c r="B21" i="8"/>
  <c r="H21" i="8" s="1"/>
  <c r="D29" i="8"/>
  <c r="D31" i="8"/>
  <c r="D13" i="8"/>
  <c r="AA26" i="8"/>
  <c r="E26" i="8"/>
  <c r="K26" i="8" s="1"/>
  <c r="AA23" i="8"/>
  <c r="E23" i="8"/>
  <c r="B20" i="8"/>
  <c r="H20" i="8" s="1"/>
  <c r="AA15" i="8"/>
  <c r="E15" i="8"/>
  <c r="K15" i="8" s="1"/>
  <c r="E11" i="8"/>
  <c r="C32" i="8"/>
  <c r="AA13" i="8"/>
  <c r="E13" i="8"/>
  <c r="C13" i="8"/>
  <c r="Z18" i="8"/>
  <c r="C18" i="8"/>
  <c r="I18" i="8" s="1"/>
  <c r="AA19" i="8"/>
  <c r="E19" i="8"/>
  <c r="K19" i="8" s="1"/>
  <c r="B23" i="8"/>
  <c r="H23" i="8" s="1"/>
  <c r="AI29" i="8"/>
  <c r="D23" i="8"/>
  <c r="C20" i="8"/>
  <c r="B24" i="8"/>
  <c r="H24" i="8" s="1"/>
  <c r="AA34" i="8"/>
  <c r="E34" i="8"/>
  <c r="K34" i="8" s="1"/>
  <c r="B11" i="8"/>
  <c r="H11" i="8" s="1"/>
  <c r="D25" i="8"/>
  <c r="AA31" i="8"/>
  <c r="E31" i="8"/>
  <c r="K31" i="8" s="1"/>
  <c r="B15" i="8"/>
  <c r="H15" i="8" s="1"/>
  <c r="B26" i="8"/>
  <c r="H26" i="8" s="1"/>
  <c r="B17" i="8"/>
  <c r="H17" i="8" s="1"/>
  <c r="D34" i="8"/>
  <c r="Z17" i="8"/>
  <c r="C17" i="8"/>
  <c r="I17" i="8" s="1"/>
  <c r="AA22" i="8"/>
  <c r="E22" i="8"/>
  <c r="F28" i="8"/>
  <c r="AA14" i="8"/>
  <c r="E14" i="8"/>
  <c r="K14" i="8" s="1"/>
  <c r="B14" i="8"/>
  <c r="H14" i="8" s="1"/>
  <c r="C22" i="8"/>
  <c r="D16" i="8"/>
  <c r="AM26" i="8"/>
  <c r="AQ26" i="8" s="1"/>
  <c r="AQ23" i="8"/>
  <c r="AM22" i="8"/>
  <c r="AQ22" i="8" s="1"/>
  <c r="K4" i="8"/>
  <c r="F4" i="9" s="1"/>
  <c r="AP19" i="8"/>
  <c r="I4" i="8"/>
  <c r="D4" i="9" s="1"/>
  <c r="AM32" i="8"/>
  <c r="AQ32" i="8" s="1"/>
  <c r="H4" i="8"/>
  <c r="C4" i="9" s="1"/>
  <c r="I3" i="8"/>
  <c r="D3" i="9" s="1"/>
  <c r="AE14" i="8"/>
  <c r="AI14" i="8" s="1"/>
  <c r="K3" i="8"/>
  <c r="F3" i="9" s="1"/>
  <c r="C2" i="9"/>
  <c r="D2" i="9"/>
  <c r="AI22" i="8"/>
  <c r="AH22" i="8"/>
  <c r="AH17" i="8"/>
  <c r="AI17" i="8"/>
  <c r="AH13" i="8"/>
  <c r="AP29" i="8"/>
  <c r="F29" i="8" s="1"/>
  <c r="AQ19" i="8"/>
  <c r="AI19" i="8"/>
  <c r="AH19" i="8"/>
  <c r="AI13" i="8"/>
  <c r="AI31" i="8"/>
  <c r="AP31" i="8"/>
  <c r="AH29" i="8"/>
  <c r="AH31" i="8"/>
  <c r="AH16" i="8"/>
  <c r="AM20" i="8"/>
  <c r="AQ20" i="8" s="1"/>
  <c r="AQ13" i="8"/>
  <c r="AQ31" i="8"/>
  <c r="AI23" i="8"/>
  <c r="AP13" i="8"/>
  <c r="AH23" i="8"/>
  <c r="AQ25" i="8"/>
  <c r="AP25" i="8"/>
  <c r="R25" i="8" s="1"/>
  <c r="AA11" i="8"/>
  <c r="AI20" i="8"/>
  <c r="AI26" i="8"/>
  <c r="AI28" i="8"/>
  <c r="AQ16" i="8"/>
  <c r="AI16" i="8"/>
  <c r="AH20" i="8"/>
  <c r="AH26" i="8"/>
  <c r="AH28" i="8"/>
  <c r="R28" i="8" s="1"/>
  <c r="AP16" i="8"/>
  <c r="AP11" i="8"/>
  <c r="AM11" i="8"/>
  <c r="D11" i="8" s="1"/>
  <c r="AP30" i="8"/>
  <c r="F30" i="8" s="1"/>
  <c r="AM30" i="8"/>
  <c r="AQ30" i="8" s="1"/>
  <c r="AQ18" i="8"/>
  <c r="AP14" i="8"/>
  <c r="AM14" i="8"/>
  <c r="AQ14" i="8" s="1"/>
  <c r="AM21" i="8"/>
  <c r="AQ21" i="8" s="1"/>
  <c r="AP21" i="8"/>
  <c r="AQ12" i="8"/>
  <c r="AM33" i="8"/>
  <c r="AQ33" i="8" s="1"/>
  <c r="AP33" i="8"/>
  <c r="F33" i="8" s="1"/>
  <c r="AP18" i="8"/>
  <c r="AP15" i="8"/>
  <c r="AM15" i="8"/>
  <c r="AQ15" i="8" s="1"/>
  <c r="AP17" i="8"/>
  <c r="AM17" i="8"/>
  <c r="AQ17" i="8" s="1"/>
  <c r="AP27" i="8"/>
  <c r="AM27" i="8"/>
  <c r="AQ27" i="8" s="1"/>
  <c r="AP24" i="8"/>
  <c r="AM24" i="8"/>
  <c r="AQ24" i="8" s="1"/>
  <c r="AP12" i="8"/>
  <c r="AH30" i="8"/>
  <c r="AH12" i="8"/>
  <c r="AE12" i="8"/>
  <c r="AI12" i="8" s="1"/>
  <c r="AH21" i="8"/>
  <c r="AH24" i="8"/>
  <c r="AI21" i="8"/>
  <c r="AI27" i="8"/>
  <c r="AI30" i="8"/>
  <c r="AI24" i="8"/>
  <c r="AH27" i="8"/>
  <c r="AH18" i="8"/>
  <c r="AE18" i="8"/>
  <c r="AI18" i="8" s="1"/>
  <c r="AH15" i="8"/>
  <c r="AE15" i="8"/>
  <c r="AI15" i="8" s="1"/>
  <c r="AI33" i="8"/>
  <c r="AH11" i="8"/>
  <c r="AE11" i="8"/>
  <c r="AH33" i="8"/>
  <c r="Z34" i="8"/>
  <c r="Z22" i="8"/>
  <c r="Z23" i="8"/>
  <c r="Z11" i="8"/>
  <c r="Z26" i="8"/>
  <c r="Y27" i="8"/>
  <c r="Q27" i="8" s="1"/>
  <c r="Y28" i="8"/>
  <c r="Q28" i="8" s="1"/>
  <c r="Y16" i="8"/>
  <c r="Q16" i="8" s="1"/>
  <c r="Z12" i="8"/>
  <c r="Z16" i="8"/>
  <c r="Y21" i="8"/>
  <c r="Q21" i="8" s="1"/>
  <c r="Z21" i="8"/>
  <c r="Z14" i="8"/>
  <c r="Y24" i="8"/>
  <c r="Q24" i="8" s="1"/>
  <c r="Z24" i="8"/>
  <c r="Z13" i="8"/>
  <c r="Z31" i="8"/>
  <c r="Z19" i="8"/>
  <c r="Z27" i="8"/>
  <c r="Y20" i="8"/>
  <c r="Q20" i="8" s="1"/>
  <c r="Z20" i="8"/>
  <c r="Z15" i="8"/>
  <c r="Y32" i="8"/>
  <c r="Q32" i="8" s="1"/>
  <c r="Y25" i="8"/>
  <c r="Q25" i="8" s="1"/>
  <c r="Y29" i="8"/>
  <c r="Q29" i="8" s="1"/>
  <c r="Y33" i="8"/>
  <c r="Q33" i="8" s="1"/>
  <c r="Y30" i="8"/>
  <c r="Q30" i="8" s="1"/>
  <c r="W18" i="8"/>
  <c r="W12" i="8"/>
  <c r="W17" i="8"/>
  <c r="Y12" i="8"/>
  <c r="K11" i="8" l="1"/>
  <c r="K39" i="8"/>
  <c r="J39" i="8"/>
  <c r="S39" i="8"/>
  <c r="G39" i="8"/>
  <c r="M39" i="8" s="1"/>
  <c r="L42" i="8"/>
  <c r="S42" i="8"/>
  <c r="G42" i="8"/>
  <c r="M42" i="8" s="1"/>
  <c r="M47" i="8"/>
  <c r="J47" i="8"/>
  <c r="K22" i="8"/>
  <c r="K23" i="8"/>
  <c r="I28" i="8"/>
  <c r="K13" i="8"/>
  <c r="K18" i="8"/>
  <c r="D28" i="8"/>
  <c r="P28" i="8"/>
  <c r="J23" i="8"/>
  <c r="H30" i="8"/>
  <c r="I29" i="8"/>
  <c r="H27" i="8"/>
  <c r="H28" i="8"/>
  <c r="I32" i="8"/>
  <c r="H22" i="8"/>
  <c r="P11" i="8"/>
  <c r="J11" i="8" s="1"/>
  <c r="H18" i="8"/>
  <c r="H32" i="8"/>
  <c r="H12" i="8"/>
  <c r="K17" i="8"/>
  <c r="E12" i="8"/>
  <c r="Q12" i="8"/>
  <c r="H29" i="8"/>
  <c r="I22" i="8"/>
  <c r="H13" i="8"/>
  <c r="D5" i="9"/>
  <c r="D7" i="9"/>
  <c r="C7" i="9"/>
  <c r="I7" i="9" s="1"/>
  <c r="C5" i="9"/>
  <c r="I5" i="9" s="1"/>
  <c r="J31" i="8"/>
  <c r="R33" i="8"/>
  <c r="L33" i="8" s="1"/>
  <c r="P24" i="8"/>
  <c r="R13" i="8"/>
  <c r="R29" i="8"/>
  <c r="L29" i="8" s="1"/>
  <c r="R21" i="8"/>
  <c r="J16" i="8"/>
  <c r="P18" i="8"/>
  <c r="R12" i="8"/>
  <c r="P26" i="8"/>
  <c r="P33" i="8"/>
  <c r="R30" i="8"/>
  <c r="L30" i="8" s="1"/>
  <c r="P30" i="8"/>
  <c r="D26" i="8"/>
  <c r="R11" i="8"/>
  <c r="S22" i="8"/>
  <c r="I13" i="8"/>
  <c r="J13" i="8"/>
  <c r="F25" i="8"/>
  <c r="L25" i="8" s="1"/>
  <c r="G26" i="8"/>
  <c r="S26" i="8"/>
  <c r="J34" i="8"/>
  <c r="I20" i="8"/>
  <c r="S13" i="8"/>
  <c r="J29" i="8"/>
  <c r="R24" i="8"/>
  <c r="F22" i="8"/>
  <c r="R22" i="8"/>
  <c r="F34" i="8"/>
  <c r="R34" i="8"/>
  <c r="R17" i="8"/>
  <c r="P27" i="8"/>
  <c r="F15" i="8"/>
  <c r="R15" i="8"/>
  <c r="R16" i="8"/>
  <c r="I26" i="8"/>
  <c r="L32" i="8"/>
  <c r="I12" i="8"/>
  <c r="F20" i="8"/>
  <c r="R20" i="8"/>
  <c r="S15" i="8"/>
  <c r="S31" i="8"/>
  <c r="S19" i="8"/>
  <c r="P22" i="8"/>
  <c r="P15" i="8"/>
  <c r="P17" i="8"/>
  <c r="F19" i="8"/>
  <c r="R19" i="8"/>
  <c r="S14" i="8"/>
  <c r="J28" i="8"/>
  <c r="P20" i="8"/>
  <c r="P21" i="8"/>
  <c r="F23" i="8"/>
  <c r="R23" i="8"/>
  <c r="G34" i="8"/>
  <c r="S34" i="8"/>
  <c r="R14" i="8"/>
  <c r="J19" i="8"/>
  <c r="R27" i="8"/>
  <c r="D12" i="8"/>
  <c r="P12" i="8"/>
  <c r="R31" i="8"/>
  <c r="F26" i="8"/>
  <c r="R26" i="8"/>
  <c r="L28" i="8"/>
  <c r="J25" i="8"/>
  <c r="R18" i="8"/>
  <c r="S23" i="8"/>
  <c r="P32" i="8"/>
  <c r="P14" i="8"/>
  <c r="F17" i="8"/>
  <c r="F14" i="8"/>
  <c r="F31" i="8"/>
  <c r="F11" i="8"/>
  <c r="F27" i="8"/>
  <c r="G23" i="8"/>
  <c r="AA20" i="8"/>
  <c r="E20" i="8"/>
  <c r="K20" i="8" s="1"/>
  <c r="AA28" i="8"/>
  <c r="E28" i="8"/>
  <c r="K28" i="8" s="1"/>
  <c r="AA18" i="8"/>
  <c r="D18" i="8"/>
  <c r="G14" i="8"/>
  <c r="G13" i="8"/>
  <c r="AA16" i="8"/>
  <c r="E16" i="8"/>
  <c r="K16" i="8" s="1"/>
  <c r="AA17" i="8"/>
  <c r="D17" i="8"/>
  <c r="F13" i="8"/>
  <c r="D21" i="8"/>
  <c r="AA33" i="8"/>
  <c r="E33" i="8"/>
  <c r="K33" i="8" s="1"/>
  <c r="AA24" i="8"/>
  <c r="E24" i="8"/>
  <c r="K24" i="8" s="1"/>
  <c r="G31" i="8"/>
  <c r="D15" i="8"/>
  <c r="D33" i="8"/>
  <c r="AA30" i="8"/>
  <c r="E30" i="8"/>
  <c r="K30" i="8" s="1"/>
  <c r="D20" i="8"/>
  <c r="D24" i="8"/>
  <c r="AA27" i="8"/>
  <c r="E27" i="8"/>
  <c r="K27" i="8" s="1"/>
  <c r="AA29" i="8"/>
  <c r="E29" i="8"/>
  <c r="K29" i="8" s="1"/>
  <c r="G22" i="8"/>
  <c r="G15" i="8"/>
  <c r="AA25" i="8"/>
  <c r="E25" i="8"/>
  <c r="K25" i="8" s="1"/>
  <c r="F16" i="8"/>
  <c r="D27" i="8"/>
  <c r="F18" i="8"/>
  <c r="D14" i="8"/>
  <c r="D22" i="8"/>
  <c r="F24" i="8"/>
  <c r="G19" i="8"/>
  <c r="F21" i="8"/>
  <c r="AA32" i="8"/>
  <c r="E32" i="8"/>
  <c r="K32" i="8" s="1"/>
  <c r="AA21" i="8"/>
  <c r="E21" i="8"/>
  <c r="K21" i="8" s="1"/>
  <c r="F12" i="8"/>
  <c r="D30" i="8"/>
  <c r="D32" i="8"/>
  <c r="H7" i="8"/>
  <c r="H5" i="8"/>
  <c r="G2" i="9"/>
  <c r="I7" i="8"/>
  <c r="I5" i="8"/>
  <c r="AQ11" i="8"/>
  <c r="M4" i="8" s="1"/>
  <c r="H4" i="9" s="1"/>
  <c r="J4" i="8"/>
  <c r="E4" i="9" s="1"/>
  <c r="L4" i="8"/>
  <c r="G4" i="9" s="1"/>
  <c r="L3" i="8"/>
  <c r="G3" i="9" s="1"/>
  <c r="AI11" i="8"/>
  <c r="M3" i="8" s="1"/>
  <c r="H3" i="9" s="1"/>
  <c r="J3" i="8"/>
  <c r="E3" i="9" s="1"/>
  <c r="F2" i="9"/>
  <c r="F5" i="9" s="1"/>
  <c r="E2" i="9"/>
  <c r="AA12" i="8"/>
  <c r="E37" i="6"/>
  <c r="E38" i="6" s="1"/>
  <c r="D37" i="6"/>
  <c r="C37" i="6"/>
  <c r="C38" i="6" s="1"/>
  <c r="B37" i="6"/>
  <c r="D22" i="6"/>
  <c r="E22" i="6" s="1"/>
  <c r="G36" i="5"/>
  <c r="G35" i="5"/>
  <c r="G34" i="5"/>
  <c r="G33" i="5"/>
  <c r="G32" i="5"/>
  <c r="G31" i="5"/>
  <c r="G30" i="5"/>
  <c r="G29" i="5"/>
  <c r="G28" i="5"/>
  <c r="G27" i="5"/>
  <c r="G26" i="5"/>
  <c r="G25" i="5"/>
  <c r="F36" i="5"/>
  <c r="F35" i="5"/>
  <c r="F34" i="5"/>
  <c r="F33" i="5"/>
  <c r="F32" i="5"/>
  <c r="F31" i="5"/>
  <c r="F30" i="5"/>
  <c r="F29" i="5"/>
  <c r="F27" i="5"/>
  <c r="F26" i="5"/>
  <c r="F25" i="5"/>
  <c r="G36" i="6"/>
  <c r="G35" i="6"/>
  <c r="G34" i="6"/>
  <c r="G33" i="6"/>
  <c r="G32" i="6"/>
  <c r="G31" i="6"/>
  <c r="G30" i="6"/>
  <c r="G29" i="6"/>
  <c r="G28" i="6"/>
  <c r="G27" i="6"/>
  <c r="G26" i="6"/>
  <c r="G25" i="6"/>
  <c r="F36" i="6"/>
  <c r="F35" i="6"/>
  <c r="F34" i="6"/>
  <c r="F33" i="6"/>
  <c r="F32" i="6"/>
  <c r="F31" i="6"/>
  <c r="F30" i="6"/>
  <c r="F29" i="6"/>
  <c r="F28" i="6"/>
  <c r="F27" i="6"/>
  <c r="F26" i="6"/>
  <c r="F25" i="6"/>
  <c r="D22" i="5"/>
  <c r="E22" i="5" s="1"/>
  <c r="C20" i="5"/>
  <c r="D20" i="5" s="1"/>
  <c r="E20" i="5" s="1"/>
  <c r="C20" i="6"/>
  <c r="D20" i="6" s="1"/>
  <c r="E20" i="6" s="1"/>
  <c r="D13" i="6"/>
  <c r="C13" i="6"/>
  <c r="F12" i="6"/>
  <c r="D12" i="5"/>
  <c r="A17" i="6"/>
  <c r="C17" i="6"/>
  <c r="F22" i="6"/>
  <c r="F20" i="6"/>
  <c r="G13" i="6"/>
  <c r="F13" i="6"/>
  <c r="E13" i="6"/>
  <c r="B17" i="6" s="1"/>
  <c r="B13" i="6"/>
  <c r="D12" i="6"/>
  <c r="A17" i="5"/>
  <c r="C17" i="5" s="1"/>
  <c r="F11" i="5"/>
  <c r="C12" i="5" s="1"/>
  <c r="F10" i="5"/>
  <c r="C37" i="5"/>
  <c r="C38" i="5" s="1"/>
  <c r="B37" i="5"/>
  <c r="F22" i="5"/>
  <c r="F20" i="5"/>
  <c r="E37" i="5"/>
  <c r="E38" i="5" s="1"/>
  <c r="E13" i="5"/>
  <c r="D13" i="5"/>
  <c r="C13" i="5"/>
  <c r="B17" i="5" s="1"/>
  <c r="B13" i="5"/>
  <c r="J30" i="8" l="1"/>
  <c r="K5" i="9"/>
  <c r="L5" i="9"/>
  <c r="L11" i="8"/>
  <c r="J18" i="8"/>
  <c r="J24" i="8"/>
  <c r="J14" i="8"/>
  <c r="L31" i="8"/>
  <c r="J15" i="8"/>
  <c r="L13" i="8"/>
  <c r="K12" i="8"/>
  <c r="F7" i="9"/>
  <c r="L7" i="9" s="1"/>
  <c r="C6" i="9"/>
  <c r="I6" i="9" s="1"/>
  <c r="G5" i="9"/>
  <c r="G7" i="9"/>
  <c r="E7" i="9"/>
  <c r="J7" i="9" s="1"/>
  <c r="E5" i="9"/>
  <c r="J5" i="9" s="1"/>
  <c r="D6" i="9"/>
  <c r="L12" i="8"/>
  <c r="M22" i="8"/>
  <c r="J26" i="8"/>
  <c r="L21" i="8"/>
  <c r="J17" i="8"/>
  <c r="J33" i="8"/>
  <c r="L15" i="8"/>
  <c r="M15" i="8"/>
  <c r="J32" i="8"/>
  <c r="L24" i="8"/>
  <c r="M13" i="8"/>
  <c r="M34" i="8"/>
  <c r="L34" i="8"/>
  <c r="M23" i="8"/>
  <c r="J22" i="8"/>
  <c r="J27" i="8"/>
  <c r="L17" i="8"/>
  <c r="L26" i="8"/>
  <c r="M19" i="8"/>
  <c r="G20" i="8"/>
  <c r="S20" i="8"/>
  <c r="G12" i="8"/>
  <c r="S12" i="8"/>
  <c r="G17" i="8"/>
  <c r="S17" i="8"/>
  <c r="L27" i="8"/>
  <c r="M31" i="8"/>
  <c r="G16" i="8"/>
  <c r="S16" i="8"/>
  <c r="L19" i="8"/>
  <c r="L20" i="8"/>
  <c r="L18" i="8"/>
  <c r="G29" i="8"/>
  <c r="S29" i="8"/>
  <c r="L14" i="8"/>
  <c r="G32" i="8"/>
  <c r="S32" i="8"/>
  <c r="G25" i="8"/>
  <c r="S25" i="8"/>
  <c r="G30" i="8"/>
  <c r="S30" i="8"/>
  <c r="M14" i="8"/>
  <c r="G27" i="8"/>
  <c r="S27" i="8"/>
  <c r="G33" i="8"/>
  <c r="S33" i="8"/>
  <c r="G18" i="8"/>
  <c r="S18" i="8"/>
  <c r="L22" i="8"/>
  <c r="G21" i="8"/>
  <c r="S21" i="8"/>
  <c r="J20" i="8"/>
  <c r="J21" i="8"/>
  <c r="J12" i="8"/>
  <c r="M26" i="8"/>
  <c r="G24" i="8"/>
  <c r="S24" i="8"/>
  <c r="L16" i="8"/>
  <c r="G28" i="8"/>
  <c r="S28" i="8"/>
  <c r="S11" i="8"/>
  <c r="L23" i="8"/>
  <c r="G11" i="8"/>
  <c r="H6" i="8"/>
  <c r="I6" i="8"/>
  <c r="J7" i="8"/>
  <c r="J5" i="8"/>
  <c r="K7" i="8"/>
  <c r="K5" i="8"/>
  <c r="L7" i="8"/>
  <c r="L5" i="8"/>
  <c r="E12" i="6"/>
  <c r="G12" i="6"/>
  <c r="I13" i="6"/>
  <c r="C12" i="6"/>
  <c r="B12" i="6"/>
  <c r="H2" i="9"/>
  <c r="F13" i="5"/>
  <c r="B12" i="5"/>
  <c r="F12" i="5"/>
  <c r="E12" i="5"/>
  <c r="F15" i="5"/>
  <c r="E17" i="5" s="1"/>
  <c r="F17" i="5" s="1"/>
  <c r="D17" i="5"/>
  <c r="F15" i="6"/>
  <c r="E17" i="6" s="1"/>
  <c r="F17" i="6" s="1"/>
  <c r="D17" i="6"/>
  <c r="G37" i="6"/>
  <c r="F37" i="6"/>
  <c r="G37" i="5"/>
  <c r="M11" i="8" l="1"/>
  <c r="F6" i="9"/>
  <c r="K7" i="9"/>
  <c r="J6" i="8"/>
  <c r="H5" i="9"/>
  <c r="H7" i="9"/>
  <c r="E6" i="9"/>
  <c r="J6" i="9" s="1"/>
  <c r="G6" i="9"/>
  <c r="M33" i="8"/>
  <c r="M21" i="8"/>
  <c r="M24" i="8"/>
  <c r="M32" i="8"/>
  <c r="M27" i="8"/>
  <c r="M30" i="8"/>
  <c r="M12" i="8"/>
  <c r="M28" i="8"/>
  <c r="M29" i="8"/>
  <c r="M17" i="8"/>
  <c r="M18" i="8"/>
  <c r="M25" i="8"/>
  <c r="M16" i="8"/>
  <c r="M20" i="8"/>
  <c r="L6" i="8"/>
  <c r="K6" i="8"/>
  <c r="M7" i="8"/>
  <c r="M5" i="8"/>
  <c r="F28" i="5"/>
  <c r="D37" i="5"/>
  <c r="K6" i="9" l="1"/>
  <c r="L6" i="9"/>
  <c r="H6" i="9"/>
  <c r="M6" i="8"/>
  <c r="F37" i="5"/>
</calcChain>
</file>

<file path=xl/sharedStrings.xml><?xml version="1.0" encoding="utf-8"?>
<sst xmlns="http://schemas.openxmlformats.org/spreadsheetml/2006/main" count="418" uniqueCount="131">
  <si>
    <t>TOTAL</t>
  </si>
  <si>
    <t>Expenditure</t>
  </si>
  <si>
    <t>Remaining Dollars</t>
  </si>
  <si>
    <t>Administration</t>
  </si>
  <si>
    <t>Percentage</t>
  </si>
  <si>
    <t>Contract Number:</t>
  </si>
  <si>
    <t>Contract Term:</t>
  </si>
  <si>
    <t>Program Year:</t>
  </si>
  <si>
    <t>Budget Amount</t>
  </si>
  <si>
    <t>Average Household Expenditure</t>
  </si>
  <si>
    <t>Data Analysis</t>
  </si>
  <si>
    <t>Production Schedule Tool</t>
  </si>
  <si>
    <t>Instructions:</t>
  </si>
  <si>
    <t>Disclaimer:</t>
  </si>
  <si>
    <t>January</t>
  </si>
  <si>
    <t xml:space="preserve">For best accessibility, use the arrow keys to navigate through this form. </t>
  </si>
  <si>
    <t>Monthly Report:</t>
  </si>
  <si>
    <t>Materials/Program Support/Labor</t>
  </si>
  <si>
    <t>Health and Safety</t>
  </si>
  <si>
    <t>Previous CPUs</t>
  </si>
  <si>
    <t>Initial Projection</t>
  </si>
  <si>
    <t>February</t>
  </si>
  <si>
    <t>March</t>
  </si>
  <si>
    <t>April</t>
  </si>
  <si>
    <t>May</t>
  </si>
  <si>
    <t>June</t>
  </si>
  <si>
    <t>July</t>
  </si>
  <si>
    <t>August</t>
  </si>
  <si>
    <t>September</t>
  </si>
  <si>
    <t>October</t>
  </si>
  <si>
    <t>November</t>
  </si>
  <si>
    <t>December</t>
  </si>
  <si>
    <t>Total</t>
  </si>
  <si>
    <t>Units</t>
  </si>
  <si>
    <t>Adjusted Projection/Actual Completion</t>
  </si>
  <si>
    <t>Percent of Budget</t>
  </si>
  <si>
    <t>Months Left in Program Year</t>
  </si>
  <si>
    <t>Cumulative Units Completed</t>
  </si>
  <si>
    <t>Estimated units for PY (based on 3 yr average)</t>
  </si>
  <si>
    <t>Estimated Units Per Month (based on 3 yr average)</t>
  </si>
  <si>
    <t>3 Year Average CPU</t>
  </si>
  <si>
    <t>Estimated units for PY (based on Custom CPU)</t>
  </si>
  <si>
    <t>Custom CPU</t>
  </si>
  <si>
    <t>Estimated Units Per Month (based on custom CPU)</t>
  </si>
  <si>
    <t>Estimated Expenditure per month</t>
  </si>
  <si>
    <t>Month</t>
  </si>
  <si>
    <t>Training and Technical Assistance</t>
  </si>
  <si>
    <t>Estimated Monthly Expenditure for Remainder of PY</t>
  </si>
  <si>
    <t>LIHEAP - WAP</t>
  </si>
  <si>
    <t>DOE - WAP</t>
  </si>
  <si>
    <t>Liability/Pollution Occurance Insurance</t>
  </si>
  <si>
    <t>Fiscal Audit</t>
  </si>
  <si>
    <t>Total Materials/Program Support/Labor Budget Expended</t>
  </si>
  <si>
    <t>Remainining Materials/Program Support/Labor Budget to Expend</t>
  </si>
  <si>
    <t>Estimated Number of Unit Still Needed to Complete</t>
  </si>
  <si>
    <t>Estimated Units to be Completed per Month</t>
  </si>
  <si>
    <t>Estimated Units to be Completed per Week</t>
  </si>
  <si>
    <t>(1) Subrecipient fails to provide the Department with a Production Schedule for their current Contract within 30 days of receipt of the draft contract.</t>
  </si>
  <si>
    <t>(2) By the third program reporting deadline, Subrecipient must report at least one unit weatherized and inspected by a certified Quality Control Inspector ("QCI").</t>
  </si>
  <si>
    <t>(5) The Subrecipient fails to submit a required monthly report explaining any variances between the Production Schedule and actual results on Production Schedule criteria.</t>
  </si>
  <si>
    <t>(4) By the seventh program reporting deadline, less than 50% of total expected unit production has occurred based on the Production Schedule, or less than 50% of total Awarded Funds have been expended.</t>
  </si>
  <si>
    <t>(3) By the fifth program reporting deadline, less than 25% of total expected unit production has occurred based on the Production Schedule, or less than 20% of total Awarded Funds have been expended.</t>
  </si>
  <si>
    <t>Percent of Initial Projection</t>
  </si>
  <si>
    <t>This spreadsheet provides a quick analysis of data. There are countless situations that each Subrecipient can be in, regarding the WAP programs,that this spreadsheet does not include. It is the responsibility of the Subrecipient to stay aware of the expenditure levels in this program, analyze it, and then act accordingly with the end goal of full and allowable contract program expenditures. This spreadsheet is simply another tool Subrecipients can use to try and understand what is left to do for the current program year.</t>
  </si>
  <si>
    <t>Input accurate numbers, from submitted and approved Monthly Expenditure Reports, in the unshaded boxes (cells). The rest of the table should auto-populate the information according to the data input in the appropriate boxes (cells). More detailed instruction is provided in each cell, once selected.</t>
  </si>
  <si>
    <t>Executive Director Signature:</t>
  </si>
  <si>
    <t xml:space="preserve">Date: </t>
  </si>
  <si>
    <t>For use when submitting initial projection only</t>
  </si>
  <si>
    <t>Current Program Year Contract</t>
  </si>
  <si>
    <t>CPU Estimates</t>
  </si>
  <si>
    <t>Average Household Expenditure (CPU)</t>
  </si>
  <si>
    <t>Deobligation criteria per TAC RULE §6.405:</t>
  </si>
  <si>
    <t>PY21</t>
  </si>
  <si>
    <t>PY22</t>
  </si>
  <si>
    <t>(1) 10% of BIL units weatherized at 25% of contract term expired;</t>
  </si>
  <si>
    <t>(2)  25% of BIL units weatherized at 40% of contract term expired;</t>
  </si>
  <si>
    <t>DOE_BIL- WAP</t>
  </si>
  <si>
    <t>PY19</t>
  </si>
  <si>
    <t xml:space="preserve"> </t>
  </si>
  <si>
    <t>(3)  50% of BIL units weatherized at 60% of contract term expired;</t>
  </si>
  <si>
    <t>(4)  80% of BIL units weatherized at 80% of contract term expired.</t>
  </si>
  <si>
    <r>
      <rPr>
        <b/>
        <u/>
        <sz val="10"/>
        <rFont val="Arial"/>
        <family val="2"/>
      </rPr>
      <t>FOOTNOTES TO BENCHMARKS:</t>
    </r>
    <r>
      <rPr>
        <sz val="10"/>
        <rFont val="Arial"/>
        <family val="2"/>
      </rPr>
      <t xml:space="preserve">  Faiilure to meet these benchmarks may result in deobligation of a proportional amount of funding and repeated failure to meet benchmarks will result in termination of this Contract.</t>
    </r>
  </si>
  <si>
    <r>
      <t>P</t>
    </r>
    <r>
      <rPr>
        <b/>
        <sz val="10"/>
        <rFont val="Arial"/>
        <family val="2"/>
      </rPr>
      <t>erformance Deobligation  criteria per BIL Contracts (Exhibit B):</t>
    </r>
  </si>
  <si>
    <t>Estimated units (based on 3 yr average)</t>
  </si>
  <si>
    <t>Estimated units (based on Custom CPU)</t>
  </si>
  <si>
    <t xml:space="preserve">MER # of Completed Units  </t>
  </si>
  <si>
    <t>Projection Benchmark Compliant</t>
  </si>
  <si>
    <t>Completed Benchmark Compliant</t>
  </si>
  <si>
    <t>PY23</t>
  </si>
  <si>
    <t>Units Projected</t>
  </si>
  <si>
    <t>BIL</t>
  </si>
  <si>
    <t>Final Inspections/ Week</t>
  </si>
  <si>
    <t>Denial % AFTER Assessment</t>
  </si>
  <si>
    <t>Denial % @ Client File Intake</t>
  </si>
  <si>
    <t>New Applications Needed/Month</t>
  </si>
  <si>
    <t>Total Initial Assessments Needed/Month</t>
  </si>
  <si>
    <t>Initial Assessments/ Week</t>
  </si>
  <si>
    <t>Total Final Inspections Needed/Month</t>
  </si>
  <si>
    <t>Assessments + Inspections/ Week</t>
  </si>
  <si>
    <t>Assessments + Inspections/ Month</t>
  </si>
  <si>
    <t>LIHEAP</t>
  </si>
  <si>
    <t>DOE</t>
  </si>
  <si>
    <t>DOE BIL</t>
  </si>
  <si>
    <t>LIHEAP Initial Projection</t>
  </si>
  <si>
    <t>DOE Initial Projection</t>
  </si>
  <si>
    <t>DOE BIL Initial Projection</t>
  </si>
  <si>
    <t>-</t>
  </si>
  <si>
    <t>Minimum AVG</t>
  </si>
  <si>
    <t>Maximum AVG</t>
  </si>
  <si>
    <t>Average AVG</t>
  </si>
  <si>
    <t># of WAP Contractor Staff Crews Needed</t>
  </si>
  <si>
    <t>Minimum Average</t>
  </si>
  <si>
    <t>Average Average</t>
  </si>
  <si>
    <t>Maximum Average</t>
  </si>
  <si>
    <t># of WAP Assessors Needed</t>
  </si>
  <si>
    <t># of WAP Final Inspectors Needed</t>
  </si>
  <si>
    <t>How many initial assessment can your current staff complete in a week?</t>
  </si>
  <si>
    <t>How many final inspections can your current staff complete in a week?</t>
  </si>
  <si>
    <t>How many houses can your WAP contractors complete in a week?</t>
  </si>
  <si>
    <t>How may staff conduct initial assessments?</t>
  </si>
  <si>
    <t>How may staff conduct final inspections?</t>
  </si>
  <si>
    <t>How may crews does your WAP contractor currently use?</t>
  </si>
  <si>
    <t># of WAP Intake Staff Needed</t>
  </si>
  <si>
    <t>How may staff work on WAP intake applications?</t>
  </si>
  <si>
    <t>How many intake applications can your current staff complete in a week?</t>
  </si>
  <si>
    <t>25% of BIL Units Completed @ 40% of Contract Term Expired</t>
  </si>
  <si>
    <t>50% of BIL Units Completed @ 60% of Contract Term Expired</t>
  </si>
  <si>
    <t>80% of BIL Units Completed @ 80% of Contract Term Expired</t>
  </si>
  <si>
    <t>10% of BIL Units Completed @ 25% of Contract Term Expired</t>
  </si>
  <si>
    <t>PY24</t>
  </si>
  <si>
    <t xml:space="preserve">Work Readiness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</si>
</sst>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
  </numFmts>
  <fonts count="17" x14ac:knownFonts="1">
    <font>
      <sz val="11"/>
      <color theme="1"/>
      <name val="Calibri"/>
      <family val="2"/>
      <scheme val="minor"/>
    </font>
    <font>
      <sz val="10"/>
      <name val="Arial"/>
      <family val="2"/>
    </font>
    <font>
      <b/>
      <sz val="10"/>
      <name val="Arial"/>
      <family val="2"/>
    </font>
    <font>
      <i/>
      <sz val="10"/>
      <name val="Arial"/>
      <family val="2"/>
    </font>
    <font>
      <b/>
      <sz val="11"/>
      <color rgb="FFFA7D00"/>
      <name val="Calibri"/>
      <family val="2"/>
      <scheme val="minor"/>
    </font>
    <font>
      <b/>
      <sz val="15"/>
      <color theme="3"/>
      <name val="Calibri"/>
      <family val="2"/>
      <scheme val="minor"/>
    </font>
    <font>
      <sz val="11"/>
      <color rgb="FF3F3F76"/>
      <name val="Calibri"/>
      <family val="2"/>
      <scheme val="minor"/>
    </font>
    <font>
      <sz val="1"/>
      <name val="Calibri"/>
      <family val="2"/>
      <scheme val="minor"/>
    </font>
    <font>
      <sz val="11"/>
      <name val="Calibri"/>
      <family val="2"/>
      <scheme val="minor"/>
    </font>
    <font>
      <b/>
      <sz val="11"/>
      <name val="Calibri"/>
      <family val="2"/>
      <scheme val="minor"/>
    </font>
    <font>
      <b/>
      <sz val="15"/>
      <name val="Calibri"/>
      <family val="2"/>
      <scheme val="minor"/>
    </font>
    <font>
      <b/>
      <sz val="12"/>
      <name val="Calibri"/>
      <family val="2"/>
      <scheme val="minor"/>
    </font>
    <font>
      <b/>
      <u/>
      <sz val="10"/>
      <name val="Arial"/>
      <family val="2"/>
    </font>
    <font>
      <sz val="11"/>
      <color theme="0"/>
      <name val="Calibri"/>
      <family val="2"/>
      <scheme val="minor"/>
    </font>
    <font>
      <b/>
      <sz val="11"/>
      <color theme="1"/>
      <name val="Calibri"/>
      <family val="2"/>
      <scheme val="minor"/>
    </font>
    <font>
      <sz val="9"/>
      <color theme="1"/>
      <name val="Calibri"/>
      <family val="2"/>
      <scheme val="minor"/>
    </font>
    <font>
      <b/>
      <sz val="10"/>
      <color theme="1"/>
      <name val="Calibri"/>
      <family val="2"/>
      <scheme val="minor"/>
    </font>
  </fonts>
  <fills count="13">
    <fill>
      <patternFill patternType="none"/>
    </fill>
    <fill>
      <patternFill patternType="gray125"/>
    </fill>
    <fill>
      <patternFill patternType="solid">
        <fgColor rgb="FFF2F2F2"/>
      </patternFill>
    </fill>
    <fill>
      <patternFill patternType="solid">
        <fgColor rgb="FFFFCC99"/>
      </patternFill>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4.9989318521683403E-2"/>
        <bgColor indexed="64"/>
      </patternFill>
    </fill>
    <fill>
      <patternFill patternType="solid">
        <fgColor theme="0" tint="-0.34998626667073579"/>
        <bgColor indexed="64"/>
      </patternFill>
    </fill>
  </fills>
  <borders count="5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style="thin">
        <color rgb="FF7F7F7F"/>
      </left>
      <right style="thin">
        <color rgb="FF7F7F7F"/>
      </right>
      <top/>
      <bottom style="thin">
        <color rgb="FF7F7F7F"/>
      </bottom>
      <diagonal/>
    </border>
    <border>
      <left style="thin">
        <color rgb="FF7F7F7F"/>
      </left>
      <right style="thin">
        <color rgb="FF7F7F7F"/>
      </right>
      <top style="thin">
        <color rgb="FF7F7F7F"/>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4">
    <xf numFmtId="0" fontId="0" fillId="0" borderId="0"/>
    <xf numFmtId="0" fontId="4" fillId="2" borderId="16" applyNumberFormat="0" applyAlignment="0" applyProtection="0"/>
    <xf numFmtId="0" fontId="5" fillId="0" borderId="17" applyNumberFormat="0" applyFill="0" applyAlignment="0" applyProtection="0"/>
    <xf numFmtId="0" fontId="6" fillId="3" borderId="16" applyNumberFormat="0" applyAlignment="0" applyProtection="0"/>
  </cellStyleXfs>
  <cellXfs count="291">
    <xf numFmtId="0" fontId="0" fillId="0" borderId="0" xfId="0"/>
    <xf numFmtId="0" fontId="2" fillId="4" borderId="1" xfId="2" applyFont="1" applyFill="1" applyBorder="1" applyAlignment="1" applyProtection="1">
      <alignment horizontal="right" vertical="center" wrapText="1"/>
    </xf>
    <xf numFmtId="0" fontId="1" fillId="5"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right" vertical="center" wrapText="1"/>
    </xf>
    <xf numFmtId="0" fontId="1" fillId="5" borderId="18" xfId="3" applyFont="1" applyFill="1" applyBorder="1" applyAlignment="1" applyProtection="1">
      <alignment horizontal="center" vertical="center" wrapText="1"/>
      <protection locked="0"/>
    </xf>
    <xf numFmtId="164" fontId="1" fillId="5" borderId="2" xfId="0" applyNumberFormat="1" applyFont="1" applyFill="1" applyBorder="1" applyAlignment="1" applyProtection="1">
      <alignment vertical="center"/>
      <protection locked="0"/>
    </xf>
    <xf numFmtId="0" fontId="1" fillId="5" borderId="19" xfId="3" applyFont="1" applyFill="1" applyBorder="1" applyAlignment="1" applyProtection="1">
      <alignment horizontal="center" vertical="center" wrapText="1"/>
      <protection locked="0"/>
    </xf>
    <xf numFmtId="0" fontId="1" fillId="0" borderId="2" xfId="3" applyFont="1" applyFill="1" applyBorder="1" applyAlignment="1" applyProtection="1">
      <alignment horizontal="center" vertical="center"/>
      <protection locked="0"/>
    </xf>
    <xf numFmtId="0" fontId="7" fillId="5" borderId="0" xfId="0" applyFont="1" applyFill="1" applyAlignment="1">
      <alignment vertical="center"/>
    </xf>
    <xf numFmtId="0" fontId="8" fillId="5" borderId="0" xfId="0" applyFont="1" applyFill="1" applyAlignment="1">
      <alignment vertical="center"/>
    </xf>
    <xf numFmtId="0" fontId="1" fillId="5" borderId="0" xfId="0" applyFont="1" applyFill="1" applyAlignment="1">
      <alignment vertical="center"/>
    </xf>
    <xf numFmtId="0" fontId="2" fillId="4" borderId="2" xfId="2" applyFont="1" applyFill="1" applyBorder="1" applyAlignment="1" applyProtection="1">
      <alignment horizontal="right" vertical="center" wrapText="1"/>
    </xf>
    <xf numFmtId="1" fontId="1" fillId="5" borderId="1" xfId="3" applyNumberFormat="1" applyFont="1" applyFill="1" applyBorder="1" applyAlignment="1" applyProtection="1">
      <alignment horizontal="center" vertical="center"/>
      <protection locked="0"/>
    </xf>
    <xf numFmtId="14" fontId="1" fillId="5" borderId="2" xfId="3" applyNumberFormat="1" applyFont="1" applyFill="1" applyBorder="1" applyAlignment="1" applyProtection="1">
      <alignment horizontal="center" vertical="center"/>
      <protection locked="0"/>
    </xf>
    <xf numFmtId="0" fontId="1" fillId="5" borderId="2" xfId="3" applyFont="1" applyFill="1" applyBorder="1" applyAlignment="1" applyProtection="1">
      <alignment horizontal="center" vertical="center"/>
      <protection locked="0"/>
    </xf>
    <xf numFmtId="0" fontId="1" fillId="6" borderId="3" xfId="0" applyFont="1" applyFill="1" applyBorder="1" applyAlignment="1" applyProtection="1">
      <alignment vertical="center"/>
    </xf>
    <xf numFmtId="0" fontId="1" fillId="6" borderId="2" xfId="0" applyFont="1" applyFill="1" applyBorder="1" applyAlignment="1" applyProtection="1">
      <alignment vertical="center"/>
    </xf>
    <xf numFmtId="0" fontId="2" fillId="4" borderId="2" xfId="2" applyFont="1" applyFill="1" applyBorder="1" applyAlignment="1" applyProtection="1">
      <alignment horizontal="center" vertical="center" wrapText="1"/>
    </xf>
    <xf numFmtId="164" fontId="1" fillId="6" borderId="2" xfId="0" applyNumberFormat="1" applyFont="1" applyFill="1" applyBorder="1" applyAlignment="1" applyProtection="1">
      <alignment vertical="center"/>
    </xf>
    <xf numFmtId="0" fontId="2" fillId="6" borderId="2" xfId="2" applyFont="1" applyFill="1" applyBorder="1" applyAlignment="1" applyProtection="1">
      <alignment horizontal="right" vertical="center" wrapText="1"/>
    </xf>
    <xf numFmtId="10" fontId="1" fillId="7" borderId="2" xfId="0" applyNumberFormat="1" applyFont="1" applyFill="1" applyBorder="1" applyAlignment="1" applyProtection="1">
      <alignment vertical="center"/>
    </xf>
    <xf numFmtId="10" fontId="1" fillId="6" borderId="2" xfId="0" applyNumberFormat="1" applyFont="1" applyFill="1" applyBorder="1" applyAlignment="1" applyProtection="1">
      <alignment vertical="center"/>
    </xf>
    <xf numFmtId="0" fontId="1" fillId="6" borderId="2" xfId="0" applyFont="1" applyFill="1" applyBorder="1" applyAlignment="1">
      <alignment vertical="center"/>
    </xf>
    <xf numFmtId="3" fontId="1" fillId="6" borderId="2" xfId="1" applyNumberFormat="1" applyFont="1" applyFill="1" applyBorder="1" applyAlignment="1" applyProtection="1">
      <alignment horizontal="center" vertical="center"/>
    </xf>
    <xf numFmtId="164" fontId="2" fillId="4" borderId="2" xfId="0" applyNumberFormat="1" applyFont="1" applyFill="1" applyBorder="1" applyAlignment="1" applyProtection="1">
      <alignment horizontal="center" vertical="center" wrapText="1"/>
    </xf>
    <xf numFmtId="4" fontId="1" fillId="6" borderId="2" xfId="1" applyNumberFormat="1" applyFont="1" applyFill="1" applyBorder="1" applyAlignment="1" applyProtection="1">
      <alignment horizontal="center" vertical="center"/>
    </xf>
    <xf numFmtId="164" fontId="1" fillId="6" borderId="2" xfId="1" applyNumberFormat="1" applyFont="1" applyFill="1" applyBorder="1" applyAlignment="1" applyProtection="1">
      <alignment horizontal="center" vertical="center"/>
    </xf>
    <xf numFmtId="164" fontId="1" fillId="7" borderId="2" xfId="0" applyNumberFormat="1" applyFont="1" applyFill="1" applyBorder="1" applyAlignment="1" applyProtection="1">
      <alignment vertical="center"/>
    </xf>
    <xf numFmtId="0" fontId="8" fillId="8" borderId="2" xfId="0" applyFont="1" applyFill="1" applyBorder="1" applyAlignment="1">
      <alignment vertical="center"/>
    </xf>
    <xf numFmtId="0" fontId="8" fillId="5" borderId="2" xfId="0" applyFont="1" applyFill="1" applyBorder="1" applyAlignment="1" applyProtection="1">
      <alignment vertical="center"/>
      <protection locked="0"/>
    </xf>
    <xf numFmtId="164" fontId="8" fillId="5" borderId="2" xfId="0" applyNumberFormat="1" applyFont="1" applyFill="1" applyBorder="1" applyAlignment="1" applyProtection="1">
      <alignment vertical="center"/>
      <protection locked="0"/>
    </xf>
    <xf numFmtId="0" fontId="8" fillId="6" borderId="2" xfId="0" applyFont="1" applyFill="1" applyBorder="1" applyAlignment="1">
      <alignment vertical="center"/>
    </xf>
    <xf numFmtId="164" fontId="8" fillId="6" borderId="2" xfId="0" applyNumberFormat="1" applyFont="1" applyFill="1" applyBorder="1" applyAlignment="1">
      <alignment vertical="center"/>
    </xf>
    <xf numFmtId="10" fontId="8" fillId="6" borderId="2" xfId="0" applyNumberFormat="1" applyFont="1" applyFill="1" applyBorder="1" applyAlignment="1">
      <alignment vertical="center"/>
    </xf>
    <xf numFmtId="0" fontId="8" fillId="6" borderId="0" xfId="0" applyFont="1" applyFill="1" applyAlignment="1">
      <alignment vertical="center"/>
    </xf>
    <xf numFmtId="0" fontId="1" fillId="0" borderId="2" xfId="3" applyFont="1" applyFill="1" applyBorder="1" applyAlignment="1" applyProtection="1">
      <alignment horizontal="right" vertical="center"/>
      <protection locked="0"/>
    </xf>
    <xf numFmtId="0" fontId="9" fillId="4" borderId="2" xfId="0" applyFont="1" applyFill="1" applyBorder="1" applyAlignment="1">
      <alignment horizontal="right" vertical="center"/>
    </xf>
    <xf numFmtId="0" fontId="8" fillId="4" borderId="2" xfId="0" applyFont="1" applyFill="1" applyBorder="1" applyAlignment="1">
      <alignment horizontal="right" vertical="center"/>
    </xf>
    <xf numFmtId="0" fontId="9" fillId="4" borderId="2" xfId="0" applyFont="1" applyFill="1" applyBorder="1" applyAlignment="1">
      <alignment horizontal="center" vertical="center"/>
    </xf>
    <xf numFmtId="0" fontId="1" fillId="4" borderId="2" xfId="0" applyFont="1" applyFill="1" applyBorder="1" applyAlignment="1" applyProtection="1">
      <alignment horizontal="center" vertical="center" wrapText="1"/>
    </xf>
    <xf numFmtId="1" fontId="1" fillId="7" borderId="2" xfId="0" applyNumberFormat="1" applyFont="1" applyFill="1" applyBorder="1" applyAlignment="1" applyProtection="1">
      <alignment horizontal="center" vertical="center"/>
    </xf>
    <xf numFmtId="0" fontId="1" fillId="4" borderId="2" xfId="0" applyFont="1" applyFill="1" applyBorder="1" applyAlignment="1">
      <alignment horizontal="center" vertical="center" wrapText="1"/>
    </xf>
    <xf numFmtId="164" fontId="1" fillId="7" borderId="2" xfId="0" applyNumberFormat="1" applyFont="1" applyFill="1" applyBorder="1" applyAlignment="1" applyProtection="1">
      <alignment horizontal="center" vertical="center"/>
    </xf>
    <xf numFmtId="164" fontId="1" fillId="7" borderId="0" xfId="0" applyNumberFormat="1" applyFont="1" applyFill="1" applyAlignment="1">
      <alignment horizontal="center" vertical="center"/>
    </xf>
    <xf numFmtId="165" fontId="1" fillId="7" borderId="2" xfId="0" applyNumberFormat="1" applyFont="1" applyFill="1" applyBorder="1" applyAlignment="1" applyProtection="1">
      <alignment horizontal="center" vertical="center"/>
    </xf>
    <xf numFmtId="164" fontId="1" fillId="5" borderId="2" xfId="0" applyNumberFormat="1" applyFont="1" applyFill="1" applyBorder="1" applyAlignment="1" applyProtection="1">
      <alignment horizontal="center" vertical="center"/>
      <protection locked="0"/>
    </xf>
    <xf numFmtId="164" fontId="1" fillId="6" borderId="2" xfId="0" applyNumberFormat="1" applyFont="1" applyFill="1" applyBorder="1" applyAlignment="1" applyProtection="1">
      <alignment horizontal="center" vertical="center"/>
    </xf>
    <xf numFmtId="4" fontId="1" fillId="6" borderId="2" xfId="0" applyNumberFormat="1" applyFont="1" applyFill="1" applyBorder="1" applyAlignment="1" applyProtection="1">
      <alignment horizontal="center" vertical="center"/>
    </xf>
    <xf numFmtId="164" fontId="1" fillId="0" borderId="0" xfId="0" applyNumberFormat="1" applyFont="1" applyFill="1" applyAlignment="1" applyProtection="1">
      <alignment horizontal="center" vertical="center"/>
      <protection locked="0"/>
    </xf>
    <xf numFmtId="10" fontId="1" fillId="6" borderId="2" xfId="0" applyNumberFormat="1" applyFont="1" applyFill="1" applyBorder="1" applyAlignment="1">
      <alignment vertical="center"/>
    </xf>
    <xf numFmtId="164" fontId="1" fillId="6" borderId="2" xfId="0" applyNumberFormat="1" applyFont="1" applyFill="1" applyBorder="1" applyAlignment="1">
      <alignment vertical="center"/>
    </xf>
    <xf numFmtId="0" fontId="2" fillId="4" borderId="2" xfId="0" applyFont="1" applyFill="1" applyBorder="1" applyAlignment="1">
      <alignment horizontal="center" vertical="center" wrapText="1"/>
    </xf>
    <xf numFmtId="0" fontId="2" fillId="4" borderId="2" xfId="0" applyFont="1" applyFill="1" applyBorder="1" applyAlignment="1">
      <alignment horizontal="center" vertical="center"/>
    </xf>
    <xf numFmtId="0" fontId="8" fillId="6" borderId="4" xfId="0" applyFont="1" applyFill="1" applyBorder="1" applyAlignment="1">
      <alignment vertical="center"/>
    </xf>
    <xf numFmtId="0" fontId="7" fillId="5" borderId="7" xfId="0" applyFont="1" applyFill="1" applyBorder="1" applyAlignment="1">
      <alignment vertical="center"/>
    </xf>
    <xf numFmtId="0" fontId="8" fillId="5" borderId="8" xfId="0" applyFont="1" applyFill="1" applyBorder="1" applyAlignment="1">
      <alignment vertical="center"/>
    </xf>
    <xf numFmtId="0" fontId="8" fillId="5" borderId="9" xfId="0" applyFont="1" applyFill="1" applyBorder="1" applyAlignment="1">
      <alignment vertical="center"/>
    </xf>
    <xf numFmtId="164" fontId="1" fillId="0" borderId="0" xfId="0" applyNumberFormat="1" applyFont="1" applyFill="1" applyBorder="1" applyAlignment="1" applyProtection="1">
      <alignment horizontal="center" vertical="center"/>
      <protection locked="0"/>
    </xf>
    <xf numFmtId="164" fontId="1" fillId="7" borderId="0" xfId="0" applyNumberFormat="1" applyFont="1" applyFill="1" applyBorder="1" applyAlignment="1">
      <alignment horizontal="center" vertical="center"/>
    </xf>
    <xf numFmtId="0" fontId="8" fillId="6" borderId="0" xfId="0" applyFont="1" applyFill="1" applyBorder="1" applyAlignment="1">
      <alignment vertical="center"/>
    </xf>
    <xf numFmtId="0" fontId="8" fillId="4" borderId="10" xfId="0" applyFont="1" applyFill="1" applyBorder="1" applyAlignment="1">
      <alignment vertical="center"/>
    </xf>
    <xf numFmtId="0" fontId="8" fillId="4" borderId="0" xfId="0" applyFont="1" applyFill="1" applyBorder="1" applyAlignment="1">
      <alignment vertical="center"/>
    </xf>
    <xf numFmtId="0" fontId="8" fillId="4" borderId="3" xfId="0" applyFont="1" applyFill="1" applyBorder="1" applyAlignment="1">
      <alignment vertical="center"/>
    </xf>
    <xf numFmtId="0" fontId="8" fillId="5" borderId="0" xfId="0" applyFont="1" applyFill="1" applyBorder="1" applyAlignment="1">
      <alignment vertical="center"/>
    </xf>
    <xf numFmtId="0" fontId="0" fillId="5" borderId="0" xfId="0" applyFill="1" applyBorder="1" applyAlignment="1">
      <alignment vertical="center"/>
    </xf>
    <xf numFmtId="0" fontId="8" fillId="5" borderId="0" xfId="0" applyFont="1" applyFill="1" applyAlignment="1">
      <alignment horizontal="center" vertical="center" wrapText="1"/>
    </xf>
    <xf numFmtId="0" fontId="8" fillId="5" borderId="7" xfId="0" applyFont="1" applyFill="1" applyBorder="1" applyAlignment="1">
      <alignment vertical="center"/>
    </xf>
    <xf numFmtId="0" fontId="2" fillId="4" borderId="11" xfId="2" applyFont="1" applyFill="1" applyBorder="1" applyAlignment="1" applyProtection="1">
      <alignment horizontal="center" vertical="center" wrapText="1"/>
    </xf>
    <xf numFmtId="10" fontId="8" fillId="6" borderId="11" xfId="0" applyNumberFormat="1" applyFont="1" applyFill="1" applyBorder="1" applyAlignment="1">
      <alignment vertical="center"/>
    </xf>
    <xf numFmtId="0" fontId="8" fillId="6" borderId="21" xfId="0" applyFont="1" applyFill="1" applyBorder="1" applyAlignment="1">
      <alignment vertical="center"/>
    </xf>
    <xf numFmtId="0" fontId="8" fillId="6" borderId="22" xfId="0" applyFont="1" applyFill="1" applyBorder="1" applyAlignment="1">
      <alignment vertical="center"/>
    </xf>
    <xf numFmtId="4" fontId="8" fillId="5" borderId="0" xfId="0" applyNumberFormat="1" applyFont="1" applyFill="1" applyAlignment="1">
      <alignment vertical="center"/>
    </xf>
    <xf numFmtId="0" fontId="1" fillId="6" borderId="0" xfId="0" applyFont="1" applyFill="1" applyBorder="1" applyAlignment="1" applyProtection="1">
      <alignment vertical="center"/>
    </xf>
    <xf numFmtId="0" fontId="13" fillId="5" borderId="0" xfId="0" applyFont="1" applyFill="1" applyAlignment="1">
      <alignment vertical="center"/>
    </xf>
    <xf numFmtId="0" fontId="9" fillId="4" borderId="2" xfId="0" applyFont="1" applyFill="1" applyBorder="1" applyAlignment="1">
      <alignment horizontal="center" vertical="center" wrapText="1"/>
    </xf>
    <xf numFmtId="0" fontId="0" fillId="0" borderId="0" xfId="0" applyAlignment="1">
      <alignment horizontal="center"/>
    </xf>
    <xf numFmtId="0" fontId="8" fillId="5" borderId="2" xfId="0" applyFont="1" applyFill="1" applyBorder="1" applyAlignment="1" applyProtection="1">
      <alignment horizontal="center" vertical="center"/>
      <protection locked="0"/>
    </xf>
    <xf numFmtId="2" fontId="0" fillId="0" borderId="0" xfId="0" applyNumberFormat="1" applyAlignment="1">
      <alignment horizontal="center"/>
    </xf>
    <xf numFmtId="2" fontId="9" fillId="4" borderId="2" xfId="0" applyNumberFormat="1" applyFont="1" applyFill="1" applyBorder="1" applyAlignment="1">
      <alignment horizontal="center" vertical="center" wrapText="1"/>
    </xf>
    <xf numFmtId="2" fontId="8" fillId="5" borderId="2" xfId="0" applyNumberFormat="1" applyFont="1" applyFill="1" applyBorder="1" applyAlignment="1" applyProtection="1">
      <alignment horizontal="center" vertical="center"/>
      <protection locked="0"/>
    </xf>
    <xf numFmtId="17" fontId="8" fillId="4" borderId="2" xfId="0" applyNumberFormat="1" applyFont="1" applyFill="1" applyBorder="1" applyAlignment="1">
      <alignment horizontal="center" vertical="center"/>
    </xf>
    <xf numFmtId="0" fontId="8" fillId="4" borderId="2" xfId="0" applyFont="1" applyFill="1" applyBorder="1" applyAlignment="1">
      <alignment horizontal="center" vertical="center"/>
    </xf>
    <xf numFmtId="2" fontId="9" fillId="5" borderId="2" xfId="0" applyNumberFormat="1" applyFont="1" applyFill="1" applyBorder="1" applyAlignment="1" applyProtection="1">
      <alignment horizontal="center" vertical="center"/>
      <protection locked="0"/>
    </xf>
    <xf numFmtId="2" fontId="0" fillId="9" borderId="2" xfId="0" applyNumberFormat="1" applyFill="1" applyBorder="1" applyAlignment="1">
      <alignment horizontal="center"/>
    </xf>
    <xf numFmtId="0" fontId="8" fillId="9" borderId="2" xfId="0" applyFont="1" applyFill="1" applyBorder="1" applyAlignment="1" applyProtection="1">
      <alignment horizontal="center" vertical="center"/>
      <protection locked="0"/>
    </xf>
    <xf numFmtId="2" fontId="8" fillId="9" borderId="2" xfId="0" applyNumberFormat="1" applyFont="1" applyFill="1" applyBorder="1" applyAlignment="1" applyProtection="1">
      <alignment horizontal="center" vertical="center"/>
      <protection locked="0"/>
    </xf>
    <xf numFmtId="2" fontId="9" fillId="9" borderId="2" xfId="0" applyNumberFormat="1" applyFont="1" applyFill="1" applyBorder="1" applyAlignment="1" applyProtection="1">
      <alignment horizontal="center" vertical="center"/>
      <protection locked="0"/>
    </xf>
    <xf numFmtId="0" fontId="8" fillId="11" borderId="2" xfId="0" applyFont="1" applyFill="1" applyBorder="1" applyAlignment="1">
      <alignment horizontal="center" vertical="center"/>
    </xf>
    <xf numFmtId="0" fontId="8" fillId="5" borderId="30" xfId="0" applyFont="1" applyFill="1" applyBorder="1" applyAlignment="1" applyProtection="1">
      <alignment horizontal="center" vertical="center"/>
      <protection locked="0"/>
    </xf>
    <xf numFmtId="2" fontId="9" fillId="5" borderId="31" xfId="0" applyNumberFormat="1" applyFont="1" applyFill="1" applyBorder="1" applyAlignment="1" applyProtection="1">
      <alignment horizontal="center" vertical="center"/>
      <protection locked="0"/>
    </xf>
    <xf numFmtId="0" fontId="8" fillId="9" borderId="32" xfId="0" applyFont="1" applyFill="1" applyBorder="1" applyAlignment="1">
      <alignment horizontal="center" vertical="center"/>
    </xf>
    <xf numFmtId="2" fontId="8" fillId="9" borderId="33" xfId="0" applyNumberFormat="1" applyFont="1" applyFill="1" applyBorder="1" applyAlignment="1">
      <alignment horizontal="center" vertical="center"/>
    </xf>
    <xf numFmtId="0" fontId="8" fillId="9" borderId="33" xfId="0" applyFont="1" applyFill="1" applyBorder="1" applyAlignment="1">
      <alignment horizontal="center" vertical="center"/>
    </xf>
    <xf numFmtId="2" fontId="9" fillId="9" borderId="33" xfId="0" applyNumberFormat="1" applyFont="1" applyFill="1" applyBorder="1" applyAlignment="1">
      <alignment horizontal="center" vertical="center"/>
    </xf>
    <xf numFmtId="2" fontId="9" fillId="9" borderId="34" xfId="0" applyNumberFormat="1" applyFont="1" applyFill="1" applyBorder="1" applyAlignment="1">
      <alignment horizontal="center" vertical="center"/>
    </xf>
    <xf numFmtId="2" fontId="0" fillId="11" borderId="39" xfId="0" applyNumberFormat="1" applyFill="1" applyBorder="1" applyAlignment="1">
      <alignment horizontal="center"/>
    </xf>
    <xf numFmtId="2" fontId="0" fillId="11" borderId="40" xfId="0" applyNumberFormat="1" applyFill="1" applyBorder="1" applyAlignment="1">
      <alignment horizontal="center"/>
    </xf>
    <xf numFmtId="2" fontId="0" fillId="11" borderId="42" xfId="0" applyNumberFormat="1" applyFill="1" applyBorder="1" applyAlignment="1">
      <alignment horizontal="center"/>
    </xf>
    <xf numFmtId="0" fontId="15" fillId="11" borderId="29" xfId="0" applyFont="1" applyFill="1" applyBorder="1" applyAlignment="1">
      <alignment horizontal="center" wrapText="1"/>
    </xf>
    <xf numFmtId="2" fontId="0" fillId="9" borderId="43" xfId="0" applyNumberFormat="1" applyFont="1" applyFill="1" applyBorder="1" applyAlignment="1">
      <alignment horizontal="center"/>
    </xf>
    <xf numFmtId="2" fontId="0" fillId="9" borderId="21" xfId="0" applyNumberFormat="1" applyFont="1" applyFill="1" applyBorder="1" applyAlignment="1">
      <alignment horizontal="center"/>
    </xf>
    <xf numFmtId="2" fontId="0" fillId="9" borderId="44" xfId="0" applyNumberFormat="1" applyFont="1" applyFill="1" applyBorder="1" applyAlignment="1">
      <alignment horizontal="center"/>
    </xf>
    <xf numFmtId="2" fontId="0" fillId="9" borderId="14" xfId="0" applyNumberFormat="1" applyFont="1" applyFill="1" applyBorder="1" applyAlignment="1">
      <alignment horizontal="center" wrapText="1"/>
    </xf>
    <xf numFmtId="2" fontId="0" fillId="9" borderId="12" xfId="0" applyNumberFormat="1" applyFont="1" applyFill="1" applyBorder="1" applyAlignment="1">
      <alignment horizontal="center" wrapText="1"/>
    </xf>
    <xf numFmtId="2" fontId="0" fillId="9" borderId="8" xfId="0" applyNumberFormat="1" applyFont="1" applyFill="1" applyBorder="1" applyAlignment="1">
      <alignment horizontal="center"/>
    </xf>
    <xf numFmtId="2" fontId="0" fillId="9" borderId="14" xfId="0" applyNumberFormat="1" applyFont="1" applyFill="1" applyBorder="1" applyAlignment="1">
      <alignment horizontal="center"/>
    </xf>
    <xf numFmtId="2" fontId="0" fillId="9" borderId="12" xfId="0" applyNumberFormat="1" applyFont="1" applyFill="1" applyBorder="1" applyAlignment="1">
      <alignment horizontal="center"/>
    </xf>
    <xf numFmtId="2" fontId="9" fillId="4" borderId="29" xfId="0" applyNumberFormat="1" applyFont="1" applyFill="1" applyBorder="1" applyAlignment="1">
      <alignment horizontal="center" vertical="center" wrapText="1"/>
    </xf>
    <xf numFmtId="2" fontId="9" fillId="4" borderId="45" xfId="0" applyNumberFormat="1" applyFont="1" applyFill="1" applyBorder="1" applyAlignment="1">
      <alignment horizontal="center" vertical="center" wrapText="1"/>
    </xf>
    <xf numFmtId="2" fontId="14" fillId="4" borderId="27" xfId="0" applyNumberFormat="1" applyFont="1" applyFill="1" applyBorder="1" applyAlignment="1">
      <alignment horizontal="center"/>
    </xf>
    <xf numFmtId="0" fontId="14" fillId="4" borderId="43" xfId="0" applyFont="1" applyFill="1" applyBorder="1" applyAlignment="1">
      <alignment horizontal="center" wrapText="1"/>
    </xf>
    <xf numFmtId="2" fontId="14" fillId="4" borderId="39" xfId="0" applyNumberFormat="1" applyFont="1" applyFill="1" applyBorder="1" applyAlignment="1">
      <alignment horizontal="center"/>
    </xf>
    <xf numFmtId="0" fontId="14" fillId="4" borderId="21" xfId="0" applyFont="1" applyFill="1" applyBorder="1" applyAlignment="1">
      <alignment horizontal="center" wrapText="1"/>
    </xf>
    <xf numFmtId="0" fontId="14" fillId="4" borderId="44" xfId="0" applyFont="1" applyFill="1" applyBorder="1" applyAlignment="1">
      <alignment horizontal="center"/>
    </xf>
    <xf numFmtId="0" fontId="14" fillId="4" borderId="29" xfId="0" applyFont="1" applyFill="1" applyBorder="1" applyAlignment="1">
      <alignment horizontal="center"/>
    </xf>
    <xf numFmtId="0" fontId="14" fillId="4" borderId="41" xfId="0" applyFont="1" applyFill="1" applyBorder="1" applyAlignment="1">
      <alignment horizontal="center"/>
    </xf>
    <xf numFmtId="17" fontId="8" fillId="4" borderId="21" xfId="0" applyNumberFormat="1" applyFont="1" applyFill="1" applyBorder="1" applyAlignment="1">
      <alignment horizontal="center" vertical="center"/>
    </xf>
    <xf numFmtId="0" fontId="8" fillId="4" borderId="21" xfId="0" applyFont="1" applyFill="1" applyBorder="1" applyAlignment="1">
      <alignment horizontal="center" vertical="center"/>
    </xf>
    <xf numFmtId="0" fontId="8" fillId="4" borderId="22" xfId="0" applyFont="1" applyFill="1" applyBorder="1" applyAlignment="1">
      <alignment horizontal="center" vertical="center"/>
    </xf>
    <xf numFmtId="2" fontId="9" fillId="4" borderId="29" xfId="0" applyNumberFormat="1" applyFont="1" applyFill="1" applyBorder="1" applyAlignment="1">
      <alignment horizontal="center"/>
    </xf>
    <xf numFmtId="2" fontId="9" fillId="4" borderId="45" xfId="0" applyNumberFormat="1" applyFont="1" applyFill="1" applyBorder="1" applyAlignment="1">
      <alignment horizontal="center"/>
    </xf>
    <xf numFmtId="2" fontId="9" fillId="4" borderId="41" xfId="0" applyNumberFormat="1" applyFont="1" applyFill="1" applyBorder="1" applyAlignment="1">
      <alignment horizontal="center"/>
    </xf>
    <xf numFmtId="2" fontId="9" fillId="4" borderId="46" xfId="0" applyNumberFormat="1" applyFont="1" applyFill="1" applyBorder="1" applyAlignment="1">
      <alignment horizontal="center"/>
    </xf>
    <xf numFmtId="2" fontId="9" fillId="4" borderId="42" xfId="0" applyNumberFormat="1" applyFont="1" applyFill="1" applyBorder="1" applyAlignment="1">
      <alignment horizontal="center" vertical="center" wrapText="1"/>
    </xf>
    <xf numFmtId="2" fontId="14" fillId="4" borderId="29" xfId="0" applyNumberFormat="1" applyFont="1" applyFill="1" applyBorder="1" applyAlignment="1">
      <alignment horizontal="center" wrapText="1"/>
    </xf>
    <xf numFmtId="2" fontId="14" fillId="4" borderId="29" xfId="0" applyNumberFormat="1" applyFont="1" applyFill="1" applyBorder="1" applyAlignment="1">
      <alignment horizontal="center"/>
    </xf>
    <xf numFmtId="2" fontId="0" fillId="9" borderId="27" xfId="0" applyNumberFormat="1" applyFont="1" applyFill="1" applyBorder="1" applyAlignment="1">
      <alignment horizontal="center"/>
    </xf>
    <xf numFmtId="2" fontId="9" fillId="4" borderId="42" xfId="0" applyNumberFormat="1" applyFont="1" applyFill="1" applyBorder="1" applyAlignment="1">
      <alignment horizontal="center"/>
    </xf>
    <xf numFmtId="2" fontId="9" fillId="4" borderId="47" xfId="0" applyNumberFormat="1" applyFont="1" applyFill="1" applyBorder="1" applyAlignment="1">
      <alignment horizontal="center"/>
    </xf>
    <xf numFmtId="0" fontId="0" fillId="0" borderId="0" xfId="0" applyFill="1" applyBorder="1" applyAlignment="1">
      <alignment horizontal="center"/>
    </xf>
    <xf numFmtId="0" fontId="8" fillId="4" borderId="43" xfId="0" applyFont="1" applyFill="1" applyBorder="1" applyAlignment="1">
      <alignment horizontal="center" vertical="center"/>
    </xf>
    <xf numFmtId="0" fontId="8" fillId="5" borderId="35" xfId="0" applyFont="1" applyFill="1" applyBorder="1" applyAlignment="1" applyProtection="1">
      <alignment horizontal="center" vertical="center"/>
      <protection locked="0"/>
    </xf>
    <xf numFmtId="2" fontId="8" fillId="5" borderId="1" xfId="0" applyNumberFormat="1"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2" fontId="9" fillId="5" borderId="1" xfId="0" applyNumberFormat="1" applyFont="1" applyFill="1" applyBorder="1" applyAlignment="1" applyProtection="1">
      <alignment horizontal="center" vertical="center"/>
      <protection locked="0"/>
    </xf>
    <xf numFmtId="2" fontId="9" fillId="5" borderId="36" xfId="0" applyNumberFormat="1" applyFont="1" applyFill="1" applyBorder="1" applyAlignment="1" applyProtection="1">
      <alignment horizontal="center" vertical="center"/>
      <protection locked="0"/>
    </xf>
    <xf numFmtId="2" fontId="0" fillId="10" borderId="2" xfId="0" applyNumberFormat="1" applyFill="1" applyBorder="1" applyAlignment="1">
      <alignment horizontal="center"/>
    </xf>
    <xf numFmtId="2" fontId="0" fillId="12" borderId="2" xfId="0" applyNumberFormat="1" applyFill="1" applyBorder="1" applyAlignment="1">
      <alignment horizontal="center"/>
    </xf>
    <xf numFmtId="2" fontId="14" fillId="0" borderId="0" xfId="0" applyNumberFormat="1" applyFont="1" applyFill="1" applyBorder="1" applyAlignment="1">
      <alignment horizontal="center" wrapText="1"/>
    </xf>
    <xf numFmtId="2" fontId="0" fillId="0" borderId="0" xfId="0" applyNumberFormat="1" applyFill="1" applyBorder="1" applyAlignment="1">
      <alignment horizontal="center"/>
    </xf>
    <xf numFmtId="2" fontId="14" fillId="0" borderId="0" xfId="0" applyNumberFormat="1" applyFont="1" applyFill="1" applyBorder="1" applyAlignment="1">
      <alignment horizontal="center"/>
    </xf>
    <xf numFmtId="2" fontId="9" fillId="0" borderId="0" xfId="0" applyNumberFormat="1" applyFont="1" applyFill="1" applyBorder="1" applyAlignment="1">
      <alignment horizontal="center"/>
    </xf>
    <xf numFmtId="0" fontId="0" fillId="0" borderId="0" xfId="0" applyFill="1" applyBorder="1" applyAlignment="1">
      <alignment wrapText="1"/>
    </xf>
    <xf numFmtId="1" fontId="14" fillId="0" borderId="0" xfId="0" applyNumberFormat="1" applyFont="1" applyFill="1" applyBorder="1" applyAlignment="1">
      <alignment vertical="center"/>
    </xf>
    <xf numFmtId="0" fontId="14" fillId="9" borderId="49" xfId="0" applyFont="1" applyFill="1" applyBorder="1" applyAlignment="1">
      <alignment horizontal="center" wrapText="1"/>
    </xf>
    <xf numFmtId="10" fontId="14" fillId="0" borderId="50" xfId="0" applyNumberFormat="1" applyFont="1" applyFill="1" applyBorder="1" applyAlignment="1">
      <alignment horizontal="center"/>
    </xf>
    <xf numFmtId="0" fontId="14" fillId="9" borderId="50" xfId="0" applyFont="1" applyFill="1" applyBorder="1" applyAlignment="1">
      <alignment horizontal="center" wrapText="1"/>
    </xf>
    <xf numFmtId="10" fontId="14" fillId="0" borderId="51" xfId="0" applyNumberFormat="1" applyFont="1" applyFill="1" applyBorder="1" applyAlignment="1">
      <alignment horizontal="center"/>
    </xf>
    <xf numFmtId="2" fontId="0" fillId="11" borderId="43" xfId="0" applyNumberFormat="1" applyFill="1" applyBorder="1" applyAlignment="1">
      <alignment horizontal="center"/>
    </xf>
    <xf numFmtId="0" fontId="0" fillId="11" borderId="43" xfId="0" applyFill="1" applyBorder="1" applyAlignment="1">
      <alignment horizontal="center"/>
    </xf>
    <xf numFmtId="2" fontId="0" fillId="11" borderId="21" xfId="0" applyNumberFormat="1" applyFill="1" applyBorder="1" applyAlignment="1">
      <alignment horizontal="center"/>
    </xf>
    <xf numFmtId="0" fontId="0" fillId="11" borderId="21" xfId="0" applyFill="1" applyBorder="1" applyAlignment="1">
      <alignment horizontal="center"/>
    </xf>
    <xf numFmtId="2" fontId="0" fillId="11" borderId="44" xfId="0" applyNumberFormat="1" applyFill="1" applyBorder="1" applyAlignment="1">
      <alignment horizontal="center"/>
    </xf>
    <xf numFmtId="0" fontId="0" fillId="11" borderId="44" xfId="0" applyFill="1" applyBorder="1" applyAlignment="1">
      <alignment horizontal="center"/>
    </xf>
    <xf numFmtId="0" fontId="14" fillId="9" borderId="2" xfId="0" applyFont="1" applyFill="1" applyBorder="1" applyAlignment="1">
      <alignment horizontal="left"/>
    </xf>
    <xf numFmtId="0" fontId="14" fillId="9" borderId="30" xfId="0" applyFont="1" applyFill="1" applyBorder="1" applyAlignment="1">
      <alignment horizontal="left"/>
    </xf>
    <xf numFmtId="0" fontId="14" fillId="9" borderId="11" xfId="0" applyFont="1" applyFill="1" applyBorder="1" applyAlignment="1">
      <alignment horizontal="left"/>
    </xf>
    <xf numFmtId="0" fontId="0" fillId="0" borderId="20" xfId="0" applyBorder="1" applyAlignment="1">
      <alignment horizontal="center"/>
    </xf>
    <xf numFmtId="0" fontId="0" fillId="0" borderId="56" xfId="0" applyBorder="1" applyAlignment="1">
      <alignment horizontal="center"/>
    </xf>
    <xf numFmtId="0" fontId="0" fillId="0" borderId="29" xfId="0" applyBorder="1" applyAlignment="1">
      <alignment horizontal="center"/>
    </xf>
    <xf numFmtId="0" fontId="1" fillId="5" borderId="10" xfId="0" applyFont="1" applyFill="1" applyBorder="1" applyAlignment="1">
      <alignment wrapText="1"/>
    </xf>
    <xf numFmtId="0" fontId="1" fillId="5" borderId="0" xfId="0" applyFont="1" applyFill="1" applyBorder="1" applyAlignment="1">
      <alignment wrapText="1"/>
    </xf>
    <xf numFmtId="0" fontId="8" fillId="5" borderId="10" xfId="0" applyFont="1" applyFill="1" applyBorder="1" applyAlignment="1">
      <alignment vertical="center"/>
    </xf>
    <xf numFmtId="17" fontId="8" fillId="4" borderId="2" xfId="0" applyNumberFormat="1" applyFont="1" applyFill="1" applyBorder="1" applyAlignment="1">
      <alignment horizontal="right" vertical="center"/>
    </xf>
    <xf numFmtId="0" fontId="8" fillId="0" borderId="0" xfId="0" applyFont="1" applyFill="1" applyBorder="1" applyAlignment="1">
      <alignment vertical="center"/>
    </xf>
    <xf numFmtId="0" fontId="8" fillId="5" borderId="0" xfId="0" applyFont="1" applyFill="1" applyBorder="1" applyAlignment="1">
      <alignment vertical="center" wrapText="1"/>
    </xf>
    <xf numFmtId="0" fontId="1" fillId="5" borderId="3" xfId="0" applyFont="1" applyFill="1" applyBorder="1" applyAlignment="1">
      <alignment wrapText="1"/>
    </xf>
    <xf numFmtId="0" fontId="2" fillId="4" borderId="11" xfId="0" applyFont="1" applyFill="1" applyBorder="1" applyAlignment="1" applyProtection="1">
      <alignment horizontal="left" vertical="center"/>
    </xf>
    <xf numFmtId="0" fontId="2" fillId="4" borderId="12" xfId="0" applyFont="1" applyFill="1" applyBorder="1" applyAlignment="1" applyProtection="1">
      <alignment horizontal="left" vertical="center"/>
    </xf>
    <xf numFmtId="0" fontId="2" fillId="4" borderId="4" xfId="0" applyFont="1" applyFill="1" applyBorder="1" applyAlignment="1" applyProtection="1">
      <alignment horizontal="left" vertical="center"/>
    </xf>
    <xf numFmtId="0" fontId="3" fillId="5" borderId="11" xfId="0" applyFont="1" applyFill="1" applyBorder="1" applyAlignment="1" applyProtection="1">
      <alignment horizontal="left" vertical="center" wrapText="1"/>
    </xf>
    <xf numFmtId="0" fontId="3" fillId="5" borderId="12" xfId="0" applyFont="1" applyFill="1" applyBorder="1" applyAlignment="1" applyProtection="1">
      <alignment horizontal="left" vertical="center" wrapText="1"/>
    </xf>
    <xf numFmtId="0" fontId="3" fillId="5" borderId="4" xfId="0" applyFont="1" applyFill="1" applyBorder="1" applyAlignment="1" applyProtection="1">
      <alignment horizontal="left" vertical="center" wrapText="1"/>
    </xf>
    <xf numFmtId="0" fontId="10" fillId="8" borderId="11" xfId="2" applyFont="1" applyFill="1" applyBorder="1" applyAlignment="1" applyProtection="1">
      <alignment horizontal="center" vertical="center"/>
    </xf>
    <xf numFmtId="0" fontId="8" fillId="8" borderId="12" xfId="0" applyFont="1" applyFill="1" applyBorder="1" applyAlignment="1" applyProtection="1">
      <alignment vertical="center"/>
    </xf>
    <xf numFmtId="0" fontId="8" fillId="8" borderId="4" xfId="0" applyFont="1" applyFill="1" applyBorder="1" applyAlignment="1" applyProtection="1">
      <alignment vertical="center"/>
    </xf>
    <xf numFmtId="0" fontId="11" fillId="8" borderId="11" xfId="0" applyFont="1" applyFill="1" applyBorder="1" applyAlignment="1">
      <alignment horizontal="center" vertical="center"/>
    </xf>
    <xf numFmtId="0" fontId="11" fillId="8" borderId="4" xfId="0" applyFont="1" applyFill="1" applyBorder="1" applyAlignment="1">
      <alignment horizontal="center" vertical="center"/>
    </xf>
    <xf numFmtId="0" fontId="8" fillId="6" borderId="5" xfId="0" applyFont="1" applyFill="1" applyBorder="1" applyAlignment="1">
      <alignment vertical="center"/>
    </xf>
    <xf numFmtId="0" fontId="8" fillId="6" borderId="6" xfId="0" applyFont="1" applyFill="1" applyBorder="1" applyAlignment="1">
      <alignment vertical="center"/>
    </xf>
    <xf numFmtId="0" fontId="8" fillId="6" borderId="1" xfId="0" applyFont="1" applyFill="1" applyBorder="1" applyAlignment="1">
      <alignment vertical="center"/>
    </xf>
    <xf numFmtId="0" fontId="1" fillId="6" borderId="2" xfId="0" applyFont="1" applyFill="1" applyBorder="1" applyAlignment="1" applyProtection="1">
      <alignment horizontal="right" vertical="center" wrapText="1"/>
    </xf>
    <xf numFmtId="0" fontId="0" fillId="6" borderId="4" xfId="0" applyFill="1" applyBorder="1" applyAlignment="1">
      <alignment vertical="center"/>
    </xf>
    <xf numFmtId="0" fontId="10" fillId="5" borderId="7" xfId="2" applyFont="1" applyFill="1" applyBorder="1" applyAlignment="1" applyProtection="1">
      <alignment horizontal="center" vertical="center"/>
    </xf>
    <xf numFmtId="0" fontId="8" fillId="5" borderId="8" xfId="0" applyFont="1" applyFill="1" applyBorder="1" applyAlignment="1" applyProtection="1">
      <alignment vertical="center"/>
    </xf>
    <xf numFmtId="0" fontId="8" fillId="5" borderId="9" xfId="0" applyFont="1" applyFill="1" applyBorder="1" applyAlignment="1" applyProtection="1">
      <alignment vertical="center"/>
    </xf>
    <xf numFmtId="0" fontId="10" fillId="5" borderId="13" xfId="2" applyFont="1" applyFill="1" applyBorder="1" applyAlignment="1" applyProtection="1">
      <alignment horizontal="center" vertical="center"/>
    </xf>
    <xf numFmtId="0" fontId="8" fillId="5" borderId="14" xfId="0" applyFont="1" applyFill="1" applyBorder="1" applyAlignment="1" applyProtection="1">
      <alignment vertical="center"/>
    </xf>
    <xf numFmtId="0" fontId="8" fillId="5" borderId="15" xfId="0" applyFont="1" applyFill="1" applyBorder="1" applyAlignment="1" applyProtection="1">
      <alignment vertical="center"/>
    </xf>
    <xf numFmtId="0" fontId="3" fillId="0" borderId="11" xfId="0" applyNumberFormat="1" applyFont="1" applyFill="1" applyBorder="1" applyAlignment="1" applyProtection="1">
      <alignment horizontal="left" vertical="center" wrapText="1"/>
    </xf>
    <xf numFmtId="0" fontId="3" fillId="0" borderId="12"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center" wrapText="1"/>
    </xf>
    <xf numFmtId="0" fontId="1" fillId="6" borderId="11" xfId="0" applyFont="1" applyFill="1" applyBorder="1" applyAlignment="1" applyProtection="1">
      <alignment horizontal="center" vertical="center"/>
    </xf>
    <xf numFmtId="0" fontId="1" fillId="6" borderId="12" xfId="0" applyFont="1" applyFill="1" applyBorder="1" applyAlignment="1" applyProtection="1">
      <alignment horizontal="center" vertical="center"/>
    </xf>
    <xf numFmtId="0" fontId="1" fillId="6" borderId="4" xfId="0" applyFont="1" applyFill="1" applyBorder="1" applyAlignment="1" applyProtection="1">
      <alignment horizontal="center" vertical="center"/>
    </xf>
    <xf numFmtId="0" fontId="1" fillId="6" borderId="5" xfId="0" applyFont="1" applyFill="1" applyBorder="1" applyAlignment="1">
      <alignment vertical="center"/>
    </xf>
    <xf numFmtId="0" fontId="1" fillId="6" borderId="6" xfId="0" applyFont="1" applyFill="1" applyBorder="1" applyAlignment="1">
      <alignment vertical="center"/>
    </xf>
    <xf numFmtId="0" fontId="1" fillId="6" borderId="1" xfId="0" applyFont="1" applyFill="1" applyBorder="1" applyAlignment="1">
      <alignment vertical="center"/>
    </xf>
    <xf numFmtId="0" fontId="1" fillId="5" borderId="10" xfId="0" applyFont="1" applyFill="1" applyBorder="1" applyAlignment="1">
      <alignment wrapText="1"/>
    </xf>
    <xf numFmtId="0" fontId="0" fillId="0" borderId="0" xfId="0" applyBorder="1" applyAlignment="1">
      <alignment wrapText="1"/>
    </xf>
    <xf numFmtId="0" fontId="0" fillId="0" borderId="3" xfId="0" applyBorder="1" applyAlignment="1">
      <alignment wrapText="1"/>
    </xf>
    <xf numFmtId="0" fontId="0" fillId="0" borderId="13" xfId="0" applyBorder="1" applyAlignment="1">
      <alignment wrapText="1"/>
    </xf>
    <xf numFmtId="0" fontId="0" fillId="0" borderId="14" xfId="0" applyBorder="1" applyAlignment="1">
      <alignment wrapText="1"/>
    </xf>
    <xf numFmtId="0" fontId="0" fillId="0" borderId="15" xfId="0" applyBorder="1" applyAlignment="1">
      <alignment wrapText="1"/>
    </xf>
    <xf numFmtId="0" fontId="8" fillId="5" borderId="5" xfId="0" applyFont="1" applyFill="1" applyBorder="1" applyAlignment="1">
      <alignment vertical="center"/>
    </xf>
    <xf numFmtId="0" fontId="0" fillId="0" borderId="1" xfId="0" applyBorder="1" applyAlignment="1">
      <alignment vertical="center"/>
    </xf>
    <xf numFmtId="0" fontId="8" fillId="5" borderId="7" xfId="0" applyFont="1" applyFill="1"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0" fontId="0" fillId="0" borderId="15" xfId="0" applyBorder="1" applyAlignment="1">
      <alignment horizontal="left" vertical="center" wrapText="1"/>
    </xf>
    <xf numFmtId="0" fontId="1" fillId="5" borderId="7" xfId="0" applyFont="1" applyFill="1" applyBorder="1" applyAlignment="1">
      <alignment horizontal="left"/>
    </xf>
    <xf numFmtId="0" fontId="1" fillId="5" borderId="8" xfId="0" applyFont="1" applyFill="1" applyBorder="1" applyAlignment="1">
      <alignment horizontal="left"/>
    </xf>
    <xf numFmtId="0" fontId="1" fillId="5" borderId="9" xfId="0" applyFont="1" applyFill="1" applyBorder="1" applyAlignment="1">
      <alignment horizontal="left"/>
    </xf>
    <xf numFmtId="0" fontId="1" fillId="5" borderId="10" xfId="0" applyFont="1" applyFill="1" applyBorder="1" applyAlignment="1">
      <alignment horizontal="left"/>
    </xf>
    <xf numFmtId="0" fontId="1" fillId="5" borderId="0" xfId="0" applyFont="1" applyFill="1" applyBorder="1" applyAlignment="1">
      <alignment horizontal="left"/>
    </xf>
    <xf numFmtId="0" fontId="1" fillId="5" borderId="3" xfId="0" applyFont="1" applyFill="1" applyBorder="1" applyAlignment="1">
      <alignment horizontal="left"/>
    </xf>
    <xf numFmtId="0" fontId="1" fillId="5" borderId="10" xfId="0" applyFont="1" applyFill="1" applyBorder="1" applyAlignment="1"/>
    <xf numFmtId="0" fontId="1" fillId="5" borderId="0" xfId="0" applyFont="1" applyFill="1" applyBorder="1" applyAlignment="1"/>
    <xf numFmtId="0" fontId="1" fillId="5" borderId="3" xfId="0" applyFont="1" applyFill="1" applyBorder="1" applyAlignment="1"/>
    <xf numFmtId="0" fontId="1" fillId="5" borderId="10" xfId="0" applyFont="1" applyFill="1" applyBorder="1" applyAlignment="1">
      <alignment horizontal="left" wrapText="1"/>
    </xf>
    <xf numFmtId="0" fontId="1" fillId="5" borderId="0" xfId="0" applyFont="1" applyFill="1" applyBorder="1" applyAlignment="1">
      <alignment horizontal="left" wrapText="1"/>
    </xf>
    <xf numFmtId="0" fontId="1" fillId="5" borderId="3" xfId="0" applyFont="1" applyFill="1" applyBorder="1" applyAlignment="1">
      <alignment horizontal="left" wrapText="1"/>
    </xf>
    <xf numFmtId="0" fontId="0" fillId="0" borderId="10" xfId="0" applyBorder="1" applyAlignment="1">
      <alignment wrapText="1"/>
    </xf>
    <xf numFmtId="0" fontId="0" fillId="6" borderId="2" xfId="0" applyFill="1" applyBorder="1" applyAlignment="1">
      <alignment vertical="center"/>
    </xf>
    <xf numFmtId="0" fontId="9" fillId="10" borderId="20" xfId="0" applyFont="1" applyFill="1" applyBorder="1" applyAlignment="1">
      <alignment horizontal="center" vertical="center" wrapText="1"/>
    </xf>
    <xf numFmtId="0" fontId="9" fillId="10" borderId="21" xfId="0" applyFont="1" applyFill="1" applyBorder="1" applyAlignment="1">
      <alignment horizontal="center" vertical="center" wrapText="1"/>
    </xf>
    <xf numFmtId="0" fontId="9" fillId="9" borderId="23" xfId="0" applyFont="1" applyFill="1" applyBorder="1" applyAlignment="1">
      <alignment horizontal="center" vertical="center" wrapText="1"/>
    </xf>
    <xf numFmtId="0" fontId="9" fillId="9" borderId="24" xfId="0" applyFont="1" applyFill="1" applyBorder="1" applyAlignment="1">
      <alignment horizontal="center" vertical="center" wrapText="1"/>
    </xf>
    <xf numFmtId="0" fontId="9" fillId="9" borderId="25" xfId="0" applyFont="1" applyFill="1" applyBorder="1" applyAlignment="1">
      <alignment horizontal="center" vertical="center" wrapText="1"/>
    </xf>
    <xf numFmtId="0" fontId="9" fillId="9" borderId="26" xfId="0" applyFont="1" applyFill="1" applyBorder="1" applyAlignment="1">
      <alignment horizontal="center" vertical="center" wrapText="1"/>
    </xf>
    <xf numFmtId="0" fontId="9" fillId="9" borderId="27" xfId="0" applyFont="1" applyFill="1" applyBorder="1" applyAlignment="1">
      <alignment horizontal="center" vertical="center" wrapText="1"/>
    </xf>
    <xf numFmtId="0" fontId="9" fillId="9" borderId="28" xfId="0" applyFont="1" applyFill="1" applyBorder="1" applyAlignment="1">
      <alignment horizontal="center" vertical="center" wrapText="1"/>
    </xf>
    <xf numFmtId="0" fontId="10" fillId="5" borderId="8" xfId="2" applyFont="1" applyFill="1" applyBorder="1" applyAlignment="1" applyProtection="1">
      <alignment horizontal="center" vertical="center"/>
    </xf>
    <xf numFmtId="0" fontId="8" fillId="5" borderId="10" xfId="0" applyFont="1" applyFill="1" applyBorder="1" applyAlignment="1">
      <alignment vertical="center"/>
    </xf>
    <xf numFmtId="0" fontId="10" fillId="5" borderId="14" xfId="2" applyFont="1" applyFill="1" applyBorder="1" applyAlignment="1" applyProtection="1">
      <alignment horizontal="center" vertical="center"/>
    </xf>
    <xf numFmtId="0" fontId="10" fillId="8" borderId="12" xfId="2" applyFont="1" applyFill="1" applyBorder="1" applyAlignment="1" applyProtection="1">
      <alignment horizontal="center" vertical="center"/>
    </xf>
    <xf numFmtId="0" fontId="1" fillId="6" borderId="7" xfId="0" applyFont="1" applyFill="1" applyBorder="1" applyAlignment="1" applyProtection="1">
      <alignment horizontal="right" vertical="center" wrapText="1"/>
    </xf>
    <xf numFmtId="0" fontId="1" fillId="6" borderId="10" xfId="0" applyFont="1" applyFill="1" applyBorder="1" applyAlignment="1" applyProtection="1">
      <alignment horizontal="right" vertical="center" wrapText="1"/>
    </xf>
    <xf numFmtId="0" fontId="1" fillId="6" borderId="13" xfId="0" applyFont="1" applyFill="1" applyBorder="1" applyAlignment="1" applyProtection="1">
      <alignment horizontal="right" vertical="center" wrapText="1"/>
    </xf>
    <xf numFmtId="0" fontId="8" fillId="6" borderId="7" xfId="0" applyFont="1" applyFill="1" applyBorder="1" applyAlignment="1">
      <alignment vertical="center"/>
    </xf>
    <xf numFmtId="0" fontId="8" fillId="6" borderId="10" xfId="0" applyFont="1" applyFill="1" applyBorder="1" applyAlignment="1">
      <alignment vertical="center"/>
    </xf>
    <xf numFmtId="0" fontId="8" fillId="6" borderId="13" xfId="0" applyFont="1" applyFill="1" applyBorder="1" applyAlignment="1">
      <alignment vertical="center"/>
    </xf>
    <xf numFmtId="0" fontId="11" fillId="8" borderId="12" xfId="0" applyFont="1" applyFill="1" applyBorder="1" applyAlignment="1">
      <alignment horizontal="center" vertical="center"/>
    </xf>
    <xf numFmtId="0" fontId="9" fillId="9" borderId="57" xfId="0" applyFont="1" applyFill="1" applyBorder="1" applyAlignment="1">
      <alignment horizontal="center" vertical="center" wrapText="1"/>
    </xf>
    <xf numFmtId="0" fontId="9" fillId="9" borderId="58" xfId="0" applyFont="1" applyFill="1" applyBorder="1" applyAlignment="1">
      <alignment horizontal="center" vertical="center" wrapText="1"/>
    </xf>
    <xf numFmtId="0" fontId="1" fillId="5" borderId="0" xfId="0" applyFont="1" applyFill="1" applyBorder="1" applyAlignment="1">
      <alignment wrapText="1"/>
    </xf>
    <xf numFmtId="0" fontId="1" fillId="5" borderId="3" xfId="0" applyFont="1" applyFill="1" applyBorder="1" applyAlignment="1">
      <alignment wrapText="1"/>
    </xf>
    <xf numFmtId="0" fontId="8" fillId="5" borderId="7" xfId="0" applyFont="1" applyFill="1" applyBorder="1" applyAlignment="1">
      <alignment vertical="center" wrapText="1"/>
    </xf>
    <xf numFmtId="0" fontId="8" fillId="5" borderId="8" xfId="0" applyFont="1" applyFill="1" applyBorder="1" applyAlignment="1">
      <alignment vertical="center" wrapText="1"/>
    </xf>
    <xf numFmtId="0" fontId="8" fillId="5" borderId="9" xfId="0" applyFont="1" applyFill="1" applyBorder="1" applyAlignment="1">
      <alignment vertical="center" wrapText="1"/>
    </xf>
    <xf numFmtId="0" fontId="8" fillId="5" borderId="13" xfId="0" applyFont="1" applyFill="1" applyBorder="1" applyAlignment="1">
      <alignment vertical="center" wrapText="1"/>
    </xf>
    <xf numFmtId="0" fontId="8" fillId="5" borderId="14" xfId="0" applyFont="1" applyFill="1" applyBorder="1" applyAlignment="1">
      <alignment vertical="center" wrapText="1"/>
    </xf>
    <xf numFmtId="0" fontId="8" fillId="5" borderId="15" xfId="0" applyFont="1" applyFill="1" applyBorder="1" applyAlignment="1">
      <alignment vertical="center" wrapText="1"/>
    </xf>
    <xf numFmtId="0" fontId="8" fillId="5" borderId="5" xfId="0" applyFont="1" applyFill="1" applyBorder="1" applyAlignment="1">
      <alignment vertical="center" wrapText="1"/>
    </xf>
    <xf numFmtId="0" fontId="8" fillId="5" borderId="1" xfId="0" applyFont="1" applyFill="1" applyBorder="1" applyAlignment="1">
      <alignment vertical="center" wrapText="1"/>
    </xf>
    <xf numFmtId="0" fontId="8" fillId="5" borderId="9"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8" fillId="5" borderId="15" xfId="0" applyFont="1" applyFill="1" applyBorder="1" applyAlignment="1">
      <alignment horizontal="left" vertical="center" wrapText="1"/>
    </xf>
    <xf numFmtId="0" fontId="14" fillId="4" borderId="2" xfId="0" applyFont="1" applyFill="1" applyBorder="1" applyAlignment="1">
      <alignment horizontal="center"/>
    </xf>
    <xf numFmtId="0" fontId="11" fillId="4" borderId="48" xfId="0" applyFont="1" applyFill="1" applyBorder="1" applyAlignment="1">
      <alignment horizontal="center" vertical="center"/>
    </xf>
    <xf numFmtId="0" fontId="11" fillId="4" borderId="37" xfId="0" applyFont="1" applyFill="1" applyBorder="1" applyAlignment="1">
      <alignment horizontal="center" vertical="center"/>
    </xf>
    <xf numFmtId="0" fontId="11" fillId="4" borderId="38" xfId="0" applyFont="1" applyFill="1" applyBorder="1" applyAlignment="1">
      <alignment horizontal="center" vertical="center"/>
    </xf>
    <xf numFmtId="0" fontId="11" fillId="4" borderId="2" xfId="0" applyFont="1" applyFill="1" applyBorder="1" applyAlignment="1">
      <alignment horizontal="center" vertical="center"/>
    </xf>
    <xf numFmtId="0" fontId="14" fillId="9" borderId="30" xfId="0" applyFont="1" applyFill="1" applyBorder="1" applyAlignment="1">
      <alignment horizontal="left"/>
    </xf>
    <xf numFmtId="0" fontId="14" fillId="9" borderId="2" xfId="0" applyFont="1" applyFill="1" applyBorder="1" applyAlignment="1">
      <alignment horizontal="left"/>
    </xf>
    <xf numFmtId="0" fontId="14" fillId="9" borderId="11" xfId="0" applyFont="1" applyFill="1" applyBorder="1" applyAlignment="1">
      <alignment horizontal="left"/>
    </xf>
    <xf numFmtId="0" fontId="16" fillId="9" borderId="30" xfId="0" applyFont="1" applyFill="1" applyBorder="1" applyAlignment="1">
      <alignment horizontal="left"/>
    </xf>
    <xf numFmtId="0" fontId="16" fillId="9" borderId="2" xfId="0" applyFont="1" applyFill="1" applyBorder="1" applyAlignment="1">
      <alignment horizontal="left"/>
    </xf>
    <xf numFmtId="0" fontId="16" fillId="9" borderId="11" xfId="0" applyFont="1" applyFill="1" applyBorder="1" applyAlignment="1">
      <alignment horizontal="left"/>
    </xf>
    <xf numFmtId="0" fontId="14" fillId="9" borderId="32" xfId="0" applyFont="1" applyFill="1" applyBorder="1" applyAlignment="1">
      <alignment horizontal="left"/>
    </xf>
    <xf numFmtId="0" fontId="14" fillId="9" borderId="33" xfId="0" applyFont="1" applyFill="1" applyBorder="1" applyAlignment="1">
      <alignment horizontal="left"/>
    </xf>
    <xf numFmtId="0" fontId="14" fillId="9" borderId="55" xfId="0" applyFont="1" applyFill="1" applyBorder="1" applyAlignment="1">
      <alignment horizontal="left"/>
    </xf>
    <xf numFmtId="0" fontId="14" fillId="9" borderId="52" xfId="0" applyFont="1" applyFill="1" applyBorder="1" applyAlignment="1">
      <alignment horizontal="left"/>
    </xf>
    <xf numFmtId="0" fontId="14" fillId="9" borderId="53" xfId="0" applyFont="1" applyFill="1" applyBorder="1" applyAlignment="1">
      <alignment horizontal="left"/>
    </xf>
    <xf numFmtId="0" fontId="14" fillId="9" borderId="54" xfId="0" applyFont="1" applyFill="1" applyBorder="1" applyAlignment="1">
      <alignment horizontal="left"/>
    </xf>
    <xf numFmtId="0" fontId="8" fillId="5" borderId="7" xfId="0" applyFont="1" applyFill="1" applyBorder="1" applyAlignment="1" applyProtection="1">
      <alignment horizontal="center" vertical="center"/>
    </xf>
    <xf numFmtId="0" fontId="8" fillId="5" borderId="10" xfId="0" applyFont="1" applyFill="1" applyBorder="1" applyAlignment="1" applyProtection="1">
      <alignment horizontal="center" vertical="center"/>
    </xf>
    <xf numFmtId="164" fontId="1" fillId="6" borderId="5" xfId="0" applyNumberFormat="1" applyFont="1" applyFill="1" applyBorder="1" applyAlignment="1" applyProtection="1">
      <alignment vertical="center"/>
    </xf>
    <xf numFmtId="0" fontId="8" fillId="5" borderId="0" xfId="0" applyFont="1" applyFill="1" applyBorder="1" applyAlignment="1" applyProtection="1">
      <alignment horizontal="center" vertical="center"/>
    </xf>
    <xf numFmtId="0" fontId="8" fillId="5" borderId="8" xfId="0" applyFont="1" applyFill="1" applyBorder="1" applyAlignment="1" applyProtection="1">
      <alignment horizontal="center" vertical="center"/>
    </xf>
    <xf numFmtId="0" fontId="8" fillId="5" borderId="10" xfId="0" applyFont="1" applyFill="1" applyBorder="1" applyAlignment="1" applyProtection="1">
      <alignment vertical="center"/>
    </xf>
    <xf numFmtId="0" fontId="2" fillId="5" borderId="10" xfId="0" applyFont="1" applyFill="1" applyBorder="1" applyAlignment="1" applyProtection="1">
      <alignment horizontal="left" vertical="center"/>
    </xf>
    <xf numFmtId="0" fontId="3" fillId="5" borderId="10" xfId="0" applyNumberFormat="1" applyFont="1" applyFill="1" applyBorder="1" applyAlignment="1" applyProtection="1">
      <alignment horizontal="left" vertical="center" wrapText="1"/>
    </xf>
    <xf numFmtId="0" fontId="1" fillId="5" borderId="10" xfId="0" applyFont="1" applyFill="1" applyBorder="1" applyAlignment="1" applyProtection="1">
      <alignment horizontal="center" vertical="center"/>
    </xf>
    <xf numFmtId="0" fontId="1" fillId="5" borderId="10" xfId="0" applyFont="1" applyFill="1" applyBorder="1" applyAlignment="1" applyProtection="1">
      <alignment vertical="center"/>
    </xf>
    <xf numFmtId="0" fontId="8" fillId="5" borderId="13" xfId="0" applyFont="1" applyFill="1" applyBorder="1" applyAlignment="1" applyProtection="1">
      <alignment vertical="center"/>
    </xf>
    <xf numFmtId="0" fontId="8" fillId="5" borderId="14" xfId="0" applyFont="1" applyFill="1" applyBorder="1" applyAlignment="1">
      <alignment vertical="center"/>
    </xf>
    <xf numFmtId="0" fontId="8" fillId="5" borderId="0" xfId="0" applyFont="1" applyFill="1" applyBorder="1" applyAlignment="1">
      <alignment horizontal="center" vertical="center"/>
    </xf>
    <xf numFmtId="0" fontId="8" fillId="5" borderId="8"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10" xfId="0" applyFont="1" applyFill="1" applyBorder="1" applyAlignment="1">
      <alignment horizontal="center" vertical="center"/>
    </xf>
  </cellXfs>
  <cellStyles count="4">
    <cellStyle name="Calculation" xfId="1" builtinId="22"/>
    <cellStyle name="Heading 1" xfId="2" builtinId="16"/>
    <cellStyle name="Input" xfId="3" builtinId="20"/>
    <cellStyle name="Normal" xfId="0" builtinId="0"/>
  </cellStyles>
  <dxfs count="43">
    <dxf>
      <font>
        <color rgb="FF006100"/>
      </font>
      <fill>
        <patternFill>
          <bgColor rgb="FFC6EFCE"/>
        </patternFill>
      </fill>
    </dxf>
    <dxf>
      <font>
        <color rgb="FFC00000"/>
      </font>
      <fill>
        <patternFill>
          <bgColor rgb="FFFFA7A7"/>
        </patternFill>
      </fill>
    </dxf>
    <dxf>
      <font>
        <color rgb="FF9C0006"/>
      </font>
      <fill>
        <patternFill>
          <bgColor rgb="FFFFC7CE"/>
        </patternFill>
      </fill>
    </dxf>
    <dxf>
      <font>
        <color rgb="FF006100"/>
      </font>
      <fill>
        <patternFill>
          <bgColor rgb="FFC6EFCE"/>
        </patternFill>
      </fill>
    </dxf>
    <dxf>
      <font>
        <color rgb="FFC00000"/>
      </font>
      <fill>
        <patternFill>
          <bgColor rgb="FFFFA7A7"/>
        </patternFill>
      </fill>
    </dxf>
    <dxf>
      <font>
        <color rgb="FF9C0006"/>
      </font>
      <fill>
        <patternFill>
          <bgColor rgb="FFFFC7CE"/>
        </patternFill>
      </fill>
    </dxf>
    <dxf>
      <font>
        <color rgb="FF006100"/>
      </font>
      <fill>
        <patternFill>
          <bgColor rgb="FFC6EFCE"/>
        </patternFill>
      </fill>
    </dxf>
    <dxf>
      <font>
        <color rgb="FFC00000"/>
      </font>
      <fill>
        <patternFill>
          <bgColor rgb="FFFFA7A7"/>
        </patternFill>
      </fill>
    </dxf>
    <dxf>
      <font>
        <color rgb="FF9C0006"/>
      </font>
      <fill>
        <patternFill>
          <bgColor rgb="FFFFC7CE"/>
        </patternFill>
      </fill>
    </dxf>
    <dxf>
      <font>
        <color rgb="FF006100"/>
      </font>
      <fill>
        <patternFill>
          <bgColor rgb="FFC6EFCE"/>
        </patternFill>
      </fill>
    </dxf>
    <dxf>
      <font>
        <color rgb="FFC00000"/>
      </font>
      <fill>
        <patternFill>
          <bgColor rgb="FFFFA7A7"/>
        </patternFill>
      </fill>
    </dxf>
    <dxf>
      <font>
        <color rgb="FF9C0006"/>
      </font>
      <fill>
        <patternFill>
          <bgColor rgb="FFFFC7CE"/>
        </patternFill>
      </fill>
    </dxf>
    <dxf>
      <font>
        <color rgb="FF006100"/>
      </font>
      <fill>
        <patternFill>
          <bgColor rgb="FFC6EFCE"/>
        </patternFill>
      </fill>
    </dxf>
    <dxf>
      <font>
        <color rgb="FFC00000"/>
      </font>
      <fill>
        <patternFill>
          <bgColor rgb="FFFFA7A7"/>
        </patternFill>
      </fill>
    </dxf>
    <dxf>
      <font>
        <color rgb="FF9C0006"/>
      </font>
      <fill>
        <patternFill>
          <bgColor rgb="FFFFC7CE"/>
        </patternFill>
      </fill>
    </dxf>
    <dxf>
      <font>
        <color rgb="FF006100"/>
      </font>
      <fill>
        <patternFill>
          <bgColor rgb="FFC6EFCE"/>
        </patternFill>
      </fill>
    </dxf>
    <dxf>
      <font>
        <color rgb="FFC00000"/>
      </font>
      <fill>
        <patternFill>
          <bgColor rgb="FFFFA7A7"/>
        </patternFill>
      </fill>
    </dxf>
    <dxf>
      <font>
        <color rgb="FF9C0006"/>
      </font>
      <fill>
        <patternFill>
          <bgColor rgb="FFFFC7CE"/>
        </patternFill>
      </fill>
    </dxf>
    <dxf>
      <font>
        <color rgb="FF006100"/>
      </font>
      <fill>
        <patternFill>
          <bgColor rgb="FFC6EFCE"/>
        </patternFill>
      </fill>
    </dxf>
    <dxf>
      <font>
        <color rgb="FFC00000"/>
      </font>
      <fill>
        <patternFill>
          <bgColor rgb="FFFFA7A7"/>
        </patternFill>
      </fill>
    </dxf>
    <dxf>
      <font>
        <color rgb="FF9C0006"/>
      </font>
      <fill>
        <patternFill>
          <bgColor rgb="FFFFC7CE"/>
        </patternFill>
      </fill>
    </dxf>
    <dxf>
      <font>
        <color rgb="FF006100"/>
      </font>
      <fill>
        <patternFill>
          <bgColor rgb="FFC6EFCE"/>
        </patternFill>
      </fill>
    </dxf>
    <dxf>
      <font>
        <color rgb="FFC00000"/>
      </font>
      <fill>
        <patternFill>
          <bgColor rgb="FFFFA7A7"/>
        </patternFill>
      </fill>
    </dxf>
    <dxf>
      <font>
        <color rgb="FF9C0006"/>
      </font>
      <fill>
        <patternFill>
          <bgColor rgb="FFFFC7CE"/>
        </patternFill>
      </fill>
    </dxf>
    <dxf>
      <font>
        <color rgb="FF006100"/>
      </font>
      <fill>
        <patternFill>
          <bgColor rgb="FFC6EFCE"/>
        </patternFill>
      </fill>
    </dxf>
    <dxf>
      <font>
        <color rgb="FFC00000"/>
      </font>
      <fill>
        <patternFill>
          <bgColor rgb="FFFFA7A7"/>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C00000"/>
      </font>
      <fill>
        <patternFill>
          <bgColor rgb="FFFFA7A7"/>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FF00"/>
        </patternFill>
      </fill>
    </dxf>
  </dxfs>
  <tableStyles count="0" defaultTableStyle="TableStyleMedium9"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zoomScaleNormal="100" workbookViewId="0"/>
  </sheetViews>
  <sheetFormatPr defaultColWidth="9.140625" defaultRowHeight="15" x14ac:dyDescent="0.25"/>
  <cols>
    <col min="1" max="1" width="17" style="9" customWidth="1"/>
    <col min="2" max="2" width="16.140625" style="9" customWidth="1"/>
    <col min="3" max="3" width="17.7109375" style="9" customWidth="1"/>
    <col min="4" max="4" width="18.5703125" style="9" customWidth="1"/>
    <col min="5" max="5" width="20.28515625" style="9" customWidth="1"/>
    <col min="6" max="6" width="15.85546875" style="9" customWidth="1"/>
    <col min="7" max="7" width="19.140625" style="9" customWidth="1"/>
    <col min="8" max="8" width="13.7109375" style="9" customWidth="1"/>
    <col min="9" max="16384" width="9.140625" style="9"/>
  </cols>
  <sheetData>
    <row r="1" spans="1:10" ht="2.25" customHeight="1" x14ac:dyDescent="0.25">
      <c r="A1" s="8" t="s">
        <v>15</v>
      </c>
    </row>
    <row r="2" spans="1:10" ht="19.5" x14ac:dyDescent="0.25">
      <c r="A2" s="183" t="s">
        <v>48</v>
      </c>
      <c r="B2" s="184"/>
      <c r="C2" s="184"/>
      <c r="D2" s="184"/>
      <c r="E2" s="184"/>
      <c r="F2" s="184"/>
      <c r="G2" s="185"/>
    </row>
    <row r="3" spans="1:10" ht="19.5" x14ac:dyDescent="0.25">
      <c r="A3" s="186" t="s">
        <v>11</v>
      </c>
      <c r="B3" s="187"/>
      <c r="C3" s="187"/>
      <c r="D3" s="187"/>
      <c r="E3" s="187"/>
      <c r="F3" s="187"/>
      <c r="G3" s="188"/>
    </row>
    <row r="4" spans="1:10" s="10" customFormat="1" x14ac:dyDescent="0.25">
      <c r="A4" s="167" t="s">
        <v>12</v>
      </c>
      <c r="B4" s="168"/>
      <c r="C4" s="168"/>
      <c r="D4" s="168"/>
      <c r="E4" s="168"/>
      <c r="F4" s="168"/>
      <c r="G4" s="169"/>
      <c r="H4" s="9"/>
      <c r="I4" s="9"/>
      <c r="J4" s="9"/>
    </row>
    <row r="5" spans="1:10" s="10" customFormat="1" ht="36.75" customHeight="1" x14ac:dyDescent="0.25">
      <c r="A5" s="189" t="s">
        <v>64</v>
      </c>
      <c r="B5" s="190"/>
      <c r="C5" s="190"/>
      <c r="D5" s="190"/>
      <c r="E5" s="190"/>
      <c r="F5" s="190"/>
      <c r="G5" s="191"/>
      <c r="H5" s="9"/>
      <c r="I5" s="9"/>
      <c r="J5" s="9"/>
    </row>
    <row r="6" spans="1:10" s="10" customFormat="1" x14ac:dyDescent="0.25">
      <c r="A6" s="1" t="s">
        <v>16</v>
      </c>
      <c r="B6" s="2"/>
      <c r="C6" s="192"/>
      <c r="D6" s="193"/>
      <c r="E6" s="193"/>
      <c r="F6" s="193"/>
      <c r="G6" s="194"/>
      <c r="H6" s="9"/>
      <c r="I6" s="9"/>
      <c r="J6" s="9"/>
    </row>
    <row r="7" spans="1:10" s="10" customFormat="1" x14ac:dyDescent="0.25">
      <c r="A7" s="11" t="s">
        <v>5</v>
      </c>
      <c r="B7" s="12"/>
      <c r="C7" s="11" t="s">
        <v>6</v>
      </c>
      <c r="D7" s="13"/>
      <c r="E7" s="11" t="s">
        <v>7</v>
      </c>
      <c r="F7" s="14" t="s">
        <v>129</v>
      </c>
      <c r="G7" s="15"/>
      <c r="H7" s="9"/>
      <c r="I7" s="9"/>
      <c r="J7" s="9"/>
    </row>
    <row r="8" spans="1:10" ht="19.5" x14ac:dyDescent="0.25">
      <c r="A8" s="173" t="s">
        <v>68</v>
      </c>
      <c r="B8" s="174"/>
      <c r="C8" s="174"/>
      <c r="D8" s="174"/>
      <c r="E8" s="174"/>
      <c r="F8" s="174"/>
      <c r="G8" s="175"/>
    </row>
    <row r="9" spans="1:10" s="10" customFormat="1" ht="25.5" x14ac:dyDescent="0.25">
      <c r="A9" s="16"/>
      <c r="B9" s="17" t="s">
        <v>3</v>
      </c>
      <c r="C9" s="17" t="s">
        <v>17</v>
      </c>
      <c r="D9" s="17" t="s">
        <v>18</v>
      </c>
      <c r="E9" s="17" t="s">
        <v>46</v>
      </c>
      <c r="F9" s="17" t="s">
        <v>0</v>
      </c>
      <c r="G9" s="195"/>
      <c r="H9" s="9"/>
      <c r="I9" s="9"/>
      <c r="J9" s="9"/>
    </row>
    <row r="10" spans="1:10" s="10" customFormat="1" x14ac:dyDescent="0.25">
      <c r="A10" s="11" t="s">
        <v>8</v>
      </c>
      <c r="B10" s="5"/>
      <c r="C10" s="5"/>
      <c r="D10" s="5"/>
      <c r="E10" s="5"/>
      <c r="F10" s="18">
        <f>SUM(B10:E10)</f>
        <v>0</v>
      </c>
      <c r="G10" s="196"/>
      <c r="H10" s="9"/>
      <c r="I10" s="9"/>
      <c r="J10" s="9"/>
    </row>
    <row r="11" spans="1:10" s="10" customFormat="1" x14ac:dyDescent="0.25">
      <c r="A11" s="11" t="s">
        <v>1</v>
      </c>
      <c r="B11" s="5"/>
      <c r="C11" s="5"/>
      <c r="D11" s="5"/>
      <c r="E11" s="5"/>
      <c r="F11" s="18">
        <f>SUM(B11:E11)</f>
        <v>0</v>
      </c>
      <c r="G11" s="196"/>
      <c r="H11" s="9"/>
      <c r="I11" s="9"/>
      <c r="J11" s="9"/>
    </row>
    <row r="12" spans="1:10" s="10" customFormat="1" x14ac:dyDescent="0.25">
      <c r="A12" s="19" t="s">
        <v>4</v>
      </c>
      <c r="B12" s="20">
        <f>IFERROR(B11/$F$11,0)</f>
        <v>0</v>
      </c>
      <c r="C12" s="21">
        <f>IFERROR(C11/F11,0)</f>
        <v>0</v>
      </c>
      <c r="D12" s="20">
        <f>IFERROR(D11/(C11+D11),0)</f>
        <v>0</v>
      </c>
      <c r="E12" s="21">
        <f>IFERROR(E11/F11,0)</f>
        <v>0</v>
      </c>
      <c r="F12" s="21">
        <f>IFERROR(F11/F10,0)</f>
        <v>0</v>
      </c>
      <c r="G12" s="196"/>
      <c r="H12" s="9"/>
      <c r="I12" s="9"/>
      <c r="J12" s="9"/>
    </row>
    <row r="13" spans="1:10" s="10" customFormat="1" ht="25.5" x14ac:dyDescent="0.25">
      <c r="A13" s="19" t="s">
        <v>2</v>
      </c>
      <c r="B13" s="18">
        <f>B10-B11</f>
        <v>0</v>
      </c>
      <c r="C13" s="18">
        <f>C10-C11</f>
        <v>0</v>
      </c>
      <c r="D13" s="18">
        <f>D10-D11</f>
        <v>0</v>
      </c>
      <c r="E13" s="18">
        <f>E10-E11</f>
        <v>0</v>
      </c>
      <c r="F13" s="18">
        <f>F10-F11</f>
        <v>0</v>
      </c>
      <c r="G13" s="197"/>
      <c r="H13" s="9"/>
      <c r="I13" s="9"/>
      <c r="J13" s="9"/>
    </row>
    <row r="14" spans="1:10" ht="25.5" customHeight="1" x14ac:dyDescent="0.25">
      <c r="A14" s="173" t="s">
        <v>10</v>
      </c>
      <c r="B14" s="174"/>
      <c r="C14" s="174"/>
      <c r="D14" s="174"/>
      <c r="E14" s="174"/>
      <c r="F14" s="174"/>
      <c r="G14" s="175"/>
    </row>
    <row r="15" spans="1:10" s="10" customFormat="1" ht="38.25" x14ac:dyDescent="0.25">
      <c r="A15" s="3" t="s">
        <v>36</v>
      </c>
      <c r="B15" s="4"/>
      <c r="C15" s="39" t="s">
        <v>37</v>
      </c>
      <c r="D15" s="6"/>
      <c r="E15" s="39" t="s">
        <v>54</v>
      </c>
      <c r="F15" s="40">
        <f>IFERROR(B17/C17,0)</f>
        <v>0</v>
      </c>
      <c r="G15" s="181"/>
      <c r="H15" s="9"/>
      <c r="I15" s="9"/>
      <c r="J15" s="9"/>
    </row>
    <row r="16" spans="1:10" s="10" customFormat="1" ht="51" x14ac:dyDescent="0.25">
      <c r="A16" s="3" t="s">
        <v>52</v>
      </c>
      <c r="B16" s="39" t="s">
        <v>53</v>
      </c>
      <c r="C16" s="39" t="s">
        <v>9</v>
      </c>
      <c r="D16" s="41" t="s">
        <v>47</v>
      </c>
      <c r="E16" s="39" t="s">
        <v>55</v>
      </c>
      <c r="F16" s="39" t="s">
        <v>56</v>
      </c>
      <c r="G16" s="182"/>
      <c r="H16" s="9"/>
      <c r="I16" s="9"/>
      <c r="J16" s="9"/>
    </row>
    <row r="17" spans="1:10" s="10" customFormat="1" x14ac:dyDescent="0.25">
      <c r="A17" s="27">
        <f>C11</f>
        <v>0</v>
      </c>
      <c r="B17" s="42">
        <f>C13</f>
        <v>0</v>
      </c>
      <c r="C17" s="42">
        <f>IFERROR(A17/D15,0)</f>
        <v>0</v>
      </c>
      <c r="D17" s="43">
        <f>IFERROR(B17/B15,0)</f>
        <v>0</v>
      </c>
      <c r="E17" s="40">
        <f>IFERROR(F15/B15,0)</f>
        <v>0</v>
      </c>
      <c r="F17" s="44">
        <f>IFERROR(E17/4,0)</f>
        <v>0</v>
      </c>
      <c r="G17" s="182"/>
      <c r="H17" s="9"/>
      <c r="I17" s="9"/>
      <c r="J17" s="9"/>
    </row>
    <row r="18" spans="1:10" ht="24.75" customHeight="1" x14ac:dyDescent="0.25">
      <c r="A18" s="173" t="s">
        <v>69</v>
      </c>
      <c r="B18" s="174"/>
      <c r="C18" s="174"/>
      <c r="D18" s="174"/>
      <c r="E18" s="174"/>
      <c r="F18" s="174"/>
      <c r="G18" s="175"/>
    </row>
    <row r="19" spans="1:10" s="10" customFormat="1" ht="38.25" x14ac:dyDescent="0.25">
      <c r="A19" s="22"/>
      <c r="B19" s="17" t="s">
        <v>19</v>
      </c>
      <c r="C19" s="17" t="s">
        <v>40</v>
      </c>
      <c r="D19" s="17" t="s">
        <v>38</v>
      </c>
      <c r="E19" s="17" t="s">
        <v>39</v>
      </c>
      <c r="F19" s="17" t="s">
        <v>44</v>
      </c>
      <c r="G19" s="178"/>
      <c r="H19" s="9"/>
      <c r="I19" s="9"/>
    </row>
    <row r="20" spans="1:10" s="10" customFormat="1" x14ac:dyDescent="0.25">
      <c r="A20" s="35" t="s">
        <v>72</v>
      </c>
      <c r="B20" s="45"/>
      <c r="C20" s="46">
        <f>IFERROR(AVERAGE(B20:B22),0)</f>
        <v>0</v>
      </c>
      <c r="D20" s="23">
        <f>IFERROR(C10/C20,0)</f>
        <v>0</v>
      </c>
      <c r="E20" s="47">
        <f>IFERROR(D20/12,0)</f>
        <v>0</v>
      </c>
      <c r="F20" s="46">
        <f>C10/12</f>
        <v>0</v>
      </c>
      <c r="G20" s="179"/>
      <c r="H20" s="9"/>
      <c r="I20" s="9"/>
    </row>
    <row r="21" spans="1:10" s="10" customFormat="1" ht="38.25" x14ac:dyDescent="0.25">
      <c r="A21" s="35" t="s">
        <v>73</v>
      </c>
      <c r="B21" s="45"/>
      <c r="C21" s="17" t="s">
        <v>42</v>
      </c>
      <c r="D21" s="24" t="s">
        <v>41</v>
      </c>
      <c r="E21" s="24" t="s">
        <v>43</v>
      </c>
      <c r="F21" s="24" t="s">
        <v>44</v>
      </c>
      <c r="G21" s="179"/>
      <c r="H21" s="9"/>
      <c r="I21" s="9"/>
    </row>
    <row r="22" spans="1:10" s="10" customFormat="1" x14ac:dyDescent="0.25">
      <c r="A22" s="35" t="s">
        <v>88</v>
      </c>
      <c r="B22" s="45"/>
      <c r="C22" s="48"/>
      <c r="D22" s="23">
        <f>IFERROR(C10/C22,0)</f>
        <v>0</v>
      </c>
      <c r="E22" s="25">
        <f>IFERROR(D22/12,0)</f>
        <v>0</v>
      </c>
      <c r="F22" s="26">
        <f>C10/12</f>
        <v>0</v>
      </c>
      <c r="G22" s="180"/>
      <c r="H22" s="9"/>
      <c r="I22" s="9"/>
    </row>
    <row r="23" spans="1:10" ht="15.75" x14ac:dyDescent="0.25">
      <c r="A23" s="28"/>
      <c r="B23" s="176" t="s">
        <v>20</v>
      </c>
      <c r="C23" s="177"/>
      <c r="D23" s="176" t="s">
        <v>34</v>
      </c>
      <c r="E23" s="177"/>
      <c r="F23" s="176" t="s">
        <v>62</v>
      </c>
      <c r="G23" s="177"/>
    </row>
    <row r="24" spans="1:10" ht="25.5" x14ac:dyDescent="0.25">
      <c r="A24" s="36" t="s">
        <v>45</v>
      </c>
      <c r="B24" s="38" t="s">
        <v>33</v>
      </c>
      <c r="C24" s="17" t="s">
        <v>17</v>
      </c>
      <c r="D24" s="38" t="s">
        <v>33</v>
      </c>
      <c r="E24" s="17" t="s">
        <v>17</v>
      </c>
      <c r="F24" s="38" t="s">
        <v>33</v>
      </c>
      <c r="G24" s="17" t="s">
        <v>17</v>
      </c>
      <c r="H24" s="65"/>
    </row>
    <row r="25" spans="1:10" x14ac:dyDescent="0.25">
      <c r="A25" s="37" t="s">
        <v>14</v>
      </c>
      <c r="B25" s="29"/>
      <c r="C25" s="30"/>
      <c r="D25" s="29"/>
      <c r="E25" s="30"/>
      <c r="F25" s="33">
        <f t="shared" ref="F25:F37" si="0">IFERROR(D25/B25,0)</f>
        <v>0</v>
      </c>
      <c r="G25" s="33">
        <f t="shared" ref="G25:G37" si="1">IFERROR(E25/C25,0)</f>
        <v>0</v>
      </c>
    </row>
    <row r="26" spans="1:10" x14ac:dyDescent="0.25">
      <c r="A26" s="37" t="s">
        <v>21</v>
      </c>
      <c r="B26" s="29"/>
      <c r="C26" s="30"/>
      <c r="D26" s="29"/>
      <c r="E26" s="30"/>
      <c r="F26" s="33">
        <f t="shared" si="0"/>
        <v>0</v>
      </c>
      <c r="G26" s="33">
        <f t="shared" si="1"/>
        <v>0</v>
      </c>
    </row>
    <row r="27" spans="1:10" x14ac:dyDescent="0.25">
      <c r="A27" s="37" t="s">
        <v>22</v>
      </c>
      <c r="B27" s="29"/>
      <c r="C27" s="30"/>
      <c r="D27" s="29"/>
      <c r="E27" s="30"/>
      <c r="F27" s="33">
        <f t="shared" si="0"/>
        <v>0</v>
      </c>
      <c r="G27" s="33">
        <f t="shared" si="1"/>
        <v>0</v>
      </c>
    </row>
    <row r="28" spans="1:10" x14ac:dyDescent="0.25">
      <c r="A28" s="37" t="s">
        <v>23</v>
      </c>
      <c r="B28" s="29"/>
      <c r="C28" s="30"/>
      <c r="D28" s="29"/>
      <c r="E28" s="30"/>
      <c r="F28" s="33">
        <f t="shared" si="0"/>
        <v>0</v>
      </c>
      <c r="G28" s="33">
        <f t="shared" si="1"/>
        <v>0</v>
      </c>
    </row>
    <row r="29" spans="1:10" x14ac:dyDescent="0.25">
      <c r="A29" s="37" t="s">
        <v>24</v>
      </c>
      <c r="B29" s="29"/>
      <c r="C29" s="30"/>
      <c r="D29" s="29"/>
      <c r="E29" s="30"/>
      <c r="F29" s="33">
        <f t="shared" si="0"/>
        <v>0</v>
      </c>
      <c r="G29" s="33">
        <f t="shared" si="1"/>
        <v>0</v>
      </c>
    </row>
    <row r="30" spans="1:10" x14ac:dyDescent="0.25">
      <c r="A30" s="37" t="s">
        <v>25</v>
      </c>
      <c r="B30" s="29"/>
      <c r="C30" s="30"/>
      <c r="D30" s="29"/>
      <c r="E30" s="30"/>
      <c r="F30" s="33">
        <f t="shared" si="0"/>
        <v>0</v>
      </c>
      <c r="G30" s="33">
        <f t="shared" si="1"/>
        <v>0</v>
      </c>
    </row>
    <row r="31" spans="1:10" x14ac:dyDescent="0.25">
      <c r="A31" s="37" t="s">
        <v>26</v>
      </c>
      <c r="B31" s="29"/>
      <c r="C31" s="30"/>
      <c r="D31" s="29"/>
      <c r="E31" s="30"/>
      <c r="F31" s="33">
        <f t="shared" si="0"/>
        <v>0</v>
      </c>
      <c r="G31" s="33">
        <f t="shared" si="1"/>
        <v>0</v>
      </c>
    </row>
    <row r="32" spans="1:10" x14ac:dyDescent="0.25">
      <c r="A32" s="37" t="s">
        <v>27</v>
      </c>
      <c r="B32" s="29"/>
      <c r="C32" s="30"/>
      <c r="D32" s="29"/>
      <c r="E32" s="30"/>
      <c r="F32" s="33">
        <f t="shared" si="0"/>
        <v>0</v>
      </c>
      <c r="G32" s="33">
        <f t="shared" si="1"/>
        <v>0</v>
      </c>
    </row>
    <row r="33" spans="1:10" x14ac:dyDescent="0.25">
      <c r="A33" s="37" t="s">
        <v>28</v>
      </c>
      <c r="B33" s="29"/>
      <c r="C33" s="30"/>
      <c r="D33" s="29"/>
      <c r="E33" s="30"/>
      <c r="F33" s="33">
        <f t="shared" si="0"/>
        <v>0</v>
      </c>
      <c r="G33" s="33">
        <f t="shared" si="1"/>
        <v>0</v>
      </c>
    </row>
    <row r="34" spans="1:10" x14ac:dyDescent="0.25">
      <c r="A34" s="37" t="s">
        <v>29</v>
      </c>
      <c r="B34" s="29"/>
      <c r="C34" s="30"/>
      <c r="D34" s="29"/>
      <c r="E34" s="30"/>
      <c r="F34" s="33">
        <f t="shared" si="0"/>
        <v>0</v>
      </c>
      <c r="G34" s="33">
        <f t="shared" si="1"/>
        <v>0</v>
      </c>
    </row>
    <row r="35" spans="1:10" x14ac:dyDescent="0.25">
      <c r="A35" s="37" t="s">
        <v>30</v>
      </c>
      <c r="B35" s="29"/>
      <c r="C35" s="30"/>
      <c r="D35" s="29"/>
      <c r="E35" s="30"/>
      <c r="F35" s="33">
        <f t="shared" si="0"/>
        <v>0</v>
      </c>
      <c r="G35" s="33">
        <f t="shared" si="1"/>
        <v>0</v>
      </c>
    </row>
    <row r="36" spans="1:10" x14ac:dyDescent="0.25">
      <c r="A36" s="37" t="s">
        <v>31</v>
      </c>
      <c r="B36" s="29"/>
      <c r="C36" s="30"/>
      <c r="D36" s="29"/>
      <c r="E36" s="30"/>
      <c r="F36" s="33">
        <f t="shared" si="0"/>
        <v>0</v>
      </c>
      <c r="G36" s="33">
        <f t="shared" si="1"/>
        <v>0</v>
      </c>
    </row>
    <row r="37" spans="1:10" x14ac:dyDescent="0.25">
      <c r="A37" s="37" t="s">
        <v>32</v>
      </c>
      <c r="B37" s="31">
        <f>SUM(B25:B36)</f>
        <v>0</v>
      </c>
      <c r="C37" s="32">
        <f>SUM(C25:C36)</f>
        <v>0</v>
      </c>
      <c r="D37" s="31">
        <f>SUM(D25:D36)</f>
        <v>0</v>
      </c>
      <c r="E37" s="32">
        <f>SUM(E25:E36)</f>
        <v>0</v>
      </c>
      <c r="F37" s="33">
        <f t="shared" si="0"/>
        <v>0</v>
      </c>
      <c r="G37" s="33">
        <f t="shared" si="1"/>
        <v>0</v>
      </c>
    </row>
    <row r="38" spans="1:10" x14ac:dyDescent="0.25">
      <c r="A38" s="37" t="s">
        <v>35</v>
      </c>
      <c r="B38" s="31"/>
      <c r="C38" s="33">
        <f>IFERROR(C37/C10,0)</f>
        <v>0</v>
      </c>
      <c r="D38" s="34"/>
      <c r="E38" s="33">
        <f>IFERROR(E37/C10,0)</f>
        <v>0</v>
      </c>
      <c r="F38" s="34"/>
      <c r="G38" s="31"/>
    </row>
    <row r="39" spans="1:10" s="10" customFormat="1" ht="25.5" customHeight="1" x14ac:dyDescent="0.25">
      <c r="A39" s="167" t="s">
        <v>13</v>
      </c>
      <c r="B39" s="168"/>
      <c r="C39" s="168"/>
      <c r="D39" s="168"/>
      <c r="E39" s="168"/>
      <c r="F39" s="168"/>
      <c r="G39" s="169"/>
      <c r="H39" s="9"/>
      <c r="I39" s="9"/>
      <c r="J39" s="9"/>
    </row>
    <row r="40" spans="1:10" s="10" customFormat="1" ht="54.75" customHeight="1" x14ac:dyDescent="0.25">
      <c r="A40" s="170" t="s">
        <v>63</v>
      </c>
      <c r="B40" s="171"/>
      <c r="C40" s="171"/>
      <c r="D40" s="171"/>
      <c r="E40" s="171"/>
      <c r="F40" s="171"/>
      <c r="G40" s="172"/>
      <c r="H40" s="9"/>
      <c r="I40" s="9"/>
      <c r="J40" s="9"/>
    </row>
    <row r="41" spans="1:10" x14ac:dyDescent="0.2">
      <c r="A41" s="210" t="s">
        <v>71</v>
      </c>
      <c r="B41" s="211"/>
      <c r="C41" s="211"/>
      <c r="D41" s="211"/>
      <c r="E41" s="211"/>
      <c r="F41" s="211"/>
      <c r="G41" s="212"/>
      <c r="H41" s="64"/>
    </row>
    <row r="42" spans="1:10" x14ac:dyDescent="0.2">
      <c r="A42" s="213" t="s">
        <v>57</v>
      </c>
      <c r="B42" s="214"/>
      <c r="C42" s="214"/>
      <c r="D42" s="214"/>
      <c r="E42" s="214"/>
      <c r="F42" s="214"/>
      <c r="G42" s="215"/>
      <c r="H42" s="64"/>
    </row>
    <row r="43" spans="1:10" x14ac:dyDescent="0.2">
      <c r="A43" s="216" t="s">
        <v>58</v>
      </c>
      <c r="B43" s="217"/>
      <c r="C43" s="217"/>
      <c r="D43" s="217"/>
      <c r="E43" s="217"/>
      <c r="F43" s="217"/>
      <c r="G43" s="218"/>
      <c r="H43" s="64"/>
    </row>
    <row r="44" spans="1:10" x14ac:dyDescent="0.25">
      <c r="A44" s="219" t="s">
        <v>61</v>
      </c>
      <c r="B44" s="220"/>
      <c r="C44" s="220"/>
      <c r="D44" s="220"/>
      <c r="E44" s="220"/>
      <c r="F44" s="220"/>
      <c r="G44" s="221"/>
      <c r="H44" s="64"/>
    </row>
    <row r="45" spans="1:10" x14ac:dyDescent="0.25">
      <c r="A45" s="219"/>
      <c r="B45" s="220"/>
      <c r="C45" s="220"/>
      <c r="D45" s="220"/>
      <c r="E45" s="220"/>
      <c r="F45" s="220"/>
      <c r="G45" s="221"/>
      <c r="H45" s="64"/>
    </row>
    <row r="46" spans="1:10" x14ac:dyDescent="0.25">
      <c r="A46" s="198" t="s">
        <v>60</v>
      </c>
      <c r="B46" s="199"/>
      <c r="C46" s="199"/>
      <c r="D46" s="199"/>
      <c r="E46" s="199"/>
      <c r="F46" s="199"/>
      <c r="G46" s="200"/>
      <c r="H46" s="64"/>
    </row>
    <row r="47" spans="1:10" x14ac:dyDescent="0.25">
      <c r="A47" s="222"/>
      <c r="B47" s="199"/>
      <c r="C47" s="199"/>
      <c r="D47" s="199"/>
      <c r="E47" s="199"/>
      <c r="F47" s="199"/>
      <c r="G47" s="200"/>
      <c r="H47" s="64"/>
    </row>
    <row r="48" spans="1:10" x14ac:dyDescent="0.25">
      <c r="A48" s="198" t="s">
        <v>59</v>
      </c>
      <c r="B48" s="199"/>
      <c r="C48" s="199"/>
      <c r="D48" s="199"/>
      <c r="E48" s="199"/>
      <c r="F48" s="199"/>
      <c r="G48" s="200"/>
      <c r="H48" s="64"/>
    </row>
    <row r="49" spans="1:8" x14ac:dyDescent="0.25">
      <c r="A49" s="201"/>
      <c r="B49" s="202"/>
      <c r="C49" s="202"/>
      <c r="D49" s="202"/>
      <c r="E49" s="202"/>
      <c r="F49" s="202"/>
      <c r="G49" s="203"/>
      <c r="H49" s="64"/>
    </row>
    <row r="50" spans="1:8" x14ac:dyDescent="0.25">
      <c r="A50" s="60"/>
      <c r="B50" s="61"/>
      <c r="C50" s="61"/>
      <c r="D50" s="61"/>
      <c r="E50" s="61"/>
      <c r="F50" s="61"/>
      <c r="G50" s="62"/>
      <c r="H50" s="63"/>
    </row>
    <row r="51" spans="1:8" x14ac:dyDescent="0.25">
      <c r="A51" s="204" t="s">
        <v>65</v>
      </c>
      <c r="B51" s="204"/>
      <c r="C51" s="204"/>
      <c r="D51" s="204"/>
      <c r="E51" s="204" t="s">
        <v>66</v>
      </c>
      <c r="F51" s="206" t="s">
        <v>67</v>
      </c>
      <c r="G51" s="207"/>
      <c r="H51" s="63"/>
    </row>
    <row r="52" spans="1:8" x14ac:dyDescent="0.25">
      <c r="A52" s="205"/>
      <c r="B52" s="205"/>
      <c r="C52" s="205"/>
      <c r="D52" s="205"/>
      <c r="E52" s="205"/>
      <c r="F52" s="208"/>
      <c r="G52" s="209"/>
      <c r="H52" s="64"/>
    </row>
  </sheetData>
  <mergeCells count="25">
    <mergeCell ref="A48:G49"/>
    <mergeCell ref="A51:D52"/>
    <mergeCell ref="E51:E52"/>
    <mergeCell ref="F51:G52"/>
    <mergeCell ref="A41:G41"/>
    <mergeCell ref="A42:G42"/>
    <mergeCell ref="A43:G43"/>
    <mergeCell ref="A44:G45"/>
    <mergeCell ref="A46:G47"/>
    <mergeCell ref="A2:G2"/>
    <mergeCell ref="A3:G3"/>
    <mergeCell ref="A8:G8"/>
    <mergeCell ref="A18:G18"/>
    <mergeCell ref="A4:G4"/>
    <mergeCell ref="A5:G5"/>
    <mergeCell ref="C6:G6"/>
    <mergeCell ref="G9:G13"/>
    <mergeCell ref="A39:G39"/>
    <mergeCell ref="A40:G40"/>
    <mergeCell ref="A14:G14"/>
    <mergeCell ref="B23:C23"/>
    <mergeCell ref="D23:E23"/>
    <mergeCell ref="F23:G23"/>
    <mergeCell ref="G19:G22"/>
    <mergeCell ref="G15:G17"/>
  </mergeCells>
  <conditionalFormatting sqref="E37">
    <cfRule type="colorScale" priority="1">
      <colorScale>
        <cfvo type="num" val="&quot;&lt;C10*.95&quot;"/>
        <cfvo type="max"/>
        <color rgb="FFFF0000"/>
        <color rgb="FFFFEF9C"/>
      </colorScale>
    </cfRule>
    <cfRule type="expression" dxfId="42" priority="2" stopIfTrue="1">
      <formula>"&lt;C10*.95"</formula>
    </cfRule>
  </conditionalFormatting>
  <dataValidations count="76">
    <dataValidation type="custom" allowBlank="1" showInputMessage="1" showErrorMessage="1" prompt="Total must equal total budget for Materials/Program Support/Labor" sqref="C37">
      <formula1>C10</formula1>
    </dataValidation>
    <dataValidation type="decimal" errorStyle="information" allowBlank="1" showInputMessage="1" showErrorMessage="1" error="Warning" prompt="Total must equal total budget for Materials/Program Support/Labor_x000a_" sqref="E37">
      <formula1>C10*0.95</formula1>
      <formula2>C10*1.05</formula2>
    </dataValidation>
    <dataValidation errorStyle="warning" operator="equal" allowBlank="1" showInputMessage="1" showErrorMessage="1" prompt="This value should equal 100%." sqref="C38"/>
    <dataValidation allowBlank="1" showInputMessage="1" showErrorMessage="1" prompt="This value should equal 100%." sqref="E38"/>
    <dataValidation allowBlank="1" showInputMessage="1" showErrorMessage="1" prompt="If necessary, adjust projections for December here.  Once this month is reported enter the completed expenditure tally here." sqref="E36"/>
    <dataValidation allowBlank="1" showInputMessage="1" showErrorMessage="1" prompt="If necessary, adjust projections for November here.  Once this month is reported enter the completed expenditure tally here." sqref="E35"/>
    <dataValidation allowBlank="1" showInputMessage="1" showErrorMessage="1" prompt="If necessary, adjust projections for October here.  Once this month is reported enter the completed expenditure tally here." sqref="E34"/>
    <dataValidation allowBlank="1" showInputMessage="1" showErrorMessage="1" prompt="If necessary, adjust projections for September here.  Once this month is reported enter the completed expenditure tally here." sqref="E33"/>
    <dataValidation allowBlank="1" showInputMessage="1" showErrorMessage="1" prompt="If necessary, adjust projections for August here.  Once this month is reported enter the completed expenditure tally here." sqref="E32"/>
    <dataValidation allowBlank="1" showInputMessage="1" showErrorMessage="1" prompt="If necessary, adjust projections for July here.  Once this month is reported enter the completed expenditure tally here." sqref="E31"/>
    <dataValidation allowBlank="1" showInputMessage="1" showErrorMessage="1" prompt="If necessary, adjust projections for December here.  Once this month is reported enter the completed unit tally here." sqref="D36"/>
    <dataValidation allowBlank="1" showInputMessage="1" showErrorMessage="1" prompt="If necessary, adjust projections for November here.  Once this month is reported enter the completed unit tally here." sqref="D35"/>
    <dataValidation allowBlank="1" showInputMessage="1" showErrorMessage="1" prompt="If necessary, adjust projections for October here.  Once this month is reported enter the completed unit tally here." sqref="D34"/>
    <dataValidation allowBlank="1" showInputMessage="1" showErrorMessage="1" prompt="If necessary, adjust projections for September here.  Once this month is reported enter the completed unit tally here." sqref="D33"/>
    <dataValidation allowBlank="1" showInputMessage="1" showErrorMessage="1" prompt="If necessary, adjust projections for August here.  Once this month is reported enter the completed unit tally here." sqref="D32"/>
    <dataValidation type="whole" errorStyle="information" operator="notBetween" allowBlank="1" showInputMessage="1" showErrorMessage="1" errorTitle="Reminder" error="Must have 50% of unit production completed or 50% of funds expended by the seventh reporting deadline. Ensure this requirement is met before moving forward." prompt="If necessary, adjust projections for July here.  Once this month is reported enter the completed unit tally here.  Must have 50% of unit production completed or 50% of funds expended by the seventh reporting deadline." sqref="D31">
      <formula1>0</formula1>
      <formula2>100</formula2>
    </dataValidation>
    <dataValidation allowBlank="1" showInputMessage="1" showErrorMessage="1" prompt="Enter initial expenditure projection for December here." sqref="C36"/>
    <dataValidation allowBlank="1" showInputMessage="1" showErrorMessage="1" prompt="Enter initial expenditure projection for November here." sqref="C35"/>
    <dataValidation allowBlank="1" showInputMessage="1" showErrorMessage="1" prompt="Enter initial expenditure projection for October here." sqref="C34"/>
    <dataValidation allowBlank="1" showInputMessage="1" showErrorMessage="1" prompt="Enter initial expenditure projection for September here." sqref="C33"/>
    <dataValidation allowBlank="1" showInputMessage="1" showErrorMessage="1" prompt="Enter initial expenditure projection for August here." sqref="C32"/>
    <dataValidation allowBlank="1" showInputMessage="1" showErrorMessage="1" prompt="Enter initial expenditure projection for July here." sqref="C31"/>
    <dataValidation allowBlank="1" showInputMessage="1" showErrorMessage="1" prompt="Enter initial unit projection for December here." sqref="B36"/>
    <dataValidation allowBlank="1" showInputMessage="1" showErrorMessage="1" prompt="Enter initial unit projection for November here." sqref="B35"/>
    <dataValidation allowBlank="1" showInputMessage="1" showErrorMessage="1" prompt="Enter initial unit projection for October here." sqref="B34"/>
    <dataValidation allowBlank="1" showInputMessage="1" showErrorMessage="1" prompt="Enter initial unit projection for September here." sqref="B33"/>
    <dataValidation allowBlank="1" showInputMessage="1" showErrorMessage="1" prompt="Enter initial unit projection for August here." sqref="B32"/>
    <dataValidation type="whole" errorStyle="information" operator="notBetween" allowBlank="1" showInputMessage="1" showErrorMessage="1" errorTitle="Reminder" error="Must have 50% of unit production completed or 50% of funds expended by the seventh reporting deadline. Ensure this requirement is met before moving forward." prompt="Enter initial unit projection for July here. Must have 50% of unit production completed or 50% of funds expended by the seventh reporting deadline. Ensure this requirement is met before moving forward." sqref="B31">
      <formula1>0</formula1>
      <formula2>100</formula2>
    </dataValidation>
    <dataValidation allowBlank="1" showInputMessage="1" showErrorMessage="1" prompt="If necessary, adjust projections for June here.  Once this month is reported enter the completed expenditure tally here." sqref="E30"/>
    <dataValidation allowBlank="1" showInputMessage="1" showErrorMessage="1" prompt="If necessary, adjust projections for May here.  Once this month is reported enter the completed expenditure tally here." sqref="E29"/>
    <dataValidation allowBlank="1" showInputMessage="1" showErrorMessage="1" prompt="If necessary, adjust projections for April here.  Once this month is reported enter the completed expenditure tally here." sqref="E28"/>
    <dataValidation allowBlank="1" showInputMessage="1" showErrorMessage="1" prompt="If necessary, adjust projections for March here.  Once this month is reported enter the completed expenditure tally here." sqref="E27"/>
    <dataValidation allowBlank="1" showInputMessage="1" showErrorMessage="1" prompt="If necessary, adjust projections for February here.  Once this month is reported enter the completed expenditure tally here." sqref="E26"/>
    <dataValidation allowBlank="1" showInputMessage="1" showErrorMessage="1" prompt="If necessary, adjust projections for January here.  Once this month is reported enter the completed expenditure tally here." sqref="E25"/>
    <dataValidation errorStyle="warning" operator="greaterThanOrEqual" allowBlank="1" showInputMessage="1" showErrorMessage="1" errorTitle="Deobligation Criteria" error="Must have 25% of unit production completed or 20% of funds expended by the fifth reporting deadline" prompt="If necessary, adjust projections for June here.  Once this month is reported enter the completed unit tally here." sqref="D30"/>
    <dataValidation type="whole" errorStyle="information" operator="notBetween" allowBlank="1" showInputMessage="1" showErrorMessage="1" errorTitle="Reminder" error="Must have 25% of unit production completed or 20% of funds expended by the fifth reporting deadline. Ensure this requirement is met before moving forward. " prompt="If necessary, adjust projections for May here.  Once this month is reported enter the completed unit tally here.  Must have 25% of unit production completed or 20% of funds expended by the fifth reporting deadline." sqref="D29">
      <formula1>0</formula1>
      <formula2>100</formula2>
    </dataValidation>
    <dataValidation errorStyle="warning" operator="greaterThanOrEqual" allowBlank="1" showInputMessage="1" showErrorMessage="1" errorTitle="Deobligation Criteria" error="Must have 1 unit completed by third reporting deadline" prompt="If necessary, adjust projections for April here.  Once this month is reported enter the completed unit tally here." sqref="D28"/>
    <dataValidation type="whole" errorStyle="information" operator="greaterThanOrEqual" allowBlank="1" showInputMessage="1" showErrorMessage="1" errorTitle="Reminder" error="Must have 1 unit completed by third reporting deadline. Ensure this requirement is met before moving forward." prompt="If necessary, adjust projections for March here.  Once this month is reported enter the completed unit tally here.  Must have 1 unit completed by third reporting deadline. " sqref="D27">
      <formula1>1</formula1>
    </dataValidation>
    <dataValidation errorStyle="information" operator="greaterThanOrEqual" allowBlank="1" showInputMessage="1" showErrorMessage="1" errorTitle="Deobligation Criteria" error="Must have 1 unit completed by third reporting deadline" prompt="If necessary, adjust projections for January here.  Once this month is reported enter the completed unit tally here." sqref="D25"/>
    <dataValidation allowBlank="1" showInputMessage="1" showErrorMessage="1" prompt="Enter initial expenditure projection for June here." sqref="C30"/>
    <dataValidation allowBlank="1" showInputMessage="1" showErrorMessage="1" prompt="Enter initial expenditure projection for May here." sqref="C29"/>
    <dataValidation allowBlank="1" showInputMessage="1" showErrorMessage="1" prompt="Enter initial expenditure projection for April here." sqref="C28"/>
    <dataValidation allowBlank="1" showInputMessage="1" showErrorMessage="1" prompt="Enter initial expenditure projection for March here." sqref="C27"/>
    <dataValidation allowBlank="1" showInputMessage="1" showErrorMessage="1" prompt="Enter initial expenditure projection for February here." sqref="C26"/>
    <dataValidation allowBlank="1" showInputMessage="1" showErrorMessage="1" prompt="Enter initial expenditure projection for January here." sqref="C25"/>
    <dataValidation errorStyle="information" allowBlank="1" showInputMessage="1" showErrorMessage="1" errorTitle="Deobligation Criteria" error="Must have 25% of unit production completed or 20% of funds expended by the fifth reporting deadline" prompt="Enter initial unit projection for June here. " sqref="B30"/>
    <dataValidation type="whole" errorStyle="information" operator="notBetween" allowBlank="1" showInputMessage="1" showErrorMessage="1" errorTitle="Reminder" error="Must have 25% of unit production completed or 20% of funds expended by the fifth reporting deadline. Ensure this requirement is met before moving forward." prompt="Enter initial unit projection for May here. Must have 25% of unit production completed or 20% of funds expended by the fifth reporting deadline." sqref="B29">
      <formula1>0</formula1>
      <formula2>100</formula2>
    </dataValidation>
    <dataValidation errorStyle="information" operator="greaterThanOrEqual" allowBlank="1" showInputMessage="1" showErrorMessage="1" errorTitle="Deobligation Criteria" error="Must have 1 unit completed by third reporting deadline" prompt="Enter initial unit projection for April here." sqref="B28"/>
    <dataValidation type="whole" errorStyle="information" operator="greaterThanOrEqual" allowBlank="1" showInputMessage="1" showErrorMessage="1" errorTitle="Reminder" error="Must have 1 unit completed by third reporting deadline. Ensure this requirement is met before moving forward." prompt="Enter initial unit projection for March here.  Must have 1 unit completed by third reporting deadline. " sqref="B27">
      <formula1>1</formula1>
    </dataValidation>
    <dataValidation allowBlank="1" showInputMessage="1" showErrorMessage="1" prompt="Enter initial unit projection for February here." sqref="B26"/>
    <dataValidation operator="greaterThanOrEqual" allowBlank="1" showInputMessage="1" showErrorMessage="1" prompt="Enter initial unit projection for January here." sqref="B25"/>
    <dataValidation errorStyle="information" operator="greaterThanOrEqual" allowBlank="1" showInputMessage="1" showErrorMessage="1" errorTitle="Deobligation Criteria" error="Must have 1 unit completed by third reporting deadline" prompt="If necessary, adjust projections for February here.  Once this month is reported enter the completed unit tally here." sqref="D26"/>
    <dataValidation type="whole" allowBlank="1" showInputMessage="1" showErrorMessage="1" prompt="Input the number of months remaining in the program year. " sqref="B15">
      <formula1>1</formula1>
      <formula2>52</formula2>
    </dataValidation>
    <dataValidation type="whole" allowBlank="1" showInputMessage="1" showErrorMessage="1" prompt="Input the cumulative number of units weatherized for the current program year." sqref="D15">
      <formula1>0</formula1>
      <formula2>10000</formula2>
    </dataValidation>
    <dataValidation allowBlank="1" showInputMessage="1" showErrorMessage="1" prompt="If you would like to use a different CPU for planning, enter it here." sqref="C22"/>
    <dataValidation allowBlank="1" showInputMessage="1" showErrorMessage="1" prompt="Input the average CPU for this program year.  This is found in the final expenditure report." sqref="B20:B21"/>
    <dataValidation allowBlank="1" showInputMessage="1" showErrorMessage="1" prompt="Input the approved Materials/Program Support/Labor budget amount found in Exhibit A of current contract. " sqref="C10"/>
    <dataValidation allowBlank="1" showInputMessage="1" showErrorMessage="1" prompt="Input the expended amount of the Materials/Program Support/Labor budget. This should be the same as what was reported in line 2 of the monthly expenditure report under &quot;Cumulative.&quot;" sqref="C11"/>
    <dataValidation allowBlank="1" showInputMessage="1" showErrorMessage="1" prompt="Input the expended amount of the Health and Safety budget.This should be the same as what was reported in line 3 of the monthly expenditure report under &quot;Cumulative.&quot;" sqref="D11"/>
    <dataValidation allowBlank="1" showInputMessage="1" showErrorMessage="1" prompt="Input the expended amount of the Training and Technical Assistance budget. This should be the same as what was reported in line 4 of the monthly expenditure report under &quot;Cumulative.&quot;" sqref="E11"/>
    <dataValidation type="list" allowBlank="1" showInputMessage="1" showErrorMessage="1" prompt="Select current program year" sqref="F7">
      <formula1>" PY19, PY20, PY21, PY22, PY23, PY24, PY25"</formula1>
    </dataValidation>
    <dataValidation type="list" allowBlank="1" showInputMessage="1" showErrorMessage="1" prompt="Input current program year contract term" sqref="D7">
      <formula1>"Jan 1 - Dec 31, Jul 1 - Jun 30, Other"</formula1>
    </dataValidation>
    <dataValidation allowBlank="1" showInputMessage="1" showErrorMessage="1" prompt="Input current program year contract number" sqref="B7"/>
    <dataValidation type="list" allowBlank="1" showInputMessage="1" showErrorMessage="1" prompt="Select the month that matches the monthly expenditure report the numbers for this tool are pulled from." sqref="B6">
      <formula1>"January, February, March, April, May, June, July, August, September, October, November, December, Closeout"</formula1>
    </dataValidation>
    <dataValidation type="list" allowBlank="1" showInputMessage="1" showErrorMessage="1" prompt="Select current program year minus 3" sqref="A20">
      <formula1>" PY18, PY19, PY20, PY21, PY22, PY23, PY24"</formula1>
    </dataValidation>
    <dataValidation type="list" allowBlank="1" showInputMessage="1" showErrorMessage="1" prompt="Select current program year minus 2" sqref="A21">
      <formula1>" PY18, PY19, PY20, PY21, PY22, PY23, PY24"</formula1>
    </dataValidation>
    <dataValidation type="list" allowBlank="1" showInputMessage="1" showErrorMessage="1" prompt="Select current program year minus 1" sqref="A22">
      <formula1>" PY18, PY19, PY20, PY21, PY22, PY23, PY24"</formula1>
    </dataValidation>
    <dataValidation allowBlank="1" showInputMessage="1" showErrorMessage="1" prompt="Health and Safety expenditures cannot exceed % of total Materials/Program Support/Labor and Health &amp; Safety expenditures as defined per TAC 6.415 (a)._x000a_" sqref="D12"/>
    <dataValidation allowBlank="1" showInputMessage="1" showErrorMessage="1" prompt="Use this form to help with your production planning for LIHEAP WAP." sqref="A3:G3"/>
    <dataValidation allowBlank="1" showInputMessage="1" showErrorMessage="1" prompt="Input the approved Administration budget amount found in Exhibit A of current contract. " sqref="B10"/>
    <dataValidation allowBlank="1" showInputMessage="1" showErrorMessage="1" prompt="Input the approved Health and Safety budget amount found in Exhibit A of current contract. " sqref="D10"/>
    <dataValidation allowBlank="1" showInputMessage="1" showErrorMessage="1" prompt="Input the approved Training and Technical Assistance budget amount found in Exhibit A of current contract. " sqref="E10"/>
    <dataValidation allowBlank="1" showInputMessage="1" showErrorMessage="1" prompt="Input the expended amount of the Administration budget.  This should be the same as what was reported in line 1 of the monthly expenditure report under &quot;Cumulative.&quot;" sqref="B11"/>
    <dataValidation allowBlank="1" showInputMessage="1" showErrorMessage="1" prompt="This budget line item percentage is capped. See Exhibit A of your LIHEAP WAP Contract for the percentage cap amount. It is the Subrecipient's responsibility to ensure that by the end of the contract term the maximum allowable percentage is not exceeded." sqref="B12"/>
    <dataValidation type="custom" errorStyle="warning" allowBlank="1" showInputMessage="1" showErrorMessage="1" errorTitle="Deobligation Critera " error="Must have 1 unit completed by third reporting deadline" sqref="H28">
      <formula1>FALSE</formula1>
    </dataValidation>
    <dataValidation allowBlank="1" showInputMessage="1" showErrorMessage="1" prompt="Health and Safety expenditures cannot exceed % of total Materials/Program Support/Labor and Health &amp; Safety expenditures as defined per TAC 6.415 (a)." sqref="B22"/>
  </dataValidations>
  <pageMargins left="0.75" right="0.2" top="0.75" bottom="0.25" header="0.3" footer="0.3"/>
  <pageSetup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tabSelected="1" zoomScaleNormal="100" workbookViewId="0">
      <selection activeCell="H60" sqref="H60"/>
    </sheetView>
  </sheetViews>
  <sheetFormatPr defaultColWidth="9.140625" defaultRowHeight="15" x14ac:dyDescent="0.25"/>
  <cols>
    <col min="1" max="1" width="17" style="9" customWidth="1"/>
    <col min="2" max="2" width="16.140625" style="9" customWidth="1"/>
    <col min="3" max="3" width="17.7109375" style="9" customWidth="1"/>
    <col min="4" max="4" width="18.5703125" style="9" customWidth="1"/>
    <col min="5" max="5" width="20.28515625" style="9" customWidth="1"/>
    <col min="6" max="6" width="15.85546875" style="9" customWidth="1"/>
    <col min="7" max="8" width="18.85546875" style="9" customWidth="1"/>
    <col min="9" max="9" width="13.42578125" style="9" bestFit="1" customWidth="1"/>
    <col min="10" max="16384" width="9.140625" style="9"/>
  </cols>
  <sheetData>
    <row r="1" spans="1:9" ht="2.25" customHeight="1" x14ac:dyDescent="0.25">
      <c r="A1" s="54" t="s">
        <v>15</v>
      </c>
      <c r="B1" s="55"/>
      <c r="C1" s="55"/>
      <c r="D1" s="55"/>
      <c r="E1" s="55"/>
      <c r="F1" s="55"/>
      <c r="G1" s="55"/>
      <c r="H1" s="55"/>
      <c r="I1" s="56"/>
    </row>
    <row r="2" spans="1:9" ht="19.5" x14ac:dyDescent="0.25">
      <c r="A2" s="183" t="s">
        <v>49</v>
      </c>
      <c r="B2" s="184"/>
      <c r="C2" s="184"/>
      <c r="D2" s="184"/>
      <c r="E2" s="184"/>
      <c r="F2" s="184"/>
      <c r="G2" s="185"/>
      <c r="H2" s="280"/>
      <c r="I2" s="63"/>
    </row>
    <row r="3" spans="1:9" ht="19.5" x14ac:dyDescent="0.25">
      <c r="A3" s="186" t="s">
        <v>11</v>
      </c>
      <c r="B3" s="187"/>
      <c r="C3" s="187"/>
      <c r="D3" s="187"/>
      <c r="E3" s="187"/>
      <c r="F3" s="187"/>
      <c r="G3" s="188"/>
      <c r="H3" s="280"/>
      <c r="I3" s="63"/>
    </row>
    <row r="4" spans="1:9" s="10" customFormat="1" ht="12.75" customHeight="1" x14ac:dyDescent="0.25">
      <c r="A4" s="167" t="s">
        <v>12</v>
      </c>
      <c r="B4" s="168"/>
      <c r="C4" s="168"/>
      <c r="D4" s="168"/>
      <c r="E4" s="168"/>
      <c r="F4" s="168"/>
      <c r="G4" s="169"/>
      <c r="H4" s="281"/>
      <c r="I4" s="63"/>
    </row>
    <row r="5" spans="1:9" s="10" customFormat="1" ht="36.75" customHeight="1" x14ac:dyDescent="0.25">
      <c r="A5" s="189" t="s">
        <v>64</v>
      </c>
      <c r="B5" s="190"/>
      <c r="C5" s="190"/>
      <c r="D5" s="190"/>
      <c r="E5" s="190"/>
      <c r="F5" s="190"/>
      <c r="G5" s="191"/>
      <c r="H5" s="282"/>
      <c r="I5" s="63"/>
    </row>
    <row r="6" spans="1:9" s="10" customFormat="1" ht="12.75" customHeight="1" x14ac:dyDescent="0.25">
      <c r="A6" s="1" t="s">
        <v>16</v>
      </c>
      <c r="B6" s="2"/>
      <c r="C6" s="192"/>
      <c r="D6" s="193"/>
      <c r="E6" s="193"/>
      <c r="F6" s="193"/>
      <c r="G6" s="194"/>
      <c r="H6" s="283"/>
      <c r="I6" s="63"/>
    </row>
    <row r="7" spans="1:9" s="10" customFormat="1" ht="12.75" customHeight="1" x14ac:dyDescent="0.25">
      <c r="A7" s="11" t="s">
        <v>5</v>
      </c>
      <c r="B7" s="12"/>
      <c r="C7" s="11" t="s">
        <v>6</v>
      </c>
      <c r="D7" s="13"/>
      <c r="E7" s="11" t="s">
        <v>7</v>
      </c>
      <c r="F7" s="14" t="s">
        <v>129</v>
      </c>
      <c r="G7" s="15"/>
      <c r="H7" s="284"/>
      <c r="I7" s="63"/>
    </row>
    <row r="8" spans="1:9" ht="19.5" x14ac:dyDescent="0.25">
      <c r="A8" s="173" t="s">
        <v>68</v>
      </c>
      <c r="B8" s="174"/>
      <c r="C8" s="174"/>
      <c r="D8" s="174"/>
      <c r="E8" s="174"/>
      <c r="F8" s="174"/>
      <c r="G8" s="175"/>
      <c r="H8" s="285"/>
      <c r="I8" s="286"/>
    </row>
    <row r="9" spans="1:9" s="10" customFormat="1" ht="38.25" x14ac:dyDescent="0.25">
      <c r="A9" s="16"/>
      <c r="B9" s="17" t="s">
        <v>3</v>
      </c>
      <c r="C9" s="51" t="s">
        <v>50</v>
      </c>
      <c r="D9" s="52" t="s">
        <v>51</v>
      </c>
      <c r="E9" s="17" t="s">
        <v>17</v>
      </c>
      <c r="F9" s="17" t="s">
        <v>18</v>
      </c>
      <c r="G9" s="17" t="s">
        <v>130</v>
      </c>
      <c r="H9" s="17" t="s">
        <v>46</v>
      </c>
      <c r="I9" s="17" t="s">
        <v>0</v>
      </c>
    </row>
    <row r="10" spans="1:9" s="10" customFormat="1" ht="12.75" x14ac:dyDescent="0.25">
      <c r="A10" s="11" t="s">
        <v>8</v>
      </c>
      <c r="B10" s="5"/>
      <c r="C10" s="5"/>
      <c r="D10" s="5"/>
      <c r="E10" s="5"/>
      <c r="F10" s="5"/>
      <c r="G10" s="5"/>
      <c r="H10" s="5"/>
      <c r="I10" s="18">
        <f>SUM(B10:H10)</f>
        <v>0</v>
      </c>
    </row>
    <row r="11" spans="1:9" s="10" customFormat="1" ht="12.75" x14ac:dyDescent="0.25">
      <c r="A11" s="11" t="s">
        <v>1</v>
      </c>
      <c r="B11" s="5"/>
      <c r="C11" s="5"/>
      <c r="D11" s="5"/>
      <c r="E11" s="5"/>
      <c r="F11" s="5"/>
      <c r="G11" s="5"/>
      <c r="H11" s="5"/>
      <c r="I11" s="18">
        <f>SUM(B11:H11)</f>
        <v>0</v>
      </c>
    </row>
    <row r="12" spans="1:9" s="10" customFormat="1" ht="12.75" x14ac:dyDescent="0.25">
      <c r="A12" s="19" t="s">
        <v>4</v>
      </c>
      <c r="B12" s="20">
        <f>IFERROR(B11/$I$11,0)</f>
        <v>0</v>
      </c>
      <c r="C12" s="49">
        <f>IFERROR(C11/I11,0)</f>
        <v>0</v>
      </c>
      <c r="D12" s="49">
        <f>IFERROR(D11/I11,0)</f>
        <v>0</v>
      </c>
      <c r="E12" s="21">
        <f>IFERROR(E11/I11,0)</f>
        <v>0</v>
      </c>
      <c r="F12" s="20">
        <f>IFERROR(F11/(E11+F11),0)</f>
        <v>0</v>
      </c>
      <c r="G12" s="21">
        <f>IFERROR(G11/I11,0)</f>
        <v>0</v>
      </c>
      <c r="H12" s="21">
        <f>IFERROR(H11/J11,0)</f>
        <v>0</v>
      </c>
      <c r="I12" s="21">
        <f>IFERROR(I11/I10,0)</f>
        <v>0</v>
      </c>
    </row>
    <row r="13" spans="1:9" s="10" customFormat="1" ht="25.5" x14ac:dyDescent="0.25">
      <c r="A13" s="19" t="s">
        <v>2</v>
      </c>
      <c r="B13" s="18">
        <f t="shared" ref="B13:I13" si="0">B10-B11</f>
        <v>0</v>
      </c>
      <c r="C13" s="50">
        <f t="shared" si="0"/>
        <v>0</v>
      </c>
      <c r="D13" s="50">
        <f t="shared" si="0"/>
        <v>0</v>
      </c>
      <c r="E13" s="18">
        <f t="shared" si="0"/>
        <v>0</v>
      </c>
      <c r="F13" s="18">
        <f t="shared" si="0"/>
        <v>0</v>
      </c>
      <c r="G13" s="18">
        <f t="shared" si="0"/>
        <v>0</v>
      </c>
      <c r="H13" s="277">
        <f t="shared" ref="H13" si="1">H10-H11</f>
        <v>0</v>
      </c>
      <c r="I13" s="277">
        <f t="shared" si="0"/>
        <v>0</v>
      </c>
    </row>
    <row r="14" spans="1:9" ht="25.5" customHeight="1" x14ac:dyDescent="0.25">
      <c r="A14" s="173" t="s">
        <v>10</v>
      </c>
      <c r="B14" s="174"/>
      <c r="C14" s="174"/>
      <c r="D14" s="174"/>
      <c r="E14" s="174"/>
      <c r="F14" s="174"/>
      <c r="G14" s="175"/>
      <c r="H14" s="275"/>
      <c r="I14" s="279"/>
    </row>
    <row r="15" spans="1:9" s="10" customFormat="1" ht="38.25" x14ac:dyDescent="0.25">
      <c r="A15" s="3" t="s">
        <v>36</v>
      </c>
      <c r="B15" s="4"/>
      <c r="C15" s="39" t="s">
        <v>37</v>
      </c>
      <c r="D15" s="6"/>
      <c r="E15" s="39" t="s">
        <v>54</v>
      </c>
      <c r="F15" s="40">
        <f>IFERROR(B17/C17,0)</f>
        <v>0</v>
      </c>
      <c r="G15" s="181"/>
      <c r="H15" s="276"/>
      <c r="I15" s="278"/>
    </row>
    <row r="16" spans="1:9" s="10" customFormat="1" ht="51" x14ac:dyDescent="0.25">
      <c r="A16" s="3" t="s">
        <v>52</v>
      </c>
      <c r="B16" s="39" t="s">
        <v>53</v>
      </c>
      <c r="C16" s="39" t="s">
        <v>70</v>
      </c>
      <c r="D16" s="41" t="s">
        <v>47</v>
      </c>
      <c r="E16" s="39" t="s">
        <v>55</v>
      </c>
      <c r="F16" s="39" t="s">
        <v>56</v>
      </c>
      <c r="G16" s="223"/>
      <c r="H16" s="276"/>
      <c r="I16" s="278"/>
    </row>
    <row r="17" spans="1:9" s="10" customFormat="1" ht="15" customHeight="1" x14ac:dyDescent="0.25">
      <c r="A17" s="27">
        <f>E11</f>
        <v>0</v>
      </c>
      <c r="B17" s="42">
        <f>E13</f>
        <v>0</v>
      </c>
      <c r="C17" s="42">
        <f>IFERROR(A17/D15,0)</f>
        <v>0</v>
      </c>
      <c r="D17" s="58">
        <f>IFERROR(B17/B15,0)</f>
        <v>0</v>
      </c>
      <c r="E17" s="40">
        <f>IFERROR(F15/B15,0)</f>
        <v>0</v>
      </c>
      <c r="F17" s="44">
        <f>IFERROR(E17/4,0)</f>
        <v>0</v>
      </c>
      <c r="G17" s="223"/>
      <c r="H17" s="276"/>
      <c r="I17" s="278"/>
    </row>
    <row r="18" spans="1:9" ht="24.75" customHeight="1" x14ac:dyDescent="0.25">
      <c r="A18" s="173" t="s">
        <v>69</v>
      </c>
      <c r="B18" s="174"/>
      <c r="C18" s="174"/>
      <c r="D18" s="174"/>
      <c r="E18" s="174"/>
      <c r="F18" s="174"/>
      <c r="G18" s="175"/>
      <c r="H18" s="276"/>
      <c r="I18" s="278"/>
    </row>
    <row r="19" spans="1:9" s="10" customFormat="1" ht="38.25" x14ac:dyDescent="0.25">
      <c r="A19" s="22"/>
      <c r="B19" s="17" t="s">
        <v>19</v>
      </c>
      <c r="C19" s="17" t="s">
        <v>40</v>
      </c>
      <c r="D19" s="17" t="s">
        <v>38</v>
      </c>
      <c r="E19" s="17" t="s">
        <v>39</v>
      </c>
      <c r="F19" s="17" t="s">
        <v>44</v>
      </c>
      <c r="G19" s="178"/>
      <c r="H19" s="276"/>
      <c r="I19" s="278"/>
    </row>
    <row r="20" spans="1:9" s="10" customFormat="1" ht="15" customHeight="1" x14ac:dyDescent="0.25">
      <c r="A20" s="7" t="s">
        <v>77</v>
      </c>
      <c r="B20" s="45"/>
      <c r="C20" s="46">
        <f>IFERROR(AVERAGE(B20:B22),0)</f>
        <v>0</v>
      </c>
      <c r="D20" s="23">
        <f>IFERROR(E10/C20,0)</f>
        <v>0</v>
      </c>
      <c r="E20" s="47">
        <f>D20/12</f>
        <v>0</v>
      </c>
      <c r="F20" s="46">
        <f>E10/12</f>
        <v>0</v>
      </c>
      <c r="G20" s="179"/>
      <c r="H20" s="276"/>
      <c r="I20" s="278"/>
    </row>
    <row r="21" spans="1:9" s="10" customFormat="1" ht="38.25" x14ac:dyDescent="0.25">
      <c r="A21" s="7" t="s">
        <v>72</v>
      </c>
      <c r="B21" s="45"/>
      <c r="C21" s="17" t="s">
        <v>42</v>
      </c>
      <c r="D21" s="24" t="s">
        <v>41</v>
      </c>
      <c r="E21" s="24" t="s">
        <v>43</v>
      </c>
      <c r="F21" s="24" t="s">
        <v>44</v>
      </c>
      <c r="G21" s="179"/>
      <c r="H21" s="276"/>
      <c r="I21" s="278"/>
    </row>
    <row r="22" spans="1:9" s="10" customFormat="1" ht="15" customHeight="1" x14ac:dyDescent="0.25">
      <c r="A22" s="7" t="s">
        <v>73</v>
      </c>
      <c r="B22" s="45"/>
      <c r="C22" s="57"/>
      <c r="D22" s="23">
        <f>IFERROR(E10/C22,0)</f>
        <v>0</v>
      </c>
      <c r="E22" s="25">
        <f>D22/12</f>
        <v>0</v>
      </c>
      <c r="F22" s="26">
        <f>E10/12</f>
        <v>0</v>
      </c>
      <c r="G22" s="180"/>
      <c r="H22" s="276"/>
      <c r="I22" s="278"/>
    </row>
    <row r="23" spans="1:9" ht="15.75" x14ac:dyDescent="0.25">
      <c r="A23" s="28"/>
      <c r="B23" s="176" t="s">
        <v>20</v>
      </c>
      <c r="C23" s="177"/>
      <c r="D23" s="176" t="s">
        <v>34</v>
      </c>
      <c r="E23" s="177"/>
      <c r="F23" s="176" t="s">
        <v>62</v>
      </c>
      <c r="G23" s="177"/>
      <c r="H23" s="276"/>
      <c r="I23" s="278"/>
    </row>
    <row r="24" spans="1:9" ht="25.5" x14ac:dyDescent="0.25">
      <c r="A24" s="36" t="s">
        <v>45</v>
      </c>
      <c r="B24" s="38" t="s">
        <v>33</v>
      </c>
      <c r="C24" s="17" t="s">
        <v>17</v>
      </c>
      <c r="D24" s="38" t="s">
        <v>33</v>
      </c>
      <c r="E24" s="17" t="s">
        <v>17</v>
      </c>
      <c r="F24" s="38" t="s">
        <v>33</v>
      </c>
      <c r="G24" s="17" t="s">
        <v>17</v>
      </c>
      <c r="H24" s="276"/>
      <c r="I24" s="278"/>
    </row>
    <row r="25" spans="1:9" x14ac:dyDescent="0.25">
      <c r="A25" s="37" t="s">
        <v>26</v>
      </c>
      <c r="B25" s="29"/>
      <c r="C25" s="30"/>
      <c r="D25" s="29"/>
      <c r="E25" s="30"/>
      <c r="F25" s="33">
        <f t="shared" ref="F25:F37" si="2">IFERROR(D25/B25,0)</f>
        <v>0</v>
      </c>
      <c r="G25" s="33">
        <f t="shared" ref="G25:G37" si="3">IFERROR(E25/C25,0)</f>
        <v>0</v>
      </c>
      <c r="H25" s="276"/>
      <c r="I25" s="278"/>
    </row>
    <row r="26" spans="1:9" x14ac:dyDescent="0.25">
      <c r="A26" s="37" t="s">
        <v>27</v>
      </c>
      <c r="B26" s="29"/>
      <c r="C26" s="30"/>
      <c r="D26" s="29"/>
      <c r="E26" s="30"/>
      <c r="F26" s="33">
        <f t="shared" si="2"/>
        <v>0</v>
      </c>
      <c r="G26" s="33">
        <f t="shared" si="3"/>
        <v>0</v>
      </c>
      <c r="H26" s="276"/>
      <c r="I26" s="278"/>
    </row>
    <row r="27" spans="1:9" x14ac:dyDescent="0.25">
      <c r="A27" s="37" t="s">
        <v>28</v>
      </c>
      <c r="B27" s="29"/>
      <c r="C27" s="30"/>
      <c r="D27" s="29"/>
      <c r="E27" s="30"/>
      <c r="F27" s="33">
        <f t="shared" si="2"/>
        <v>0</v>
      </c>
      <c r="G27" s="33">
        <f t="shared" si="3"/>
        <v>0</v>
      </c>
      <c r="H27" s="276"/>
      <c r="I27" s="278"/>
    </row>
    <row r="28" spans="1:9" x14ac:dyDescent="0.25">
      <c r="A28" s="37" t="s">
        <v>29</v>
      </c>
      <c r="B28" s="29"/>
      <c r="C28" s="30"/>
      <c r="D28" s="29"/>
      <c r="E28" s="30"/>
      <c r="F28" s="33">
        <f t="shared" si="2"/>
        <v>0</v>
      </c>
      <c r="G28" s="33">
        <f t="shared" si="3"/>
        <v>0</v>
      </c>
      <c r="H28" s="276"/>
      <c r="I28" s="278"/>
    </row>
    <row r="29" spans="1:9" x14ac:dyDescent="0.25">
      <c r="A29" s="37" t="s">
        <v>30</v>
      </c>
      <c r="B29" s="29"/>
      <c r="C29" s="30"/>
      <c r="D29" s="29"/>
      <c r="E29" s="30"/>
      <c r="F29" s="33">
        <f t="shared" si="2"/>
        <v>0</v>
      </c>
      <c r="G29" s="33">
        <f t="shared" si="3"/>
        <v>0</v>
      </c>
      <c r="H29" s="276"/>
      <c r="I29" s="278"/>
    </row>
    <row r="30" spans="1:9" x14ac:dyDescent="0.25">
      <c r="A30" s="37" t="s">
        <v>31</v>
      </c>
      <c r="B30" s="29"/>
      <c r="C30" s="30"/>
      <c r="D30" s="29"/>
      <c r="E30" s="30"/>
      <c r="F30" s="33">
        <f t="shared" si="2"/>
        <v>0</v>
      </c>
      <c r="G30" s="33">
        <f t="shared" si="3"/>
        <v>0</v>
      </c>
      <c r="H30" s="276"/>
      <c r="I30" s="278"/>
    </row>
    <row r="31" spans="1:9" x14ac:dyDescent="0.25">
      <c r="A31" s="37" t="s">
        <v>14</v>
      </c>
      <c r="B31" s="29"/>
      <c r="C31" s="30"/>
      <c r="D31" s="29"/>
      <c r="E31" s="30"/>
      <c r="F31" s="33">
        <f t="shared" si="2"/>
        <v>0</v>
      </c>
      <c r="G31" s="33">
        <f t="shared" si="3"/>
        <v>0</v>
      </c>
      <c r="H31" s="276"/>
      <c r="I31" s="278"/>
    </row>
    <row r="32" spans="1:9" x14ac:dyDescent="0.25">
      <c r="A32" s="37" t="s">
        <v>21</v>
      </c>
      <c r="B32" s="29"/>
      <c r="C32" s="30"/>
      <c r="D32" s="29"/>
      <c r="E32" s="30"/>
      <c r="F32" s="33">
        <f t="shared" si="2"/>
        <v>0</v>
      </c>
      <c r="G32" s="33">
        <f t="shared" si="3"/>
        <v>0</v>
      </c>
      <c r="H32" s="276"/>
      <c r="I32" s="278"/>
    </row>
    <row r="33" spans="1:9" x14ac:dyDescent="0.25">
      <c r="A33" s="37" t="s">
        <v>22</v>
      </c>
      <c r="B33" s="29"/>
      <c r="C33" s="30"/>
      <c r="D33" s="29"/>
      <c r="E33" s="30"/>
      <c r="F33" s="33">
        <f t="shared" si="2"/>
        <v>0</v>
      </c>
      <c r="G33" s="33">
        <f t="shared" si="3"/>
        <v>0</v>
      </c>
      <c r="H33" s="276"/>
      <c r="I33" s="278"/>
    </row>
    <row r="34" spans="1:9" x14ac:dyDescent="0.25">
      <c r="A34" s="37" t="s">
        <v>23</v>
      </c>
      <c r="B34" s="29"/>
      <c r="C34" s="30"/>
      <c r="D34" s="29"/>
      <c r="E34" s="30"/>
      <c r="F34" s="33">
        <f t="shared" si="2"/>
        <v>0</v>
      </c>
      <c r="G34" s="33">
        <f t="shared" si="3"/>
        <v>0</v>
      </c>
      <c r="H34" s="276"/>
      <c r="I34" s="278"/>
    </row>
    <row r="35" spans="1:9" x14ac:dyDescent="0.25">
      <c r="A35" s="37" t="s">
        <v>24</v>
      </c>
      <c r="B35" s="29"/>
      <c r="C35" s="30"/>
      <c r="D35" s="29"/>
      <c r="E35" s="30"/>
      <c r="F35" s="33">
        <f t="shared" si="2"/>
        <v>0</v>
      </c>
      <c r="G35" s="33">
        <f t="shared" si="3"/>
        <v>0</v>
      </c>
      <c r="H35" s="276"/>
      <c r="I35" s="278"/>
    </row>
    <row r="36" spans="1:9" x14ac:dyDescent="0.25">
      <c r="A36" s="37" t="s">
        <v>25</v>
      </c>
      <c r="B36" s="29"/>
      <c r="C36" s="30"/>
      <c r="D36" s="29"/>
      <c r="E36" s="30"/>
      <c r="F36" s="33">
        <f t="shared" si="2"/>
        <v>0</v>
      </c>
      <c r="G36" s="33">
        <f t="shared" si="3"/>
        <v>0</v>
      </c>
      <c r="H36" s="276"/>
      <c r="I36" s="278"/>
    </row>
    <row r="37" spans="1:9" x14ac:dyDescent="0.25">
      <c r="A37" s="37" t="s">
        <v>32</v>
      </c>
      <c r="B37" s="31">
        <f>SUM(B25:B36)</f>
        <v>0</v>
      </c>
      <c r="C37" s="32">
        <f>SUM(C25:C36)</f>
        <v>0</v>
      </c>
      <c r="D37" s="31">
        <f>SUM(D25:D36)</f>
        <v>0</v>
      </c>
      <c r="E37" s="32">
        <f>SUM(E25:E36)</f>
        <v>0</v>
      </c>
      <c r="F37" s="33">
        <f t="shared" si="2"/>
        <v>0</v>
      </c>
      <c r="G37" s="33">
        <f t="shared" si="3"/>
        <v>0</v>
      </c>
      <c r="H37" s="276"/>
      <c r="I37" s="278"/>
    </row>
    <row r="38" spans="1:9" x14ac:dyDescent="0.25">
      <c r="A38" s="37" t="s">
        <v>35</v>
      </c>
      <c r="B38" s="31"/>
      <c r="C38" s="33">
        <f>IFERROR(C37/E10,0)</f>
        <v>0</v>
      </c>
      <c r="D38" s="59"/>
      <c r="E38" s="33">
        <f>IFERROR(E37/E10,0)</f>
        <v>0</v>
      </c>
      <c r="F38" s="59"/>
      <c r="G38" s="53"/>
      <c r="H38" s="276"/>
      <c r="I38" s="278"/>
    </row>
    <row r="39" spans="1:9" s="10" customFormat="1" ht="25.5" customHeight="1" x14ac:dyDescent="0.25">
      <c r="A39" s="167" t="s">
        <v>13</v>
      </c>
      <c r="B39" s="168"/>
      <c r="C39" s="168"/>
      <c r="D39" s="168"/>
      <c r="E39" s="168"/>
      <c r="F39" s="168"/>
      <c r="G39" s="169"/>
      <c r="H39" s="276"/>
      <c r="I39" s="278"/>
    </row>
    <row r="40" spans="1:9" s="10" customFormat="1" ht="67.5" customHeight="1" x14ac:dyDescent="0.25">
      <c r="A40" s="170" t="s">
        <v>63</v>
      </c>
      <c r="B40" s="171"/>
      <c r="C40" s="171"/>
      <c r="D40" s="171"/>
      <c r="E40" s="171"/>
      <c r="F40" s="171"/>
      <c r="G40" s="172"/>
      <c r="H40" s="276"/>
      <c r="I40" s="278"/>
    </row>
    <row r="41" spans="1:9" x14ac:dyDescent="0.2">
      <c r="A41" s="210" t="s">
        <v>71</v>
      </c>
      <c r="B41" s="211"/>
      <c r="C41" s="211"/>
      <c r="D41" s="211"/>
      <c r="E41" s="211"/>
      <c r="F41" s="211"/>
      <c r="G41" s="212"/>
      <c r="H41" s="276"/>
      <c r="I41" s="278"/>
    </row>
    <row r="42" spans="1:9" x14ac:dyDescent="0.2">
      <c r="A42" s="213" t="s">
        <v>57</v>
      </c>
      <c r="B42" s="214"/>
      <c r="C42" s="214"/>
      <c r="D42" s="214"/>
      <c r="E42" s="214"/>
      <c r="F42" s="214"/>
      <c r="G42" s="215"/>
      <c r="H42" s="276"/>
      <c r="I42" s="278"/>
    </row>
    <row r="43" spans="1:9" x14ac:dyDescent="0.2">
      <c r="A43" s="216" t="s">
        <v>58</v>
      </c>
      <c r="B43" s="217"/>
      <c r="C43" s="217"/>
      <c r="D43" s="217"/>
      <c r="E43" s="217"/>
      <c r="F43" s="217"/>
      <c r="G43" s="218"/>
      <c r="H43" s="276"/>
      <c r="I43" s="278"/>
    </row>
    <row r="44" spans="1:9" ht="14.45" customHeight="1" x14ac:dyDescent="0.25">
      <c r="A44" s="219" t="s">
        <v>61</v>
      </c>
      <c r="B44" s="220"/>
      <c r="C44" s="220"/>
      <c r="D44" s="220"/>
      <c r="E44" s="220"/>
      <c r="F44" s="220"/>
      <c r="G44" s="221"/>
      <c r="H44" s="276"/>
      <c r="I44" s="278"/>
    </row>
    <row r="45" spans="1:9" x14ac:dyDescent="0.25">
      <c r="A45" s="219"/>
      <c r="B45" s="220"/>
      <c r="C45" s="220"/>
      <c r="D45" s="220"/>
      <c r="E45" s="220"/>
      <c r="F45" s="220"/>
      <c r="G45" s="221"/>
      <c r="H45" s="276"/>
      <c r="I45" s="278"/>
    </row>
    <row r="46" spans="1:9" ht="14.45" customHeight="1" x14ac:dyDescent="0.25">
      <c r="A46" s="198" t="s">
        <v>60</v>
      </c>
      <c r="B46" s="199"/>
      <c r="C46" s="199"/>
      <c r="D46" s="199"/>
      <c r="E46" s="199"/>
      <c r="F46" s="199"/>
      <c r="G46" s="200"/>
      <c r="H46" s="276"/>
      <c r="I46" s="278"/>
    </row>
    <row r="47" spans="1:9" x14ac:dyDescent="0.25">
      <c r="A47" s="222"/>
      <c r="B47" s="199"/>
      <c r="C47" s="199"/>
      <c r="D47" s="199"/>
      <c r="E47" s="199"/>
      <c r="F47" s="199"/>
      <c r="G47" s="200"/>
      <c r="H47" s="276"/>
      <c r="I47" s="278"/>
    </row>
    <row r="48" spans="1:9" ht="14.45" customHeight="1" x14ac:dyDescent="0.25">
      <c r="A48" s="198" t="s">
        <v>59</v>
      </c>
      <c r="B48" s="199"/>
      <c r="C48" s="199"/>
      <c r="D48" s="199"/>
      <c r="E48" s="199"/>
      <c r="F48" s="199"/>
      <c r="G48" s="200"/>
      <c r="H48" s="276"/>
      <c r="I48" s="278"/>
    </row>
    <row r="49" spans="1:9" x14ac:dyDescent="0.25">
      <c r="A49" s="201"/>
      <c r="B49" s="202"/>
      <c r="C49" s="202"/>
      <c r="D49" s="202"/>
      <c r="E49" s="202"/>
      <c r="F49" s="202"/>
      <c r="G49" s="203"/>
      <c r="H49" s="276"/>
      <c r="I49" s="278"/>
    </row>
    <row r="50" spans="1:9" x14ac:dyDescent="0.25">
      <c r="A50" s="60"/>
      <c r="B50" s="61"/>
      <c r="C50" s="61"/>
      <c r="D50" s="61"/>
      <c r="E50" s="61"/>
      <c r="F50" s="61"/>
      <c r="G50" s="61"/>
      <c r="H50" s="290"/>
      <c r="I50" s="287"/>
    </row>
    <row r="51" spans="1:9" x14ac:dyDescent="0.25">
      <c r="A51" s="204" t="s">
        <v>65</v>
      </c>
      <c r="B51" s="204"/>
      <c r="C51" s="204"/>
      <c r="D51" s="204"/>
      <c r="E51" s="204" t="s">
        <v>66</v>
      </c>
      <c r="F51" s="206" t="s">
        <v>67</v>
      </c>
      <c r="G51" s="288"/>
      <c r="H51" s="290"/>
      <c r="I51" s="287"/>
    </row>
    <row r="52" spans="1:9" x14ac:dyDescent="0.25">
      <c r="A52" s="205"/>
      <c r="B52" s="205"/>
      <c r="C52" s="205"/>
      <c r="D52" s="205"/>
      <c r="E52" s="205"/>
      <c r="F52" s="256"/>
      <c r="G52" s="289"/>
      <c r="H52" s="290"/>
      <c r="I52" s="287"/>
    </row>
  </sheetData>
  <mergeCells count="27">
    <mergeCell ref="A48:G49"/>
    <mergeCell ref="F23:G23"/>
    <mergeCell ref="A51:D52"/>
    <mergeCell ref="E51:E52"/>
    <mergeCell ref="A41:G41"/>
    <mergeCell ref="A42:G42"/>
    <mergeCell ref="A43:G43"/>
    <mergeCell ref="A44:G45"/>
    <mergeCell ref="A46:G47"/>
    <mergeCell ref="H18:I49"/>
    <mergeCell ref="F51:G52"/>
    <mergeCell ref="H50:I52"/>
    <mergeCell ref="A39:G39"/>
    <mergeCell ref="A40:G40"/>
    <mergeCell ref="A18:G18"/>
    <mergeCell ref="G19:G22"/>
    <mergeCell ref="A14:G14"/>
    <mergeCell ref="G15:G17"/>
    <mergeCell ref="B23:C23"/>
    <mergeCell ref="D23:E23"/>
    <mergeCell ref="A2:G2"/>
    <mergeCell ref="A3:G3"/>
    <mergeCell ref="A4:G4"/>
    <mergeCell ref="A5:G5"/>
    <mergeCell ref="C6:G6"/>
    <mergeCell ref="A8:G8"/>
    <mergeCell ref="H14:I17"/>
  </mergeCells>
  <conditionalFormatting sqref="E37">
    <cfRule type="colorScale" priority="3">
      <colorScale>
        <cfvo type="num" val="&quot;&lt;C10*.95&quot;"/>
        <cfvo type="max"/>
        <color rgb="FFFF0000"/>
        <color rgb="FFFFEF9C"/>
      </colorScale>
    </cfRule>
    <cfRule type="expression" dxfId="41" priority="4" stopIfTrue="1">
      <formula>"&lt;C10*.95"</formula>
    </cfRule>
  </conditionalFormatting>
  <dataValidations count="80">
    <dataValidation type="decimal" errorStyle="information" allowBlank="1" showInputMessage="1" showErrorMessage="1" error="Warning" prompt="Total must equal total budget for Materials/Program Support/Labor by the end of program year._x000a_" sqref="E37">
      <formula1>E10*0.95</formula1>
      <formula2>E10*1.05</formula2>
    </dataValidation>
    <dataValidation type="custom" allowBlank="1" showInputMessage="1" showErrorMessage="1" prompt="Total must equal total budget for Materials/Program Support/Labor" sqref="C37">
      <formula1>E10</formula1>
    </dataValidation>
    <dataValidation allowBlank="1" showInputMessage="1" showErrorMessage="1" prompt="This value should equal 100% by the end of program year." sqref="E38"/>
    <dataValidation errorStyle="warning" operator="equal" allowBlank="1" showInputMessage="1" showErrorMessage="1" prompt="This value should equal 100%." sqref="C38"/>
    <dataValidation allowBlank="1" showInputMessage="1" showErrorMessage="1" prompt="Enter initial unit projection for August here." sqref="B26"/>
    <dataValidation allowBlank="1" showInputMessage="1" showErrorMessage="1" prompt="Enter initial unit projection for October here. " sqref="B28"/>
    <dataValidation allowBlank="1" showInputMessage="1" showErrorMessage="1" prompt="Enter initial unit projection for December here." sqref="B30"/>
    <dataValidation allowBlank="1" showInputMessage="1" showErrorMessage="1" prompt="Enter initial unit projection for February here. " sqref="B32"/>
    <dataValidation allowBlank="1" showInputMessage="1" showErrorMessage="1" prompt="Enter initial unit projection for March here." sqref="B33"/>
    <dataValidation allowBlank="1" showInputMessage="1" showErrorMessage="1" prompt="Enter initial unit projection for April here." sqref="B34"/>
    <dataValidation allowBlank="1" showInputMessage="1" showErrorMessage="1" prompt="Enter initial unit projection for May here." sqref="B35"/>
    <dataValidation allowBlank="1" showInputMessage="1" showErrorMessage="1" prompt="Enter initial unit projection for June here." sqref="B36"/>
    <dataValidation allowBlank="1" showInputMessage="1" showErrorMessage="1" prompt="Enter initial expenditure projection for August here." sqref="C26"/>
    <dataValidation allowBlank="1" showInputMessage="1" showErrorMessage="1" prompt="Enter initial expenditure projection for September here." sqref="C27"/>
    <dataValidation allowBlank="1" showInputMessage="1" showErrorMessage="1" prompt="Enter initial expenditure projection for October here." sqref="C28"/>
    <dataValidation allowBlank="1" showInputMessage="1" showErrorMessage="1" prompt="Enter initial expenditure projection for November here." sqref="C29"/>
    <dataValidation allowBlank="1" showInputMessage="1" showErrorMessage="1" prompt="Enter initial expenditure projection for December here." sqref="C30"/>
    <dataValidation allowBlank="1" showInputMessage="1" showErrorMessage="1" prompt="Enter initial expenditure projection for January here." sqref="C31"/>
    <dataValidation allowBlank="1" showInputMessage="1" showErrorMessage="1" prompt="Enter initial expenditure projection for February here." sqref="C32"/>
    <dataValidation allowBlank="1" showInputMessage="1" showErrorMessage="1" prompt="Enter initial expenditure projection for March here." sqref="C33"/>
    <dataValidation allowBlank="1" showInputMessage="1" showErrorMessage="1" prompt="Enter initial expenditure projection for April here." sqref="C34"/>
    <dataValidation allowBlank="1" showInputMessage="1" showErrorMessage="1" prompt="Enter initial expenditure projection for May here." sqref="C35"/>
    <dataValidation allowBlank="1" showInputMessage="1" showErrorMessage="1" prompt="Enter initial expenditure projection for June here." sqref="C36"/>
    <dataValidation allowBlank="1" showInputMessage="1" showErrorMessage="1" prompt="If necessary, adjust projections for August here.  Once this month is reported enter the completed unit tally here." sqref="D26"/>
    <dataValidation allowBlank="1" showInputMessage="1" showErrorMessage="1" prompt="If necessary, adjust projections for October here.  Once this month is reported enter the completed unit tally here." sqref="D28"/>
    <dataValidation allowBlank="1" showInputMessage="1" showErrorMessage="1" prompt="If necessary, adjust projections for December here.  Once this month is reported enter the completed unit tally here." sqref="D30"/>
    <dataValidation allowBlank="1" showInputMessage="1" showErrorMessage="1" prompt="If necessary, adjust projections for August here.  Once this month is reported enter the completed expenditure tally here." sqref="E26"/>
    <dataValidation allowBlank="1" showInputMessage="1" showErrorMessage="1" prompt="If necessary, adjust projections for September here.  Once this month is reported enter the completed expenditure tally here." sqref="E27"/>
    <dataValidation type="whole" allowBlank="1" showInputMessage="1" showErrorMessage="1" prompt="Input the cumulative number of units weatherized for the current program year." sqref="D15">
      <formula1>0</formula1>
      <formula2>10000</formula2>
    </dataValidation>
    <dataValidation type="whole" allowBlank="1" showInputMessage="1" showErrorMessage="1" prompt="Input the number of months remaining in the program year. " sqref="B15">
      <formula1>1</formula1>
      <formula2>52</formula2>
    </dataValidation>
    <dataValidation allowBlank="1" showInputMessage="1" showErrorMessage="1" prompt="Input the approved Training and Technical Assistance budget amount found in Exhibit A of current contract. " sqref="H10"/>
    <dataValidation allowBlank="1" showInputMessage="1" showErrorMessage="1" prompt="Input the approved Health and Safety budget amount found in Exhibit A of current contract. " sqref="F10"/>
    <dataValidation allowBlank="1" showInputMessage="1" showErrorMessage="1" prompt="Health and Safety expenditures cannot exceed % of total Materials/Program Support/Labor and Health &amp; Safety expenditures as defined per TAC 6.415 (a)._x000a_" sqref="F12"/>
    <dataValidation allowBlank="1" showInputMessage="1" showErrorMessage="1" prompt="Input the expended amount of the Training and Technical Assistance budget. This should be the same as what was reported in line 7 of the monthly expenditure report under &quot;Cumulative.&quot;" sqref="H11"/>
    <dataValidation allowBlank="1" showInputMessage="1" showErrorMessage="1" prompt="Input the expended amount of the Health and Safety budget.This should be the same as what was reported in line 5 of the monthly expenditure report under &quot;Cumulative.&quot;" sqref="F11"/>
    <dataValidation allowBlank="1" showInputMessage="1" showErrorMessage="1" prompt="Input the expended amount of the Materials/Program Support/Labor budget. This should be the same as what was reported in line 4 of the monthly expenditure report under &quot;Cumulative.&quot;" sqref="E11"/>
    <dataValidation allowBlank="1" showInputMessage="1" showErrorMessage="1" prompt="Input the approved Materials/Program Support/Labor budget amount found in Exhibit A of current contract. " sqref="E10"/>
    <dataValidation allowBlank="1" showInputMessage="1" showErrorMessage="1" prompt="This budget line item percentage is capped. See Exhibit A of your DOE WAP Contract for the percentage cap amount. It is the Subrecipient's responsibility to ensure that by the end of the contract term the maximum allowable percentage is not exceeded." sqref="B12"/>
    <dataValidation allowBlank="1" showInputMessage="1" showErrorMessage="1" prompt="Input the expended amount of the Administration budget.  This should be the same as what was reported in line 1 of the monthly expenditure report under &quot;Cumulative.&quot;" sqref="B11"/>
    <dataValidation allowBlank="1" showInputMessage="1" showErrorMessage="1" prompt="Input the approved Administration budget amount found in Exhibit A of current contract. " sqref="B10"/>
    <dataValidation allowBlank="1" showInputMessage="1" showErrorMessage="1" prompt="Use this form to help with your production planning for DOE WAP." sqref="A3:H3"/>
    <dataValidation type="list" allowBlank="1" showInputMessage="1" showErrorMessage="1" prompt="Select current program year minus 1" sqref="A22">
      <formula1>" PY16, PY17, PY18, PY19, PY20, PY21, PY22, PY23, PY24"</formula1>
    </dataValidation>
    <dataValidation type="list" allowBlank="1" showInputMessage="1" showErrorMessage="1" prompt="Select current program year minus 2" sqref="A21">
      <formula1>" PY16, PY17, PY18, PY19, PY20, PY21, PY22, PY23, PY24"</formula1>
    </dataValidation>
    <dataValidation type="list" allowBlank="1" showInputMessage="1" showErrorMessage="1" prompt="Select current program year minus 3" sqref="A20">
      <formula1>" PY16, PY17, PY18, PY19, PY20, PY21, PY22, PY23, PY24"</formula1>
    </dataValidation>
    <dataValidation type="list" allowBlank="1" showInputMessage="1" showErrorMessage="1" prompt="Select the month that matches the monthly expenditure report the numbers for this tool are pulled from." sqref="B6">
      <formula1>"January, February, March, April, May, June, July, August, September, October, November, December, Closeout"</formula1>
    </dataValidation>
    <dataValidation allowBlank="1" showInputMessage="1" showErrorMessage="1" prompt="Input current program year contract number" sqref="B7"/>
    <dataValidation type="list" allowBlank="1" showInputMessage="1" showErrorMessage="1" prompt="Input current program year contract term" sqref="D7">
      <formula1>"Jan 1 - Dec 31, Jul 1 - Jun 30, Other"</formula1>
    </dataValidation>
    <dataValidation type="list" allowBlank="1" showInputMessage="1" showErrorMessage="1" prompt="Select current program year" sqref="F7">
      <formula1>" PY19, PY20, PY21, PY22, PY23, PY24, PY25"</formula1>
    </dataValidation>
    <dataValidation allowBlank="1" showInputMessage="1" showErrorMessage="1" prompt="Input the average CPU for this program year.  This is found in the final expenditure report." sqref="B20:B22"/>
    <dataValidation allowBlank="1" showInputMessage="1" showErrorMessage="1" prompt="If you would like to use a different CPU for planning, enter it here." sqref="C22"/>
    <dataValidation allowBlank="1" showInputMessage="1" showErrorMessage="1" prompt="Input the approved Liability/Pollution Occurance Insurance budget amount found in Exhibit A of current contract. " sqref="C10"/>
    <dataValidation allowBlank="1" showInputMessage="1" showErrorMessage="1" prompt="Input the approved Fiscal Audit budget amount found in Exhibit A of current contract. " sqref="D10"/>
    <dataValidation allowBlank="1" showInputMessage="1" showErrorMessage="1" prompt="Input the expended amount of the Liability/Pollution Occurance Insurance budget.  This should be the same as what was reported in line 2 of the monthly expenditure report under &quot;Cumulative.&quot;" sqref="C11"/>
    <dataValidation allowBlank="1" showInputMessage="1" showErrorMessage="1" prompt="Input the expended amount of the Fiscal Audit budget.  This should be the same as what was reported in line 3 of the monthly expenditure report under &quot;Cumulative.&quot;" sqref="D11"/>
    <dataValidation allowBlank="1" showInputMessage="1" showErrorMessage="1" prompt="If necessary, adjust projections for February here.  Once this month is reported enter the completed unit tally here." sqref="D32"/>
    <dataValidation allowBlank="1" showInputMessage="1" showErrorMessage="1" prompt="If necessary, adjust projections for March here.  Once this month is reported enter the completed unit tally here." sqref="D33"/>
    <dataValidation allowBlank="1" showInputMessage="1" showErrorMessage="1" prompt="If necessary, adjust projections for April here.  Once this month is reported enter the completed unit tally here." sqref="D34"/>
    <dataValidation allowBlank="1" showInputMessage="1" showErrorMessage="1" prompt="If necessary, adjust projections for May here.  Once this month is reported enter the completed unit tally here." sqref="D35"/>
    <dataValidation allowBlank="1" showInputMessage="1" showErrorMessage="1" prompt="If necessary, adjust projections for June here.  Once this month is reported enter the completed unit tally here." sqref="D36"/>
    <dataValidation allowBlank="1" showInputMessage="1" showErrorMessage="1" prompt="If necessary, adjust projections for October here.  Once this month is reported enter the completed expenditure tally here." sqref="E28"/>
    <dataValidation allowBlank="1" showInputMessage="1" showErrorMessage="1" prompt="If necessary, adjust projections for November here.  Once this month is reported enter the completed expenditure tally here. 25% of total expected units must be complete, or 20% of contract expended." sqref="E29"/>
    <dataValidation allowBlank="1" showInputMessage="1" showErrorMessage="1" prompt="If necessary, adjust projections for December here.  Once this month is reported enter the completed expenditure tally here." sqref="E30"/>
    <dataValidation allowBlank="1" showInputMessage="1" showErrorMessage="1" prompt="If necessary, adjust projections for January here.  Once this month is reported enter the completed expenditure tally here. 50% of total expected units must be complete and 50% of contract expended." sqref="E31"/>
    <dataValidation allowBlank="1" showInputMessage="1" showErrorMessage="1" prompt="If necessary, adjust projections for February here.  Once this month is reported enter the completed expenditure tally here." sqref="E32"/>
    <dataValidation allowBlank="1" showInputMessage="1" showErrorMessage="1" prompt="If necessary, adjust projections for March here.  Once this month is reported enter the completed expenditure tally here." sqref="E33"/>
    <dataValidation allowBlank="1" showInputMessage="1" showErrorMessage="1" prompt="If necessary, adjust projections for April here.  Once this month is reported enter the completed expenditure tally here." sqref="E34"/>
    <dataValidation allowBlank="1" showInputMessage="1" showErrorMessage="1" prompt="If necessary, adjust projections for May here.  Once this month is reported enter the completed expenditure tally here." sqref="E35"/>
    <dataValidation allowBlank="1" showInputMessage="1" showErrorMessage="1" prompt="If necessary, adjust projections for June here.  Once this month is reported enter the completed expenditure tally here." sqref="E36"/>
    <dataValidation allowBlank="1" showInputMessage="1" showErrorMessage="1" prompt="Enter initial unit projection for July here." sqref="B25"/>
    <dataValidation allowBlank="1" showInputMessage="1" showErrorMessage="1" prompt="Enter initial expenditure projection for July here." sqref="C25"/>
    <dataValidation allowBlank="1" showInputMessage="1" showErrorMessage="1" prompt="If necessary, adjust projections for July here.  Once this month is reported enter the completed unit tally here." sqref="D25"/>
    <dataValidation allowBlank="1" showInputMessage="1" showErrorMessage="1" prompt="If necessary, adjust projections for July here.  Once this month is reported enter the completed expenditure tally here." sqref="E25"/>
    <dataValidation type="whole" errorStyle="information" operator="greaterThanOrEqual" allowBlank="1" showInputMessage="1" showErrorMessage="1" errorTitle="Reminder" error="Must have 1 unit completed by third reporting deadline. Ensure this requirement is met before moving forward." prompt="If necessary, adjust projections for September here.  Once this month is reported enter the completed unit tally here.  Must have 1 unit completed by third reporting deadline. " sqref="D27">
      <formula1>1</formula1>
    </dataValidation>
    <dataValidation type="whole" errorStyle="information" operator="greaterThanOrEqual" allowBlank="1" showInputMessage="1" showErrorMessage="1" errorTitle="Reminder" error="Must have 1 unit completed by third reporting deadline. Ensure this requirement is met before moving forward. " prompt="Enter initial unit projection for September here.  Must have 1 unit completed by third reporting deadline. " sqref="B27">
      <formula1>1</formula1>
    </dataValidation>
    <dataValidation type="whole" errorStyle="information" operator="notBetween" allowBlank="1" showInputMessage="1" showErrorMessage="1" errorTitle="Reminder" error="Must have 25% of unit production completed or 20% of funds expended by the fifth reporting deadline. Ensure this requirement is met before moving forward. " prompt="Enter initial unit projection for November here. Must have 25% of unit production completed or 20% of funds expended by the fifth reporting deadline" sqref="B29">
      <formula1>0</formula1>
      <formula2>100</formula2>
    </dataValidation>
    <dataValidation type="whole" errorStyle="information" operator="notBetween" allowBlank="1" showInputMessage="1" showErrorMessage="1" errorTitle="Reminder" error="Must have 25% of unit production completed or 20% of funds expended by the fifth reporting deadline. Ensure this requirement is met before moving forward." prompt="If necessary, adjust projections for November here.  Once this month is reported enter the completed unit tally here.  Must have 25% of unit production completed or 20% of funds expended by the fifth reporting deadline." sqref="D29">
      <formula1>0</formula1>
      <formula2>100</formula2>
    </dataValidation>
    <dataValidation type="whole" errorStyle="information" operator="notBetween" allowBlank="1" showInputMessage="1" showErrorMessage="1" errorTitle="Reminder" error="Must have 50% of unit production completed or 50% of funds expended by the seventh reporting deadline. Ensure this requirement is met before moving forward." prompt="Enter initial unit projection for January here. Must have 50% of unit production completed or 50% of funds expended by the seventh reporting deadline" sqref="B31">
      <formula1>0</formula1>
      <formula2>100</formula2>
    </dataValidation>
    <dataValidation type="whole" errorStyle="information" operator="notBetween" allowBlank="1" showInputMessage="1" showErrorMessage="1" errorTitle="Reminder" error="Must have 50% of unit production completed or 50% of funds expended by the seventh reporting deadline. Ensure this requirement is met before moving forward." prompt="If necessary, adjust projections for January here.  Once this month is reported enter the completed unit tally here.  Must have 50% of unit production completed or 50% of funds expended by the seventh reporting deadline." sqref="D31">
      <formula1>0</formula1>
      <formula2>100</formula2>
    </dataValidation>
    <dataValidation allowBlank="1" showInputMessage="1" showErrorMessage="1" prompt="Input the approved Work Readiness budget amount found in Exhibit A of current contract. " sqref="G10"/>
    <dataValidation allowBlank="1" showInputMessage="1" showErrorMessage="1" prompt="Input the expended amount of the Work Readiness budget. This should be the same as what was reported in line 6 of the monthly expenditure report under &quot;Cumulative.&quot;" sqref="G11"/>
  </dataValidations>
  <pageMargins left="0.7" right="0.7" top="0.75" bottom="0.75" header="0.3" footer="0.3"/>
  <pageSetup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opLeftCell="A52" workbookViewId="0">
      <selection activeCell="E41" sqref="E41"/>
    </sheetView>
  </sheetViews>
  <sheetFormatPr defaultColWidth="9.140625" defaultRowHeight="15" x14ac:dyDescent="0.25"/>
  <cols>
    <col min="1" max="1" width="17" style="9" customWidth="1"/>
    <col min="2" max="2" width="16.140625" style="9" customWidth="1"/>
    <col min="3" max="3" width="17.7109375" style="9" customWidth="1"/>
    <col min="4" max="4" width="18.5703125" style="9" customWidth="1"/>
    <col min="5" max="5" width="20.28515625" style="9" customWidth="1"/>
    <col min="6" max="6" width="15.85546875" style="9" customWidth="1"/>
    <col min="7" max="7" width="18.85546875" style="9" customWidth="1"/>
    <col min="8" max="8" width="13.42578125" style="9" bestFit="1" customWidth="1"/>
    <col min="9" max="9" width="13.42578125" style="9" customWidth="1"/>
    <col min="10" max="16384" width="9.140625" style="9"/>
  </cols>
  <sheetData>
    <row r="1" spans="1:8" ht="2.25" customHeight="1" x14ac:dyDescent="0.25">
      <c r="A1" s="54" t="s">
        <v>15</v>
      </c>
      <c r="B1" s="55"/>
      <c r="C1" s="55"/>
      <c r="D1" s="55"/>
      <c r="E1" s="55"/>
      <c r="F1" s="55"/>
      <c r="G1" s="55"/>
      <c r="H1" s="56"/>
    </row>
    <row r="2" spans="1:8" ht="19.5" x14ac:dyDescent="0.25">
      <c r="A2" s="183" t="s">
        <v>76</v>
      </c>
      <c r="B2" s="232"/>
      <c r="C2" s="232"/>
      <c r="D2" s="232"/>
      <c r="E2" s="232"/>
      <c r="F2" s="232"/>
      <c r="G2" s="232"/>
      <c r="H2" s="233"/>
    </row>
    <row r="3" spans="1:8" ht="19.5" x14ac:dyDescent="0.25">
      <c r="A3" s="186" t="s">
        <v>11</v>
      </c>
      <c r="B3" s="234"/>
      <c r="C3" s="234"/>
      <c r="D3" s="234"/>
      <c r="E3" s="234"/>
      <c r="F3" s="234"/>
      <c r="G3" s="234"/>
      <c r="H3" s="233"/>
    </row>
    <row r="4" spans="1:8" s="10" customFormat="1" ht="13.15" customHeight="1" x14ac:dyDescent="0.25">
      <c r="A4" s="167" t="s">
        <v>12</v>
      </c>
      <c r="B4" s="168"/>
      <c r="C4" s="168"/>
      <c r="D4" s="168"/>
      <c r="E4" s="168"/>
      <c r="F4" s="168"/>
      <c r="G4" s="168"/>
      <c r="H4" s="233"/>
    </row>
    <row r="5" spans="1:8" s="10" customFormat="1" ht="36.75" customHeight="1" x14ac:dyDescent="0.25">
      <c r="A5" s="189" t="s">
        <v>64</v>
      </c>
      <c r="B5" s="190"/>
      <c r="C5" s="190"/>
      <c r="D5" s="190"/>
      <c r="E5" s="190"/>
      <c r="F5" s="190"/>
      <c r="G5" s="190"/>
      <c r="H5" s="233"/>
    </row>
    <row r="6" spans="1:8" s="10" customFormat="1" ht="13.15" customHeight="1" x14ac:dyDescent="0.25">
      <c r="A6" s="1" t="s">
        <v>16</v>
      </c>
      <c r="B6" s="2"/>
      <c r="C6" s="192"/>
      <c r="D6" s="193"/>
      <c r="E6" s="193"/>
      <c r="F6" s="193"/>
      <c r="G6" s="193"/>
      <c r="H6" s="233"/>
    </row>
    <row r="7" spans="1:8" s="10" customFormat="1" ht="13.15" customHeight="1" x14ac:dyDescent="0.25">
      <c r="A7" s="11" t="s">
        <v>5</v>
      </c>
      <c r="B7" s="12"/>
      <c r="C7" s="11" t="s">
        <v>6</v>
      </c>
      <c r="D7" s="13"/>
      <c r="E7" s="11" t="s">
        <v>7</v>
      </c>
      <c r="F7" s="14" t="s">
        <v>90</v>
      </c>
      <c r="G7" s="72"/>
      <c r="H7" s="233"/>
    </row>
    <row r="8" spans="1:8" ht="19.5" x14ac:dyDescent="0.25">
      <c r="A8" s="173" t="s">
        <v>68</v>
      </c>
      <c r="B8" s="235"/>
      <c r="C8" s="235"/>
      <c r="D8" s="235"/>
      <c r="E8" s="235"/>
      <c r="F8" s="235"/>
      <c r="G8" s="235"/>
      <c r="H8" s="233"/>
    </row>
    <row r="9" spans="1:8" s="10" customFormat="1" ht="38.25" x14ac:dyDescent="0.25">
      <c r="A9" s="16"/>
      <c r="B9" s="17" t="s">
        <v>3</v>
      </c>
      <c r="C9" s="51" t="s">
        <v>50</v>
      </c>
      <c r="D9" s="52" t="s">
        <v>51</v>
      </c>
      <c r="E9" s="17" t="s">
        <v>17</v>
      </c>
      <c r="F9" s="17" t="s">
        <v>18</v>
      </c>
      <c r="G9" s="17" t="s">
        <v>46</v>
      </c>
      <c r="H9" s="17" t="s">
        <v>0</v>
      </c>
    </row>
    <row r="10" spans="1:8" s="10" customFormat="1" ht="12.75" x14ac:dyDescent="0.25">
      <c r="A10" s="11" t="s">
        <v>8</v>
      </c>
      <c r="B10" s="5"/>
      <c r="C10" s="5"/>
      <c r="D10" s="5"/>
      <c r="E10" s="5"/>
      <c r="F10" s="5"/>
      <c r="G10" s="5"/>
      <c r="H10" s="18">
        <f>SUM(B10:G10)</f>
        <v>0</v>
      </c>
    </row>
    <row r="11" spans="1:8" s="10" customFormat="1" ht="12.75" x14ac:dyDescent="0.25">
      <c r="A11" s="11" t="s">
        <v>1</v>
      </c>
      <c r="B11" s="5"/>
      <c r="C11" s="5"/>
      <c r="D11" s="5"/>
      <c r="E11" s="5"/>
      <c r="F11" s="5"/>
      <c r="G11" s="5"/>
      <c r="H11" s="18">
        <f>SUM(B11:G11)</f>
        <v>0</v>
      </c>
    </row>
    <row r="12" spans="1:8" s="10" customFormat="1" ht="12.75" x14ac:dyDescent="0.25">
      <c r="A12" s="19" t="s">
        <v>4</v>
      </c>
      <c r="B12" s="20">
        <f>IFERROR(B11/$H$11,0)</f>
        <v>0</v>
      </c>
      <c r="C12" s="49">
        <f>IFERROR(C11/H11,0)</f>
        <v>0</v>
      </c>
      <c r="D12" s="49">
        <f>IFERROR(D11/H11,0)</f>
        <v>0</v>
      </c>
      <c r="E12" s="21">
        <f>IFERROR(E11/H11,0)</f>
        <v>0</v>
      </c>
      <c r="F12" s="20">
        <f>IFERROR(F11/(E11+F11),0)</f>
        <v>0</v>
      </c>
      <c r="G12" s="21">
        <f>IFERROR(G11/H11,0)</f>
        <v>0</v>
      </c>
      <c r="H12" s="21">
        <f>IFERROR(H11/H10,0)</f>
        <v>0</v>
      </c>
    </row>
    <row r="13" spans="1:8" s="10" customFormat="1" ht="25.5" x14ac:dyDescent="0.25">
      <c r="A13" s="19" t="s">
        <v>2</v>
      </c>
      <c r="B13" s="18">
        <f t="shared" ref="B13:H13" si="0">B10-B11</f>
        <v>0</v>
      </c>
      <c r="C13" s="50">
        <f t="shared" si="0"/>
        <v>0</v>
      </c>
      <c r="D13" s="50">
        <f t="shared" si="0"/>
        <v>0</v>
      </c>
      <c r="E13" s="18">
        <f t="shared" si="0"/>
        <v>0</v>
      </c>
      <c r="F13" s="18">
        <f t="shared" si="0"/>
        <v>0</v>
      </c>
      <c r="G13" s="18">
        <f t="shared" si="0"/>
        <v>0</v>
      </c>
      <c r="H13" s="18">
        <f t="shared" si="0"/>
        <v>0</v>
      </c>
    </row>
    <row r="14" spans="1:8" ht="25.5" customHeight="1" x14ac:dyDescent="0.25">
      <c r="A14" s="173" t="s">
        <v>10</v>
      </c>
      <c r="B14" s="235"/>
      <c r="C14" s="235"/>
      <c r="D14" s="235"/>
      <c r="E14" s="235"/>
      <c r="F14" s="235"/>
      <c r="G14" s="235"/>
      <c r="H14" s="66"/>
    </row>
    <row r="15" spans="1:8" s="10" customFormat="1" ht="39.6" customHeight="1" x14ac:dyDescent="0.25">
      <c r="A15" s="3" t="s">
        <v>36</v>
      </c>
      <c r="B15" s="4"/>
      <c r="C15" s="39" t="s">
        <v>37</v>
      </c>
      <c r="D15" s="6"/>
      <c r="E15" s="39" t="s">
        <v>54</v>
      </c>
      <c r="F15" s="40">
        <f>IFERROR(B17/C17,0)</f>
        <v>0</v>
      </c>
      <c r="G15" s="236"/>
      <c r="H15" s="162"/>
    </row>
    <row r="16" spans="1:8" s="10" customFormat="1" ht="52.9" customHeight="1" x14ac:dyDescent="0.25">
      <c r="A16" s="3" t="s">
        <v>52</v>
      </c>
      <c r="B16" s="39" t="s">
        <v>53</v>
      </c>
      <c r="C16" s="39" t="s">
        <v>70</v>
      </c>
      <c r="D16" s="41" t="s">
        <v>47</v>
      </c>
      <c r="E16" s="39" t="s">
        <v>55</v>
      </c>
      <c r="F16" s="39" t="s">
        <v>56</v>
      </c>
      <c r="G16" s="237"/>
      <c r="H16" s="162"/>
    </row>
    <row r="17" spans="1:13" s="10" customFormat="1" x14ac:dyDescent="0.25">
      <c r="A17" s="27">
        <f>E11</f>
        <v>0</v>
      </c>
      <c r="B17" s="42">
        <f>E13</f>
        <v>0</v>
      </c>
      <c r="C17" s="42">
        <f>IFERROR(A17/D15,0)</f>
        <v>0</v>
      </c>
      <c r="D17" s="58">
        <f>IFERROR(B17/B15,0)</f>
        <v>0</v>
      </c>
      <c r="E17" s="40">
        <f>IFERROR(F15/B15,0)</f>
        <v>0</v>
      </c>
      <c r="F17" s="44">
        <f>IFERROR(E17/4,0)</f>
        <v>0</v>
      </c>
      <c r="G17" s="238"/>
      <c r="H17" s="162"/>
    </row>
    <row r="18" spans="1:13" ht="24.75" customHeight="1" x14ac:dyDescent="0.25">
      <c r="A18" s="173" t="s">
        <v>69</v>
      </c>
      <c r="B18" s="235"/>
      <c r="C18" s="235"/>
      <c r="D18" s="235"/>
      <c r="E18" s="235"/>
      <c r="F18" s="235"/>
      <c r="G18" s="235"/>
      <c r="H18" s="162"/>
    </row>
    <row r="19" spans="1:13" s="10" customFormat="1" ht="39.6" customHeight="1" x14ac:dyDescent="0.25">
      <c r="A19" s="22"/>
      <c r="B19" s="17" t="s">
        <v>19</v>
      </c>
      <c r="C19" s="17" t="s">
        <v>40</v>
      </c>
      <c r="D19" s="17" t="s">
        <v>83</v>
      </c>
      <c r="E19" s="17" t="s">
        <v>39</v>
      </c>
      <c r="F19" s="17" t="s">
        <v>44</v>
      </c>
      <c r="G19" s="239"/>
      <c r="H19" s="162"/>
    </row>
    <row r="20" spans="1:13" s="10" customFormat="1" x14ac:dyDescent="0.25">
      <c r="A20" s="7" t="s">
        <v>77</v>
      </c>
      <c r="B20" s="45"/>
      <c r="C20" s="46">
        <f>IFERROR(AVERAGE(B20:B22),0)</f>
        <v>0</v>
      </c>
      <c r="D20" s="23">
        <f>IFERROR(E10/C20,0)</f>
        <v>0</v>
      </c>
      <c r="E20" s="47">
        <f>D20/24</f>
        <v>0</v>
      </c>
      <c r="F20" s="46">
        <f>E10/12</f>
        <v>0</v>
      </c>
      <c r="G20" s="240"/>
      <c r="H20" s="162"/>
    </row>
    <row r="21" spans="1:13" s="10" customFormat="1" ht="39.6" customHeight="1" x14ac:dyDescent="0.25">
      <c r="A21" s="7" t="s">
        <v>72</v>
      </c>
      <c r="B21" s="45"/>
      <c r="C21" s="17" t="s">
        <v>42</v>
      </c>
      <c r="D21" s="24" t="s">
        <v>84</v>
      </c>
      <c r="E21" s="24" t="s">
        <v>43</v>
      </c>
      <c r="F21" s="24" t="s">
        <v>44</v>
      </c>
      <c r="G21" s="240"/>
      <c r="H21" s="162"/>
    </row>
    <row r="22" spans="1:13" s="10" customFormat="1" ht="15.75" thickBot="1" x14ac:dyDescent="0.3">
      <c r="A22" s="7" t="s">
        <v>73</v>
      </c>
      <c r="B22" s="45"/>
      <c r="C22" s="57"/>
      <c r="D22" s="23">
        <f>IFERROR(E10/C22,0)</f>
        <v>0</v>
      </c>
      <c r="E22" s="25">
        <f>D22/24</f>
        <v>0</v>
      </c>
      <c r="F22" s="26">
        <f>E10/12</f>
        <v>0</v>
      </c>
      <c r="G22" s="241"/>
      <c r="H22" s="162"/>
    </row>
    <row r="23" spans="1:13" ht="15.6" customHeight="1" x14ac:dyDescent="0.25">
      <c r="A23" s="28"/>
      <c r="B23" s="176" t="s">
        <v>20</v>
      </c>
      <c r="C23" s="177"/>
      <c r="D23" s="176" t="s">
        <v>85</v>
      </c>
      <c r="E23" s="177"/>
      <c r="F23" s="176" t="s">
        <v>62</v>
      </c>
      <c r="G23" s="242"/>
      <c r="H23" s="224" t="s">
        <v>86</v>
      </c>
      <c r="I23" s="224" t="s">
        <v>87</v>
      </c>
    </row>
    <row r="24" spans="1:13" ht="25.5" x14ac:dyDescent="0.25">
      <c r="A24" s="36" t="s">
        <v>45</v>
      </c>
      <c r="B24" s="38" t="s">
        <v>33</v>
      </c>
      <c r="C24" s="17" t="s">
        <v>17</v>
      </c>
      <c r="D24" s="38" t="s">
        <v>33</v>
      </c>
      <c r="E24" s="17" t="s">
        <v>17</v>
      </c>
      <c r="F24" s="38" t="s">
        <v>33</v>
      </c>
      <c r="G24" s="67" t="s">
        <v>17</v>
      </c>
      <c r="H24" s="225"/>
      <c r="I24" s="225"/>
    </row>
    <row r="25" spans="1:13" ht="14.45" customHeight="1" x14ac:dyDescent="0.25">
      <c r="A25" s="163">
        <v>45108</v>
      </c>
      <c r="B25" s="29"/>
      <c r="C25" s="30"/>
      <c r="D25" s="63"/>
      <c r="E25" s="30"/>
      <c r="F25" s="33">
        <f>IFERROR(D26/B25,0)</f>
        <v>0</v>
      </c>
      <c r="G25" s="68">
        <f t="shared" ref="G25:G36" si="1">IFERROR(E25/C25,0)</f>
        <v>0</v>
      </c>
      <c r="H25" s="226" t="s">
        <v>128</v>
      </c>
      <c r="I25" s="227"/>
    </row>
    <row r="26" spans="1:13" x14ac:dyDescent="0.25">
      <c r="A26" s="37" t="s">
        <v>27</v>
      </c>
      <c r="B26" s="29"/>
      <c r="C26" s="30"/>
      <c r="D26" s="29"/>
      <c r="E26" s="30"/>
      <c r="F26" s="33">
        <f>IFERROR(#REF!/B26,0)</f>
        <v>0</v>
      </c>
      <c r="G26" s="68">
        <f t="shared" si="1"/>
        <v>0</v>
      </c>
      <c r="H26" s="228"/>
      <c r="I26" s="229"/>
    </row>
    <row r="27" spans="1:13" x14ac:dyDescent="0.25">
      <c r="A27" s="37" t="s">
        <v>28</v>
      </c>
      <c r="B27" s="29"/>
      <c r="C27" s="30"/>
      <c r="D27" s="29" t="s">
        <v>78</v>
      </c>
      <c r="E27" s="30"/>
      <c r="F27" s="33">
        <f t="shared" ref="F27:G42" si="2">IFERROR(D27/B27,0)</f>
        <v>0</v>
      </c>
      <c r="G27" s="68">
        <f t="shared" si="1"/>
        <v>0</v>
      </c>
      <c r="H27" s="228"/>
      <c r="I27" s="229"/>
    </row>
    <row r="28" spans="1:13" x14ac:dyDescent="0.25">
      <c r="A28" s="37" t="s">
        <v>29</v>
      </c>
      <c r="B28" s="29"/>
      <c r="C28" s="30"/>
      <c r="D28" s="29" t="s">
        <v>78</v>
      </c>
      <c r="E28" s="30"/>
      <c r="F28" s="33">
        <f t="shared" si="2"/>
        <v>0</v>
      </c>
      <c r="G28" s="68">
        <f t="shared" si="1"/>
        <v>0</v>
      </c>
      <c r="H28" s="228"/>
      <c r="I28" s="229"/>
    </row>
    <row r="29" spans="1:13" x14ac:dyDescent="0.25">
      <c r="A29" s="37" t="s">
        <v>30</v>
      </c>
      <c r="B29" s="29"/>
      <c r="C29" s="30"/>
      <c r="D29" s="29"/>
      <c r="E29" s="30"/>
      <c r="F29" s="33">
        <f t="shared" si="2"/>
        <v>0</v>
      </c>
      <c r="G29" s="68">
        <f t="shared" si="1"/>
        <v>0</v>
      </c>
      <c r="H29" s="228"/>
      <c r="I29" s="229"/>
      <c r="K29" s="73"/>
      <c r="L29" s="73"/>
      <c r="M29" s="73"/>
    </row>
    <row r="30" spans="1:13" x14ac:dyDescent="0.25">
      <c r="A30" s="37" t="s">
        <v>31</v>
      </c>
      <c r="B30" s="29"/>
      <c r="C30" s="30"/>
      <c r="D30" s="29" t="s">
        <v>78</v>
      </c>
      <c r="E30" s="30"/>
      <c r="F30" s="33">
        <f t="shared" si="2"/>
        <v>0</v>
      </c>
      <c r="G30" s="68">
        <f t="shared" si="1"/>
        <v>0</v>
      </c>
      <c r="H30" s="228"/>
      <c r="I30" s="229"/>
      <c r="J30" s="71" t="s">
        <v>78</v>
      </c>
      <c r="K30" s="73"/>
      <c r="L30" s="73"/>
      <c r="M30" s="73"/>
    </row>
    <row r="31" spans="1:13" ht="14.45" customHeight="1" x14ac:dyDescent="0.25">
      <c r="A31" s="163">
        <v>45292</v>
      </c>
      <c r="B31" s="29"/>
      <c r="C31" s="30"/>
      <c r="D31" s="29"/>
      <c r="E31" s="30"/>
      <c r="F31" s="33">
        <f t="shared" si="2"/>
        <v>0</v>
      </c>
      <c r="G31" s="68">
        <f t="shared" si="1"/>
        <v>0</v>
      </c>
      <c r="H31" s="228"/>
      <c r="I31" s="229"/>
      <c r="K31" s="73"/>
      <c r="L31" s="73"/>
      <c r="M31" s="73"/>
    </row>
    <row r="32" spans="1:13" x14ac:dyDescent="0.25">
      <c r="A32" s="37" t="s">
        <v>21</v>
      </c>
      <c r="B32" s="29"/>
      <c r="C32" s="30"/>
      <c r="D32" s="29"/>
      <c r="E32" s="30"/>
      <c r="F32" s="33">
        <f t="shared" si="2"/>
        <v>0</v>
      </c>
      <c r="G32" s="68">
        <f t="shared" si="1"/>
        <v>0</v>
      </c>
      <c r="H32" s="228"/>
      <c r="I32" s="229"/>
      <c r="K32" s="73"/>
      <c r="L32" s="73"/>
      <c r="M32" s="73"/>
    </row>
    <row r="33" spans="1:13" x14ac:dyDescent="0.25">
      <c r="A33" s="37" t="s">
        <v>22</v>
      </c>
      <c r="B33" s="29"/>
      <c r="C33" s="30"/>
      <c r="D33" s="29"/>
      <c r="E33" s="30"/>
      <c r="F33" s="33">
        <f t="shared" si="2"/>
        <v>0</v>
      </c>
      <c r="G33" s="68">
        <f t="shared" si="1"/>
        <v>0</v>
      </c>
      <c r="H33" s="230"/>
      <c r="I33" s="231"/>
      <c r="K33" s="73">
        <f>SUM(B25:B34)</f>
        <v>0</v>
      </c>
      <c r="L33" s="73">
        <f>SUM(D25:D34)</f>
        <v>0</v>
      </c>
      <c r="M33" s="73"/>
    </row>
    <row r="34" spans="1:13" x14ac:dyDescent="0.25">
      <c r="A34" s="37" t="s">
        <v>23</v>
      </c>
      <c r="B34" s="29"/>
      <c r="C34" s="30"/>
      <c r="D34" s="29"/>
      <c r="E34" s="30"/>
      <c r="F34" s="33">
        <f t="shared" si="2"/>
        <v>0</v>
      </c>
      <c r="G34" s="68">
        <f t="shared" si="1"/>
        <v>0</v>
      </c>
      <c r="H34" s="69" t="str">
        <f>IF(K33&gt;=K34,"Yes", "No")</f>
        <v>Yes</v>
      </c>
      <c r="I34" s="69" t="str">
        <f>IF(L33&gt;=K34,"Yes", "No")</f>
        <v>Yes</v>
      </c>
      <c r="J34" s="9" t="s">
        <v>78</v>
      </c>
      <c r="K34" s="73">
        <f>B61*0.1</f>
        <v>0</v>
      </c>
      <c r="L34" s="73" t="s">
        <v>78</v>
      </c>
      <c r="M34" s="73"/>
    </row>
    <row r="35" spans="1:13" ht="14.45" customHeight="1" x14ac:dyDescent="0.25">
      <c r="A35" s="37" t="s">
        <v>24</v>
      </c>
      <c r="B35" s="29"/>
      <c r="C35" s="30"/>
      <c r="D35" s="29"/>
      <c r="E35" s="30"/>
      <c r="F35" s="33">
        <f t="shared" si="2"/>
        <v>0</v>
      </c>
      <c r="G35" s="68">
        <f t="shared" si="1"/>
        <v>0</v>
      </c>
      <c r="H35" s="226" t="s">
        <v>125</v>
      </c>
      <c r="I35" s="227"/>
      <c r="K35" s="73"/>
      <c r="L35" s="73"/>
      <c r="M35" s="73"/>
    </row>
    <row r="36" spans="1:13" x14ac:dyDescent="0.25">
      <c r="A36" s="37" t="s">
        <v>25</v>
      </c>
      <c r="B36" s="29"/>
      <c r="C36" s="30"/>
      <c r="D36" s="29"/>
      <c r="E36" s="30"/>
      <c r="F36" s="33">
        <f t="shared" si="2"/>
        <v>0</v>
      </c>
      <c r="G36" s="68">
        <f t="shared" si="1"/>
        <v>0</v>
      </c>
      <c r="H36" s="228"/>
      <c r="I36" s="229"/>
      <c r="K36" s="73"/>
      <c r="L36" s="73"/>
      <c r="M36" s="73"/>
    </row>
    <row r="37" spans="1:13" x14ac:dyDescent="0.25">
      <c r="A37" s="37" t="s">
        <v>26</v>
      </c>
      <c r="B37" s="29"/>
      <c r="C37" s="30"/>
      <c r="D37" s="29"/>
      <c r="E37" s="30"/>
      <c r="F37" s="33">
        <f t="shared" si="2"/>
        <v>0</v>
      </c>
      <c r="G37" s="68">
        <f t="shared" si="2"/>
        <v>0</v>
      </c>
      <c r="H37" s="230"/>
      <c r="I37" s="231"/>
      <c r="K37" s="73">
        <f>SUM(B25:B38)</f>
        <v>0</v>
      </c>
      <c r="L37" s="73">
        <f>SUM(D25:D38)</f>
        <v>0</v>
      </c>
      <c r="M37" s="73"/>
    </row>
    <row r="38" spans="1:13" x14ac:dyDescent="0.25">
      <c r="A38" s="37" t="s">
        <v>27</v>
      </c>
      <c r="B38" s="29"/>
      <c r="C38" s="30"/>
      <c r="D38" s="29"/>
      <c r="E38" s="30"/>
      <c r="F38" s="33">
        <f t="shared" si="2"/>
        <v>0</v>
      </c>
      <c r="G38" s="68">
        <f t="shared" si="2"/>
        <v>0</v>
      </c>
      <c r="H38" s="69" t="str">
        <f>IF(K37&gt;=K38,"Yes", "No")</f>
        <v>Yes</v>
      </c>
      <c r="I38" s="69" t="str">
        <f>IF(L37&gt;=K38,"Yes", "No")</f>
        <v>Yes</v>
      </c>
      <c r="K38" s="73">
        <f>B61*0.25</f>
        <v>0</v>
      </c>
      <c r="L38" s="73" t="s">
        <v>78</v>
      </c>
      <c r="M38" s="73"/>
    </row>
    <row r="39" spans="1:13" ht="15" customHeight="1" x14ac:dyDescent="0.25">
      <c r="A39" s="37" t="s">
        <v>28</v>
      </c>
      <c r="B39" s="29"/>
      <c r="C39" s="30"/>
      <c r="D39" s="29"/>
      <c r="E39" s="30"/>
      <c r="F39" s="33">
        <f t="shared" si="2"/>
        <v>0</v>
      </c>
      <c r="G39" s="68">
        <f t="shared" si="2"/>
        <v>0</v>
      </c>
      <c r="H39" s="226" t="s">
        <v>126</v>
      </c>
      <c r="I39" s="227"/>
      <c r="K39" s="73">
        <f>B61*0.5</f>
        <v>0</v>
      </c>
      <c r="L39" s="73" t="s">
        <v>78</v>
      </c>
      <c r="M39" s="73"/>
    </row>
    <row r="40" spans="1:13" ht="14.45" customHeight="1" x14ac:dyDescent="0.25">
      <c r="A40" s="37" t="s">
        <v>29</v>
      </c>
      <c r="B40" s="29"/>
      <c r="C40" s="30"/>
      <c r="D40" s="29"/>
      <c r="E40" s="30"/>
      <c r="F40" s="33">
        <f t="shared" si="2"/>
        <v>0</v>
      </c>
      <c r="G40" s="68">
        <f t="shared" si="2"/>
        <v>0</v>
      </c>
      <c r="H40" s="228"/>
      <c r="I40" s="229"/>
      <c r="K40" s="73"/>
      <c r="L40" s="73"/>
      <c r="M40" s="73"/>
    </row>
    <row r="41" spans="1:13" x14ac:dyDescent="0.25">
      <c r="A41" s="37" t="s">
        <v>30</v>
      </c>
      <c r="B41" s="29"/>
      <c r="C41" s="30"/>
      <c r="D41" s="29"/>
      <c r="E41" s="30"/>
      <c r="F41" s="33">
        <f t="shared" si="2"/>
        <v>0</v>
      </c>
      <c r="G41" s="68">
        <f t="shared" si="2"/>
        <v>0</v>
      </c>
      <c r="H41" s="228"/>
      <c r="I41" s="229"/>
      <c r="K41" s="73"/>
      <c r="L41" s="73"/>
      <c r="M41" s="73"/>
    </row>
    <row r="42" spans="1:13" x14ac:dyDescent="0.25">
      <c r="A42" s="37" t="s">
        <v>31</v>
      </c>
      <c r="B42" s="29"/>
      <c r="C42" s="30"/>
      <c r="D42" s="29"/>
      <c r="E42" s="30"/>
      <c r="F42" s="33">
        <f t="shared" si="2"/>
        <v>0</v>
      </c>
      <c r="G42" s="68">
        <f t="shared" si="2"/>
        <v>0</v>
      </c>
      <c r="H42" s="228"/>
      <c r="I42" s="229"/>
      <c r="K42" s="73"/>
      <c r="L42" s="73"/>
      <c r="M42" s="73"/>
    </row>
    <row r="43" spans="1:13" x14ac:dyDescent="0.25">
      <c r="A43" s="163">
        <v>45658</v>
      </c>
      <c r="B43" s="29"/>
      <c r="C43" s="30"/>
      <c r="D43" s="29"/>
      <c r="E43" s="30"/>
      <c r="F43" s="33">
        <f t="shared" ref="F43:G60" si="3">IFERROR(D43/B43,0)</f>
        <v>0</v>
      </c>
      <c r="G43" s="68">
        <f t="shared" si="3"/>
        <v>0</v>
      </c>
      <c r="H43" s="228"/>
      <c r="I43" s="229"/>
      <c r="K43" s="73">
        <f>SUM(B25:B44)</f>
        <v>0</v>
      </c>
      <c r="L43" s="73">
        <f>SUM(D25:D44)</f>
        <v>0</v>
      </c>
      <c r="M43" s="73"/>
    </row>
    <row r="44" spans="1:13" x14ac:dyDescent="0.25">
      <c r="A44" s="37" t="s">
        <v>21</v>
      </c>
      <c r="B44" s="29"/>
      <c r="C44" s="30"/>
      <c r="D44" s="29"/>
      <c r="E44" s="30"/>
      <c r="F44" s="33">
        <f t="shared" si="3"/>
        <v>0</v>
      </c>
      <c r="G44" s="68">
        <f t="shared" si="3"/>
        <v>0</v>
      </c>
      <c r="H44" s="228"/>
      <c r="I44" s="229"/>
      <c r="K44" s="73">
        <f>B61*0.8</f>
        <v>0</v>
      </c>
      <c r="L44" s="73" t="s">
        <v>78</v>
      </c>
      <c r="M44" s="73"/>
    </row>
    <row r="45" spans="1:13" x14ac:dyDescent="0.25">
      <c r="A45" s="37" t="s">
        <v>22</v>
      </c>
      <c r="B45" s="29"/>
      <c r="C45" s="30"/>
      <c r="D45" s="29"/>
      <c r="E45" s="30"/>
      <c r="F45" s="33">
        <f t="shared" si="3"/>
        <v>0</v>
      </c>
      <c r="G45" s="68">
        <f t="shared" si="3"/>
        <v>0</v>
      </c>
      <c r="H45" s="230"/>
      <c r="I45" s="231"/>
      <c r="K45" s="73">
        <f>SUM(B25:B46)</f>
        <v>0</v>
      </c>
      <c r="L45" s="73">
        <f>SUM(D25:D46)</f>
        <v>0</v>
      </c>
    </row>
    <row r="46" spans="1:13" ht="15.75" thickBot="1" x14ac:dyDescent="0.3">
      <c r="A46" s="37" t="s">
        <v>23</v>
      </c>
      <c r="B46" s="29"/>
      <c r="C46" s="30"/>
      <c r="D46" s="29"/>
      <c r="E46" s="30"/>
      <c r="F46" s="33">
        <f t="shared" si="3"/>
        <v>0</v>
      </c>
      <c r="G46" s="68">
        <f t="shared" si="3"/>
        <v>0</v>
      </c>
      <c r="H46" s="70" t="str">
        <f>IF(K45&gt;=K46,"Yes", "No")</f>
        <v>Yes</v>
      </c>
      <c r="I46" s="70" t="str">
        <f>IF(L45&gt;=K46,"Yes", "No")</f>
        <v>Yes</v>
      </c>
      <c r="K46" s="73">
        <f>B61*0.5</f>
        <v>0</v>
      </c>
      <c r="L46" s="73" t="s">
        <v>78</v>
      </c>
    </row>
    <row r="47" spans="1:13" ht="15" customHeight="1" x14ac:dyDescent="0.25">
      <c r="A47" s="37" t="s">
        <v>24</v>
      </c>
      <c r="B47" s="29"/>
      <c r="C47" s="30"/>
      <c r="D47" s="29" t="s">
        <v>78</v>
      </c>
      <c r="E47" s="30"/>
      <c r="F47" s="33">
        <f t="shared" si="3"/>
        <v>0</v>
      </c>
      <c r="G47" s="68">
        <f t="shared" si="3"/>
        <v>0</v>
      </c>
      <c r="H47" s="243" t="s">
        <v>127</v>
      </c>
      <c r="I47" s="244"/>
    </row>
    <row r="48" spans="1:13" x14ac:dyDescent="0.25">
      <c r="A48" s="37" t="s">
        <v>25</v>
      </c>
      <c r="B48" s="29"/>
      <c r="C48" s="30"/>
      <c r="D48" s="29"/>
      <c r="E48" s="30"/>
      <c r="F48" s="33">
        <f t="shared" si="3"/>
        <v>0</v>
      </c>
      <c r="G48" s="68">
        <f t="shared" si="3"/>
        <v>0</v>
      </c>
      <c r="H48" s="228"/>
      <c r="I48" s="229"/>
    </row>
    <row r="49" spans="1:13" x14ac:dyDescent="0.25">
      <c r="A49" s="37" t="s">
        <v>26</v>
      </c>
      <c r="B49" s="29"/>
      <c r="C49" s="30"/>
      <c r="D49" s="29"/>
      <c r="E49" s="30"/>
      <c r="F49" s="33">
        <f t="shared" si="3"/>
        <v>0</v>
      </c>
      <c r="G49" s="68">
        <f t="shared" si="3"/>
        <v>0</v>
      </c>
      <c r="H49" s="228"/>
      <c r="I49" s="229"/>
      <c r="K49" s="73"/>
      <c r="L49" s="73"/>
      <c r="M49" s="73"/>
    </row>
    <row r="50" spans="1:13" x14ac:dyDescent="0.25">
      <c r="A50" s="37" t="s">
        <v>27</v>
      </c>
      <c r="B50" s="29"/>
      <c r="C50" s="30"/>
      <c r="D50" s="29"/>
      <c r="E50" s="30"/>
      <c r="F50" s="33">
        <f t="shared" si="3"/>
        <v>0</v>
      </c>
      <c r="G50" s="68">
        <f t="shared" si="3"/>
        <v>0</v>
      </c>
      <c r="H50" s="228"/>
      <c r="I50" s="229"/>
      <c r="K50" s="73">
        <f>SUM(B37:B51)</f>
        <v>0</v>
      </c>
      <c r="L50" s="73">
        <f>SUM(D37:D51)</f>
        <v>0</v>
      </c>
      <c r="M50" s="73"/>
    </row>
    <row r="51" spans="1:13" x14ac:dyDescent="0.25">
      <c r="A51" s="37" t="s">
        <v>28</v>
      </c>
      <c r="B51" s="29"/>
      <c r="C51" s="30"/>
      <c r="D51" s="29"/>
      <c r="E51" s="30"/>
      <c r="F51" s="33">
        <f t="shared" si="3"/>
        <v>0</v>
      </c>
      <c r="G51" s="68">
        <f t="shared" si="3"/>
        <v>0</v>
      </c>
      <c r="H51" s="228"/>
      <c r="I51" s="229"/>
      <c r="K51" s="73">
        <f>B73*0.5</f>
        <v>0</v>
      </c>
      <c r="L51" s="73" t="s">
        <v>78</v>
      </c>
      <c r="M51" s="73"/>
    </row>
    <row r="52" spans="1:13" ht="14.45" customHeight="1" x14ac:dyDescent="0.25">
      <c r="A52" s="37" t="s">
        <v>29</v>
      </c>
      <c r="B52" s="29"/>
      <c r="C52" s="30"/>
      <c r="D52" s="29"/>
      <c r="E52" s="30"/>
      <c r="F52" s="33">
        <f t="shared" si="3"/>
        <v>0</v>
      </c>
      <c r="G52" s="68">
        <f t="shared" si="3"/>
        <v>0</v>
      </c>
      <c r="H52" s="228"/>
      <c r="I52" s="229"/>
      <c r="K52" s="73">
        <f>SUM(B25:B53)</f>
        <v>0</v>
      </c>
      <c r="L52" s="73">
        <f>SUM(D25:D53)</f>
        <v>0</v>
      </c>
      <c r="M52" s="73"/>
    </row>
    <row r="53" spans="1:13" ht="15.75" thickBot="1" x14ac:dyDescent="0.3">
      <c r="A53" s="37" t="s">
        <v>30</v>
      </c>
      <c r="B53" s="29"/>
      <c r="C53" s="30"/>
      <c r="D53" s="29"/>
      <c r="E53" s="30"/>
      <c r="F53" s="33">
        <f t="shared" si="3"/>
        <v>0</v>
      </c>
      <c r="G53" s="68">
        <f t="shared" si="3"/>
        <v>0</v>
      </c>
      <c r="H53" s="70" t="str">
        <f>IF(K52&gt;=K53,"Yes", "No")</f>
        <v>Yes</v>
      </c>
      <c r="I53" s="70" t="str">
        <f>IF(L52&gt;=K53,"Yes", "No")</f>
        <v>Yes</v>
      </c>
      <c r="K53" s="73">
        <f>B61*0.8</f>
        <v>0</v>
      </c>
      <c r="L53" s="73" t="s">
        <v>78</v>
      </c>
      <c r="M53" s="73"/>
    </row>
    <row r="54" spans="1:13" x14ac:dyDescent="0.25">
      <c r="A54" s="37" t="s">
        <v>31</v>
      </c>
      <c r="B54" s="29"/>
      <c r="C54" s="30"/>
      <c r="D54" s="29"/>
      <c r="E54" s="30"/>
      <c r="F54" s="33">
        <f t="shared" si="3"/>
        <v>0</v>
      </c>
      <c r="G54" s="33">
        <f t="shared" si="3"/>
        <v>0</v>
      </c>
      <c r="H54" s="63"/>
      <c r="K54" s="73"/>
      <c r="L54" s="73"/>
      <c r="M54" s="73"/>
    </row>
    <row r="55" spans="1:13" x14ac:dyDescent="0.25">
      <c r="A55" s="163">
        <v>46023</v>
      </c>
      <c r="B55" s="29"/>
      <c r="C55" s="30"/>
      <c r="D55" s="29"/>
      <c r="E55" s="30"/>
      <c r="F55" s="33">
        <f t="shared" si="3"/>
        <v>0</v>
      </c>
      <c r="G55" s="33">
        <f t="shared" si="3"/>
        <v>0</v>
      </c>
      <c r="H55" s="63"/>
      <c r="K55" s="73">
        <f>SUM(B37:B56)</f>
        <v>0</v>
      </c>
      <c r="L55" s="73">
        <f>SUM(D37:D56)</f>
        <v>0</v>
      </c>
      <c r="M55" s="73"/>
    </row>
    <row r="56" spans="1:13" x14ac:dyDescent="0.25">
      <c r="A56" s="37" t="s">
        <v>21</v>
      </c>
      <c r="B56" s="29"/>
      <c r="C56" s="30"/>
      <c r="D56" s="29"/>
      <c r="E56" s="30"/>
      <c r="F56" s="33">
        <f t="shared" si="3"/>
        <v>0</v>
      </c>
      <c r="G56" s="33">
        <f t="shared" si="3"/>
        <v>0</v>
      </c>
      <c r="H56" s="164"/>
      <c r="I56" s="164"/>
      <c r="K56" s="73">
        <f>B73*0.8</f>
        <v>0</v>
      </c>
      <c r="L56" s="73" t="s">
        <v>78</v>
      </c>
      <c r="M56" s="73"/>
    </row>
    <row r="57" spans="1:13" x14ac:dyDescent="0.25">
      <c r="A57" s="37" t="s">
        <v>22</v>
      </c>
      <c r="B57" s="29"/>
      <c r="C57" s="30"/>
      <c r="D57" s="29"/>
      <c r="E57" s="30"/>
      <c r="F57" s="33">
        <f t="shared" si="3"/>
        <v>0</v>
      </c>
      <c r="G57" s="33">
        <f t="shared" si="3"/>
        <v>0</v>
      </c>
      <c r="H57" s="63"/>
    </row>
    <row r="58" spans="1:13" x14ac:dyDescent="0.25">
      <c r="A58" s="37" t="s">
        <v>23</v>
      </c>
      <c r="B58" s="29"/>
      <c r="C58" s="30"/>
      <c r="D58" s="29"/>
      <c r="E58" s="30"/>
      <c r="F58" s="33">
        <f t="shared" si="3"/>
        <v>0</v>
      </c>
      <c r="G58" s="33">
        <f t="shared" si="3"/>
        <v>0</v>
      </c>
      <c r="H58" s="63"/>
    </row>
    <row r="59" spans="1:13" x14ac:dyDescent="0.25">
      <c r="A59" s="37" t="s">
        <v>24</v>
      </c>
      <c r="B59" s="29"/>
      <c r="C59" s="30"/>
      <c r="D59" s="29" t="s">
        <v>78</v>
      </c>
      <c r="E59" s="30"/>
      <c r="F59" s="33">
        <f t="shared" si="3"/>
        <v>0</v>
      </c>
      <c r="G59" s="33">
        <f t="shared" si="3"/>
        <v>0</v>
      </c>
      <c r="H59" s="63"/>
    </row>
    <row r="60" spans="1:13" x14ac:dyDescent="0.25">
      <c r="A60" s="37" t="s">
        <v>25</v>
      </c>
      <c r="B60" s="29"/>
      <c r="C60" s="30"/>
      <c r="D60" s="29"/>
      <c r="E60" s="30"/>
      <c r="F60" s="33">
        <f t="shared" si="3"/>
        <v>0</v>
      </c>
      <c r="G60" s="33">
        <f t="shared" si="3"/>
        <v>0</v>
      </c>
      <c r="H60" s="63"/>
    </row>
    <row r="61" spans="1:13" x14ac:dyDescent="0.25">
      <c r="A61" s="37" t="s">
        <v>32</v>
      </c>
      <c r="B61" s="31">
        <f>SUM(B25:B60)</f>
        <v>0</v>
      </c>
      <c r="C61" s="32">
        <f>SUM(C25:C60)</f>
        <v>0</v>
      </c>
      <c r="D61" s="31">
        <f>SUM(D25:D60)</f>
        <v>0</v>
      </c>
      <c r="E61" s="32">
        <f>SUM(E25:E60)</f>
        <v>0</v>
      </c>
      <c r="F61" s="33">
        <f>IFERROR(D61/B61,0)</f>
        <v>0</v>
      </c>
      <c r="G61" s="33">
        <f>IFERROR(E61/C61,0)</f>
        <v>0</v>
      </c>
      <c r="H61" s="63"/>
    </row>
    <row r="62" spans="1:13" x14ac:dyDescent="0.25">
      <c r="A62" s="37" t="s">
        <v>35</v>
      </c>
      <c r="B62" s="31"/>
      <c r="C62" s="33">
        <f>IFERROR(C61/E10,0)</f>
        <v>0</v>
      </c>
      <c r="D62" s="59"/>
      <c r="E62" s="33">
        <f>IFERROR(E61/E10,0)</f>
        <v>0</v>
      </c>
      <c r="F62" s="59"/>
      <c r="G62" s="53"/>
      <c r="H62" s="63"/>
    </row>
    <row r="63" spans="1:13" s="10" customFormat="1" ht="25.5" customHeight="1" x14ac:dyDescent="0.25">
      <c r="A63" s="167" t="s">
        <v>13</v>
      </c>
      <c r="B63" s="168"/>
      <c r="C63" s="168"/>
      <c r="D63" s="168"/>
      <c r="E63" s="168"/>
      <c r="F63" s="168"/>
      <c r="G63" s="169"/>
      <c r="H63" s="63"/>
    </row>
    <row r="64" spans="1:13" s="10" customFormat="1" ht="67.5" customHeight="1" x14ac:dyDescent="0.25">
      <c r="A64" s="170" t="s">
        <v>63</v>
      </c>
      <c r="B64" s="171"/>
      <c r="C64" s="171"/>
      <c r="D64" s="171"/>
      <c r="E64" s="171"/>
      <c r="F64" s="171"/>
      <c r="G64" s="172"/>
      <c r="H64" s="63"/>
    </row>
    <row r="65" spans="1:8" x14ac:dyDescent="0.2">
      <c r="A65" s="210" t="s">
        <v>82</v>
      </c>
      <c r="B65" s="211"/>
      <c r="C65" s="211"/>
      <c r="D65" s="211"/>
      <c r="E65" s="211"/>
      <c r="F65" s="211"/>
      <c r="G65" s="212"/>
      <c r="H65" s="64"/>
    </row>
    <row r="66" spans="1:8" x14ac:dyDescent="0.2">
      <c r="A66" s="213" t="s">
        <v>74</v>
      </c>
      <c r="B66" s="214"/>
      <c r="C66" s="214"/>
      <c r="D66" s="214"/>
      <c r="E66" s="214"/>
      <c r="F66" s="214"/>
      <c r="G66" s="215"/>
      <c r="H66" s="64"/>
    </row>
    <row r="67" spans="1:8" x14ac:dyDescent="0.2">
      <c r="A67" s="216" t="s">
        <v>75</v>
      </c>
      <c r="B67" s="217"/>
      <c r="C67" s="217"/>
      <c r="D67" s="217"/>
      <c r="E67" s="217"/>
      <c r="F67" s="217"/>
      <c r="G67" s="218"/>
      <c r="H67" s="64"/>
    </row>
    <row r="68" spans="1:8" x14ac:dyDescent="0.2">
      <c r="A68" s="219" t="s">
        <v>79</v>
      </c>
      <c r="B68" s="220"/>
      <c r="C68" s="220"/>
      <c r="D68" s="220"/>
      <c r="E68" s="220"/>
      <c r="F68" s="220"/>
      <c r="G68" s="221"/>
      <c r="H68" s="64"/>
    </row>
    <row r="69" spans="1:8" ht="14.45" customHeight="1" x14ac:dyDescent="0.2">
      <c r="A69" s="198" t="s">
        <v>80</v>
      </c>
      <c r="B69" s="245"/>
      <c r="C69" s="245"/>
      <c r="D69" s="245"/>
      <c r="E69" s="245"/>
      <c r="F69" s="245"/>
      <c r="G69" s="246"/>
      <c r="H69" s="64"/>
    </row>
    <row r="70" spans="1:8" ht="14.45" customHeight="1" x14ac:dyDescent="0.2">
      <c r="A70" s="160"/>
      <c r="B70" s="161"/>
      <c r="C70" s="161"/>
      <c r="D70" s="161"/>
      <c r="E70" s="161"/>
      <c r="F70" s="161"/>
      <c r="G70" s="166"/>
      <c r="H70" s="64"/>
    </row>
    <row r="71" spans="1:8" ht="14.45" customHeight="1" x14ac:dyDescent="0.25">
      <c r="A71" s="219" t="s">
        <v>81</v>
      </c>
      <c r="B71" s="220"/>
      <c r="C71" s="220"/>
      <c r="D71" s="220"/>
      <c r="E71" s="220"/>
      <c r="F71" s="220"/>
      <c r="G71" s="221"/>
      <c r="H71" s="64"/>
    </row>
    <row r="72" spans="1:8" ht="14.45" customHeight="1" x14ac:dyDescent="0.25">
      <c r="A72" s="219"/>
      <c r="B72" s="220"/>
      <c r="C72" s="220"/>
      <c r="D72" s="220"/>
      <c r="E72" s="220"/>
      <c r="F72" s="220"/>
      <c r="G72" s="221"/>
      <c r="H72" s="64"/>
    </row>
    <row r="73" spans="1:8" x14ac:dyDescent="0.25">
      <c r="A73" s="60"/>
      <c r="B73" s="61"/>
      <c r="C73" s="61"/>
      <c r="D73" s="61"/>
      <c r="E73" s="61"/>
      <c r="F73" s="61"/>
      <c r="G73" s="62"/>
      <c r="H73" s="63"/>
    </row>
    <row r="74" spans="1:8" ht="14.45" customHeight="1" x14ac:dyDescent="0.25">
      <c r="A74" s="247" t="s">
        <v>65</v>
      </c>
      <c r="B74" s="248"/>
      <c r="C74" s="248"/>
      <c r="D74" s="249"/>
      <c r="E74" s="253" t="s">
        <v>66</v>
      </c>
      <c r="F74" s="206" t="s">
        <v>67</v>
      </c>
      <c r="G74" s="255"/>
      <c r="H74" s="165"/>
    </row>
    <row r="75" spans="1:8" x14ac:dyDescent="0.25">
      <c r="A75" s="250"/>
      <c r="B75" s="251"/>
      <c r="C75" s="251"/>
      <c r="D75" s="252"/>
      <c r="E75" s="254"/>
      <c r="F75" s="256"/>
      <c r="G75" s="257"/>
      <c r="H75" s="165"/>
    </row>
  </sheetData>
  <dataConsolidate/>
  <mergeCells count="31">
    <mergeCell ref="H47:I52"/>
    <mergeCell ref="A69:G69"/>
    <mergeCell ref="A74:D75"/>
    <mergeCell ref="E74:E75"/>
    <mergeCell ref="A71:G72"/>
    <mergeCell ref="F74:G75"/>
    <mergeCell ref="A68:G68"/>
    <mergeCell ref="A63:G63"/>
    <mergeCell ref="A64:G64"/>
    <mergeCell ref="A65:G65"/>
    <mergeCell ref="A66:G66"/>
    <mergeCell ref="A67:G67"/>
    <mergeCell ref="A14:G14"/>
    <mergeCell ref="G15:G17"/>
    <mergeCell ref="A18:G18"/>
    <mergeCell ref="G19:G22"/>
    <mergeCell ref="B23:C23"/>
    <mergeCell ref="D23:E23"/>
    <mergeCell ref="F23:G23"/>
    <mergeCell ref="A2:G2"/>
    <mergeCell ref="H2:H8"/>
    <mergeCell ref="A3:G3"/>
    <mergeCell ref="A4:G4"/>
    <mergeCell ref="A5:G5"/>
    <mergeCell ref="C6:G6"/>
    <mergeCell ref="A8:G8"/>
    <mergeCell ref="I23:I24"/>
    <mergeCell ref="H23:H24"/>
    <mergeCell ref="H25:I33"/>
    <mergeCell ref="H35:I37"/>
    <mergeCell ref="H39:I45"/>
  </mergeCells>
  <conditionalFormatting sqref="H46:I46">
    <cfRule type="containsText" dxfId="40" priority="3" operator="containsText" text="Yes">
      <formula>NOT(ISERROR(SEARCH("Yes",H46)))</formula>
    </cfRule>
    <cfRule type="containsText" dxfId="39" priority="4" operator="containsText" text="No">
      <formula>NOT(ISERROR(SEARCH("No",H46)))</formula>
    </cfRule>
  </conditionalFormatting>
  <conditionalFormatting sqref="H53:I53">
    <cfRule type="containsText" dxfId="38" priority="1" operator="containsText" text="Yes">
      <formula>NOT(ISERROR(SEARCH("Yes",H53)))</formula>
    </cfRule>
    <cfRule type="containsText" dxfId="37" priority="2" operator="containsText" text="No">
      <formula>NOT(ISERROR(SEARCH("No",H53)))</formula>
    </cfRule>
  </conditionalFormatting>
  <conditionalFormatting sqref="E61">
    <cfRule type="colorScale" priority="14">
      <colorScale>
        <cfvo type="num" val="&quot;&lt;C10*.95&quot;"/>
        <cfvo type="max"/>
        <color rgb="FFFF0000"/>
        <color rgb="FFFFEF9C"/>
      </colorScale>
    </cfRule>
    <cfRule type="expression" dxfId="36" priority="15" stopIfTrue="1">
      <formula>"&lt;C10*.95"</formula>
    </cfRule>
  </conditionalFormatting>
  <conditionalFormatting sqref="H34:I34">
    <cfRule type="containsText" dxfId="35" priority="12" operator="containsText" text="Yes">
      <formula>NOT(ISERROR(SEARCH("Yes",H34)))</formula>
    </cfRule>
    <cfRule type="containsText" dxfId="34" priority="13" operator="containsText" text="No">
      <formula>NOT(ISERROR(SEARCH("No",H34)))</formula>
    </cfRule>
  </conditionalFormatting>
  <conditionalFormatting sqref="B61">
    <cfRule type="cellIs" dxfId="33" priority="9" operator="equal">
      <formula>0</formula>
    </cfRule>
    <cfRule type="cellIs" dxfId="32" priority="10" operator="notBetween">
      <formula>$D$22</formula>
      <formula>$D$20</formula>
    </cfRule>
    <cfRule type="cellIs" dxfId="31" priority="11" operator="between">
      <formula>$D$22</formula>
      <formula>$D$20</formula>
    </cfRule>
  </conditionalFormatting>
  <conditionalFormatting sqref="H56:I56">
    <cfRule type="containsText" dxfId="30" priority="7" operator="containsText" text="Yes">
      <formula>NOT(ISERROR(SEARCH("Yes",H56)))</formula>
    </cfRule>
    <cfRule type="containsText" dxfId="29" priority="8" operator="containsText" text="No">
      <formula>NOT(ISERROR(SEARCH("No",H56)))</formula>
    </cfRule>
  </conditionalFormatting>
  <conditionalFormatting sqref="H38:I38">
    <cfRule type="containsText" dxfId="28" priority="5" operator="containsText" text="Yes">
      <formula>NOT(ISERROR(SEARCH("Yes",H38)))</formula>
    </cfRule>
    <cfRule type="containsText" dxfId="27" priority="6" operator="containsText" text="No">
      <formula>NOT(ISERROR(SEARCH("No",H38)))</formula>
    </cfRule>
  </conditionalFormatting>
  <dataValidations xWindow="260" yWindow="777" count="57">
    <dataValidation allowBlank="1" showInputMessage="1" showErrorMessage="1" prompt="Enter initial unit projection for January here." sqref="B43 B55"/>
    <dataValidation allowBlank="1" showInputMessage="1" showErrorMessage="1" prompt="Enter intitial unit projection for November here." sqref="B41"/>
    <dataValidation errorStyle="information" operator="notBetween" allowBlank="1" errorTitle="Reminder" error="Must have 50% of BIL units weatherized by reporting deadline. Ensure this requirement is met before moving forward. " prompt="Enter initial unit projection for September here.  Must have 50% of BIL units weatherized by reporting deadline." sqref="B51"/>
    <dataValidation allowBlank="1" showInputMessage="1" showErrorMessage="1" prompt="Enter initial unit projection for July here." sqref="B37 B25 B49"/>
    <dataValidation allowBlank="1" showInputMessage="1" showErrorMessage="1" prompt="Input the expended amount of the Fiscal Audit budget.  This should be the same as what was reported in line 3 of the monthly expenditure report under &quot;Cumulative.&quot;" sqref="D11"/>
    <dataValidation allowBlank="1" showInputMessage="1" showErrorMessage="1" prompt="Input the expended amount of the Liability/Pollution Occurance Insurance budget.  This should be the same as what was reported in line 2 of the monthly expenditure report under &quot;Cumulative.&quot;" sqref="C11"/>
    <dataValidation allowBlank="1" showInputMessage="1" showErrorMessage="1" prompt="Input the approved Fiscal Audit budget amount found in Exhibit A of current contract. " sqref="D10"/>
    <dataValidation allowBlank="1" showInputMessage="1" showErrorMessage="1" prompt="Input the approved Liability/Pollution Occurance Insurance budget amount found in Exhibit A of current contract. " sqref="C10"/>
    <dataValidation allowBlank="1" showInputMessage="1" showErrorMessage="1" prompt="If you would like to use a different CPU for planning, enter it here." sqref="C22"/>
    <dataValidation allowBlank="1" showInputMessage="1" showErrorMessage="1" prompt="For BIL CPU estimating purposes Input the average Annual DOE Contract CPU for this program year.  This is found in the final expenditure report.  Note:   Max BIL CPU threshold $8,009" sqref="B20:B22"/>
    <dataValidation type="list" allowBlank="1" showInputMessage="1" showErrorMessage="1" prompt="Select current program year" sqref="F7">
      <formula1>" PY19, PY20, PY21, PY22, PY23, PY24, PY25, BIL"</formula1>
    </dataValidation>
    <dataValidation type="list" allowBlank="1" showInputMessage="1" showErrorMessage="1" prompt="Input current program year contract term" sqref="D7">
      <formula1>"Jan 1 - Dec 31, Jul 1 - Jun 30, Other"</formula1>
    </dataValidation>
    <dataValidation allowBlank="1" showInputMessage="1" showErrorMessage="1" prompt="Input current program year contract number" sqref="B7"/>
    <dataValidation type="list" allowBlank="1" showInputMessage="1" showErrorMessage="1" prompt="Select the month that matches the monthly expenditure report the numbers for this tool are pulled from." sqref="B6">
      <formula1>"January, February, March, April, May, June, July, August, September, October, November, December, Closeout"</formula1>
    </dataValidation>
    <dataValidation type="list" allowBlank="1" showInputMessage="1" showErrorMessage="1" prompt="Select current program year minus 3" sqref="A20">
      <formula1>" PY16, PY17, PY18, PY19, PY20, PY21, PY22, PY23, PY24"</formula1>
    </dataValidation>
    <dataValidation type="list" allowBlank="1" showInputMessage="1" showErrorMessage="1" prompt="Select current program year minus 2" sqref="A21">
      <formula1>" PY16, PY17, PY18, PY19, PY20, PY21, PY22, PY23, PY24"</formula1>
    </dataValidation>
    <dataValidation type="list" allowBlank="1" showInputMessage="1" showErrorMessage="1" prompt="Select current program year minus 1" sqref="A22">
      <formula1>" PY16, PY17, PY18, PY19, PY20, PY21, PY22, PY23, PY24"</formula1>
    </dataValidation>
    <dataValidation allowBlank="1" showInputMessage="1" showErrorMessage="1" prompt="Use this form to help with your production planning for DOE WAP." sqref="A3:G3"/>
    <dataValidation allowBlank="1" showInputMessage="1" showErrorMessage="1" prompt="Input the approved Administration budget amount found in Exhibit A of current contract. " sqref="B10"/>
    <dataValidation allowBlank="1" showInputMessage="1" showErrorMessage="1" prompt="Input the expended amount of the Administration budget.  This should be the same as what was reported in line 1 of the monthly expenditure report under &quot;Cumulative.&quot;" sqref="B11"/>
    <dataValidation allowBlank="1" showInputMessage="1" showErrorMessage="1" prompt="This budget line item percentage is capped. See Exhibit A of your DOE WAP Contract for the percentage cap amount. It is the Subrecipient's responsibility to ensure that by the end of the contract term the maximum allowable percentage is not exceeded." sqref="B12"/>
    <dataValidation allowBlank="1" showInputMessage="1" showErrorMessage="1" prompt="Input the approved Materials/Program Support/Labor budget amount found in Exhibit A of current contract. " sqref="E10"/>
    <dataValidation allowBlank="1" showInputMessage="1" showErrorMessage="1" prompt="Input the expended amount of the Materials/Program Support/Labor budget. This should be the same as what was reported in line 4 of the monthly expenditure report under &quot;Cumulative.&quot;" sqref="E11"/>
    <dataValidation allowBlank="1" showInputMessage="1" showErrorMessage="1" prompt="Input the expended amount of the Health and Safety budget.This should be the same as what was reported in line 5 of the monthly expenditure report under &quot;Cumulative.&quot;" sqref="F11"/>
    <dataValidation allowBlank="1" showInputMessage="1" showErrorMessage="1" prompt="Input the expended amount of the Training and Technical Assistance budget. This should be the same as what was reported in line 6 of the monthly expenditure report under &quot;Cumulative.&quot;" sqref="G11"/>
    <dataValidation allowBlank="1" showInputMessage="1" showErrorMessage="1" prompt="Health and Safety expenditures cannot exceed % of total Materials/Program Support/Labor and Health &amp; Safety expenditures as defined per TAC 6.415 (a)._x000a_" sqref="F12"/>
    <dataValidation allowBlank="1" showInputMessage="1" showErrorMessage="1" prompt="Input the approved Health and Safety budget amount found in Exhibit A of current contract. " sqref="F10"/>
    <dataValidation allowBlank="1" showInputMessage="1" showErrorMessage="1" prompt="Input the approved Training and Technical Assistance budget amount found in Exhibit A of current contract. " sqref="G10"/>
    <dataValidation type="whole" allowBlank="1" showInputMessage="1" showErrorMessage="1" prompt="Input the number of months remaining in the program year. " sqref="B15">
      <formula1>1</formula1>
      <formula2>52</formula2>
    </dataValidation>
    <dataValidation type="whole" allowBlank="1" showInputMessage="1" showErrorMessage="1" prompt="Input the cumulative number of units weatherized for the current program year." sqref="D15">
      <formula1>0</formula1>
      <formula2>10000</formula2>
    </dataValidation>
    <dataValidation allowBlank="1" showInputMessage="1" showErrorMessage="1" prompt="Enter initial unit projection for June here." sqref="B36 B48 B60"/>
    <dataValidation allowBlank="1" showInputMessage="1" showErrorMessage="1" prompt="Enter initial unit projection for May here." sqref="B47 B35 B59"/>
    <dataValidation allowBlank="1" showInputMessage="1" showErrorMessage="1" prompt="Enter initial unit projection for April here." sqref="B58"/>
    <dataValidation allowBlank="1" showInputMessage="1" showErrorMessage="1" prompt="Enter initial unit projection for March here." sqref="B45 B33 B57"/>
    <dataValidation allowBlank="1" showInputMessage="1" showErrorMessage="1" prompt="Enter initial unit projection for February here. " sqref="B32"/>
    <dataValidation allowBlank="1" showInputMessage="1" showErrorMessage="1" prompt="Enter initial unit projection for December here." sqref="B42 B54"/>
    <dataValidation allowBlank="1" showInputMessage="1" showErrorMessage="1" prompt="Enter initial unit projection for October here. " sqref="B40 B28 B52"/>
    <dataValidation allowBlank="1" showInputMessage="1" showErrorMessage="1" prompt="Enter initial unit projection for August here." sqref="B50 B26"/>
    <dataValidation errorStyle="warning" operator="equal" allowBlank="1" showInputMessage="1" showErrorMessage="1" prompt="This value should equal 100%." sqref="C62"/>
    <dataValidation allowBlank="1" showInputMessage="1" showErrorMessage="1" prompt="This value should equal 100% by the end of program year." sqref="E62"/>
    <dataValidation type="custom" allowBlank="1" showInputMessage="1" showErrorMessage="1" prompt="Total must equal total budget for Materials/Program Support/Labor" sqref="C61">
      <formula1>E10</formula1>
    </dataValidation>
    <dataValidation type="decimal" errorStyle="information" allowBlank="1" showInputMessage="1" showErrorMessage="1" error="Warning" prompt="Total must equal total budget for Materials/Program Support/Labor by the end of program year._x000a_" sqref="E61">
      <formula1>E10*0.95</formula1>
      <formula2>E10*1.05</formula2>
    </dataValidation>
    <dataValidation allowBlank="1" showInputMessage="1" showErrorMessage="1" prompt="Enter initial unit projection for September here._x000a_" sqref="B27"/>
    <dataValidation type="whole" errorStyle="information" operator="notBetween" allowBlank="1" showInputMessage="1" showErrorMessage="1" errorTitle="Reminder" error="Must have 25% of unit production completed or 20% of funds expended by the fifth reporting deadline. Ensure this requirement is met before moving forward. " prompt="Enter initial unit projection for November here. " sqref="B29">
      <formula1>0</formula1>
      <formula2>100</formula2>
    </dataValidation>
    <dataValidation type="whole" errorStyle="information" operator="notBetween" allowBlank="1" showInputMessage="1" showErrorMessage="1" errorTitle="Reminder" error="Must have 10% of BIL units weatherized by Dec. 23 reporting deadline.   Ensure this requirement is met before moving forward." prompt="Enter initial unit projection for December here.  Must have 10% of BIL Units weatherized._x000a_" sqref="B30">
      <formula1>0</formula1>
      <formula2>100</formula2>
    </dataValidation>
    <dataValidation allowBlank="1" showInputMessage="1" showErrorMessage="1" prompt="Enter initial unit projection for January here._x000a_" sqref="B31"/>
    <dataValidation type="whole" errorStyle="information" operator="notBetween" allowBlank="1" showInputMessage="1" showErrorMessage="1" errorTitle="Reminder" error="Must have 10% of Bil units weatherized by reporting deadline.   Ensure this requirement is met before moving forward." prompt="Enter initial unit projection for April here. " sqref="B34">
      <formula1>0</formula1>
      <formula2>100</formula2>
    </dataValidation>
    <dataValidation errorStyle="information" operator="notBetween" allowBlank="1" showInputMessage="1" errorTitle="Reminder" error="Must have 80% of BIL units completed by reporting deadline.   Ensure this requirment is met befor moving forward." prompt="Enter initial unit projection for February here. " sqref="B56"/>
    <dataValidation type="decimal" errorStyle="information" allowBlank="1" showInputMessage="1" showErrorMessage="1" errorTitle="Compliant" sqref="K30:L30">
      <formula1>0</formula1>
      <formula2>9.99</formula2>
    </dataValidation>
    <dataValidation allowBlank="1" showInputMessage="1" showErrorMessage="1" prompt="Input # of completed units reported on Monthly MER" sqref="D25:D60"/>
    <dataValidation allowBlank="1" showInputMessage="1" showErrorMessage="1" prompt="Enter projected Monthly Expenditures" sqref="C25:C60"/>
    <dataValidation allowBlank="1" showInputMessage="1" showErrorMessage="1" prompt="Enter Monthly Materials/Program Support/Labor from MER" sqref="E25:E60"/>
    <dataValidation type="whole" errorStyle="information" operator="notBetween" allowBlank="1" errorTitle="Reminder" error="Must have 25% of BIL units weatherized by reporting deadline. Ensure this requirement is met before moving forward. " sqref="B39">
      <formula1>0</formula1>
      <formula2>100</formula2>
    </dataValidation>
    <dataValidation type="whole" errorStyle="information" operator="notBetween" allowBlank="1" showInputMessage="1" showErrorMessage="1" errorTitle="Reminder" error="Must have 25% of BIL units weatherized by reporting deadline. Ensure this requirement is met before moving forward. " prompt="Enter initial unit projection for August here. " sqref="B38">
      <formula1>0</formula1>
      <formula2>100</formula2>
    </dataValidation>
    <dataValidation errorStyle="information" operator="notBetween" allowBlank="1" errorTitle="Reminder" error="Must have 80% of BIL units completed by reporting deadline.   Ensure this requirment is met befor moving forward." prompt="Enter initial unit projection for February here.   Must have 80% of BIL units weatherized." sqref="B44"/>
    <dataValidation type="whole" errorStyle="information" operator="notBetween" allowBlank="1" showInputMessage="1" showErrorMessage="1" errorTitle="Reminder" error="Must have 50% of BIL units weatherized by reporting deadline. Ensure this requirement is met before moving forward. " prompt="Enter initial unit projection for April here." sqref="B46">
      <formula1>0</formula1>
      <formula2>100</formula2>
    </dataValidation>
    <dataValidation type="whole" errorStyle="information" operator="notBetween" allowBlank="1" showInputMessage="1" showErrorMessage="1" errorTitle="Reminder" error="Must have 80% of BIL units weatherized by reporting deadline. Ensure this requirement is met before moving forward. " prompt="Enter intitial unit projection for November here." sqref="B53">
      <formula1>0</formula1>
      <formula2>100</formula2>
    </dataValidation>
  </dataValidations>
  <pageMargins left="0.25" right="0.25" top="0.75" bottom="0.75" header="0.3" footer="0.3"/>
  <pageSetup scale="74"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3"/>
  <sheetViews>
    <sheetView zoomScale="90" zoomScaleNormal="90" workbookViewId="0"/>
  </sheetViews>
  <sheetFormatPr defaultRowHeight="15" x14ac:dyDescent="0.25"/>
  <cols>
    <col min="1" max="1" width="13.7109375" style="75" customWidth="1"/>
    <col min="2" max="2" width="14.7109375" style="75" customWidth="1"/>
    <col min="3" max="5" width="14.7109375" style="77" customWidth="1"/>
    <col min="6" max="6" width="14.7109375" style="75" customWidth="1"/>
    <col min="7" max="9" width="14.7109375" style="77" customWidth="1"/>
    <col min="10" max="19" width="14.7109375" style="75" customWidth="1"/>
    <col min="20" max="43" width="14.7109375" hidden="1" customWidth="1"/>
  </cols>
  <sheetData>
    <row r="1" spans="1:43" ht="60.75" thickBot="1" x14ac:dyDescent="0.3">
      <c r="A1" s="144" t="s">
        <v>93</v>
      </c>
      <c r="B1" s="145"/>
      <c r="C1" s="146" t="s">
        <v>92</v>
      </c>
      <c r="D1" s="147"/>
      <c r="E1" s="75"/>
      <c r="F1" s="97"/>
      <c r="G1" s="98"/>
      <c r="H1" s="107" t="s">
        <v>94</v>
      </c>
      <c r="I1" s="108" t="s">
        <v>95</v>
      </c>
      <c r="J1" s="107" t="s">
        <v>96</v>
      </c>
      <c r="K1" s="108" t="s">
        <v>91</v>
      </c>
      <c r="L1" s="107" t="s">
        <v>99</v>
      </c>
      <c r="M1" s="107" t="s">
        <v>98</v>
      </c>
      <c r="N1" s="138"/>
      <c r="O1" s="138"/>
    </row>
    <row r="2" spans="1:43" ht="14.45" customHeight="1" x14ac:dyDescent="0.25">
      <c r="A2" s="142"/>
      <c r="B2" s="142"/>
      <c r="C2" s="142"/>
      <c r="D2" s="143"/>
      <c r="E2" s="75"/>
      <c r="F2" s="109" t="str">
        <f>T9</f>
        <v>PY24</v>
      </c>
      <c r="G2" s="110" t="s">
        <v>100</v>
      </c>
      <c r="H2" s="99">
        <f>AVERAGE(U17:U28)</f>
        <v>0</v>
      </c>
      <c r="I2" s="102">
        <f>AVERAGE(V17:V28)</f>
        <v>0</v>
      </c>
      <c r="J2" s="99">
        <f>AVERAGE(W17:W28)</f>
        <v>0</v>
      </c>
      <c r="K2" s="105">
        <f>AVERAGE(Y17:Y28)</f>
        <v>0</v>
      </c>
      <c r="L2" s="99">
        <f>AVERAGE(Z17:Z28)</f>
        <v>0</v>
      </c>
      <c r="M2" s="99">
        <f>AVERAGE(AA17:AA28)</f>
        <v>0</v>
      </c>
      <c r="N2" s="139"/>
      <c r="O2" s="129"/>
    </row>
    <row r="3" spans="1:43" ht="15" customHeight="1" x14ac:dyDescent="0.25">
      <c r="A3" s="142"/>
      <c r="B3" s="142"/>
      <c r="C3" s="142"/>
      <c r="D3" s="143"/>
      <c r="E3" s="75"/>
      <c r="F3" s="111" t="str">
        <f>AB9</f>
        <v>PY24</v>
      </c>
      <c r="G3" s="112" t="s">
        <v>101</v>
      </c>
      <c r="H3" s="100">
        <f>AVERAGE(AC11:AC22)</f>
        <v>0</v>
      </c>
      <c r="I3" s="103">
        <f>AVERAGE(AD11:AD22)</f>
        <v>0</v>
      </c>
      <c r="J3" s="100">
        <f>AVERAGE(AE11:AE22)</f>
        <v>0</v>
      </c>
      <c r="K3" s="106">
        <f>AVERAGE(AG11:AG22)</f>
        <v>0</v>
      </c>
      <c r="L3" s="100">
        <f>AVERAGE(AH11:AH22)</f>
        <v>0</v>
      </c>
      <c r="M3" s="100">
        <f>AVERAGE(AI11:AI22)</f>
        <v>0</v>
      </c>
      <c r="N3" s="139"/>
      <c r="O3" s="129"/>
    </row>
    <row r="4" spans="1:43" ht="15" customHeight="1" thickBot="1" x14ac:dyDescent="0.3">
      <c r="A4" s="142"/>
      <c r="B4" s="142"/>
      <c r="C4" s="142"/>
      <c r="D4" s="143"/>
      <c r="E4" s="75"/>
      <c r="F4" s="111" t="str">
        <f>AJ9</f>
        <v>BIL</v>
      </c>
      <c r="G4" s="113" t="s">
        <v>102</v>
      </c>
      <c r="H4" s="101">
        <f>AVERAGE(AK11:AK34)</f>
        <v>0</v>
      </c>
      <c r="I4" s="104">
        <f>AVERAGE(AL11:AL34)</f>
        <v>0</v>
      </c>
      <c r="J4" s="101">
        <f>AVERAGE(AM11:AM34)</f>
        <v>0</v>
      </c>
      <c r="K4" s="104">
        <f>AVERAGE(AO11:AO34)</f>
        <v>0</v>
      </c>
      <c r="L4" s="101">
        <f>AVERAGE(AP11:AP34)</f>
        <v>0</v>
      </c>
      <c r="M4" s="101">
        <f>AVERAGE(AQ11:AQ34)</f>
        <v>0</v>
      </c>
      <c r="N4" s="139"/>
      <c r="O4" s="129"/>
    </row>
    <row r="5" spans="1:43" ht="15" customHeight="1" thickBot="1" x14ac:dyDescent="0.3">
      <c r="A5" s="142"/>
      <c r="B5" s="142"/>
      <c r="C5" s="142"/>
      <c r="D5" s="143"/>
      <c r="E5" s="75"/>
      <c r="F5" s="95"/>
      <c r="G5" s="114" t="s">
        <v>107</v>
      </c>
      <c r="H5" s="119">
        <f>H2+H4</f>
        <v>0</v>
      </c>
      <c r="I5" s="120">
        <f t="shared" ref="I5:M5" si="0">I2+I4</f>
        <v>0</v>
      </c>
      <c r="J5" s="119">
        <f t="shared" si="0"/>
        <v>0</v>
      </c>
      <c r="K5" s="120">
        <f t="shared" si="0"/>
        <v>0</v>
      </c>
      <c r="L5" s="119">
        <f t="shared" si="0"/>
        <v>0</v>
      </c>
      <c r="M5" s="119">
        <f t="shared" si="0"/>
        <v>0</v>
      </c>
      <c r="N5" s="140"/>
      <c r="O5" s="141"/>
    </row>
    <row r="6" spans="1:43" ht="15" customHeight="1" thickBot="1" x14ac:dyDescent="0.3">
      <c r="A6" s="142"/>
      <c r="B6" s="142"/>
      <c r="C6" s="142"/>
      <c r="D6" s="143"/>
      <c r="E6" s="75"/>
      <c r="F6" s="95"/>
      <c r="G6" s="114" t="s">
        <v>109</v>
      </c>
      <c r="H6" s="119">
        <f>(H5+H7)/2</f>
        <v>0</v>
      </c>
      <c r="I6" s="120">
        <f t="shared" ref="I6:M6" si="1">(I5+I7)/2</f>
        <v>0</v>
      </c>
      <c r="J6" s="119">
        <f t="shared" si="1"/>
        <v>0</v>
      </c>
      <c r="K6" s="120">
        <f t="shared" si="1"/>
        <v>0</v>
      </c>
      <c r="L6" s="119">
        <f t="shared" si="1"/>
        <v>0</v>
      </c>
      <c r="M6" s="119">
        <f t="shared" si="1"/>
        <v>0</v>
      </c>
      <c r="N6" s="140"/>
      <c r="O6" s="141"/>
    </row>
    <row r="7" spans="1:43" ht="15" customHeight="1" thickBot="1" x14ac:dyDescent="0.3">
      <c r="A7" s="142"/>
      <c r="B7" s="142"/>
      <c r="C7" s="142"/>
      <c r="D7" s="143"/>
      <c r="E7" s="75"/>
      <c r="F7" s="96"/>
      <c r="G7" s="115" t="s">
        <v>108</v>
      </c>
      <c r="H7" s="121">
        <f>SUM(H2:H4)</f>
        <v>0</v>
      </c>
      <c r="I7" s="122">
        <f t="shared" ref="I7:M7" si="2">SUM(I2:I4)</f>
        <v>0</v>
      </c>
      <c r="J7" s="121">
        <f t="shared" si="2"/>
        <v>0</v>
      </c>
      <c r="K7" s="122">
        <f t="shared" si="2"/>
        <v>0</v>
      </c>
      <c r="L7" s="121">
        <f t="shared" si="2"/>
        <v>0</v>
      </c>
      <c r="M7" s="121">
        <f t="shared" si="2"/>
        <v>0</v>
      </c>
      <c r="N7" s="140"/>
      <c r="O7" s="141"/>
    </row>
    <row r="8" spans="1:43" ht="15.75" x14ac:dyDescent="0.25">
      <c r="A8" s="129"/>
      <c r="C8" s="75"/>
      <c r="D8" s="75"/>
      <c r="E8" s="75"/>
      <c r="G8" s="75"/>
      <c r="H8" s="75"/>
      <c r="I8" s="75"/>
      <c r="T8" s="259" t="s">
        <v>103</v>
      </c>
      <c r="U8" s="260"/>
      <c r="V8" s="260"/>
      <c r="W8" s="260"/>
      <c r="X8" s="260"/>
      <c r="Y8" s="260"/>
      <c r="Z8" s="260"/>
      <c r="AA8" s="261"/>
      <c r="AB8" s="259" t="s">
        <v>104</v>
      </c>
      <c r="AC8" s="260"/>
      <c r="AD8" s="260"/>
      <c r="AE8" s="260"/>
      <c r="AF8" s="260"/>
      <c r="AG8" s="260"/>
      <c r="AH8" s="260"/>
      <c r="AI8" s="261"/>
      <c r="AJ8" s="259" t="s">
        <v>105</v>
      </c>
      <c r="AK8" s="260"/>
      <c r="AL8" s="260"/>
      <c r="AM8" s="260"/>
      <c r="AN8" s="260"/>
      <c r="AO8" s="260"/>
      <c r="AP8" s="260"/>
      <c r="AQ8" s="261"/>
    </row>
    <row r="9" spans="1:43" ht="15.6" customHeight="1" x14ac:dyDescent="0.25">
      <c r="A9" s="87"/>
      <c r="B9" s="258" t="s">
        <v>111</v>
      </c>
      <c r="C9" s="258"/>
      <c r="D9" s="258"/>
      <c r="E9" s="258"/>
      <c r="F9" s="258"/>
      <c r="G9" s="258"/>
      <c r="H9" s="258" t="s">
        <v>112</v>
      </c>
      <c r="I9" s="258"/>
      <c r="J9" s="258"/>
      <c r="K9" s="258"/>
      <c r="L9" s="258"/>
      <c r="M9" s="258"/>
      <c r="N9" s="258" t="s">
        <v>113</v>
      </c>
      <c r="O9" s="258"/>
      <c r="P9" s="258"/>
      <c r="Q9" s="258"/>
      <c r="R9" s="258"/>
      <c r="S9" s="258"/>
      <c r="T9" s="262" t="str">
        <f>'LIHEAP-WAP Production Tool'!F7</f>
        <v>PY24</v>
      </c>
      <c r="U9" s="262"/>
      <c r="V9" s="262"/>
      <c r="W9" s="262"/>
      <c r="X9" s="262"/>
      <c r="Y9" s="262"/>
      <c r="Z9" s="262"/>
      <c r="AA9" s="262"/>
      <c r="AB9" s="262" t="str">
        <f>'DOE-WAP Production Tool'!F7</f>
        <v>PY24</v>
      </c>
      <c r="AC9" s="262"/>
      <c r="AD9" s="262"/>
      <c r="AE9" s="262"/>
      <c r="AF9" s="262"/>
      <c r="AG9" s="262"/>
      <c r="AH9" s="262"/>
      <c r="AI9" s="262"/>
      <c r="AJ9" s="262" t="str">
        <f>'DOE_BIL WAP Production Tool'!F7</f>
        <v>BIL</v>
      </c>
      <c r="AK9" s="262"/>
      <c r="AL9" s="262"/>
      <c r="AM9" s="262"/>
      <c r="AN9" s="262"/>
      <c r="AO9" s="262"/>
      <c r="AP9" s="262"/>
      <c r="AQ9" s="262"/>
    </row>
    <row r="10" spans="1:43" ht="60" x14ac:dyDescent="0.25">
      <c r="A10" s="38" t="s">
        <v>45</v>
      </c>
      <c r="B10" s="78" t="s">
        <v>94</v>
      </c>
      <c r="C10" s="78" t="s">
        <v>95</v>
      </c>
      <c r="D10" s="78" t="s">
        <v>96</v>
      </c>
      <c r="E10" s="78" t="s">
        <v>91</v>
      </c>
      <c r="F10" s="78" t="s">
        <v>99</v>
      </c>
      <c r="G10" s="78" t="s">
        <v>98</v>
      </c>
      <c r="H10" s="78" t="s">
        <v>94</v>
      </c>
      <c r="I10" s="78" t="s">
        <v>95</v>
      </c>
      <c r="J10" s="78" t="s">
        <v>96</v>
      </c>
      <c r="K10" s="78" t="s">
        <v>91</v>
      </c>
      <c r="L10" s="78" t="s">
        <v>99</v>
      </c>
      <c r="M10" s="78" t="s">
        <v>98</v>
      </c>
      <c r="N10" s="78" t="s">
        <v>94</v>
      </c>
      <c r="O10" s="78" t="s">
        <v>95</v>
      </c>
      <c r="P10" s="78" t="s">
        <v>96</v>
      </c>
      <c r="Q10" s="78" t="s">
        <v>91</v>
      </c>
      <c r="R10" s="78" t="s">
        <v>99</v>
      </c>
      <c r="S10" s="78" t="s">
        <v>98</v>
      </c>
      <c r="T10" s="38" t="s">
        <v>89</v>
      </c>
      <c r="U10" s="78" t="s">
        <v>94</v>
      </c>
      <c r="V10" s="78" t="s">
        <v>95</v>
      </c>
      <c r="W10" s="78" t="s">
        <v>96</v>
      </c>
      <c r="X10" s="74" t="s">
        <v>97</v>
      </c>
      <c r="Y10" s="78" t="s">
        <v>91</v>
      </c>
      <c r="Z10" s="78" t="s">
        <v>99</v>
      </c>
      <c r="AA10" s="78" t="s">
        <v>98</v>
      </c>
      <c r="AB10" s="38" t="s">
        <v>89</v>
      </c>
      <c r="AC10" s="78" t="s">
        <v>94</v>
      </c>
      <c r="AD10" s="78" t="s">
        <v>95</v>
      </c>
      <c r="AE10" s="78" t="s">
        <v>96</v>
      </c>
      <c r="AF10" s="74" t="s">
        <v>97</v>
      </c>
      <c r="AG10" s="78" t="s">
        <v>91</v>
      </c>
      <c r="AH10" s="78" t="s">
        <v>99</v>
      </c>
      <c r="AI10" s="78" t="s">
        <v>98</v>
      </c>
      <c r="AJ10" s="38" t="s">
        <v>89</v>
      </c>
      <c r="AK10" s="78" t="s">
        <v>94</v>
      </c>
      <c r="AL10" s="78" t="s">
        <v>95</v>
      </c>
      <c r="AM10" s="78" t="s">
        <v>96</v>
      </c>
      <c r="AN10" s="74" t="s">
        <v>97</v>
      </c>
      <c r="AO10" s="78" t="s">
        <v>91</v>
      </c>
      <c r="AP10" s="78" t="s">
        <v>99</v>
      </c>
      <c r="AQ10" s="78" t="s">
        <v>98</v>
      </c>
    </row>
    <row r="11" spans="1:43" x14ac:dyDescent="0.25">
      <c r="A11" s="80">
        <v>45108</v>
      </c>
      <c r="B11" s="83">
        <f t="shared" ref="B11:B34" si="3">U11+AK11</f>
        <v>0</v>
      </c>
      <c r="C11" s="83">
        <f t="shared" ref="C11:C34" si="4">V11+AL11</f>
        <v>0</v>
      </c>
      <c r="D11" s="83">
        <f t="shared" ref="D11:D34" si="5">W11+AM11</f>
        <v>0</v>
      </c>
      <c r="E11" s="83">
        <f t="shared" ref="E11:E34" si="6">Y11+AO11</f>
        <v>0</v>
      </c>
      <c r="F11" s="83">
        <f t="shared" ref="F11:F34" si="7">Z11+AP11</f>
        <v>0</v>
      </c>
      <c r="G11" s="83">
        <f t="shared" ref="G11:G34" si="8">AA11+AQ11</f>
        <v>0</v>
      </c>
      <c r="H11" s="136">
        <f t="shared" ref="H11:H34" si="9">(B11+N11)/2</f>
        <v>0</v>
      </c>
      <c r="I11" s="136">
        <f t="shared" ref="I11:I34" si="10">(C11+O11)/2</f>
        <v>0</v>
      </c>
      <c r="J11" s="136">
        <f t="shared" ref="J11:J34" si="11">(D11+P11)/2</f>
        <v>0</v>
      </c>
      <c r="K11" s="136">
        <f t="shared" ref="K11:K34" si="12">(E11+Q11)/2</f>
        <v>0</v>
      </c>
      <c r="L11" s="136">
        <f t="shared" ref="L11:L34" si="13">(F11+R11)/2</f>
        <v>0</v>
      </c>
      <c r="M11" s="136">
        <f t="shared" ref="M11:M34" si="14">(G11+S11)/2</f>
        <v>0</v>
      </c>
      <c r="N11" s="137">
        <f>U11+AB11+AJ11</f>
        <v>0</v>
      </c>
      <c r="O11" s="137">
        <f>V11+AD11+AL11</f>
        <v>0</v>
      </c>
      <c r="P11" s="137">
        <f>W11+AE11+AM11</f>
        <v>0</v>
      </c>
      <c r="Q11" s="137">
        <f>Y11+AG11+AO11</f>
        <v>0</v>
      </c>
      <c r="R11" s="137">
        <f>Z11+AH11+AP11</f>
        <v>0</v>
      </c>
      <c r="S11" s="137">
        <f>AA11+AI11+AQ11</f>
        <v>0</v>
      </c>
      <c r="T11" s="84">
        <v>0</v>
      </c>
      <c r="U11" s="85">
        <f t="shared" ref="U11:U52" si="15">T11*($B$1+1)</f>
        <v>0</v>
      </c>
      <c r="V11" s="85">
        <f t="shared" ref="V11:V52" si="16">T11*(1+$D$1)</f>
        <v>0</v>
      </c>
      <c r="W11" s="85">
        <f>V11/4</f>
        <v>0</v>
      </c>
      <c r="X11" s="84">
        <f>T11</f>
        <v>0</v>
      </c>
      <c r="Y11" s="85">
        <f>X11/4</f>
        <v>0</v>
      </c>
      <c r="Z11" s="86">
        <f>V11+X11</f>
        <v>0</v>
      </c>
      <c r="AA11" s="86">
        <f>W11+Y11</f>
        <v>0</v>
      </c>
      <c r="AB11" s="84">
        <f>'DOE-WAP Production Tool'!B25</f>
        <v>0</v>
      </c>
      <c r="AC11" s="85">
        <f t="shared" ref="AC11:AC52" si="17">AB11*($B$1+1)</f>
        <v>0</v>
      </c>
      <c r="AD11" s="85">
        <f t="shared" ref="AD11:AD52" si="18">AB11*(1+$D$1)</f>
        <v>0</v>
      </c>
      <c r="AE11" s="85">
        <f>AD11/4</f>
        <v>0</v>
      </c>
      <c r="AF11" s="84">
        <f>AB11</f>
        <v>0</v>
      </c>
      <c r="AG11" s="85">
        <f>AF11/4</f>
        <v>0</v>
      </c>
      <c r="AH11" s="86">
        <f>AD11+AF11</f>
        <v>0</v>
      </c>
      <c r="AI11" s="86">
        <f>AE11+AG11</f>
        <v>0</v>
      </c>
      <c r="AJ11" s="84">
        <f>'DOE_BIL WAP Production Tool'!B25</f>
        <v>0</v>
      </c>
      <c r="AK11" s="85">
        <f t="shared" ref="AK11:AK52" si="19">AJ11*($B$1+1)</f>
        <v>0</v>
      </c>
      <c r="AL11" s="85">
        <f t="shared" ref="AL11:AL52" si="20">AJ11*(1+$D$1)</f>
        <v>0</v>
      </c>
      <c r="AM11" s="85">
        <f>AL11/4</f>
        <v>0</v>
      </c>
      <c r="AN11" s="84">
        <f>AJ11</f>
        <v>0</v>
      </c>
      <c r="AO11" s="85">
        <f>AN11/4</f>
        <v>0</v>
      </c>
      <c r="AP11" s="86">
        <f>AL11+AN11</f>
        <v>0</v>
      </c>
      <c r="AQ11" s="86">
        <f>AM11+AO11</f>
        <v>0</v>
      </c>
    </row>
    <row r="12" spans="1:43" x14ac:dyDescent="0.25">
      <c r="A12" s="81" t="s">
        <v>27</v>
      </c>
      <c r="B12" s="83">
        <f t="shared" si="3"/>
        <v>0</v>
      </c>
      <c r="C12" s="83">
        <f t="shared" si="4"/>
        <v>0</v>
      </c>
      <c r="D12" s="83">
        <f t="shared" si="5"/>
        <v>0</v>
      </c>
      <c r="E12" s="83">
        <f t="shared" si="6"/>
        <v>0</v>
      </c>
      <c r="F12" s="83">
        <f t="shared" si="7"/>
        <v>0</v>
      </c>
      <c r="G12" s="83">
        <f t="shared" si="8"/>
        <v>0</v>
      </c>
      <c r="H12" s="136">
        <f t="shared" si="9"/>
        <v>0</v>
      </c>
      <c r="I12" s="136">
        <f t="shared" si="10"/>
        <v>0</v>
      </c>
      <c r="J12" s="136">
        <f t="shared" si="11"/>
        <v>0</v>
      </c>
      <c r="K12" s="136">
        <f t="shared" si="12"/>
        <v>0</v>
      </c>
      <c r="L12" s="136">
        <f t="shared" si="13"/>
        <v>0</v>
      </c>
      <c r="M12" s="136">
        <f t="shared" si="14"/>
        <v>0</v>
      </c>
      <c r="N12" s="137">
        <f t="shared" ref="N12:N34" si="21">U12+AB12+AJ12</f>
        <v>0</v>
      </c>
      <c r="O12" s="137">
        <f t="shared" ref="O12:O34" si="22">V12+AD12+AL12</f>
        <v>0</v>
      </c>
      <c r="P12" s="137">
        <f t="shared" ref="P12:P34" si="23">W12+AE12+AM12</f>
        <v>0</v>
      </c>
      <c r="Q12" s="137">
        <f t="shared" ref="Q12:Q34" si="24">Y12+AG12+AO12</f>
        <v>0</v>
      </c>
      <c r="R12" s="137">
        <f t="shared" ref="R12:R34" si="25">Z12+AH12+AP12</f>
        <v>0</v>
      </c>
      <c r="S12" s="137">
        <f t="shared" ref="S12:S34" si="26">AA12+AI12+AQ12</f>
        <v>0</v>
      </c>
      <c r="T12" s="84">
        <v>0</v>
      </c>
      <c r="U12" s="85">
        <f t="shared" si="15"/>
        <v>0</v>
      </c>
      <c r="V12" s="85">
        <f t="shared" si="16"/>
        <v>0</v>
      </c>
      <c r="W12" s="85">
        <f t="shared" ref="W12:Y50" si="27">V12/4</f>
        <v>0</v>
      </c>
      <c r="X12" s="84">
        <f t="shared" ref="X12:X52" si="28">T12</f>
        <v>0</v>
      </c>
      <c r="Y12" s="85">
        <f t="shared" si="27"/>
        <v>0</v>
      </c>
      <c r="Z12" s="86">
        <f t="shared" ref="Z12:Z52" si="29">V12+X12</f>
        <v>0</v>
      </c>
      <c r="AA12" s="86">
        <f t="shared" ref="AA12:AA52" si="30">W12+Y12</f>
        <v>0</v>
      </c>
      <c r="AB12" s="84">
        <f>'DOE-WAP Production Tool'!B26</f>
        <v>0</v>
      </c>
      <c r="AC12" s="85">
        <f t="shared" si="17"/>
        <v>0</v>
      </c>
      <c r="AD12" s="85">
        <f t="shared" si="18"/>
        <v>0</v>
      </c>
      <c r="AE12" s="85">
        <f t="shared" ref="AE12" si="31">AD12/4</f>
        <v>0</v>
      </c>
      <c r="AF12" s="84">
        <f t="shared" ref="AF12:AF52" si="32">AB12</f>
        <v>0</v>
      </c>
      <c r="AG12" s="85">
        <f t="shared" ref="AG12" si="33">AF12/4</f>
        <v>0</v>
      </c>
      <c r="AH12" s="86">
        <f t="shared" ref="AH12:AH52" si="34">AD12+AF12</f>
        <v>0</v>
      </c>
      <c r="AI12" s="86">
        <f t="shared" ref="AI12:AI52" si="35">AE12+AG12</f>
        <v>0</v>
      </c>
      <c r="AJ12" s="84">
        <f>'DOE_BIL WAP Production Tool'!B26</f>
        <v>0</v>
      </c>
      <c r="AK12" s="85">
        <f t="shared" si="19"/>
        <v>0</v>
      </c>
      <c r="AL12" s="85">
        <f t="shared" si="20"/>
        <v>0</v>
      </c>
      <c r="AM12" s="85">
        <f t="shared" ref="AM12" si="36">AL12/4</f>
        <v>0</v>
      </c>
      <c r="AN12" s="84">
        <f t="shared" ref="AN12:AN52" si="37">AJ12</f>
        <v>0</v>
      </c>
      <c r="AO12" s="85">
        <f t="shared" ref="AO12" si="38">AN12/4</f>
        <v>0</v>
      </c>
      <c r="AP12" s="86">
        <f t="shared" ref="AP12:AP52" si="39">AL12+AN12</f>
        <v>0</v>
      </c>
      <c r="AQ12" s="86">
        <f t="shared" ref="AQ12:AQ52" si="40">AM12+AO12</f>
        <v>0</v>
      </c>
    </row>
    <row r="13" spans="1:43" x14ac:dyDescent="0.25">
      <c r="A13" s="81" t="s">
        <v>28</v>
      </c>
      <c r="B13" s="83">
        <f t="shared" si="3"/>
        <v>0</v>
      </c>
      <c r="C13" s="83">
        <f t="shared" si="4"/>
        <v>0</v>
      </c>
      <c r="D13" s="83">
        <f t="shared" si="5"/>
        <v>0</v>
      </c>
      <c r="E13" s="83">
        <f t="shared" si="6"/>
        <v>0</v>
      </c>
      <c r="F13" s="83">
        <f t="shared" si="7"/>
        <v>0</v>
      </c>
      <c r="G13" s="83">
        <f t="shared" si="8"/>
        <v>0</v>
      </c>
      <c r="H13" s="136">
        <f t="shared" si="9"/>
        <v>0</v>
      </c>
      <c r="I13" s="136">
        <f t="shared" si="10"/>
        <v>0</v>
      </c>
      <c r="J13" s="136">
        <f t="shared" si="11"/>
        <v>0</v>
      </c>
      <c r="K13" s="136">
        <f t="shared" si="12"/>
        <v>0</v>
      </c>
      <c r="L13" s="136">
        <f t="shared" si="13"/>
        <v>0</v>
      </c>
      <c r="M13" s="136">
        <f t="shared" si="14"/>
        <v>0</v>
      </c>
      <c r="N13" s="137">
        <f t="shared" si="21"/>
        <v>0</v>
      </c>
      <c r="O13" s="137">
        <f t="shared" si="22"/>
        <v>0</v>
      </c>
      <c r="P13" s="137">
        <f t="shared" si="23"/>
        <v>0</v>
      </c>
      <c r="Q13" s="137">
        <f t="shared" si="24"/>
        <v>0</v>
      </c>
      <c r="R13" s="137">
        <f t="shared" si="25"/>
        <v>0</v>
      </c>
      <c r="S13" s="137">
        <f t="shared" si="26"/>
        <v>0</v>
      </c>
      <c r="T13" s="84">
        <v>0</v>
      </c>
      <c r="U13" s="85">
        <f t="shared" si="15"/>
        <v>0</v>
      </c>
      <c r="V13" s="85">
        <f t="shared" si="16"/>
        <v>0</v>
      </c>
      <c r="W13" s="85">
        <f t="shared" si="27"/>
        <v>0</v>
      </c>
      <c r="X13" s="84">
        <f t="shared" si="28"/>
        <v>0</v>
      </c>
      <c r="Y13" s="85">
        <f t="shared" si="27"/>
        <v>0</v>
      </c>
      <c r="Z13" s="86">
        <f t="shared" si="29"/>
        <v>0</v>
      </c>
      <c r="AA13" s="86">
        <f t="shared" si="30"/>
        <v>0</v>
      </c>
      <c r="AB13" s="84">
        <f>'DOE-WAP Production Tool'!B27</f>
        <v>0</v>
      </c>
      <c r="AC13" s="85">
        <f t="shared" si="17"/>
        <v>0</v>
      </c>
      <c r="AD13" s="85">
        <f t="shared" si="18"/>
        <v>0</v>
      </c>
      <c r="AE13" s="85">
        <f t="shared" ref="AE13" si="41">AD13/4</f>
        <v>0</v>
      </c>
      <c r="AF13" s="84">
        <f t="shared" si="32"/>
        <v>0</v>
      </c>
      <c r="AG13" s="85">
        <f t="shared" ref="AG13" si="42">AF13/4</f>
        <v>0</v>
      </c>
      <c r="AH13" s="86">
        <f t="shared" si="34"/>
        <v>0</v>
      </c>
      <c r="AI13" s="86">
        <f t="shared" si="35"/>
        <v>0</v>
      </c>
      <c r="AJ13" s="84">
        <f>'DOE_BIL WAP Production Tool'!B27</f>
        <v>0</v>
      </c>
      <c r="AK13" s="85">
        <f t="shared" si="19"/>
        <v>0</v>
      </c>
      <c r="AL13" s="85">
        <f t="shared" si="20"/>
        <v>0</v>
      </c>
      <c r="AM13" s="85">
        <f t="shared" ref="AM13" si="43">AL13/4</f>
        <v>0</v>
      </c>
      <c r="AN13" s="84">
        <f t="shared" si="37"/>
        <v>0</v>
      </c>
      <c r="AO13" s="85">
        <f t="shared" ref="AO13" si="44">AN13/4</f>
        <v>0</v>
      </c>
      <c r="AP13" s="86">
        <f t="shared" si="39"/>
        <v>0</v>
      </c>
      <c r="AQ13" s="86">
        <f t="shared" si="40"/>
        <v>0</v>
      </c>
    </row>
    <row r="14" spans="1:43" x14ac:dyDescent="0.25">
      <c r="A14" s="81" t="s">
        <v>29</v>
      </c>
      <c r="B14" s="83">
        <f t="shared" si="3"/>
        <v>0</v>
      </c>
      <c r="C14" s="83">
        <f t="shared" si="4"/>
        <v>0</v>
      </c>
      <c r="D14" s="83">
        <f t="shared" si="5"/>
        <v>0</v>
      </c>
      <c r="E14" s="83">
        <f t="shared" si="6"/>
        <v>0</v>
      </c>
      <c r="F14" s="83">
        <f t="shared" si="7"/>
        <v>0</v>
      </c>
      <c r="G14" s="83">
        <f t="shared" si="8"/>
        <v>0</v>
      </c>
      <c r="H14" s="136">
        <f t="shared" si="9"/>
        <v>0</v>
      </c>
      <c r="I14" s="136">
        <f t="shared" si="10"/>
        <v>0</v>
      </c>
      <c r="J14" s="136">
        <f t="shared" si="11"/>
        <v>0</v>
      </c>
      <c r="K14" s="136">
        <f t="shared" si="12"/>
        <v>0</v>
      </c>
      <c r="L14" s="136">
        <f t="shared" si="13"/>
        <v>0</v>
      </c>
      <c r="M14" s="136">
        <f t="shared" si="14"/>
        <v>0</v>
      </c>
      <c r="N14" s="137">
        <f t="shared" si="21"/>
        <v>0</v>
      </c>
      <c r="O14" s="137">
        <f t="shared" si="22"/>
        <v>0</v>
      </c>
      <c r="P14" s="137">
        <f t="shared" si="23"/>
        <v>0</v>
      </c>
      <c r="Q14" s="137">
        <f t="shared" si="24"/>
        <v>0</v>
      </c>
      <c r="R14" s="137">
        <f t="shared" si="25"/>
        <v>0</v>
      </c>
      <c r="S14" s="137">
        <f t="shared" si="26"/>
        <v>0</v>
      </c>
      <c r="T14" s="84">
        <v>0</v>
      </c>
      <c r="U14" s="85">
        <f t="shared" si="15"/>
        <v>0</v>
      </c>
      <c r="V14" s="85">
        <f t="shared" si="16"/>
        <v>0</v>
      </c>
      <c r="W14" s="85">
        <f t="shared" si="27"/>
        <v>0</v>
      </c>
      <c r="X14" s="84">
        <f t="shared" si="28"/>
        <v>0</v>
      </c>
      <c r="Y14" s="85">
        <f t="shared" si="27"/>
        <v>0</v>
      </c>
      <c r="Z14" s="86">
        <f t="shared" si="29"/>
        <v>0</v>
      </c>
      <c r="AA14" s="86">
        <f t="shared" si="30"/>
        <v>0</v>
      </c>
      <c r="AB14" s="84">
        <f>'DOE-WAP Production Tool'!B28</f>
        <v>0</v>
      </c>
      <c r="AC14" s="85">
        <f t="shared" si="17"/>
        <v>0</v>
      </c>
      <c r="AD14" s="85">
        <f t="shared" si="18"/>
        <v>0</v>
      </c>
      <c r="AE14" s="85">
        <f t="shared" ref="AE14" si="45">AD14/4</f>
        <v>0</v>
      </c>
      <c r="AF14" s="84">
        <f t="shared" si="32"/>
        <v>0</v>
      </c>
      <c r="AG14" s="85">
        <f t="shared" ref="AG14" si="46">AF14/4</f>
        <v>0</v>
      </c>
      <c r="AH14" s="86">
        <f t="shared" si="34"/>
        <v>0</v>
      </c>
      <c r="AI14" s="86">
        <f t="shared" si="35"/>
        <v>0</v>
      </c>
      <c r="AJ14" s="84">
        <f>'DOE_BIL WAP Production Tool'!B28</f>
        <v>0</v>
      </c>
      <c r="AK14" s="85">
        <f t="shared" si="19"/>
        <v>0</v>
      </c>
      <c r="AL14" s="85">
        <f t="shared" si="20"/>
        <v>0</v>
      </c>
      <c r="AM14" s="85">
        <f t="shared" ref="AM14" si="47">AL14/4</f>
        <v>0</v>
      </c>
      <c r="AN14" s="84">
        <f t="shared" si="37"/>
        <v>0</v>
      </c>
      <c r="AO14" s="85">
        <f t="shared" ref="AO14" si="48">AN14/4</f>
        <v>0</v>
      </c>
      <c r="AP14" s="86">
        <f t="shared" si="39"/>
        <v>0</v>
      </c>
      <c r="AQ14" s="86">
        <f t="shared" si="40"/>
        <v>0</v>
      </c>
    </row>
    <row r="15" spans="1:43" x14ac:dyDescent="0.25">
      <c r="A15" s="81" t="s">
        <v>30</v>
      </c>
      <c r="B15" s="83">
        <f t="shared" si="3"/>
        <v>0</v>
      </c>
      <c r="C15" s="83">
        <f t="shared" si="4"/>
        <v>0</v>
      </c>
      <c r="D15" s="83">
        <f t="shared" si="5"/>
        <v>0</v>
      </c>
      <c r="E15" s="83">
        <f t="shared" si="6"/>
        <v>0</v>
      </c>
      <c r="F15" s="83">
        <f t="shared" si="7"/>
        <v>0</v>
      </c>
      <c r="G15" s="83">
        <f t="shared" si="8"/>
        <v>0</v>
      </c>
      <c r="H15" s="136">
        <f t="shared" si="9"/>
        <v>0</v>
      </c>
      <c r="I15" s="136">
        <f t="shared" si="10"/>
        <v>0</v>
      </c>
      <c r="J15" s="136">
        <f t="shared" si="11"/>
        <v>0</v>
      </c>
      <c r="K15" s="136">
        <f t="shared" si="12"/>
        <v>0</v>
      </c>
      <c r="L15" s="136">
        <f t="shared" si="13"/>
        <v>0</v>
      </c>
      <c r="M15" s="136">
        <f t="shared" si="14"/>
        <v>0</v>
      </c>
      <c r="N15" s="137">
        <f t="shared" si="21"/>
        <v>0</v>
      </c>
      <c r="O15" s="137">
        <f t="shared" si="22"/>
        <v>0</v>
      </c>
      <c r="P15" s="137">
        <f t="shared" si="23"/>
        <v>0</v>
      </c>
      <c r="Q15" s="137">
        <f t="shared" si="24"/>
        <v>0</v>
      </c>
      <c r="R15" s="137">
        <f t="shared" si="25"/>
        <v>0</v>
      </c>
      <c r="S15" s="137">
        <f t="shared" si="26"/>
        <v>0</v>
      </c>
      <c r="T15" s="84">
        <v>0</v>
      </c>
      <c r="U15" s="85">
        <f t="shared" si="15"/>
        <v>0</v>
      </c>
      <c r="V15" s="85">
        <f t="shared" si="16"/>
        <v>0</v>
      </c>
      <c r="W15" s="85">
        <f>V15/3</f>
        <v>0</v>
      </c>
      <c r="X15" s="84">
        <f t="shared" si="28"/>
        <v>0</v>
      </c>
      <c r="Y15" s="85">
        <f>X15/3</f>
        <v>0</v>
      </c>
      <c r="Z15" s="86">
        <f t="shared" si="29"/>
        <v>0</v>
      </c>
      <c r="AA15" s="86">
        <f t="shared" si="30"/>
        <v>0</v>
      </c>
      <c r="AB15" s="84">
        <f>'DOE-WAP Production Tool'!B29</f>
        <v>0</v>
      </c>
      <c r="AC15" s="85">
        <f t="shared" si="17"/>
        <v>0</v>
      </c>
      <c r="AD15" s="85">
        <f t="shared" si="18"/>
        <v>0</v>
      </c>
      <c r="AE15" s="85">
        <f>AD15/3</f>
        <v>0</v>
      </c>
      <c r="AF15" s="84">
        <f t="shared" si="32"/>
        <v>0</v>
      </c>
      <c r="AG15" s="85">
        <f>AF15/3</f>
        <v>0</v>
      </c>
      <c r="AH15" s="86">
        <f t="shared" si="34"/>
        <v>0</v>
      </c>
      <c r="AI15" s="86">
        <f t="shared" si="35"/>
        <v>0</v>
      </c>
      <c r="AJ15" s="84">
        <f>'DOE_BIL WAP Production Tool'!B29</f>
        <v>0</v>
      </c>
      <c r="AK15" s="85">
        <f t="shared" si="19"/>
        <v>0</v>
      </c>
      <c r="AL15" s="85">
        <f t="shared" si="20"/>
        <v>0</v>
      </c>
      <c r="AM15" s="85">
        <f>AL15/3</f>
        <v>0</v>
      </c>
      <c r="AN15" s="84">
        <f t="shared" si="37"/>
        <v>0</v>
      </c>
      <c r="AO15" s="85">
        <f>AN15/3</f>
        <v>0</v>
      </c>
      <c r="AP15" s="86">
        <f t="shared" si="39"/>
        <v>0</v>
      </c>
      <c r="AQ15" s="86">
        <f t="shared" si="40"/>
        <v>0</v>
      </c>
    </row>
    <row r="16" spans="1:43" x14ac:dyDescent="0.25">
      <c r="A16" s="81" t="s">
        <v>31</v>
      </c>
      <c r="B16" s="83">
        <f t="shared" si="3"/>
        <v>0</v>
      </c>
      <c r="C16" s="83">
        <f t="shared" si="4"/>
        <v>0</v>
      </c>
      <c r="D16" s="83">
        <f t="shared" si="5"/>
        <v>0</v>
      </c>
      <c r="E16" s="83">
        <f t="shared" si="6"/>
        <v>0</v>
      </c>
      <c r="F16" s="83">
        <f t="shared" si="7"/>
        <v>0</v>
      </c>
      <c r="G16" s="83">
        <f t="shared" si="8"/>
        <v>0</v>
      </c>
      <c r="H16" s="136">
        <f t="shared" si="9"/>
        <v>0</v>
      </c>
      <c r="I16" s="136">
        <f t="shared" si="10"/>
        <v>0</v>
      </c>
      <c r="J16" s="136">
        <f t="shared" si="11"/>
        <v>0</v>
      </c>
      <c r="K16" s="136">
        <f t="shared" si="12"/>
        <v>0</v>
      </c>
      <c r="L16" s="136">
        <f t="shared" si="13"/>
        <v>0</v>
      </c>
      <c r="M16" s="136">
        <f t="shared" si="14"/>
        <v>0</v>
      </c>
      <c r="N16" s="137">
        <f t="shared" si="21"/>
        <v>0</v>
      </c>
      <c r="O16" s="137">
        <f t="shared" si="22"/>
        <v>0</v>
      </c>
      <c r="P16" s="137">
        <f t="shared" si="23"/>
        <v>0</v>
      </c>
      <c r="Q16" s="137">
        <f t="shared" si="24"/>
        <v>0</v>
      </c>
      <c r="R16" s="137">
        <f t="shared" si="25"/>
        <v>0</v>
      </c>
      <c r="S16" s="137">
        <f t="shared" si="26"/>
        <v>0</v>
      </c>
      <c r="T16" s="84">
        <v>0</v>
      </c>
      <c r="U16" s="85">
        <f t="shared" si="15"/>
        <v>0</v>
      </c>
      <c r="V16" s="85">
        <f t="shared" si="16"/>
        <v>0</v>
      </c>
      <c r="W16" s="85">
        <f>V16/2.5</f>
        <v>0</v>
      </c>
      <c r="X16" s="84">
        <f t="shared" si="28"/>
        <v>0</v>
      </c>
      <c r="Y16" s="85">
        <f>X16/2.5</f>
        <v>0</v>
      </c>
      <c r="Z16" s="86">
        <f t="shared" si="29"/>
        <v>0</v>
      </c>
      <c r="AA16" s="86">
        <f t="shared" si="30"/>
        <v>0</v>
      </c>
      <c r="AB16" s="84">
        <f>'DOE-WAP Production Tool'!B30</f>
        <v>0</v>
      </c>
      <c r="AC16" s="85">
        <f t="shared" si="17"/>
        <v>0</v>
      </c>
      <c r="AD16" s="85">
        <f t="shared" si="18"/>
        <v>0</v>
      </c>
      <c r="AE16" s="85">
        <f>AD16/2.5</f>
        <v>0</v>
      </c>
      <c r="AF16" s="84">
        <f t="shared" si="32"/>
        <v>0</v>
      </c>
      <c r="AG16" s="85">
        <f>AF16/2.5</f>
        <v>0</v>
      </c>
      <c r="AH16" s="86">
        <f t="shared" si="34"/>
        <v>0</v>
      </c>
      <c r="AI16" s="86">
        <f t="shared" si="35"/>
        <v>0</v>
      </c>
      <c r="AJ16" s="84">
        <f>'DOE_BIL WAP Production Tool'!B30</f>
        <v>0</v>
      </c>
      <c r="AK16" s="85">
        <f t="shared" si="19"/>
        <v>0</v>
      </c>
      <c r="AL16" s="85">
        <f t="shared" si="20"/>
        <v>0</v>
      </c>
      <c r="AM16" s="85">
        <f>AL16/2.5</f>
        <v>0</v>
      </c>
      <c r="AN16" s="84">
        <f t="shared" si="37"/>
        <v>0</v>
      </c>
      <c r="AO16" s="85">
        <f>AN16/2.5</f>
        <v>0</v>
      </c>
      <c r="AP16" s="86">
        <f t="shared" si="39"/>
        <v>0</v>
      </c>
      <c r="AQ16" s="86">
        <f t="shared" si="40"/>
        <v>0</v>
      </c>
    </row>
    <row r="17" spans="1:43" ht="14.45" customHeight="1" x14ac:dyDescent="0.25">
      <c r="A17" s="80">
        <v>45292</v>
      </c>
      <c r="B17" s="83">
        <f t="shared" si="3"/>
        <v>0</v>
      </c>
      <c r="C17" s="83">
        <f t="shared" si="4"/>
        <v>0</v>
      </c>
      <c r="D17" s="83">
        <f t="shared" si="5"/>
        <v>0</v>
      </c>
      <c r="E17" s="83">
        <f t="shared" si="6"/>
        <v>0</v>
      </c>
      <c r="F17" s="83">
        <f t="shared" si="7"/>
        <v>0</v>
      </c>
      <c r="G17" s="83">
        <f t="shared" si="8"/>
        <v>0</v>
      </c>
      <c r="H17" s="136">
        <f t="shared" si="9"/>
        <v>0</v>
      </c>
      <c r="I17" s="136">
        <f t="shared" si="10"/>
        <v>0</v>
      </c>
      <c r="J17" s="136">
        <f t="shared" si="11"/>
        <v>0</v>
      </c>
      <c r="K17" s="136">
        <f t="shared" si="12"/>
        <v>0</v>
      </c>
      <c r="L17" s="136">
        <f t="shared" si="13"/>
        <v>0</v>
      </c>
      <c r="M17" s="136">
        <f t="shared" si="14"/>
        <v>0</v>
      </c>
      <c r="N17" s="137">
        <f t="shared" si="21"/>
        <v>0</v>
      </c>
      <c r="O17" s="137">
        <f t="shared" si="22"/>
        <v>0</v>
      </c>
      <c r="P17" s="137">
        <f t="shared" si="23"/>
        <v>0</v>
      </c>
      <c r="Q17" s="137">
        <f t="shared" si="24"/>
        <v>0</v>
      </c>
      <c r="R17" s="137">
        <f t="shared" si="25"/>
        <v>0</v>
      </c>
      <c r="S17" s="137">
        <f t="shared" si="26"/>
        <v>0</v>
      </c>
      <c r="T17" s="84">
        <f>'LIHEAP-WAP Production Tool'!B25</f>
        <v>0</v>
      </c>
      <c r="U17" s="85">
        <f t="shared" si="15"/>
        <v>0</v>
      </c>
      <c r="V17" s="85">
        <f t="shared" si="16"/>
        <v>0</v>
      </c>
      <c r="W17" s="85">
        <f t="shared" si="27"/>
        <v>0</v>
      </c>
      <c r="X17" s="84">
        <f t="shared" si="28"/>
        <v>0</v>
      </c>
      <c r="Y17" s="85">
        <f t="shared" si="27"/>
        <v>0</v>
      </c>
      <c r="Z17" s="86">
        <f t="shared" si="29"/>
        <v>0</v>
      </c>
      <c r="AA17" s="86">
        <f t="shared" si="30"/>
        <v>0</v>
      </c>
      <c r="AB17" s="84">
        <f>'DOE-WAP Production Tool'!B31</f>
        <v>0</v>
      </c>
      <c r="AC17" s="85">
        <f t="shared" si="17"/>
        <v>0</v>
      </c>
      <c r="AD17" s="85">
        <f t="shared" si="18"/>
        <v>0</v>
      </c>
      <c r="AE17" s="85">
        <f t="shared" ref="AE17" si="49">AD17/4</f>
        <v>0</v>
      </c>
      <c r="AF17" s="84">
        <f t="shared" si="32"/>
        <v>0</v>
      </c>
      <c r="AG17" s="85">
        <f t="shared" ref="AG17" si="50">AF17/4</f>
        <v>0</v>
      </c>
      <c r="AH17" s="86">
        <f t="shared" si="34"/>
        <v>0</v>
      </c>
      <c r="AI17" s="86">
        <f t="shared" si="35"/>
        <v>0</v>
      </c>
      <c r="AJ17" s="84">
        <f>'DOE_BIL WAP Production Tool'!B31</f>
        <v>0</v>
      </c>
      <c r="AK17" s="85">
        <f t="shared" si="19"/>
        <v>0</v>
      </c>
      <c r="AL17" s="85">
        <f t="shared" si="20"/>
        <v>0</v>
      </c>
      <c r="AM17" s="85">
        <f t="shared" ref="AM17" si="51">AL17/4</f>
        <v>0</v>
      </c>
      <c r="AN17" s="84">
        <f t="shared" si="37"/>
        <v>0</v>
      </c>
      <c r="AO17" s="85">
        <f t="shared" ref="AO17" si="52">AN17/4</f>
        <v>0</v>
      </c>
      <c r="AP17" s="86">
        <f t="shared" si="39"/>
        <v>0</v>
      </c>
      <c r="AQ17" s="86">
        <f t="shared" si="40"/>
        <v>0</v>
      </c>
    </row>
    <row r="18" spans="1:43" x14ac:dyDescent="0.25">
      <c r="A18" s="81" t="s">
        <v>21</v>
      </c>
      <c r="B18" s="83">
        <f t="shared" si="3"/>
        <v>0</v>
      </c>
      <c r="C18" s="83">
        <f t="shared" si="4"/>
        <v>0</v>
      </c>
      <c r="D18" s="83">
        <f t="shared" si="5"/>
        <v>0</v>
      </c>
      <c r="E18" s="83">
        <f t="shared" si="6"/>
        <v>0</v>
      </c>
      <c r="F18" s="83">
        <f t="shared" si="7"/>
        <v>0</v>
      </c>
      <c r="G18" s="83">
        <f t="shared" si="8"/>
        <v>0</v>
      </c>
      <c r="H18" s="136">
        <f t="shared" si="9"/>
        <v>0</v>
      </c>
      <c r="I18" s="136">
        <f t="shared" si="10"/>
        <v>0</v>
      </c>
      <c r="J18" s="136">
        <f t="shared" si="11"/>
        <v>0</v>
      </c>
      <c r="K18" s="136">
        <f t="shared" si="12"/>
        <v>0</v>
      </c>
      <c r="L18" s="136">
        <f t="shared" si="13"/>
        <v>0</v>
      </c>
      <c r="M18" s="136">
        <f t="shared" si="14"/>
        <v>0</v>
      </c>
      <c r="N18" s="137">
        <f t="shared" si="21"/>
        <v>0</v>
      </c>
      <c r="O18" s="137">
        <f t="shared" si="22"/>
        <v>0</v>
      </c>
      <c r="P18" s="137">
        <f t="shared" si="23"/>
        <v>0</v>
      </c>
      <c r="Q18" s="137">
        <f t="shared" si="24"/>
        <v>0</v>
      </c>
      <c r="R18" s="137">
        <f t="shared" si="25"/>
        <v>0</v>
      </c>
      <c r="S18" s="137">
        <f t="shared" si="26"/>
        <v>0</v>
      </c>
      <c r="T18" s="84">
        <f>'LIHEAP-WAP Production Tool'!B26</f>
        <v>0</v>
      </c>
      <c r="U18" s="85">
        <f t="shared" si="15"/>
        <v>0</v>
      </c>
      <c r="V18" s="85">
        <f t="shared" si="16"/>
        <v>0</v>
      </c>
      <c r="W18" s="85">
        <f t="shared" si="27"/>
        <v>0</v>
      </c>
      <c r="X18" s="84">
        <f t="shared" si="28"/>
        <v>0</v>
      </c>
      <c r="Y18" s="85">
        <f t="shared" si="27"/>
        <v>0</v>
      </c>
      <c r="Z18" s="86">
        <f t="shared" si="29"/>
        <v>0</v>
      </c>
      <c r="AA18" s="86">
        <f t="shared" si="30"/>
        <v>0</v>
      </c>
      <c r="AB18" s="84">
        <f>'DOE-WAP Production Tool'!B32</f>
        <v>0</v>
      </c>
      <c r="AC18" s="85">
        <f t="shared" si="17"/>
        <v>0</v>
      </c>
      <c r="AD18" s="85">
        <f t="shared" si="18"/>
        <v>0</v>
      </c>
      <c r="AE18" s="85">
        <f t="shared" ref="AE18" si="53">AD18/4</f>
        <v>0</v>
      </c>
      <c r="AF18" s="84">
        <f t="shared" si="32"/>
        <v>0</v>
      </c>
      <c r="AG18" s="85">
        <f t="shared" ref="AG18" si="54">AF18/4</f>
        <v>0</v>
      </c>
      <c r="AH18" s="86">
        <f t="shared" si="34"/>
        <v>0</v>
      </c>
      <c r="AI18" s="86">
        <f t="shared" si="35"/>
        <v>0</v>
      </c>
      <c r="AJ18" s="84">
        <f>'DOE_BIL WAP Production Tool'!B32</f>
        <v>0</v>
      </c>
      <c r="AK18" s="85">
        <f t="shared" si="19"/>
        <v>0</v>
      </c>
      <c r="AL18" s="85">
        <f t="shared" si="20"/>
        <v>0</v>
      </c>
      <c r="AM18" s="85">
        <f t="shared" ref="AM18" si="55">AL18/4</f>
        <v>0</v>
      </c>
      <c r="AN18" s="84">
        <f t="shared" si="37"/>
        <v>0</v>
      </c>
      <c r="AO18" s="85">
        <f t="shared" ref="AO18" si="56">AN18/4</f>
        <v>0</v>
      </c>
      <c r="AP18" s="86">
        <f t="shared" si="39"/>
        <v>0</v>
      </c>
      <c r="AQ18" s="86">
        <f t="shared" si="40"/>
        <v>0</v>
      </c>
    </row>
    <row r="19" spans="1:43" x14ac:dyDescent="0.25">
      <c r="A19" s="81" t="s">
        <v>22</v>
      </c>
      <c r="B19" s="83">
        <f t="shared" si="3"/>
        <v>0</v>
      </c>
      <c r="C19" s="83">
        <f t="shared" si="4"/>
        <v>0</v>
      </c>
      <c r="D19" s="83">
        <f t="shared" si="5"/>
        <v>0</v>
      </c>
      <c r="E19" s="83">
        <f t="shared" si="6"/>
        <v>0</v>
      </c>
      <c r="F19" s="83">
        <f t="shared" si="7"/>
        <v>0</v>
      </c>
      <c r="G19" s="83">
        <f t="shared" si="8"/>
        <v>0</v>
      </c>
      <c r="H19" s="136">
        <f t="shared" si="9"/>
        <v>0</v>
      </c>
      <c r="I19" s="136">
        <f t="shared" si="10"/>
        <v>0</v>
      </c>
      <c r="J19" s="136">
        <f t="shared" si="11"/>
        <v>0</v>
      </c>
      <c r="K19" s="136">
        <f t="shared" si="12"/>
        <v>0</v>
      </c>
      <c r="L19" s="136">
        <f t="shared" si="13"/>
        <v>0</v>
      </c>
      <c r="M19" s="136">
        <f t="shared" si="14"/>
        <v>0</v>
      </c>
      <c r="N19" s="137">
        <f t="shared" si="21"/>
        <v>0</v>
      </c>
      <c r="O19" s="137">
        <f t="shared" si="22"/>
        <v>0</v>
      </c>
      <c r="P19" s="137">
        <f t="shared" si="23"/>
        <v>0</v>
      </c>
      <c r="Q19" s="137">
        <f t="shared" si="24"/>
        <v>0</v>
      </c>
      <c r="R19" s="137">
        <f t="shared" si="25"/>
        <v>0</v>
      </c>
      <c r="S19" s="137">
        <f t="shared" si="26"/>
        <v>0</v>
      </c>
      <c r="T19" s="84">
        <f>'LIHEAP-WAP Production Tool'!B27</f>
        <v>0</v>
      </c>
      <c r="U19" s="85">
        <f t="shared" si="15"/>
        <v>0</v>
      </c>
      <c r="V19" s="85">
        <f t="shared" si="16"/>
        <v>0</v>
      </c>
      <c r="W19" s="85">
        <f t="shared" si="27"/>
        <v>0</v>
      </c>
      <c r="X19" s="84">
        <f t="shared" si="28"/>
        <v>0</v>
      </c>
      <c r="Y19" s="85">
        <f t="shared" si="27"/>
        <v>0</v>
      </c>
      <c r="Z19" s="86">
        <f t="shared" si="29"/>
        <v>0</v>
      </c>
      <c r="AA19" s="86">
        <f t="shared" si="30"/>
        <v>0</v>
      </c>
      <c r="AB19" s="84">
        <f>'DOE-WAP Production Tool'!B33</f>
        <v>0</v>
      </c>
      <c r="AC19" s="85">
        <f t="shared" si="17"/>
        <v>0</v>
      </c>
      <c r="AD19" s="85">
        <f t="shared" si="18"/>
        <v>0</v>
      </c>
      <c r="AE19" s="85">
        <f t="shared" ref="AE19" si="57">AD19/4</f>
        <v>0</v>
      </c>
      <c r="AF19" s="84">
        <f t="shared" si="32"/>
        <v>0</v>
      </c>
      <c r="AG19" s="85">
        <f t="shared" ref="AG19" si="58">AF19/4</f>
        <v>0</v>
      </c>
      <c r="AH19" s="86">
        <f t="shared" si="34"/>
        <v>0</v>
      </c>
      <c r="AI19" s="86">
        <f t="shared" si="35"/>
        <v>0</v>
      </c>
      <c r="AJ19" s="84">
        <f>'DOE_BIL WAP Production Tool'!B33</f>
        <v>0</v>
      </c>
      <c r="AK19" s="85">
        <f t="shared" si="19"/>
        <v>0</v>
      </c>
      <c r="AL19" s="85">
        <f t="shared" si="20"/>
        <v>0</v>
      </c>
      <c r="AM19" s="85">
        <f t="shared" ref="AM19" si="59">AL19/4</f>
        <v>0</v>
      </c>
      <c r="AN19" s="84">
        <f t="shared" si="37"/>
        <v>0</v>
      </c>
      <c r="AO19" s="85">
        <f t="shared" ref="AO19" si="60">AN19/4</f>
        <v>0</v>
      </c>
      <c r="AP19" s="86">
        <f t="shared" si="39"/>
        <v>0</v>
      </c>
      <c r="AQ19" s="86">
        <f t="shared" si="40"/>
        <v>0</v>
      </c>
    </row>
    <row r="20" spans="1:43" x14ac:dyDescent="0.25">
      <c r="A20" s="81" t="s">
        <v>23</v>
      </c>
      <c r="B20" s="83">
        <f t="shared" si="3"/>
        <v>0</v>
      </c>
      <c r="C20" s="83">
        <f t="shared" si="4"/>
        <v>0</v>
      </c>
      <c r="D20" s="83">
        <f t="shared" si="5"/>
        <v>0</v>
      </c>
      <c r="E20" s="83">
        <f t="shared" si="6"/>
        <v>0</v>
      </c>
      <c r="F20" s="83">
        <f t="shared" si="7"/>
        <v>0</v>
      </c>
      <c r="G20" s="83">
        <f t="shared" si="8"/>
        <v>0</v>
      </c>
      <c r="H20" s="136">
        <f t="shared" si="9"/>
        <v>0</v>
      </c>
      <c r="I20" s="136">
        <f t="shared" si="10"/>
        <v>0</v>
      </c>
      <c r="J20" s="136">
        <f t="shared" si="11"/>
        <v>0</v>
      </c>
      <c r="K20" s="136">
        <f t="shared" si="12"/>
        <v>0</v>
      </c>
      <c r="L20" s="136">
        <f t="shared" si="13"/>
        <v>0</v>
      </c>
      <c r="M20" s="136">
        <f t="shared" si="14"/>
        <v>0</v>
      </c>
      <c r="N20" s="137">
        <f t="shared" si="21"/>
        <v>0</v>
      </c>
      <c r="O20" s="137">
        <f t="shared" si="22"/>
        <v>0</v>
      </c>
      <c r="P20" s="137">
        <f t="shared" si="23"/>
        <v>0</v>
      </c>
      <c r="Q20" s="137">
        <f t="shared" si="24"/>
        <v>0</v>
      </c>
      <c r="R20" s="137">
        <f t="shared" si="25"/>
        <v>0</v>
      </c>
      <c r="S20" s="137">
        <f t="shared" si="26"/>
        <v>0</v>
      </c>
      <c r="T20" s="84">
        <f>'LIHEAP-WAP Production Tool'!B28</f>
        <v>0</v>
      </c>
      <c r="U20" s="85">
        <f t="shared" si="15"/>
        <v>0</v>
      </c>
      <c r="V20" s="85">
        <f t="shared" si="16"/>
        <v>0</v>
      </c>
      <c r="W20" s="85">
        <f t="shared" si="27"/>
        <v>0</v>
      </c>
      <c r="X20" s="84">
        <f t="shared" si="28"/>
        <v>0</v>
      </c>
      <c r="Y20" s="85">
        <f t="shared" si="27"/>
        <v>0</v>
      </c>
      <c r="Z20" s="86">
        <f t="shared" si="29"/>
        <v>0</v>
      </c>
      <c r="AA20" s="86">
        <f t="shared" si="30"/>
        <v>0</v>
      </c>
      <c r="AB20" s="84">
        <f>'DOE-WAP Production Tool'!B34</f>
        <v>0</v>
      </c>
      <c r="AC20" s="85">
        <f t="shared" si="17"/>
        <v>0</v>
      </c>
      <c r="AD20" s="85">
        <f t="shared" si="18"/>
        <v>0</v>
      </c>
      <c r="AE20" s="85">
        <f t="shared" ref="AE20" si="61">AD20/4</f>
        <v>0</v>
      </c>
      <c r="AF20" s="84">
        <f t="shared" si="32"/>
        <v>0</v>
      </c>
      <c r="AG20" s="85">
        <f t="shared" ref="AG20" si="62">AF20/4</f>
        <v>0</v>
      </c>
      <c r="AH20" s="86">
        <f t="shared" si="34"/>
        <v>0</v>
      </c>
      <c r="AI20" s="86">
        <f t="shared" si="35"/>
        <v>0</v>
      </c>
      <c r="AJ20" s="84">
        <f>'DOE_BIL WAP Production Tool'!B34</f>
        <v>0</v>
      </c>
      <c r="AK20" s="85">
        <f t="shared" si="19"/>
        <v>0</v>
      </c>
      <c r="AL20" s="85">
        <f t="shared" si="20"/>
        <v>0</v>
      </c>
      <c r="AM20" s="85">
        <f t="shared" ref="AM20" si="63">AL20/4</f>
        <v>0</v>
      </c>
      <c r="AN20" s="84">
        <f t="shared" si="37"/>
        <v>0</v>
      </c>
      <c r="AO20" s="85">
        <f t="shared" ref="AO20" si="64">AN20/4</f>
        <v>0</v>
      </c>
      <c r="AP20" s="86">
        <f t="shared" si="39"/>
        <v>0</v>
      </c>
      <c r="AQ20" s="86">
        <f t="shared" si="40"/>
        <v>0</v>
      </c>
    </row>
    <row r="21" spans="1:43" ht="14.45" customHeight="1" x14ac:dyDescent="0.25">
      <c r="A21" s="81" t="s">
        <v>24</v>
      </c>
      <c r="B21" s="83">
        <f t="shared" si="3"/>
        <v>0</v>
      </c>
      <c r="C21" s="83">
        <f t="shared" si="4"/>
        <v>0</v>
      </c>
      <c r="D21" s="83">
        <f t="shared" si="5"/>
        <v>0</v>
      </c>
      <c r="E21" s="83">
        <f t="shared" si="6"/>
        <v>0</v>
      </c>
      <c r="F21" s="83">
        <f t="shared" si="7"/>
        <v>0</v>
      </c>
      <c r="G21" s="83">
        <f t="shared" si="8"/>
        <v>0</v>
      </c>
      <c r="H21" s="136">
        <f t="shared" si="9"/>
        <v>0</v>
      </c>
      <c r="I21" s="136">
        <f t="shared" si="10"/>
        <v>0</v>
      </c>
      <c r="J21" s="136">
        <f t="shared" si="11"/>
        <v>0</v>
      </c>
      <c r="K21" s="136">
        <f t="shared" si="12"/>
        <v>0</v>
      </c>
      <c r="L21" s="136">
        <f t="shared" si="13"/>
        <v>0</v>
      </c>
      <c r="M21" s="136">
        <f t="shared" si="14"/>
        <v>0</v>
      </c>
      <c r="N21" s="137">
        <f t="shared" si="21"/>
        <v>0</v>
      </c>
      <c r="O21" s="137">
        <f t="shared" si="22"/>
        <v>0</v>
      </c>
      <c r="P21" s="137">
        <f t="shared" si="23"/>
        <v>0</v>
      </c>
      <c r="Q21" s="137">
        <f t="shared" si="24"/>
        <v>0</v>
      </c>
      <c r="R21" s="137">
        <f t="shared" si="25"/>
        <v>0</v>
      </c>
      <c r="S21" s="137">
        <f t="shared" si="26"/>
        <v>0</v>
      </c>
      <c r="T21" s="84">
        <f>'LIHEAP-WAP Production Tool'!B29</f>
        <v>0</v>
      </c>
      <c r="U21" s="85">
        <f t="shared" si="15"/>
        <v>0</v>
      </c>
      <c r="V21" s="85">
        <f t="shared" si="16"/>
        <v>0</v>
      </c>
      <c r="W21" s="85">
        <f t="shared" si="27"/>
        <v>0</v>
      </c>
      <c r="X21" s="84">
        <f t="shared" si="28"/>
        <v>0</v>
      </c>
      <c r="Y21" s="85">
        <f t="shared" si="27"/>
        <v>0</v>
      </c>
      <c r="Z21" s="86">
        <f t="shared" si="29"/>
        <v>0</v>
      </c>
      <c r="AA21" s="86">
        <f t="shared" si="30"/>
        <v>0</v>
      </c>
      <c r="AB21" s="84">
        <f>'DOE-WAP Production Tool'!B35</f>
        <v>0</v>
      </c>
      <c r="AC21" s="85">
        <f t="shared" si="17"/>
        <v>0</v>
      </c>
      <c r="AD21" s="85">
        <f t="shared" si="18"/>
        <v>0</v>
      </c>
      <c r="AE21" s="85">
        <f t="shared" ref="AE21" si="65">AD21/4</f>
        <v>0</v>
      </c>
      <c r="AF21" s="84">
        <f t="shared" si="32"/>
        <v>0</v>
      </c>
      <c r="AG21" s="85">
        <f t="shared" ref="AG21" si="66">AF21/4</f>
        <v>0</v>
      </c>
      <c r="AH21" s="86">
        <f t="shared" si="34"/>
        <v>0</v>
      </c>
      <c r="AI21" s="86">
        <f t="shared" si="35"/>
        <v>0</v>
      </c>
      <c r="AJ21" s="84">
        <f>'DOE_BIL WAP Production Tool'!B35</f>
        <v>0</v>
      </c>
      <c r="AK21" s="85">
        <f t="shared" si="19"/>
        <v>0</v>
      </c>
      <c r="AL21" s="85">
        <f t="shared" si="20"/>
        <v>0</v>
      </c>
      <c r="AM21" s="85">
        <f t="shared" ref="AM21" si="67">AL21/4</f>
        <v>0</v>
      </c>
      <c r="AN21" s="84">
        <f t="shared" si="37"/>
        <v>0</v>
      </c>
      <c r="AO21" s="85">
        <f t="shared" ref="AO21" si="68">AN21/4</f>
        <v>0</v>
      </c>
      <c r="AP21" s="86">
        <f t="shared" si="39"/>
        <v>0</v>
      </c>
      <c r="AQ21" s="86">
        <f t="shared" si="40"/>
        <v>0</v>
      </c>
    </row>
    <row r="22" spans="1:43" x14ac:dyDescent="0.25">
      <c r="A22" s="81" t="s">
        <v>25</v>
      </c>
      <c r="B22" s="83">
        <f t="shared" si="3"/>
        <v>0</v>
      </c>
      <c r="C22" s="83">
        <f t="shared" si="4"/>
        <v>0</v>
      </c>
      <c r="D22" s="83">
        <f t="shared" si="5"/>
        <v>0</v>
      </c>
      <c r="E22" s="83">
        <f t="shared" si="6"/>
        <v>0</v>
      </c>
      <c r="F22" s="83">
        <f t="shared" si="7"/>
        <v>0</v>
      </c>
      <c r="G22" s="83">
        <f t="shared" si="8"/>
        <v>0</v>
      </c>
      <c r="H22" s="136">
        <f t="shared" si="9"/>
        <v>0</v>
      </c>
      <c r="I22" s="136">
        <f t="shared" si="10"/>
        <v>0</v>
      </c>
      <c r="J22" s="136">
        <f t="shared" si="11"/>
        <v>0</v>
      </c>
      <c r="K22" s="136">
        <f t="shared" si="12"/>
        <v>0</v>
      </c>
      <c r="L22" s="136">
        <f t="shared" si="13"/>
        <v>0</v>
      </c>
      <c r="M22" s="136">
        <f t="shared" si="14"/>
        <v>0</v>
      </c>
      <c r="N22" s="137">
        <f t="shared" si="21"/>
        <v>0</v>
      </c>
      <c r="O22" s="137">
        <f t="shared" si="22"/>
        <v>0</v>
      </c>
      <c r="P22" s="137">
        <f t="shared" si="23"/>
        <v>0</v>
      </c>
      <c r="Q22" s="137">
        <f t="shared" si="24"/>
        <v>0</v>
      </c>
      <c r="R22" s="137">
        <f t="shared" si="25"/>
        <v>0</v>
      </c>
      <c r="S22" s="137">
        <f t="shared" si="26"/>
        <v>0</v>
      </c>
      <c r="T22" s="84">
        <f>'LIHEAP-WAP Production Tool'!B30</f>
        <v>0</v>
      </c>
      <c r="U22" s="85">
        <f t="shared" si="15"/>
        <v>0</v>
      </c>
      <c r="V22" s="85">
        <f t="shared" si="16"/>
        <v>0</v>
      </c>
      <c r="W22" s="85">
        <f t="shared" si="27"/>
        <v>0</v>
      </c>
      <c r="X22" s="84">
        <f t="shared" si="28"/>
        <v>0</v>
      </c>
      <c r="Y22" s="85">
        <f t="shared" si="27"/>
        <v>0</v>
      </c>
      <c r="Z22" s="86">
        <f t="shared" si="29"/>
        <v>0</v>
      </c>
      <c r="AA22" s="86">
        <f t="shared" si="30"/>
        <v>0</v>
      </c>
      <c r="AB22" s="84">
        <f>'DOE-WAP Production Tool'!B36</f>
        <v>0</v>
      </c>
      <c r="AC22" s="85">
        <f t="shared" si="17"/>
        <v>0</v>
      </c>
      <c r="AD22" s="85">
        <f t="shared" si="18"/>
        <v>0</v>
      </c>
      <c r="AE22" s="85">
        <f t="shared" ref="AE22" si="69">AD22/4</f>
        <v>0</v>
      </c>
      <c r="AF22" s="84">
        <f t="shared" si="32"/>
        <v>0</v>
      </c>
      <c r="AG22" s="85">
        <f t="shared" ref="AG22" si="70">AF22/4</f>
        <v>0</v>
      </c>
      <c r="AH22" s="86">
        <f t="shared" si="34"/>
        <v>0</v>
      </c>
      <c r="AI22" s="86">
        <f t="shared" si="35"/>
        <v>0</v>
      </c>
      <c r="AJ22" s="84">
        <f>'DOE_BIL WAP Production Tool'!B36</f>
        <v>0</v>
      </c>
      <c r="AK22" s="85">
        <f t="shared" si="19"/>
        <v>0</v>
      </c>
      <c r="AL22" s="85">
        <f t="shared" si="20"/>
        <v>0</v>
      </c>
      <c r="AM22" s="85">
        <f t="shared" ref="AM22" si="71">AL22/4</f>
        <v>0</v>
      </c>
      <c r="AN22" s="84">
        <f t="shared" si="37"/>
        <v>0</v>
      </c>
      <c r="AO22" s="85">
        <f t="shared" ref="AO22" si="72">AN22/4</f>
        <v>0</v>
      </c>
      <c r="AP22" s="86">
        <f t="shared" si="39"/>
        <v>0</v>
      </c>
      <c r="AQ22" s="86">
        <f t="shared" si="40"/>
        <v>0</v>
      </c>
    </row>
    <row r="23" spans="1:43" x14ac:dyDescent="0.25">
      <c r="A23" s="81" t="s">
        <v>26</v>
      </c>
      <c r="B23" s="83">
        <f t="shared" si="3"/>
        <v>0</v>
      </c>
      <c r="C23" s="83">
        <f t="shared" si="4"/>
        <v>0</v>
      </c>
      <c r="D23" s="83">
        <f t="shared" si="5"/>
        <v>0</v>
      </c>
      <c r="E23" s="83">
        <f t="shared" si="6"/>
        <v>0</v>
      </c>
      <c r="F23" s="83">
        <f t="shared" si="7"/>
        <v>0</v>
      </c>
      <c r="G23" s="83">
        <f t="shared" si="8"/>
        <v>0</v>
      </c>
      <c r="H23" s="136">
        <f t="shared" si="9"/>
        <v>0</v>
      </c>
      <c r="I23" s="136">
        <f t="shared" si="10"/>
        <v>0</v>
      </c>
      <c r="J23" s="136">
        <f t="shared" si="11"/>
        <v>0</v>
      </c>
      <c r="K23" s="136">
        <f t="shared" si="12"/>
        <v>0</v>
      </c>
      <c r="L23" s="136">
        <f t="shared" si="13"/>
        <v>0</v>
      </c>
      <c r="M23" s="136">
        <f t="shared" si="14"/>
        <v>0</v>
      </c>
      <c r="N23" s="137">
        <f t="shared" si="21"/>
        <v>0</v>
      </c>
      <c r="O23" s="137">
        <f t="shared" si="22"/>
        <v>0</v>
      </c>
      <c r="P23" s="137">
        <f t="shared" si="23"/>
        <v>0</v>
      </c>
      <c r="Q23" s="137">
        <f t="shared" si="24"/>
        <v>0</v>
      </c>
      <c r="R23" s="137">
        <f t="shared" si="25"/>
        <v>0</v>
      </c>
      <c r="S23" s="137">
        <f t="shared" si="26"/>
        <v>0</v>
      </c>
      <c r="T23" s="84">
        <f>'LIHEAP-WAP Production Tool'!B31</f>
        <v>0</v>
      </c>
      <c r="U23" s="85">
        <f t="shared" si="15"/>
        <v>0</v>
      </c>
      <c r="V23" s="85">
        <f t="shared" si="16"/>
        <v>0</v>
      </c>
      <c r="W23" s="85">
        <f t="shared" si="27"/>
        <v>0</v>
      </c>
      <c r="X23" s="84">
        <f t="shared" si="28"/>
        <v>0</v>
      </c>
      <c r="Y23" s="85">
        <f t="shared" si="27"/>
        <v>0</v>
      </c>
      <c r="Z23" s="86">
        <f t="shared" si="29"/>
        <v>0</v>
      </c>
      <c r="AA23" s="86">
        <f t="shared" si="30"/>
        <v>0</v>
      </c>
      <c r="AB23" s="84">
        <v>0</v>
      </c>
      <c r="AC23" s="85">
        <f t="shared" si="17"/>
        <v>0</v>
      </c>
      <c r="AD23" s="85">
        <f t="shared" si="18"/>
        <v>0</v>
      </c>
      <c r="AE23" s="85">
        <f t="shared" ref="AE23" si="73">AD23/4</f>
        <v>0</v>
      </c>
      <c r="AF23" s="84">
        <f t="shared" si="32"/>
        <v>0</v>
      </c>
      <c r="AG23" s="85">
        <f t="shared" ref="AG23" si="74">AF23/4</f>
        <v>0</v>
      </c>
      <c r="AH23" s="86">
        <f t="shared" si="34"/>
        <v>0</v>
      </c>
      <c r="AI23" s="86">
        <f t="shared" si="35"/>
        <v>0</v>
      </c>
      <c r="AJ23" s="84">
        <f>'DOE_BIL WAP Production Tool'!B37</f>
        <v>0</v>
      </c>
      <c r="AK23" s="85">
        <f t="shared" si="19"/>
        <v>0</v>
      </c>
      <c r="AL23" s="85">
        <f t="shared" si="20"/>
        <v>0</v>
      </c>
      <c r="AM23" s="85">
        <f t="shared" ref="AM23" si="75">AL23/4</f>
        <v>0</v>
      </c>
      <c r="AN23" s="84">
        <f t="shared" si="37"/>
        <v>0</v>
      </c>
      <c r="AO23" s="85">
        <f t="shared" ref="AO23" si="76">AN23/4</f>
        <v>0</v>
      </c>
      <c r="AP23" s="86">
        <f t="shared" si="39"/>
        <v>0</v>
      </c>
      <c r="AQ23" s="86">
        <f t="shared" si="40"/>
        <v>0</v>
      </c>
    </row>
    <row r="24" spans="1:43" x14ac:dyDescent="0.25">
      <c r="A24" s="81" t="s">
        <v>27</v>
      </c>
      <c r="B24" s="83">
        <f t="shared" si="3"/>
        <v>0</v>
      </c>
      <c r="C24" s="83">
        <f t="shared" si="4"/>
        <v>0</v>
      </c>
      <c r="D24" s="83">
        <f t="shared" si="5"/>
        <v>0</v>
      </c>
      <c r="E24" s="83">
        <f t="shared" si="6"/>
        <v>0</v>
      </c>
      <c r="F24" s="83">
        <f t="shared" si="7"/>
        <v>0</v>
      </c>
      <c r="G24" s="83">
        <f t="shared" si="8"/>
        <v>0</v>
      </c>
      <c r="H24" s="136">
        <f t="shared" si="9"/>
        <v>0</v>
      </c>
      <c r="I24" s="136">
        <f t="shared" si="10"/>
        <v>0</v>
      </c>
      <c r="J24" s="136">
        <f t="shared" si="11"/>
        <v>0</v>
      </c>
      <c r="K24" s="136">
        <f t="shared" si="12"/>
        <v>0</v>
      </c>
      <c r="L24" s="136">
        <f t="shared" si="13"/>
        <v>0</v>
      </c>
      <c r="M24" s="136">
        <f t="shared" si="14"/>
        <v>0</v>
      </c>
      <c r="N24" s="137">
        <f t="shared" si="21"/>
        <v>0</v>
      </c>
      <c r="O24" s="137">
        <f t="shared" si="22"/>
        <v>0</v>
      </c>
      <c r="P24" s="137">
        <f t="shared" si="23"/>
        <v>0</v>
      </c>
      <c r="Q24" s="137">
        <f t="shared" si="24"/>
        <v>0</v>
      </c>
      <c r="R24" s="137">
        <f t="shared" si="25"/>
        <v>0</v>
      </c>
      <c r="S24" s="137">
        <f t="shared" si="26"/>
        <v>0</v>
      </c>
      <c r="T24" s="84">
        <f>'LIHEAP-WAP Production Tool'!B32</f>
        <v>0</v>
      </c>
      <c r="U24" s="85">
        <f t="shared" si="15"/>
        <v>0</v>
      </c>
      <c r="V24" s="85">
        <f t="shared" si="16"/>
        <v>0</v>
      </c>
      <c r="W24" s="85">
        <f t="shared" si="27"/>
        <v>0</v>
      </c>
      <c r="X24" s="84">
        <f t="shared" si="28"/>
        <v>0</v>
      </c>
      <c r="Y24" s="85">
        <f t="shared" si="27"/>
        <v>0</v>
      </c>
      <c r="Z24" s="86">
        <f t="shared" si="29"/>
        <v>0</v>
      </c>
      <c r="AA24" s="86">
        <f t="shared" si="30"/>
        <v>0</v>
      </c>
      <c r="AB24" s="84">
        <v>0</v>
      </c>
      <c r="AC24" s="85">
        <f t="shared" si="17"/>
        <v>0</v>
      </c>
      <c r="AD24" s="85">
        <f t="shared" si="18"/>
        <v>0</v>
      </c>
      <c r="AE24" s="85">
        <f t="shared" ref="AE24" si="77">AD24/4</f>
        <v>0</v>
      </c>
      <c r="AF24" s="84">
        <f t="shared" si="32"/>
        <v>0</v>
      </c>
      <c r="AG24" s="85">
        <f t="shared" ref="AG24" si="78">AF24/4</f>
        <v>0</v>
      </c>
      <c r="AH24" s="86">
        <f t="shared" si="34"/>
        <v>0</v>
      </c>
      <c r="AI24" s="86">
        <f t="shared" si="35"/>
        <v>0</v>
      </c>
      <c r="AJ24" s="84">
        <f>'DOE_BIL WAP Production Tool'!B38</f>
        <v>0</v>
      </c>
      <c r="AK24" s="85">
        <f t="shared" si="19"/>
        <v>0</v>
      </c>
      <c r="AL24" s="85">
        <f t="shared" si="20"/>
        <v>0</v>
      </c>
      <c r="AM24" s="85">
        <f t="shared" ref="AM24" si="79">AL24/4</f>
        <v>0</v>
      </c>
      <c r="AN24" s="84">
        <f t="shared" si="37"/>
        <v>0</v>
      </c>
      <c r="AO24" s="85">
        <f t="shared" ref="AO24" si="80">AN24/4</f>
        <v>0</v>
      </c>
      <c r="AP24" s="86">
        <f t="shared" si="39"/>
        <v>0</v>
      </c>
      <c r="AQ24" s="86">
        <f t="shared" si="40"/>
        <v>0</v>
      </c>
    </row>
    <row r="25" spans="1:43" x14ac:dyDescent="0.25">
      <c r="A25" s="81" t="s">
        <v>28</v>
      </c>
      <c r="B25" s="83">
        <f t="shared" si="3"/>
        <v>0</v>
      </c>
      <c r="C25" s="83">
        <f t="shared" si="4"/>
        <v>0</v>
      </c>
      <c r="D25" s="83">
        <f t="shared" si="5"/>
        <v>0</v>
      </c>
      <c r="E25" s="83">
        <f t="shared" si="6"/>
        <v>0</v>
      </c>
      <c r="F25" s="83">
        <f t="shared" si="7"/>
        <v>0</v>
      </c>
      <c r="G25" s="83">
        <f t="shared" si="8"/>
        <v>0</v>
      </c>
      <c r="H25" s="136">
        <f t="shared" si="9"/>
        <v>0</v>
      </c>
      <c r="I25" s="136">
        <f t="shared" si="10"/>
        <v>0</v>
      </c>
      <c r="J25" s="136">
        <f t="shared" si="11"/>
        <v>0</v>
      </c>
      <c r="K25" s="136">
        <f t="shared" si="12"/>
        <v>0</v>
      </c>
      <c r="L25" s="136">
        <f t="shared" si="13"/>
        <v>0</v>
      </c>
      <c r="M25" s="136">
        <f t="shared" si="14"/>
        <v>0</v>
      </c>
      <c r="N25" s="137">
        <f t="shared" si="21"/>
        <v>0</v>
      </c>
      <c r="O25" s="137">
        <f t="shared" si="22"/>
        <v>0</v>
      </c>
      <c r="P25" s="137">
        <f t="shared" si="23"/>
        <v>0</v>
      </c>
      <c r="Q25" s="137">
        <f t="shared" si="24"/>
        <v>0</v>
      </c>
      <c r="R25" s="137">
        <f t="shared" si="25"/>
        <v>0</v>
      </c>
      <c r="S25" s="137">
        <f t="shared" si="26"/>
        <v>0</v>
      </c>
      <c r="T25" s="84">
        <f>'LIHEAP-WAP Production Tool'!B33</f>
        <v>0</v>
      </c>
      <c r="U25" s="85">
        <f t="shared" si="15"/>
        <v>0</v>
      </c>
      <c r="V25" s="85">
        <f t="shared" si="16"/>
        <v>0</v>
      </c>
      <c r="W25" s="85">
        <f t="shared" si="27"/>
        <v>0</v>
      </c>
      <c r="X25" s="84">
        <f t="shared" si="28"/>
        <v>0</v>
      </c>
      <c r="Y25" s="85">
        <f t="shared" si="27"/>
        <v>0</v>
      </c>
      <c r="Z25" s="86">
        <f t="shared" si="29"/>
        <v>0</v>
      </c>
      <c r="AA25" s="86">
        <f t="shared" si="30"/>
        <v>0</v>
      </c>
      <c r="AB25" s="84">
        <v>0</v>
      </c>
      <c r="AC25" s="85">
        <f t="shared" si="17"/>
        <v>0</v>
      </c>
      <c r="AD25" s="85">
        <f t="shared" si="18"/>
        <v>0</v>
      </c>
      <c r="AE25" s="85">
        <f t="shared" ref="AE25" si="81">AD25/4</f>
        <v>0</v>
      </c>
      <c r="AF25" s="84">
        <f t="shared" si="32"/>
        <v>0</v>
      </c>
      <c r="AG25" s="85">
        <f t="shared" ref="AG25" si="82">AF25/4</f>
        <v>0</v>
      </c>
      <c r="AH25" s="86">
        <f t="shared" si="34"/>
        <v>0</v>
      </c>
      <c r="AI25" s="86">
        <f t="shared" si="35"/>
        <v>0</v>
      </c>
      <c r="AJ25" s="84">
        <f>'DOE_BIL WAP Production Tool'!B39</f>
        <v>0</v>
      </c>
      <c r="AK25" s="85">
        <f t="shared" si="19"/>
        <v>0</v>
      </c>
      <c r="AL25" s="85">
        <f t="shared" si="20"/>
        <v>0</v>
      </c>
      <c r="AM25" s="85">
        <f t="shared" ref="AM25" si="83">AL25/4</f>
        <v>0</v>
      </c>
      <c r="AN25" s="84">
        <f t="shared" si="37"/>
        <v>0</v>
      </c>
      <c r="AO25" s="85">
        <f t="shared" ref="AO25" si="84">AN25/4</f>
        <v>0</v>
      </c>
      <c r="AP25" s="86">
        <f t="shared" si="39"/>
        <v>0</v>
      </c>
      <c r="AQ25" s="86">
        <f t="shared" si="40"/>
        <v>0</v>
      </c>
    </row>
    <row r="26" spans="1:43" ht="14.45" customHeight="1" x14ac:dyDescent="0.25">
      <c r="A26" s="81" t="s">
        <v>29</v>
      </c>
      <c r="B26" s="83">
        <f t="shared" si="3"/>
        <v>0</v>
      </c>
      <c r="C26" s="83">
        <f t="shared" si="4"/>
        <v>0</v>
      </c>
      <c r="D26" s="83">
        <f t="shared" si="5"/>
        <v>0</v>
      </c>
      <c r="E26" s="83">
        <f t="shared" si="6"/>
        <v>0</v>
      </c>
      <c r="F26" s="83">
        <f t="shared" si="7"/>
        <v>0</v>
      </c>
      <c r="G26" s="83">
        <f t="shared" si="8"/>
        <v>0</v>
      </c>
      <c r="H26" s="136">
        <f t="shared" si="9"/>
        <v>0</v>
      </c>
      <c r="I26" s="136">
        <f t="shared" si="10"/>
        <v>0</v>
      </c>
      <c r="J26" s="136">
        <f t="shared" si="11"/>
        <v>0</v>
      </c>
      <c r="K26" s="136">
        <f t="shared" si="12"/>
        <v>0</v>
      </c>
      <c r="L26" s="136">
        <f t="shared" si="13"/>
        <v>0</v>
      </c>
      <c r="M26" s="136">
        <f t="shared" si="14"/>
        <v>0</v>
      </c>
      <c r="N26" s="137">
        <f t="shared" si="21"/>
        <v>0</v>
      </c>
      <c r="O26" s="137">
        <f t="shared" si="22"/>
        <v>0</v>
      </c>
      <c r="P26" s="137">
        <f t="shared" si="23"/>
        <v>0</v>
      </c>
      <c r="Q26" s="137">
        <f t="shared" si="24"/>
        <v>0</v>
      </c>
      <c r="R26" s="137">
        <f t="shared" si="25"/>
        <v>0</v>
      </c>
      <c r="S26" s="137">
        <f t="shared" si="26"/>
        <v>0</v>
      </c>
      <c r="T26" s="84">
        <f>'LIHEAP-WAP Production Tool'!B34</f>
        <v>0</v>
      </c>
      <c r="U26" s="85">
        <f t="shared" si="15"/>
        <v>0</v>
      </c>
      <c r="V26" s="85">
        <f t="shared" si="16"/>
        <v>0</v>
      </c>
      <c r="W26" s="85">
        <f t="shared" si="27"/>
        <v>0</v>
      </c>
      <c r="X26" s="84">
        <f t="shared" si="28"/>
        <v>0</v>
      </c>
      <c r="Y26" s="85">
        <f t="shared" si="27"/>
        <v>0</v>
      </c>
      <c r="Z26" s="86">
        <f t="shared" si="29"/>
        <v>0</v>
      </c>
      <c r="AA26" s="86">
        <f t="shared" si="30"/>
        <v>0</v>
      </c>
      <c r="AB26" s="84">
        <v>0</v>
      </c>
      <c r="AC26" s="85">
        <f t="shared" si="17"/>
        <v>0</v>
      </c>
      <c r="AD26" s="85">
        <f t="shared" si="18"/>
        <v>0</v>
      </c>
      <c r="AE26" s="85">
        <f t="shared" ref="AE26" si="85">AD26/4</f>
        <v>0</v>
      </c>
      <c r="AF26" s="84">
        <f t="shared" si="32"/>
        <v>0</v>
      </c>
      <c r="AG26" s="85">
        <f t="shared" ref="AG26" si="86">AF26/4</f>
        <v>0</v>
      </c>
      <c r="AH26" s="86">
        <f t="shared" si="34"/>
        <v>0</v>
      </c>
      <c r="AI26" s="86">
        <f t="shared" si="35"/>
        <v>0</v>
      </c>
      <c r="AJ26" s="84">
        <f>'DOE_BIL WAP Production Tool'!B40</f>
        <v>0</v>
      </c>
      <c r="AK26" s="85">
        <f t="shared" si="19"/>
        <v>0</v>
      </c>
      <c r="AL26" s="85">
        <f t="shared" si="20"/>
        <v>0</v>
      </c>
      <c r="AM26" s="85">
        <f t="shared" ref="AM26" si="87">AL26/4</f>
        <v>0</v>
      </c>
      <c r="AN26" s="84">
        <f t="shared" si="37"/>
        <v>0</v>
      </c>
      <c r="AO26" s="85">
        <f t="shared" ref="AO26" si="88">AN26/4</f>
        <v>0</v>
      </c>
      <c r="AP26" s="86">
        <f t="shared" si="39"/>
        <v>0</v>
      </c>
      <c r="AQ26" s="86">
        <f t="shared" si="40"/>
        <v>0</v>
      </c>
    </row>
    <row r="27" spans="1:43" x14ac:dyDescent="0.25">
      <c r="A27" s="81" t="s">
        <v>30</v>
      </c>
      <c r="B27" s="83">
        <f t="shared" si="3"/>
        <v>0</v>
      </c>
      <c r="C27" s="83">
        <f t="shared" si="4"/>
        <v>0</v>
      </c>
      <c r="D27" s="83">
        <f t="shared" si="5"/>
        <v>0</v>
      </c>
      <c r="E27" s="83">
        <f t="shared" si="6"/>
        <v>0</v>
      </c>
      <c r="F27" s="83">
        <f t="shared" si="7"/>
        <v>0</v>
      </c>
      <c r="G27" s="83">
        <f t="shared" si="8"/>
        <v>0</v>
      </c>
      <c r="H27" s="136">
        <f t="shared" si="9"/>
        <v>0</v>
      </c>
      <c r="I27" s="136">
        <f t="shared" si="10"/>
        <v>0</v>
      </c>
      <c r="J27" s="136">
        <f t="shared" si="11"/>
        <v>0</v>
      </c>
      <c r="K27" s="136">
        <f t="shared" si="12"/>
        <v>0</v>
      </c>
      <c r="L27" s="136">
        <f t="shared" si="13"/>
        <v>0</v>
      </c>
      <c r="M27" s="136">
        <f t="shared" si="14"/>
        <v>0</v>
      </c>
      <c r="N27" s="137">
        <f t="shared" si="21"/>
        <v>0</v>
      </c>
      <c r="O27" s="137">
        <f t="shared" si="22"/>
        <v>0</v>
      </c>
      <c r="P27" s="137">
        <f t="shared" si="23"/>
        <v>0</v>
      </c>
      <c r="Q27" s="137">
        <f t="shared" si="24"/>
        <v>0</v>
      </c>
      <c r="R27" s="137">
        <f t="shared" si="25"/>
        <v>0</v>
      </c>
      <c r="S27" s="137">
        <f t="shared" si="26"/>
        <v>0</v>
      </c>
      <c r="T27" s="84">
        <f>'LIHEAP-WAP Production Tool'!B35</f>
        <v>0</v>
      </c>
      <c r="U27" s="85">
        <f t="shared" si="15"/>
        <v>0</v>
      </c>
      <c r="V27" s="85">
        <f t="shared" si="16"/>
        <v>0</v>
      </c>
      <c r="W27" s="85">
        <f>V27/3</f>
        <v>0</v>
      </c>
      <c r="X27" s="84">
        <f t="shared" si="28"/>
        <v>0</v>
      </c>
      <c r="Y27" s="85">
        <f>X27/3</f>
        <v>0</v>
      </c>
      <c r="Z27" s="86">
        <f t="shared" si="29"/>
        <v>0</v>
      </c>
      <c r="AA27" s="86">
        <f t="shared" si="30"/>
        <v>0</v>
      </c>
      <c r="AB27" s="84">
        <v>0</v>
      </c>
      <c r="AC27" s="85">
        <f t="shared" si="17"/>
        <v>0</v>
      </c>
      <c r="AD27" s="85">
        <f t="shared" si="18"/>
        <v>0</v>
      </c>
      <c r="AE27" s="85">
        <f>AD27/3</f>
        <v>0</v>
      </c>
      <c r="AF27" s="84">
        <f t="shared" si="32"/>
        <v>0</v>
      </c>
      <c r="AG27" s="85">
        <f>AF27/3</f>
        <v>0</v>
      </c>
      <c r="AH27" s="86">
        <f t="shared" si="34"/>
        <v>0</v>
      </c>
      <c r="AI27" s="86">
        <f t="shared" si="35"/>
        <v>0</v>
      </c>
      <c r="AJ27" s="84">
        <f>'DOE_BIL WAP Production Tool'!B41</f>
        <v>0</v>
      </c>
      <c r="AK27" s="85">
        <f t="shared" si="19"/>
        <v>0</v>
      </c>
      <c r="AL27" s="85">
        <f t="shared" si="20"/>
        <v>0</v>
      </c>
      <c r="AM27" s="85">
        <f>AL27/3</f>
        <v>0</v>
      </c>
      <c r="AN27" s="84">
        <f t="shared" si="37"/>
        <v>0</v>
      </c>
      <c r="AO27" s="85">
        <f>AN27/3</f>
        <v>0</v>
      </c>
      <c r="AP27" s="86">
        <f t="shared" si="39"/>
        <v>0</v>
      </c>
      <c r="AQ27" s="86">
        <f t="shared" si="40"/>
        <v>0</v>
      </c>
    </row>
    <row r="28" spans="1:43" x14ac:dyDescent="0.25">
      <c r="A28" s="81" t="s">
        <v>31</v>
      </c>
      <c r="B28" s="83">
        <f t="shared" si="3"/>
        <v>0</v>
      </c>
      <c r="C28" s="83">
        <f t="shared" si="4"/>
        <v>0</v>
      </c>
      <c r="D28" s="83">
        <f t="shared" si="5"/>
        <v>0</v>
      </c>
      <c r="E28" s="83">
        <f t="shared" si="6"/>
        <v>0</v>
      </c>
      <c r="F28" s="83">
        <f t="shared" si="7"/>
        <v>0</v>
      </c>
      <c r="G28" s="83">
        <f t="shared" si="8"/>
        <v>0</v>
      </c>
      <c r="H28" s="136">
        <f t="shared" si="9"/>
        <v>0</v>
      </c>
      <c r="I28" s="136">
        <f t="shared" si="10"/>
        <v>0</v>
      </c>
      <c r="J28" s="136">
        <f t="shared" si="11"/>
        <v>0</v>
      </c>
      <c r="K28" s="136">
        <f t="shared" si="12"/>
        <v>0</v>
      </c>
      <c r="L28" s="136">
        <f t="shared" si="13"/>
        <v>0</v>
      </c>
      <c r="M28" s="136">
        <f t="shared" si="14"/>
        <v>0</v>
      </c>
      <c r="N28" s="137">
        <f t="shared" si="21"/>
        <v>0</v>
      </c>
      <c r="O28" s="137">
        <f t="shared" si="22"/>
        <v>0</v>
      </c>
      <c r="P28" s="137">
        <f t="shared" si="23"/>
        <v>0</v>
      </c>
      <c r="Q28" s="137">
        <f t="shared" si="24"/>
        <v>0</v>
      </c>
      <c r="R28" s="137">
        <f t="shared" si="25"/>
        <v>0</v>
      </c>
      <c r="S28" s="137">
        <f t="shared" si="26"/>
        <v>0</v>
      </c>
      <c r="T28" s="84">
        <f>'LIHEAP-WAP Production Tool'!B36</f>
        <v>0</v>
      </c>
      <c r="U28" s="85">
        <f t="shared" si="15"/>
        <v>0</v>
      </c>
      <c r="V28" s="85">
        <f t="shared" si="16"/>
        <v>0</v>
      </c>
      <c r="W28" s="85">
        <f>V28/2.5</f>
        <v>0</v>
      </c>
      <c r="X28" s="84">
        <f t="shared" si="28"/>
        <v>0</v>
      </c>
      <c r="Y28" s="85">
        <f>X28/2.5</f>
        <v>0</v>
      </c>
      <c r="Z28" s="86">
        <f t="shared" si="29"/>
        <v>0</v>
      </c>
      <c r="AA28" s="86">
        <f t="shared" si="30"/>
        <v>0</v>
      </c>
      <c r="AB28" s="84">
        <v>0</v>
      </c>
      <c r="AC28" s="85">
        <f t="shared" si="17"/>
        <v>0</v>
      </c>
      <c r="AD28" s="85">
        <f t="shared" si="18"/>
        <v>0</v>
      </c>
      <c r="AE28" s="85">
        <f>AD28/2.5</f>
        <v>0</v>
      </c>
      <c r="AF28" s="84">
        <f t="shared" si="32"/>
        <v>0</v>
      </c>
      <c r="AG28" s="85">
        <f>AF28/2.5</f>
        <v>0</v>
      </c>
      <c r="AH28" s="86">
        <f t="shared" si="34"/>
        <v>0</v>
      </c>
      <c r="AI28" s="86">
        <f t="shared" si="35"/>
        <v>0</v>
      </c>
      <c r="AJ28" s="84">
        <f>'DOE_BIL WAP Production Tool'!B42</f>
        <v>0</v>
      </c>
      <c r="AK28" s="85">
        <f t="shared" si="19"/>
        <v>0</v>
      </c>
      <c r="AL28" s="85">
        <f t="shared" si="20"/>
        <v>0</v>
      </c>
      <c r="AM28" s="85">
        <f>AL28/2.5</f>
        <v>0</v>
      </c>
      <c r="AN28" s="84">
        <f t="shared" si="37"/>
        <v>0</v>
      </c>
      <c r="AO28" s="85">
        <f>AN28/2.5</f>
        <v>0</v>
      </c>
      <c r="AP28" s="86">
        <f t="shared" si="39"/>
        <v>0</v>
      </c>
      <c r="AQ28" s="86">
        <f t="shared" si="40"/>
        <v>0</v>
      </c>
    </row>
    <row r="29" spans="1:43" x14ac:dyDescent="0.25">
      <c r="A29" s="80">
        <v>45658</v>
      </c>
      <c r="B29" s="83">
        <f t="shared" si="3"/>
        <v>0</v>
      </c>
      <c r="C29" s="83">
        <f t="shared" si="4"/>
        <v>0</v>
      </c>
      <c r="D29" s="83">
        <f t="shared" si="5"/>
        <v>0</v>
      </c>
      <c r="E29" s="83">
        <f t="shared" si="6"/>
        <v>0</v>
      </c>
      <c r="F29" s="83">
        <f t="shared" si="7"/>
        <v>0</v>
      </c>
      <c r="G29" s="83">
        <f t="shared" si="8"/>
        <v>0</v>
      </c>
      <c r="H29" s="136">
        <f t="shared" si="9"/>
        <v>0</v>
      </c>
      <c r="I29" s="136">
        <f t="shared" si="10"/>
        <v>0</v>
      </c>
      <c r="J29" s="136">
        <f t="shared" si="11"/>
        <v>0</v>
      </c>
      <c r="K29" s="136">
        <f t="shared" si="12"/>
        <v>0</v>
      </c>
      <c r="L29" s="136">
        <f t="shared" si="13"/>
        <v>0</v>
      </c>
      <c r="M29" s="136">
        <f t="shared" si="14"/>
        <v>0</v>
      </c>
      <c r="N29" s="137">
        <f t="shared" si="21"/>
        <v>0</v>
      </c>
      <c r="O29" s="137">
        <f t="shared" si="22"/>
        <v>0</v>
      </c>
      <c r="P29" s="137">
        <f t="shared" si="23"/>
        <v>0</v>
      </c>
      <c r="Q29" s="137">
        <f t="shared" si="24"/>
        <v>0</v>
      </c>
      <c r="R29" s="137">
        <f t="shared" si="25"/>
        <v>0</v>
      </c>
      <c r="S29" s="137">
        <f t="shared" si="26"/>
        <v>0</v>
      </c>
      <c r="T29" s="84">
        <v>0</v>
      </c>
      <c r="U29" s="85">
        <f t="shared" si="15"/>
        <v>0</v>
      </c>
      <c r="V29" s="85">
        <f t="shared" si="16"/>
        <v>0</v>
      </c>
      <c r="W29" s="85">
        <f t="shared" si="27"/>
        <v>0</v>
      </c>
      <c r="X29" s="84">
        <f t="shared" si="28"/>
        <v>0</v>
      </c>
      <c r="Y29" s="85">
        <f t="shared" si="27"/>
        <v>0</v>
      </c>
      <c r="Z29" s="86">
        <f t="shared" si="29"/>
        <v>0</v>
      </c>
      <c r="AA29" s="86">
        <f t="shared" si="30"/>
        <v>0</v>
      </c>
      <c r="AB29" s="84">
        <v>0</v>
      </c>
      <c r="AC29" s="85">
        <f t="shared" si="17"/>
        <v>0</v>
      </c>
      <c r="AD29" s="85">
        <f t="shared" si="18"/>
        <v>0</v>
      </c>
      <c r="AE29" s="85">
        <f t="shared" ref="AE29" si="89">AD29/4</f>
        <v>0</v>
      </c>
      <c r="AF29" s="84">
        <f t="shared" si="32"/>
        <v>0</v>
      </c>
      <c r="AG29" s="85">
        <f t="shared" ref="AG29" si="90">AF29/4</f>
        <v>0</v>
      </c>
      <c r="AH29" s="86">
        <f t="shared" si="34"/>
        <v>0</v>
      </c>
      <c r="AI29" s="86">
        <f t="shared" si="35"/>
        <v>0</v>
      </c>
      <c r="AJ29" s="84">
        <f>'DOE_BIL WAP Production Tool'!B43</f>
        <v>0</v>
      </c>
      <c r="AK29" s="85">
        <f t="shared" si="19"/>
        <v>0</v>
      </c>
      <c r="AL29" s="85">
        <f t="shared" si="20"/>
        <v>0</v>
      </c>
      <c r="AM29" s="85">
        <f t="shared" ref="AM29" si="91">AL29/4</f>
        <v>0</v>
      </c>
      <c r="AN29" s="84">
        <f t="shared" si="37"/>
        <v>0</v>
      </c>
      <c r="AO29" s="85">
        <f t="shared" ref="AO29" si="92">AN29/4</f>
        <v>0</v>
      </c>
      <c r="AP29" s="86">
        <f t="shared" si="39"/>
        <v>0</v>
      </c>
      <c r="AQ29" s="86">
        <f t="shared" si="40"/>
        <v>0</v>
      </c>
    </row>
    <row r="30" spans="1:43" x14ac:dyDescent="0.25">
      <c r="A30" s="81" t="s">
        <v>21</v>
      </c>
      <c r="B30" s="83">
        <f t="shared" si="3"/>
        <v>0</v>
      </c>
      <c r="C30" s="83">
        <f t="shared" si="4"/>
        <v>0</v>
      </c>
      <c r="D30" s="83">
        <f t="shared" si="5"/>
        <v>0</v>
      </c>
      <c r="E30" s="83">
        <f t="shared" si="6"/>
        <v>0</v>
      </c>
      <c r="F30" s="83">
        <f t="shared" si="7"/>
        <v>0</v>
      </c>
      <c r="G30" s="83">
        <f t="shared" si="8"/>
        <v>0</v>
      </c>
      <c r="H30" s="136">
        <f t="shared" si="9"/>
        <v>0</v>
      </c>
      <c r="I30" s="136">
        <f t="shared" si="10"/>
        <v>0</v>
      </c>
      <c r="J30" s="136">
        <f t="shared" si="11"/>
        <v>0</v>
      </c>
      <c r="K30" s="136">
        <f t="shared" si="12"/>
        <v>0</v>
      </c>
      <c r="L30" s="136">
        <f t="shared" si="13"/>
        <v>0</v>
      </c>
      <c r="M30" s="136">
        <f t="shared" si="14"/>
        <v>0</v>
      </c>
      <c r="N30" s="137">
        <f t="shared" si="21"/>
        <v>0</v>
      </c>
      <c r="O30" s="137">
        <f t="shared" si="22"/>
        <v>0</v>
      </c>
      <c r="P30" s="137">
        <f t="shared" si="23"/>
        <v>0</v>
      </c>
      <c r="Q30" s="137">
        <f t="shared" si="24"/>
        <v>0</v>
      </c>
      <c r="R30" s="137">
        <f t="shared" si="25"/>
        <v>0</v>
      </c>
      <c r="S30" s="137">
        <f t="shared" si="26"/>
        <v>0</v>
      </c>
      <c r="T30" s="84">
        <v>0</v>
      </c>
      <c r="U30" s="85">
        <f t="shared" si="15"/>
        <v>0</v>
      </c>
      <c r="V30" s="85">
        <f t="shared" si="16"/>
        <v>0</v>
      </c>
      <c r="W30" s="85">
        <f t="shared" si="27"/>
        <v>0</v>
      </c>
      <c r="X30" s="84">
        <f t="shared" si="28"/>
        <v>0</v>
      </c>
      <c r="Y30" s="85">
        <f t="shared" si="27"/>
        <v>0</v>
      </c>
      <c r="Z30" s="86">
        <f t="shared" si="29"/>
        <v>0</v>
      </c>
      <c r="AA30" s="86">
        <f t="shared" si="30"/>
        <v>0</v>
      </c>
      <c r="AB30" s="84">
        <v>0</v>
      </c>
      <c r="AC30" s="85">
        <f t="shared" si="17"/>
        <v>0</v>
      </c>
      <c r="AD30" s="85">
        <f t="shared" si="18"/>
        <v>0</v>
      </c>
      <c r="AE30" s="85">
        <f t="shared" ref="AE30" si="93">AD30/4</f>
        <v>0</v>
      </c>
      <c r="AF30" s="84">
        <f t="shared" si="32"/>
        <v>0</v>
      </c>
      <c r="AG30" s="85">
        <f t="shared" ref="AG30" si="94">AF30/4</f>
        <v>0</v>
      </c>
      <c r="AH30" s="86">
        <f t="shared" si="34"/>
        <v>0</v>
      </c>
      <c r="AI30" s="86">
        <f t="shared" si="35"/>
        <v>0</v>
      </c>
      <c r="AJ30" s="84">
        <f>'DOE_BIL WAP Production Tool'!B44</f>
        <v>0</v>
      </c>
      <c r="AK30" s="85">
        <f t="shared" si="19"/>
        <v>0</v>
      </c>
      <c r="AL30" s="85">
        <f t="shared" si="20"/>
        <v>0</v>
      </c>
      <c r="AM30" s="85">
        <f t="shared" ref="AM30" si="95">AL30/4</f>
        <v>0</v>
      </c>
      <c r="AN30" s="84">
        <f t="shared" si="37"/>
        <v>0</v>
      </c>
      <c r="AO30" s="85">
        <f t="shared" ref="AO30" si="96">AN30/4</f>
        <v>0</v>
      </c>
      <c r="AP30" s="86">
        <f t="shared" si="39"/>
        <v>0</v>
      </c>
      <c r="AQ30" s="86">
        <f t="shared" si="40"/>
        <v>0</v>
      </c>
    </row>
    <row r="31" spans="1:43" x14ac:dyDescent="0.25">
      <c r="A31" s="81" t="s">
        <v>22</v>
      </c>
      <c r="B31" s="83">
        <f t="shared" si="3"/>
        <v>0</v>
      </c>
      <c r="C31" s="83">
        <f t="shared" si="4"/>
        <v>0</v>
      </c>
      <c r="D31" s="83">
        <f t="shared" si="5"/>
        <v>0</v>
      </c>
      <c r="E31" s="83">
        <f t="shared" si="6"/>
        <v>0</v>
      </c>
      <c r="F31" s="83">
        <f t="shared" si="7"/>
        <v>0</v>
      </c>
      <c r="G31" s="83">
        <f t="shared" si="8"/>
        <v>0</v>
      </c>
      <c r="H31" s="136">
        <f t="shared" si="9"/>
        <v>0</v>
      </c>
      <c r="I31" s="136">
        <f t="shared" si="10"/>
        <v>0</v>
      </c>
      <c r="J31" s="136">
        <f t="shared" si="11"/>
        <v>0</v>
      </c>
      <c r="K31" s="136">
        <f t="shared" si="12"/>
        <v>0</v>
      </c>
      <c r="L31" s="136">
        <f t="shared" si="13"/>
        <v>0</v>
      </c>
      <c r="M31" s="136">
        <f t="shared" si="14"/>
        <v>0</v>
      </c>
      <c r="N31" s="137">
        <f t="shared" si="21"/>
        <v>0</v>
      </c>
      <c r="O31" s="137">
        <f t="shared" si="22"/>
        <v>0</v>
      </c>
      <c r="P31" s="137">
        <f t="shared" si="23"/>
        <v>0</v>
      </c>
      <c r="Q31" s="137">
        <f t="shared" si="24"/>
        <v>0</v>
      </c>
      <c r="R31" s="137">
        <f t="shared" si="25"/>
        <v>0</v>
      </c>
      <c r="S31" s="137">
        <f t="shared" si="26"/>
        <v>0</v>
      </c>
      <c r="T31" s="84">
        <v>0</v>
      </c>
      <c r="U31" s="85">
        <f t="shared" si="15"/>
        <v>0</v>
      </c>
      <c r="V31" s="85">
        <f t="shared" si="16"/>
        <v>0</v>
      </c>
      <c r="W31" s="85">
        <f t="shared" si="27"/>
        <v>0</v>
      </c>
      <c r="X31" s="84">
        <f t="shared" si="28"/>
        <v>0</v>
      </c>
      <c r="Y31" s="85">
        <f t="shared" si="27"/>
        <v>0</v>
      </c>
      <c r="Z31" s="86">
        <f t="shared" si="29"/>
        <v>0</v>
      </c>
      <c r="AA31" s="86">
        <f t="shared" si="30"/>
        <v>0</v>
      </c>
      <c r="AB31" s="84">
        <v>0</v>
      </c>
      <c r="AC31" s="85">
        <f t="shared" si="17"/>
        <v>0</v>
      </c>
      <c r="AD31" s="85">
        <f t="shared" si="18"/>
        <v>0</v>
      </c>
      <c r="AE31" s="85">
        <f t="shared" ref="AE31" si="97">AD31/4</f>
        <v>0</v>
      </c>
      <c r="AF31" s="84">
        <f t="shared" si="32"/>
        <v>0</v>
      </c>
      <c r="AG31" s="85">
        <f t="shared" ref="AG31" si="98">AF31/4</f>
        <v>0</v>
      </c>
      <c r="AH31" s="86">
        <f t="shared" si="34"/>
        <v>0</v>
      </c>
      <c r="AI31" s="86">
        <f t="shared" si="35"/>
        <v>0</v>
      </c>
      <c r="AJ31" s="84">
        <f>'DOE_BIL WAP Production Tool'!B45</f>
        <v>0</v>
      </c>
      <c r="AK31" s="85">
        <f t="shared" si="19"/>
        <v>0</v>
      </c>
      <c r="AL31" s="85">
        <f t="shared" si="20"/>
        <v>0</v>
      </c>
      <c r="AM31" s="85">
        <f t="shared" ref="AM31" si="99">AL31/4</f>
        <v>0</v>
      </c>
      <c r="AN31" s="84">
        <f t="shared" si="37"/>
        <v>0</v>
      </c>
      <c r="AO31" s="85">
        <f t="shared" ref="AO31" si="100">AN31/4</f>
        <v>0</v>
      </c>
      <c r="AP31" s="86">
        <f t="shared" si="39"/>
        <v>0</v>
      </c>
      <c r="AQ31" s="86">
        <f t="shared" si="40"/>
        <v>0</v>
      </c>
    </row>
    <row r="32" spans="1:43" x14ac:dyDescent="0.25">
      <c r="A32" s="81" t="s">
        <v>23</v>
      </c>
      <c r="B32" s="83">
        <f t="shared" si="3"/>
        <v>0</v>
      </c>
      <c r="C32" s="83">
        <f t="shared" si="4"/>
        <v>0</v>
      </c>
      <c r="D32" s="83">
        <f t="shared" si="5"/>
        <v>0</v>
      </c>
      <c r="E32" s="83">
        <f t="shared" si="6"/>
        <v>0</v>
      </c>
      <c r="F32" s="83">
        <f t="shared" si="7"/>
        <v>0</v>
      </c>
      <c r="G32" s="83">
        <f t="shared" si="8"/>
        <v>0</v>
      </c>
      <c r="H32" s="136">
        <f t="shared" si="9"/>
        <v>0</v>
      </c>
      <c r="I32" s="136">
        <f t="shared" si="10"/>
        <v>0</v>
      </c>
      <c r="J32" s="136">
        <f t="shared" si="11"/>
        <v>0</v>
      </c>
      <c r="K32" s="136">
        <f t="shared" si="12"/>
        <v>0</v>
      </c>
      <c r="L32" s="136">
        <f t="shared" si="13"/>
        <v>0</v>
      </c>
      <c r="M32" s="136">
        <f t="shared" si="14"/>
        <v>0</v>
      </c>
      <c r="N32" s="137">
        <f t="shared" si="21"/>
        <v>0</v>
      </c>
      <c r="O32" s="137">
        <f t="shared" si="22"/>
        <v>0</v>
      </c>
      <c r="P32" s="137">
        <f t="shared" si="23"/>
        <v>0</v>
      </c>
      <c r="Q32" s="137">
        <f t="shared" si="24"/>
        <v>0</v>
      </c>
      <c r="R32" s="137">
        <f t="shared" si="25"/>
        <v>0</v>
      </c>
      <c r="S32" s="137">
        <f t="shared" si="26"/>
        <v>0</v>
      </c>
      <c r="T32" s="84">
        <v>0</v>
      </c>
      <c r="U32" s="85">
        <f t="shared" si="15"/>
        <v>0</v>
      </c>
      <c r="V32" s="85">
        <f t="shared" si="16"/>
        <v>0</v>
      </c>
      <c r="W32" s="85">
        <f t="shared" si="27"/>
        <v>0</v>
      </c>
      <c r="X32" s="84">
        <f t="shared" si="28"/>
        <v>0</v>
      </c>
      <c r="Y32" s="85">
        <f t="shared" si="27"/>
        <v>0</v>
      </c>
      <c r="Z32" s="86">
        <f t="shared" si="29"/>
        <v>0</v>
      </c>
      <c r="AA32" s="86">
        <f t="shared" si="30"/>
        <v>0</v>
      </c>
      <c r="AB32" s="84">
        <v>0</v>
      </c>
      <c r="AC32" s="85">
        <f t="shared" si="17"/>
        <v>0</v>
      </c>
      <c r="AD32" s="85">
        <f t="shared" si="18"/>
        <v>0</v>
      </c>
      <c r="AE32" s="85">
        <f t="shared" ref="AE32" si="101">AD32/4</f>
        <v>0</v>
      </c>
      <c r="AF32" s="84">
        <f t="shared" si="32"/>
        <v>0</v>
      </c>
      <c r="AG32" s="85">
        <f t="shared" ref="AG32" si="102">AF32/4</f>
        <v>0</v>
      </c>
      <c r="AH32" s="86">
        <f t="shared" si="34"/>
        <v>0</v>
      </c>
      <c r="AI32" s="86">
        <f t="shared" si="35"/>
        <v>0</v>
      </c>
      <c r="AJ32" s="84">
        <f>'DOE_BIL WAP Production Tool'!B46</f>
        <v>0</v>
      </c>
      <c r="AK32" s="85">
        <f t="shared" si="19"/>
        <v>0</v>
      </c>
      <c r="AL32" s="85">
        <f t="shared" si="20"/>
        <v>0</v>
      </c>
      <c r="AM32" s="85">
        <f t="shared" ref="AM32" si="103">AL32/4</f>
        <v>0</v>
      </c>
      <c r="AN32" s="84">
        <f t="shared" si="37"/>
        <v>0</v>
      </c>
      <c r="AO32" s="85">
        <f t="shared" ref="AO32" si="104">AN32/4</f>
        <v>0</v>
      </c>
      <c r="AP32" s="86">
        <f t="shared" si="39"/>
        <v>0</v>
      </c>
      <c r="AQ32" s="86">
        <f t="shared" si="40"/>
        <v>0</v>
      </c>
    </row>
    <row r="33" spans="1:43" x14ac:dyDescent="0.25">
      <c r="A33" s="81" t="s">
        <v>24</v>
      </c>
      <c r="B33" s="83">
        <f t="shared" si="3"/>
        <v>0</v>
      </c>
      <c r="C33" s="83">
        <f t="shared" si="4"/>
        <v>0</v>
      </c>
      <c r="D33" s="83">
        <f t="shared" si="5"/>
        <v>0</v>
      </c>
      <c r="E33" s="83">
        <f t="shared" si="6"/>
        <v>0</v>
      </c>
      <c r="F33" s="83">
        <f t="shared" si="7"/>
        <v>0</v>
      </c>
      <c r="G33" s="83">
        <f t="shared" si="8"/>
        <v>0</v>
      </c>
      <c r="H33" s="136">
        <f t="shared" si="9"/>
        <v>0</v>
      </c>
      <c r="I33" s="136">
        <f t="shared" si="10"/>
        <v>0</v>
      </c>
      <c r="J33" s="136">
        <f t="shared" si="11"/>
        <v>0</v>
      </c>
      <c r="K33" s="136">
        <f t="shared" si="12"/>
        <v>0</v>
      </c>
      <c r="L33" s="136">
        <f t="shared" si="13"/>
        <v>0</v>
      </c>
      <c r="M33" s="136">
        <f t="shared" si="14"/>
        <v>0</v>
      </c>
      <c r="N33" s="137">
        <f t="shared" si="21"/>
        <v>0</v>
      </c>
      <c r="O33" s="137">
        <f t="shared" si="22"/>
        <v>0</v>
      </c>
      <c r="P33" s="137">
        <f t="shared" si="23"/>
        <v>0</v>
      </c>
      <c r="Q33" s="137">
        <f t="shared" si="24"/>
        <v>0</v>
      </c>
      <c r="R33" s="137">
        <f t="shared" si="25"/>
        <v>0</v>
      </c>
      <c r="S33" s="137">
        <f t="shared" si="26"/>
        <v>0</v>
      </c>
      <c r="T33" s="84">
        <v>0</v>
      </c>
      <c r="U33" s="85">
        <f t="shared" si="15"/>
        <v>0</v>
      </c>
      <c r="V33" s="85">
        <f t="shared" si="16"/>
        <v>0</v>
      </c>
      <c r="W33" s="85">
        <f t="shared" si="27"/>
        <v>0</v>
      </c>
      <c r="X33" s="84">
        <f t="shared" si="28"/>
        <v>0</v>
      </c>
      <c r="Y33" s="85">
        <f t="shared" si="27"/>
        <v>0</v>
      </c>
      <c r="Z33" s="86">
        <f t="shared" si="29"/>
        <v>0</v>
      </c>
      <c r="AA33" s="86">
        <f t="shared" si="30"/>
        <v>0</v>
      </c>
      <c r="AB33" s="84">
        <v>0</v>
      </c>
      <c r="AC33" s="85">
        <f t="shared" si="17"/>
        <v>0</v>
      </c>
      <c r="AD33" s="85">
        <f t="shared" si="18"/>
        <v>0</v>
      </c>
      <c r="AE33" s="85">
        <f t="shared" ref="AE33" si="105">AD33/4</f>
        <v>0</v>
      </c>
      <c r="AF33" s="84">
        <f t="shared" si="32"/>
        <v>0</v>
      </c>
      <c r="AG33" s="85">
        <f t="shared" ref="AG33" si="106">AF33/4</f>
        <v>0</v>
      </c>
      <c r="AH33" s="86">
        <f t="shared" si="34"/>
        <v>0</v>
      </c>
      <c r="AI33" s="86">
        <f t="shared" si="35"/>
        <v>0</v>
      </c>
      <c r="AJ33" s="84">
        <f>'DOE_BIL WAP Production Tool'!B47</f>
        <v>0</v>
      </c>
      <c r="AK33" s="85">
        <f t="shared" si="19"/>
        <v>0</v>
      </c>
      <c r="AL33" s="85">
        <f t="shared" si="20"/>
        <v>0</v>
      </c>
      <c r="AM33" s="85">
        <f t="shared" ref="AM33" si="107">AL33/4</f>
        <v>0</v>
      </c>
      <c r="AN33" s="84">
        <f t="shared" si="37"/>
        <v>0</v>
      </c>
      <c r="AO33" s="85">
        <f t="shared" ref="AO33" si="108">AN33/4</f>
        <v>0</v>
      </c>
      <c r="AP33" s="86">
        <f t="shared" si="39"/>
        <v>0</v>
      </c>
      <c r="AQ33" s="86">
        <f t="shared" si="40"/>
        <v>0</v>
      </c>
    </row>
    <row r="34" spans="1:43" x14ac:dyDescent="0.25">
      <c r="A34" s="81" t="s">
        <v>25</v>
      </c>
      <c r="B34" s="83">
        <f t="shared" si="3"/>
        <v>0</v>
      </c>
      <c r="C34" s="83">
        <f t="shared" si="4"/>
        <v>0</v>
      </c>
      <c r="D34" s="83">
        <f t="shared" si="5"/>
        <v>0</v>
      </c>
      <c r="E34" s="83">
        <f t="shared" si="6"/>
        <v>0</v>
      </c>
      <c r="F34" s="83">
        <f t="shared" si="7"/>
        <v>0</v>
      </c>
      <c r="G34" s="83">
        <f t="shared" si="8"/>
        <v>0</v>
      </c>
      <c r="H34" s="136">
        <f t="shared" si="9"/>
        <v>0</v>
      </c>
      <c r="I34" s="136">
        <f t="shared" si="10"/>
        <v>0</v>
      </c>
      <c r="J34" s="136">
        <f t="shared" si="11"/>
        <v>0</v>
      </c>
      <c r="K34" s="136">
        <f t="shared" si="12"/>
        <v>0</v>
      </c>
      <c r="L34" s="136">
        <f t="shared" si="13"/>
        <v>0</v>
      </c>
      <c r="M34" s="136">
        <f t="shared" si="14"/>
        <v>0</v>
      </c>
      <c r="N34" s="137">
        <f t="shared" si="21"/>
        <v>0</v>
      </c>
      <c r="O34" s="137">
        <f t="shared" si="22"/>
        <v>0</v>
      </c>
      <c r="P34" s="137">
        <f t="shared" si="23"/>
        <v>0</v>
      </c>
      <c r="Q34" s="137">
        <f t="shared" si="24"/>
        <v>0</v>
      </c>
      <c r="R34" s="137">
        <f t="shared" si="25"/>
        <v>0</v>
      </c>
      <c r="S34" s="137">
        <f t="shared" si="26"/>
        <v>0</v>
      </c>
      <c r="T34" s="84">
        <v>0</v>
      </c>
      <c r="U34" s="85">
        <f t="shared" si="15"/>
        <v>0</v>
      </c>
      <c r="V34" s="85">
        <f t="shared" si="16"/>
        <v>0</v>
      </c>
      <c r="W34" s="85">
        <f t="shared" si="27"/>
        <v>0</v>
      </c>
      <c r="X34" s="84">
        <f t="shared" si="28"/>
        <v>0</v>
      </c>
      <c r="Y34" s="85">
        <f t="shared" si="27"/>
        <v>0</v>
      </c>
      <c r="Z34" s="86">
        <f t="shared" si="29"/>
        <v>0</v>
      </c>
      <c r="AA34" s="86">
        <f t="shared" si="30"/>
        <v>0</v>
      </c>
      <c r="AB34" s="84">
        <v>0</v>
      </c>
      <c r="AC34" s="85">
        <f t="shared" si="17"/>
        <v>0</v>
      </c>
      <c r="AD34" s="85">
        <f t="shared" si="18"/>
        <v>0</v>
      </c>
      <c r="AE34" s="85">
        <f t="shared" ref="AE34" si="109">AD34/4</f>
        <v>0</v>
      </c>
      <c r="AF34" s="84">
        <f t="shared" si="32"/>
        <v>0</v>
      </c>
      <c r="AG34" s="85">
        <f t="shared" ref="AG34" si="110">AF34/4</f>
        <v>0</v>
      </c>
      <c r="AH34" s="86">
        <f t="shared" si="34"/>
        <v>0</v>
      </c>
      <c r="AI34" s="86">
        <f t="shared" si="35"/>
        <v>0</v>
      </c>
      <c r="AJ34" s="84">
        <f>'DOE_BIL WAP Production Tool'!B48</f>
        <v>0</v>
      </c>
      <c r="AK34" s="85">
        <f t="shared" si="19"/>
        <v>0</v>
      </c>
      <c r="AL34" s="85">
        <f t="shared" si="20"/>
        <v>0</v>
      </c>
      <c r="AM34" s="85">
        <f t="shared" ref="AM34" si="111">AL34/4</f>
        <v>0</v>
      </c>
      <c r="AN34" s="84">
        <f t="shared" si="37"/>
        <v>0</v>
      </c>
      <c r="AO34" s="85">
        <f t="shared" ref="AO34" si="112">AN34/4</f>
        <v>0</v>
      </c>
      <c r="AP34" s="86">
        <f t="shared" si="39"/>
        <v>0</v>
      </c>
      <c r="AQ34" s="86">
        <f t="shared" si="40"/>
        <v>0</v>
      </c>
    </row>
    <row r="35" spans="1:43" ht="14.45" customHeight="1" x14ac:dyDescent="0.25">
      <c r="A35" s="130" t="s">
        <v>26</v>
      </c>
      <c r="B35" s="83">
        <f t="shared" ref="B35:B52" si="113">U35+AK35</f>
        <v>0</v>
      </c>
      <c r="C35" s="83">
        <f t="shared" ref="C35:C52" si="114">V35+AL35</f>
        <v>0</v>
      </c>
      <c r="D35" s="83">
        <f t="shared" ref="D35:D52" si="115">W35+AM35</f>
        <v>0</v>
      </c>
      <c r="E35" s="83">
        <f t="shared" ref="E35:E52" si="116">Y35+AO35</f>
        <v>0</v>
      </c>
      <c r="F35" s="83">
        <f t="shared" ref="F35:F52" si="117">Z35+AP35</f>
        <v>0</v>
      </c>
      <c r="G35" s="83">
        <f t="shared" ref="G35:G52" si="118">AA35+AQ35</f>
        <v>0</v>
      </c>
      <c r="H35" s="136">
        <f t="shared" ref="H35:H52" si="119">(B35+N35)/2</f>
        <v>0</v>
      </c>
      <c r="I35" s="136">
        <f t="shared" ref="I35:I52" si="120">(C35+O35)/2</f>
        <v>0</v>
      </c>
      <c r="J35" s="136">
        <f t="shared" ref="J35:J52" si="121">(D35+P35)/2</f>
        <v>0</v>
      </c>
      <c r="K35" s="136">
        <f t="shared" ref="K35:K52" si="122">(E35+Q35)/2</f>
        <v>0</v>
      </c>
      <c r="L35" s="136">
        <f t="shared" ref="L35:L52" si="123">(F35+R35)/2</f>
        <v>0</v>
      </c>
      <c r="M35" s="136">
        <f t="shared" ref="M35:M52" si="124">(G35+S35)/2</f>
        <v>0</v>
      </c>
      <c r="N35" s="137">
        <f t="shared" ref="N35:N52" si="125">U35+AB35+AJ35</f>
        <v>0</v>
      </c>
      <c r="O35" s="137">
        <f t="shared" ref="O35:O52" si="126">V35+AD35+AL35</f>
        <v>0</v>
      </c>
      <c r="P35" s="137">
        <f t="shared" ref="P35:P52" si="127">W35+AE35+AM35</f>
        <v>0</v>
      </c>
      <c r="Q35" s="137">
        <f t="shared" ref="Q35:Q52" si="128">Y35+AG35+AO35</f>
        <v>0</v>
      </c>
      <c r="R35" s="137">
        <f t="shared" ref="R35:R52" si="129">Z35+AH35+AP35</f>
        <v>0</v>
      </c>
      <c r="S35" s="137">
        <f t="shared" ref="S35:S52" si="130">AA35+AI35+AQ35</f>
        <v>0</v>
      </c>
      <c r="T35" s="131"/>
      <c r="U35" s="132">
        <f t="shared" si="15"/>
        <v>0</v>
      </c>
      <c r="V35" s="132">
        <f t="shared" si="16"/>
        <v>0</v>
      </c>
      <c r="W35" s="132">
        <f t="shared" si="27"/>
        <v>0</v>
      </c>
      <c r="X35" s="133">
        <f t="shared" si="28"/>
        <v>0</v>
      </c>
      <c r="Y35" s="132">
        <f t="shared" si="27"/>
        <v>0</v>
      </c>
      <c r="Z35" s="134">
        <f t="shared" si="29"/>
        <v>0</v>
      </c>
      <c r="AA35" s="135">
        <f t="shared" si="30"/>
        <v>0</v>
      </c>
      <c r="AB35" s="131"/>
      <c r="AC35" s="132">
        <f t="shared" si="17"/>
        <v>0</v>
      </c>
      <c r="AD35" s="132">
        <f t="shared" si="18"/>
        <v>0</v>
      </c>
      <c r="AE35" s="132">
        <f t="shared" ref="AE35" si="131">AD35/4</f>
        <v>0</v>
      </c>
      <c r="AF35" s="133">
        <f t="shared" si="32"/>
        <v>0</v>
      </c>
      <c r="AG35" s="132">
        <f t="shared" ref="AG35" si="132">AF35/4</f>
        <v>0</v>
      </c>
      <c r="AH35" s="134">
        <f t="shared" si="34"/>
        <v>0</v>
      </c>
      <c r="AI35" s="135">
        <f t="shared" si="35"/>
        <v>0</v>
      </c>
      <c r="AJ35" s="131">
        <f>'DOE_BIL WAP Production Tool'!B49</f>
        <v>0</v>
      </c>
      <c r="AK35" s="132">
        <f t="shared" si="19"/>
        <v>0</v>
      </c>
      <c r="AL35" s="132">
        <f t="shared" si="20"/>
        <v>0</v>
      </c>
      <c r="AM35" s="132">
        <f t="shared" ref="AM35" si="133">AL35/4</f>
        <v>0</v>
      </c>
      <c r="AN35" s="133">
        <f t="shared" si="37"/>
        <v>0</v>
      </c>
      <c r="AO35" s="132">
        <f t="shared" ref="AO35" si="134">AN35/4</f>
        <v>0</v>
      </c>
      <c r="AP35" s="134">
        <f t="shared" si="39"/>
        <v>0</v>
      </c>
      <c r="AQ35" s="135">
        <f t="shared" si="40"/>
        <v>0</v>
      </c>
    </row>
    <row r="36" spans="1:43" ht="14.45" customHeight="1" x14ac:dyDescent="0.25">
      <c r="A36" s="117" t="s">
        <v>27</v>
      </c>
      <c r="B36" s="83">
        <f t="shared" si="113"/>
        <v>0</v>
      </c>
      <c r="C36" s="83">
        <f t="shared" si="114"/>
        <v>0</v>
      </c>
      <c r="D36" s="83">
        <f t="shared" si="115"/>
        <v>0</v>
      </c>
      <c r="E36" s="83">
        <f t="shared" si="116"/>
        <v>0</v>
      </c>
      <c r="F36" s="83">
        <f t="shared" si="117"/>
        <v>0</v>
      </c>
      <c r="G36" s="83">
        <f t="shared" si="118"/>
        <v>0</v>
      </c>
      <c r="H36" s="136">
        <f t="shared" si="119"/>
        <v>0</v>
      </c>
      <c r="I36" s="136">
        <f t="shared" si="120"/>
        <v>0</v>
      </c>
      <c r="J36" s="136">
        <f t="shared" si="121"/>
        <v>0</v>
      </c>
      <c r="K36" s="136">
        <f t="shared" si="122"/>
        <v>0</v>
      </c>
      <c r="L36" s="136">
        <f t="shared" si="123"/>
        <v>0</v>
      </c>
      <c r="M36" s="136">
        <f t="shared" si="124"/>
        <v>0</v>
      </c>
      <c r="N36" s="137">
        <f t="shared" si="125"/>
        <v>0</v>
      </c>
      <c r="O36" s="137">
        <f t="shared" si="126"/>
        <v>0</v>
      </c>
      <c r="P36" s="137">
        <f t="shared" si="127"/>
        <v>0</v>
      </c>
      <c r="Q36" s="137">
        <f t="shared" si="128"/>
        <v>0</v>
      </c>
      <c r="R36" s="137">
        <f t="shared" si="129"/>
        <v>0</v>
      </c>
      <c r="S36" s="137">
        <f t="shared" si="130"/>
        <v>0</v>
      </c>
      <c r="T36" s="88"/>
      <c r="U36" s="79">
        <f t="shared" si="15"/>
        <v>0</v>
      </c>
      <c r="V36" s="79">
        <f t="shared" si="16"/>
        <v>0</v>
      </c>
      <c r="W36" s="79">
        <f t="shared" si="27"/>
        <v>0</v>
      </c>
      <c r="X36" s="76">
        <f t="shared" si="28"/>
        <v>0</v>
      </c>
      <c r="Y36" s="79">
        <f t="shared" si="27"/>
        <v>0</v>
      </c>
      <c r="Z36" s="82">
        <f t="shared" si="29"/>
        <v>0</v>
      </c>
      <c r="AA36" s="89">
        <f t="shared" si="30"/>
        <v>0</v>
      </c>
      <c r="AB36" s="88"/>
      <c r="AC36" s="79">
        <f t="shared" si="17"/>
        <v>0</v>
      </c>
      <c r="AD36" s="79">
        <f t="shared" si="18"/>
        <v>0</v>
      </c>
      <c r="AE36" s="79">
        <f t="shared" ref="AE36" si="135">AD36/4</f>
        <v>0</v>
      </c>
      <c r="AF36" s="76">
        <f t="shared" si="32"/>
        <v>0</v>
      </c>
      <c r="AG36" s="79">
        <f t="shared" ref="AG36" si="136">AF36/4</f>
        <v>0</v>
      </c>
      <c r="AH36" s="82">
        <f t="shared" si="34"/>
        <v>0</v>
      </c>
      <c r="AI36" s="89">
        <f t="shared" si="35"/>
        <v>0</v>
      </c>
      <c r="AJ36" s="131">
        <f>'DOE_BIL WAP Production Tool'!B50</f>
        <v>0</v>
      </c>
      <c r="AK36" s="79">
        <f t="shared" si="19"/>
        <v>0</v>
      </c>
      <c r="AL36" s="79">
        <f t="shared" si="20"/>
        <v>0</v>
      </c>
      <c r="AM36" s="79">
        <f t="shared" ref="AM36" si="137">AL36/4</f>
        <v>0</v>
      </c>
      <c r="AN36" s="76">
        <f t="shared" si="37"/>
        <v>0</v>
      </c>
      <c r="AO36" s="79">
        <f t="shared" ref="AO36" si="138">AN36/4</f>
        <v>0</v>
      </c>
      <c r="AP36" s="82">
        <f t="shared" si="39"/>
        <v>0</v>
      </c>
      <c r="AQ36" s="89">
        <f t="shared" si="40"/>
        <v>0</v>
      </c>
    </row>
    <row r="37" spans="1:43" ht="14.45" customHeight="1" x14ac:dyDescent="0.25">
      <c r="A37" s="117" t="s">
        <v>28</v>
      </c>
      <c r="B37" s="83">
        <f t="shared" si="113"/>
        <v>0</v>
      </c>
      <c r="C37" s="83">
        <f t="shared" si="114"/>
        <v>0</v>
      </c>
      <c r="D37" s="83">
        <f t="shared" si="115"/>
        <v>0</v>
      </c>
      <c r="E37" s="83">
        <f t="shared" si="116"/>
        <v>0</v>
      </c>
      <c r="F37" s="83">
        <f t="shared" si="117"/>
        <v>0</v>
      </c>
      <c r="G37" s="83">
        <f t="shared" si="118"/>
        <v>0</v>
      </c>
      <c r="H37" s="136">
        <f t="shared" si="119"/>
        <v>0</v>
      </c>
      <c r="I37" s="136">
        <f t="shared" si="120"/>
        <v>0</v>
      </c>
      <c r="J37" s="136">
        <f t="shared" si="121"/>
        <v>0</v>
      </c>
      <c r="K37" s="136">
        <f t="shared" si="122"/>
        <v>0</v>
      </c>
      <c r="L37" s="136">
        <f t="shared" si="123"/>
        <v>0</v>
      </c>
      <c r="M37" s="136">
        <f t="shared" si="124"/>
        <v>0</v>
      </c>
      <c r="N37" s="137">
        <f t="shared" si="125"/>
        <v>0</v>
      </c>
      <c r="O37" s="137">
        <f t="shared" si="126"/>
        <v>0</v>
      </c>
      <c r="P37" s="137">
        <f t="shared" si="127"/>
        <v>0</v>
      </c>
      <c r="Q37" s="137">
        <f t="shared" si="128"/>
        <v>0</v>
      </c>
      <c r="R37" s="137">
        <f t="shared" si="129"/>
        <v>0</v>
      </c>
      <c r="S37" s="137">
        <f t="shared" si="130"/>
        <v>0</v>
      </c>
      <c r="T37" s="88"/>
      <c r="U37" s="79">
        <f t="shared" si="15"/>
        <v>0</v>
      </c>
      <c r="V37" s="79">
        <f t="shared" si="16"/>
        <v>0</v>
      </c>
      <c r="W37" s="79">
        <f t="shared" si="27"/>
        <v>0</v>
      </c>
      <c r="X37" s="76">
        <f t="shared" si="28"/>
        <v>0</v>
      </c>
      <c r="Y37" s="79">
        <f t="shared" si="27"/>
        <v>0</v>
      </c>
      <c r="Z37" s="82">
        <f t="shared" si="29"/>
        <v>0</v>
      </c>
      <c r="AA37" s="89">
        <f t="shared" si="30"/>
        <v>0</v>
      </c>
      <c r="AB37" s="88"/>
      <c r="AC37" s="79">
        <f t="shared" si="17"/>
        <v>0</v>
      </c>
      <c r="AD37" s="79">
        <f t="shared" si="18"/>
        <v>0</v>
      </c>
      <c r="AE37" s="79">
        <f t="shared" ref="AE37" si="139">AD37/4</f>
        <v>0</v>
      </c>
      <c r="AF37" s="76">
        <f t="shared" si="32"/>
        <v>0</v>
      </c>
      <c r="AG37" s="79">
        <f t="shared" ref="AG37" si="140">AF37/4</f>
        <v>0</v>
      </c>
      <c r="AH37" s="82">
        <f t="shared" si="34"/>
        <v>0</v>
      </c>
      <c r="AI37" s="89">
        <f t="shared" si="35"/>
        <v>0</v>
      </c>
      <c r="AJ37" s="131">
        <f>'DOE_BIL WAP Production Tool'!B51</f>
        <v>0</v>
      </c>
      <c r="AK37" s="79">
        <f t="shared" si="19"/>
        <v>0</v>
      </c>
      <c r="AL37" s="79">
        <f t="shared" si="20"/>
        <v>0</v>
      </c>
      <c r="AM37" s="79">
        <f t="shared" ref="AM37" si="141">AL37/4</f>
        <v>0</v>
      </c>
      <c r="AN37" s="76">
        <f t="shared" si="37"/>
        <v>0</v>
      </c>
      <c r="AO37" s="79">
        <f t="shared" ref="AO37" si="142">AN37/4</f>
        <v>0</v>
      </c>
      <c r="AP37" s="82">
        <f t="shared" si="39"/>
        <v>0</v>
      </c>
      <c r="AQ37" s="89">
        <f t="shared" si="40"/>
        <v>0</v>
      </c>
    </row>
    <row r="38" spans="1:43" ht="14.45" customHeight="1" x14ac:dyDescent="0.25">
      <c r="A38" s="117" t="s">
        <v>29</v>
      </c>
      <c r="B38" s="83">
        <f t="shared" si="113"/>
        <v>0</v>
      </c>
      <c r="C38" s="83">
        <f t="shared" si="114"/>
        <v>0</v>
      </c>
      <c r="D38" s="83">
        <f t="shared" si="115"/>
        <v>0</v>
      </c>
      <c r="E38" s="83">
        <f t="shared" si="116"/>
        <v>0</v>
      </c>
      <c r="F38" s="83">
        <f t="shared" si="117"/>
        <v>0</v>
      </c>
      <c r="G38" s="83">
        <f t="shared" si="118"/>
        <v>0</v>
      </c>
      <c r="H38" s="136">
        <f t="shared" si="119"/>
        <v>0</v>
      </c>
      <c r="I38" s="136">
        <f t="shared" si="120"/>
        <v>0</v>
      </c>
      <c r="J38" s="136">
        <f t="shared" si="121"/>
        <v>0</v>
      </c>
      <c r="K38" s="136">
        <f t="shared" si="122"/>
        <v>0</v>
      </c>
      <c r="L38" s="136">
        <f t="shared" si="123"/>
        <v>0</v>
      </c>
      <c r="M38" s="136">
        <f t="shared" si="124"/>
        <v>0</v>
      </c>
      <c r="N38" s="137">
        <f t="shared" si="125"/>
        <v>0</v>
      </c>
      <c r="O38" s="137">
        <f t="shared" si="126"/>
        <v>0</v>
      </c>
      <c r="P38" s="137">
        <f t="shared" si="127"/>
        <v>0</v>
      </c>
      <c r="Q38" s="137">
        <f t="shared" si="128"/>
        <v>0</v>
      </c>
      <c r="R38" s="137">
        <f t="shared" si="129"/>
        <v>0</v>
      </c>
      <c r="S38" s="137">
        <f t="shared" si="130"/>
        <v>0</v>
      </c>
      <c r="T38" s="88"/>
      <c r="U38" s="79">
        <f t="shared" si="15"/>
        <v>0</v>
      </c>
      <c r="V38" s="79">
        <f t="shared" si="16"/>
        <v>0</v>
      </c>
      <c r="W38" s="79">
        <f t="shared" si="27"/>
        <v>0</v>
      </c>
      <c r="X38" s="76">
        <f t="shared" si="28"/>
        <v>0</v>
      </c>
      <c r="Y38" s="79">
        <f t="shared" si="27"/>
        <v>0</v>
      </c>
      <c r="Z38" s="82">
        <f t="shared" si="29"/>
        <v>0</v>
      </c>
      <c r="AA38" s="89">
        <f t="shared" si="30"/>
        <v>0</v>
      </c>
      <c r="AB38" s="88"/>
      <c r="AC38" s="79">
        <f t="shared" si="17"/>
        <v>0</v>
      </c>
      <c r="AD38" s="79">
        <f t="shared" si="18"/>
        <v>0</v>
      </c>
      <c r="AE38" s="79">
        <f t="shared" ref="AE38" si="143">AD38/4</f>
        <v>0</v>
      </c>
      <c r="AF38" s="76">
        <f t="shared" si="32"/>
        <v>0</v>
      </c>
      <c r="AG38" s="79">
        <f t="shared" ref="AG38" si="144">AF38/4</f>
        <v>0</v>
      </c>
      <c r="AH38" s="82">
        <f t="shared" si="34"/>
        <v>0</v>
      </c>
      <c r="AI38" s="89">
        <f t="shared" si="35"/>
        <v>0</v>
      </c>
      <c r="AJ38" s="131">
        <f>'DOE_BIL WAP Production Tool'!B52</f>
        <v>0</v>
      </c>
      <c r="AK38" s="79">
        <f t="shared" si="19"/>
        <v>0</v>
      </c>
      <c r="AL38" s="79">
        <f t="shared" si="20"/>
        <v>0</v>
      </c>
      <c r="AM38" s="79">
        <f t="shared" ref="AM38" si="145">AL38/4</f>
        <v>0</v>
      </c>
      <c r="AN38" s="76">
        <f t="shared" si="37"/>
        <v>0</v>
      </c>
      <c r="AO38" s="79">
        <f t="shared" ref="AO38" si="146">AN38/4</f>
        <v>0</v>
      </c>
      <c r="AP38" s="82">
        <f t="shared" si="39"/>
        <v>0</v>
      </c>
      <c r="AQ38" s="89">
        <f t="shared" si="40"/>
        <v>0</v>
      </c>
    </row>
    <row r="39" spans="1:43" ht="14.45" customHeight="1" x14ac:dyDescent="0.25">
      <c r="A39" s="117" t="s">
        <v>30</v>
      </c>
      <c r="B39" s="83">
        <f t="shared" si="113"/>
        <v>0</v>
      </c>
      <c r="C39" s="83">
        <f t="shared" si="114"/>
        <v>0</v>
      </c>
      <c r="D39" s="83">
        <f t="shared" si="115"/>
        <v>0</v>
      </c>
      <c r="E39" s="83">
        <f t="shared" si="116"/>
        <v>0</v>
      </c>
      <c r="F39" s="83">
        <f t="shared" si="117"/>
        <v>0</v>
      </c>
      <c r="G39" s="83">
        <f t="shared" si="118"/>
        <v>0</v>
      </c>
      <c r="H39" s="136">
        <f t="shared" si="119"/>
        <v>0</v>
      </c>
      <c r="I39" s="136">
        <f t="shared" si="120"/>
        <v>0</v>
      </c>
      <c r="J39" s="136">
        <f t="shared" si="121"/>
        <v>0</v>
      </c>
      <c r="K39" s="136">
        <f t="shared" si="122"/>
        <v>0</v>
      </c>
      <c r="L39" s="136">
        <f t="shared" si="123"/>
        <v>0</v>
      </c>
      <c r="M39" s="136">
        <f t="shared" si="124"/>
        <v>0</v>
      </c>
      <c r="N39" s="137">
        <f t="shared" si="125"/>
        <v>0</v>
      </c>
      <c r="O39" s="137">
        <f t="shared" si="126"/>
        <v>0</v>
      </c>
      <c r="P39" s="137">
        <f t="shared" si="127"/>
        <v>0</v>
      </c>
      <c r="Q39" s="137">
        <f t="shared" si="128"/>
        <v>0</v>
      </c>
      <c r="R39" s="137">
        <f t="shared" si="129"/>
        <v>0</v>
      </c>
      <c r="S39" s="137">
        <f t="shared" si="130"/>
        <v>0</v>
      </c>
      <c r="T39" s="88"/>
      <c r="U39" s="79">
        <f t="shared" si="15"/>
        <v>0</v>
      </c>
      <c r="V39" s="79">
        <f t="shared" si="16"/>
        <v>0</v>
      </c>
      <c r="W39" s="79">
        <f>V39/3</f>
        <v>0</v>
      </c>
      <c r="X39" s="76">
        <f t="shared" si="28"/>
        <v>0</v>
      </c>
      <c r="Y39" s="79">
        <f>X39/3</f>
        <v>0</v>
      </c>
      <c r="Z39" s="82">
        <f t="shared" si="29"/>
        <v>0</v>
      </c>
      <c r="AA39" s="89">
        <f t="shared" si="30"/>
        <v>0</v>
      </c>
      <c r="AB39" s="88"/>
      <c r="AC39" s="79">
        <f t="shared" si="17"/>
        <v>0</v>
      </c>
      <c r="AD39" s="79">
        <f t="shared" si="18"/>
        <v>0</v>
      </c>
      <c r="AE39" s="79">
        <f>AD39/3</f>
        <v>0</v>
      </c>
      <c r="AF39" s="76">
        <f t="shared" si="32"/>
        <v>0</v>
      </c>
      <c r="AG39" s="79">
        <f>AF39/3</f>
        <v>0</v>
      </c>
      <c r="AH39" s="82">
        <f t="shared" si="34"/>
        <v>0</v>
      </c>
      <c r="AI39" s="89">
        <f t="shared" si="35"/>
        <v>0</v>
      </c>
      <c r="AJ39" s="131">
        <f>'DOE_BIL WAP Production Tool'!B53</f>
        <v>0</v>
      </c>
      <c r="AK39" s="79">
        <f t="shared" si="19"/>
        <v>0</v>
      </c>
      <c r="AL39" s="79">
        <f t="shared" si="20"/>
        <v>0</v>
      </c>
      <c r="AM39" s="79">
        <f>AL39/3</f>
        <v>0</v>
      </c>
      <c r="AN39" s="76">
        <f t="shared" si="37"/>
        <v>0</v>
      </c>
      <c r="AO39" s="79">
        <f>AN39/3</f>
        <v>0</v>
      </c>
      <c r="AP39" s="82">
        <f t="shared" si="39"/>
        <v>0</v>
      </c>
      <c r="AQ39" s="89">
        <f t="shared" si="40"/>
        <v>0</v>
      </c>
    </row>
    <row r="40" spans="1:43" ht="14.45" customHeight="1" x14ac:dyDescent="0.25">
      <c r="A40" s="117" t="s">
        <v>31</v>
      </c>
      <c r="B40" s="83">
        <f t="shared" si="113"/>
        <v>0</v>
      </c>
      <c r="C40" s="83">
        <f t="shared" si="114"/>
        <v>0</v>
      </c>
      <c r="D40" s="83">
        <f t="shared" si="115"/>
        <v>0</v>
      </c>
      <c r="E40" s="83">
        <f t="shared" si="116"/>
        <v>0</v>
      </c>
      <c r="F40" s="83">
        <f t="shared" si="117"/>
        <v>0</v>
      </c>
      <c r="G40" s="83">
        <f t="shared" si="118"/>
        <v>0</v>
      </c>
      <c r="H40" s="136">
        <f t="shared" si="119"/>
        <v>0</v>
      </c>
      <c r="I40" s="136">
        <f t="shared" si="120"/>
        <v>0</v>
      </c>
      <c r="J40" s="136">
        <f t="shared" si="121"/>
        <v>0</v>
      </c>
      <c r="K40" s="136">
        <f t="shared" si="122"/>
        <v>0</v>
      </c>
      <c r="L40" s="136">
        <f t="shared" si="123"/>
        <v>0</v>
      </c>
      <c r="M40" s="136">
        <f t="shared" si="124"/>
        <v>0</v>
      </c>
      <c r="N40" s="137">
        <f t="shared" si="125"/>
        <v>0</v>
      </c>
      <c r="O40" s="137">
        <f t="shared" si="126"/>
        <v>0</v>
      </c>
      <c r="P40" s="137">
        <f t="shared" si="127"/>
        <v>0</v>
      </c>
      <c r="Q40" s="137">
        <f t="shared" si="128"/>
        <v>0</v>
      </c>
      <c r="R40" s="137">
        <f t="shared" si="129"/>
        <v>0</v>
      </c>
      <c r="S40" s="137">
        <f t="shared" si="130"/>
        <v>0</v>
      </c>
      <c r="T40" s="88"/>
      <c r="U40" s="79">
        <f t="shared" si="15"/>
        <v>0</v>
      </c>
      <c r="V40" s="79">
        <f t="shared" si="16"/>
        <v>0</v>
      </c>
      <c r="W40" s="79">
        <f>V40/2.5</f>
        <v>0</v>
      </c>
      <c r="X40" s="76">
        <f t="shared" si="28"/>
        <v>0</v>
      </c>
      <c r="Y40" s="79">
        <f>X40/2.5</f>
        <v>0</v>
      </c>
      <c r="Z40" s="82">
        <f t="shared" si="29"/>
        <v>0</v>
      </c>
      <c r="AA40" s="89">
        <f t="shared" si="30"/>
        <v>0</v>
      </c>
      <c r="AB40" s="88"/>
      <c r="AC40" s="79">
        <f t="shared" si="17"/>
        <v>0</v>
      </c>
      <c r="AD40" s="79">
        <f t="shared" si="18"/>
        <v>0</v>
      </c>
      <c r="AE40" s="79">
        <f>AD40/2.5</f>
        <v>0</v>
      </c>
      <c r="AF40" s="76">
        <f t="shared" si="32"/>
        <v>0</v>
      </c>
      <c r="AG40" s="79">
        <f>AF40/2.5</f>
        <v>0</v>
      </c>
      <c r="AH40" s="82">
        <f t="shared" si="34"/>
        <v>0</v>
      </c>
      <c r="AI40" s="89">
        <f t="shared" si="35"/>
        <v>0</v>
      </c>
      <c r="AJ40" s="131">
        <f>'DOE_BIL WAP Production Tool'!B54</f>
        <v>0</v>
      </c>
      <c r="AK40" s="79">
        <f t="shared" si="19"/>
        <v>0</v>
      </c>
      <c r="AL40" s="79">
        <f t="shared" si="20"/>
        <v>0</v>
      </c>
      <c r="AM40" s="79">
        <f>AL40/2.5</f>
        <v>0</v>
      </c>
      <c r="AN40" s="76">
        <f t="shared" si="37"/>
        <v>0</v>
      </c>
      <c r="AO40" s="79">
        <f>AN40/2.5</f>
        <v>0</v>
      </c>
      <c r="AP40" s="82">
        <f t="shared" si="39"/>
        <v>0</v>
      </c>
      <c r="AQ40" s="89">
        <f t="shared" si="40"/>
        <v>0</v>
      </c>
    </row>
    <row r="41" spans="1:43" ht="14.45" customHeight="1" x14ac:dyDescent="0.25">
      <c r="A41" s="116">
        <v>46023</v>
      </c>
      <c r="B41" s="83">
        <f t="shared" si="113"/>
        <v>0</v>
      </c>
      <c r="C41" s="83">
        <f t="shared" si="114"/>
        <v>0</v>
      </c>
      <c r="D41" s="83">
        <f t="shared" si="115"/>
        <v>0</v>
      </c>
      <c r="E41" s="83">
        <f t="shared" si="116"/>
        <v>0</v>
      </c>
      <c r="F41" s="83">
        <f t="shared" si="117"/>
        <v>0</v>
      </c>
      <c r="G41" s="83">
        <f t="shared" si="118"/>
        <v>0</v>
      </c>
      <c r="H41" s="136">
        <f t="shared" si="119"/>
        <v>0</v>
      </c>
      <c r="I41" s="136">
        <f t="shared" si="120"/>
        <v>0</v>
      </c>
      <c r="J41" s="136">
        <f t="shared" si="121"/>
        <v>0</v>
      </c>
      <c r="K41" s="136">
        <f t="shared" si="122"/>
        <v>0</v>
      </c>
      <c r="L41" s="136">
        <f t="shared" si="123"/>
        <v>0</v>
      </c>
      <c r="M41" s="136">
        <f t="shared" si="124"/>
        <v>0</v>
      </c>
      <c r="N41" s="137">
        <f t="shared" si="125"/>
        <v>0</v>
      </c>
      <c r="O41" s="137">
        <f t="shared" si="126"/>
        <v>0</v>
      </c>
      <c r="P41" s="137">
        <f t="shared" si="127"/>
        <v>0</v>
      </c>
      <c r="Q41" s="137">
        <f t="shared" si="128"/>
        <v>0</v>
      </c>
      <c r="R41" s="137">
        <f t="shared" si="129"/>
        <v>0</v>
      </c>
      <c r="S41" s="137">
        <f t="shared" si="130"/>
        <v>0</v>
      </c>
      <c r="T41" s="88"/>
      <c r="U41" s="79">
        <f t="shared" si="15"/>
        <v>0</v>
      </c>
      <c r="V41" s="79">
        <f t="shared" si="16"/>
        <v>0</v>
      </c>
      <c r="W41" s="79">
        <f t="shared" si="27"/>
        <v>0</v>
      </c>
      <c r="X41" s="76">
        <f t="shared" si="28"/>
        <v>0</v>
      </c>
      <c r="Y41" s="79">
        <f t="shared" si="27"/>
        <v>0</v>
      </c>
      <c r="Z41" s="82">
        <f t="shared" si="29"/>
        <v>0</v>
      </c>
      <c r="AA41" s="89">
        <f t="shared" si="30"/>
        <v>0</v>
      </c>
      <c r="AB41" s="88"/>
      <c r="AC41" s="79">
        <f t="shared" si="17"/>
        <v>0</v>
      </c>
      <c r="AD41" s="79">
        <f t="shared" si="18"/>
        <v>0</v>
      </c>
      <c r="AE41" s="79">
        <f t="shared" ref="AE41" si="147">AD41/4</f>
        <v>0</v>
      </c>
      <c r="AF41" s="76">
        <f t="shared" si="32"/>
        <v>0</v>
      </c>
      <c r="AG41" s="79">
        <f t="shared" ref="AG41" si="148">AF41/4</f>
        <v>0</v>
      </c>
      <c r="AH41" s="82">
        <f t="shared" si="34"/>
        <v>0</v>
      </c>
      <c r="AI41" s="89">
        <f t="shared" si="35"/>
        <v>0</v>
      </c>
      <c r="AJ41" s="131">
        <f>'DOE_BIL WAP Production Tool'!B55</f>
        <v>0</v>
      </c>
      <c r="AK41" s="79">
        <f t="shared" si="19"/>
        <v>0</v>
      </c>
      <c r="AL41" s="79">
        <f t="shared" si="20"/>
        <v>0</v>
      </c>
      <c r="AM41" s="79">
        <f t="shared" ref="AM41" si="149">AL41/4</f>
        <v>0</v>
      </c>
      <c r="AN41" s="76">
        <f t="shared" si="37"/>
        <v>0</v>
      </c>
      <c r="AO41" s="79">
        <f t="shared" ref="AO41" si="150">AN41/4</f>
        <v>0</v>
      </c>
      <c r="AP41" s="82">
        <f t="shared" si="39"/>
        <v>0</v>
      </c>
      <c r="AQ41" s="89">
        <f t="shared" si="40"/>
        <v>0</v>
      </c>
    </row>
    <row r="42" spans="1:43" ht="14.45" customHeight="1" x14ac:dyDescent="0.25">
      <c r="A42" s="117" t="s">
        <v>21</v>
      </c>
      <c r="B42" s="83">
        <f t="shared" si="113"/>
        <v>0</v>
      </c>
      <c r="C42" s="83">
        <f t="shared" si="114"/>
        <v>0</v>
      </c>
      <c r="D42" s="83">
        <f t="shared" si="115"/>
        <v>0</v>
      </c>
      <c r="E42" s="83">
        <f t="shared" si="116"/>
        <v>0</v>
      </c>
      <c r="F42" s="83">
        <f t="shared" si="117"/>
        <v>0</v>
      </c>
      <c r="G42" s="83">
        <f t="shared" si="118"/>
        <v>0</v>
      </c>
      <c r="H42" s="136">
        <f t="shared" si="119"/>
        <v>0</v>
      </c>
      <c r="I42" s="136">
        <f t="shared" si="120"/>
        <v>0</v>
      </c>
      <c r="J42" s="136">
        <f t="shared" si="121"/>
        <v>0</v>
      </c>
      <c r="K42" s="136">
        <f t="shared" si="122"/>
        <v>0</v>
      </c>
      <c r="L42" s="136">
        <f t="shared" si="123"/>
        <v>0</v>
      </c>
      <c r="M42" s="136">
        <f t="shared" si="124"/>
        <v>0</v>
      </c>
      <c r="N42" s="137">
        <f t="shared" si="125"/>
        <v>0</v>
      </c>
      <c r="O42" s="137">
        <f t="shared" si="126"/>
        <v>0</v>
      </c>
      <c r="P42" s="137">
        <f t="shared" si="127"/>
        <v>0</v>
      </c>
      <c r="Q42" s="137">
        <f t="shared" si="128"/>
        <v>0</v>
      </c>
      <c r="R42" s="137">
        <f t="shared" si="129"/>
        <v>0</v>
      </c>
      <c r="S42" s="137">
        <f t="shared" si="130"/>
        <v>0</v>
      </c>
      <c r="T42" s="88"/>
      <c r="U42" s="79">
        <f t="shared" si="15"/>
        <v>0</v>
      </c>
      <c r="V42" s="79">
        <f t="shared" si="16"/>
        <v>0</v>
      </c>
      <c r="W42" s="79">
        <f t="shared" si="27"/>
        <v>0</v>
      </c>
      <c r="X42" s="76">
        <f t="shared" si="28"/>
        <v>0</v>
      </c>
      <c r="Y42" s="79">
        <f t="shared" si="27"/>
        <v>0</v>
      </c>
      <c r="Z42" s="82">
        <f t="shared" si="29"/>
        <v>0</v>
      </c>
      <c r="AA42" s="89">
        <f t="shared" si="30"/>
        <v>0</v>
      </c>
      <c r="AB42" s="88"/>
      <c r="AC42" s="79">
        <f t="shared" si="17"/>
        <v>0</v>
      </c>
      <c r="AD42" s="79">
        <f t="shared" si="18"/>
        <v>0</v>
      </c>
      <c r="AE42" s="79">
        <f t="shared" ref="AE42" si="151">AD42/4</f>
        <v>0</v>
      </c>
      <c r="AF42" s="76">
        <f t="shared" si="32"/>
        <v>0</v>
      </c>
      <c r="AG42" s="79">
        <f t="shared" ref="AG42" si="152">AF42/4</f>
        <v>0</v>
      </c>
      <c r="AH42" s="82">
        <f t="shared" si="34"/>
        <v>0</v>
      </c>
      <c r="AI42" s="89">
        <f t="shared" si="35"/>
        <v>0</v>
      </c>
      <c r="AJ42" s="131">
        <f>'DOE_BIL WAP Production Tool'!B56</f>
        <v>0</v>
      </c>
      <c r="AK42" s="79">
        <f t="shared" si="19"/>
        <v>0</v>
      </c>
      <c r="AL42" s="79">
        <f t="shared" si="20"/>
        <v>0</v>
      </c>
      <c r="AM42" s="79">
        <f t="shared" ref="AM42" si="153">AL42/4</f>
        <v>0</v>
      </c>
      <c r="AN42" s="76">
        <f t="shared" si="37"/>
        <v>0</v>
      </c>
      <c r="AO42" s="79">
        <f t="shared" ref="AO42" si="154">AN42/4</f>
        <v>0</v>
      </c>
      <c r="AP42" s="82">
        <f t="shared" si="39"/>
        <v>0</v>
      </c>
      <c r="AQ42" s="89">
        <f t="shared" si="40"/>
        <v>0</v>
      </c>
    </row>
    <row r="43" spans="1:43" ht="14.45" customHeight="1" x14ac:dyDescent="0.25">
      <c r="A43" s="117" t="s">
        <v>22</v>
      </c>
      <c r="B43" s="83">
        <f t="shared" si="113"/>
        <v>0</v>
      </c>
      <c r="C43" s="83">
        <f t="shared" si="114"/>
        <v>0</v>
      </c>
      <c r="D43" s="83">
        <f t="shared" si="115"/>
        <v>0</v>
      </c>
      <c r="E43" s="83">
        <f t="shared" si="116"/>
        <v>0</v>
      </c>
      <c r="F43" s="83">
        <f t="shared" si="117"/>
        <v>0</v>
      </c>
      <c r="G43" s="83">
        <f t="shared" si="118"/>
        <v>0</v>
      </c>
      <c r="H43" s="136">
        <f t="shared" si="119"/>
        <v>0</v>
      </c>
      <c r="I43" s="136">
        <f t="shared" si="120"/>
        <v>0</v>
      </c>
      <c r="J43" s="136">
        <f t="shared" si="121"/>
        <v>0</v>
      </c>
      <c r="K43" s="136">
        <f t="shared" si="122"/>
        <v>0</v>
      </c>
      <c r="L43" s="136">
        <f t="shared" si="123"/>
        <v>0</v>
      </c>
      <c r="M43" s="136">
        <f t="shared" si="124"/>
        <v>0</v>
      </c>
      <c r="N43" s="137">
        <f t="shared" si="125"/>
        <v>0</v>
      </c>
      <c r="O43" s="137">
        <f t="shared" si="126"/>
        <v>0</v>
      </c>
      <c r="P43" s="137">
        <f t="shared" si="127"/>
        <v>0</v>
      </c>
      <c r="Q43" s="137">
        <f t="shared" si="128"/>
        <v>0</v>
      </c>
      <c r="R43" s="137">
        <f t="shared" si="129"/>
        <v>0</v>
      </c>
      <c r="S43" s="137">
        <f t="shared" si="130"/>
        <v>0</v>
      </c>
      <c r="T43" s="88"/>
      <c r="U43" s="79">
        <f t="shared" si="15"/>
        <v>0</v>
      </c>
      <c r="V43" s="79">
        <f t="shared" si="16"/>
        <v>0</v>
      </c>
      <c r="W43" s="79">
        <f t="shared" si="27"/>
        <v>0</v>
      </c>
      <c r="X43" s="76">
        <f t="shared" si="28"/>
        <v>0</v>
      </c>
      <c r="Y43" s="79">
        <f t="shared" si="27"/>
        <v>0</v>
      </c>
      <c r="Z43" s="82">
        <f t="shared" si="29"/>
        <v>0</v>
      </c>
      <c r="AA43" s="89">
        <f t="shared" si="30"/>
        <v>0</v>
      </c>
      <c r="AB43" s="88"/>
      <c r="AC43" s="79">
        <f t="shared" si="17"/>
        <v>0</v>
      </c>
      <c r="AD43" s="79">
        <f t="shared" si="18"/>
        <v>0</v>
      </c>
      <c r="AE43" s="79">
        <f t="shared" ref="AE43" si="155">AD43/4</f>
        <v>0</v>
      </c>
      <c r="AF43" s="76">
        <f t="shared" si="32"/>
        <v>0</v>
      </c>
      <c r="AG43" s="79">
        <f t="shared" ref="AG43" si="156">AF43/4</f>
        <v>0</v>
      </c>
      <c r="AH43" s="82">
        <f t="shared" si="34"/>
        <v>0</v>
      </c>
      <c r="AI43" s="89">
        <f t="shared" si="35"/>
        <v>0</v>
      </c>
      <c r="AJ43" s="131">
        <f>'DOE_BIL WAP Production Tool'!B57</f>
        <v>0</v>
      </c>
      <c r="AK43" s="79">
        <f t="shared" si="19"/>
        <v>0</v>
      </c>
      <c r="AL43" s="79">
        <f t="shared" si="20"/>
        <v>0</v>
      </c>
      <c r="AM43" s="79">
        <f t="shared" ref="AM43" si="157">AL43/4</f>
        <v>0</v>
      </c>
      <c r="AN43" s="76">
        <f t="shared" si="37"/>
        <v>0</v>
      </c>
      <c r="AO43" s="79">
        <f t="shared" ref="AO43" si="158">AN43/4</f>
        <v>0</v>
      </c>
      <c r="AP43" s="82">
        <f t="shared" si="39"/>
        <v>0</v>
      </c>
      <c r="AQ43" s="89">
        <f t="shared" si="40"/>
        <v>0</v>
      </c>
    </row>
    <row r="44" spans="1:43" ht="14.45" customHeight="1" x14ac:dyDescent="0.25">
      <c r="A44" s="117" t="s">
        <v>23</v>
      </c>
      <c r="B44" s="83">
        <f t="shared" si="113"/>
        <v>0</v>
      </c>
      <c r="C44" s="83">
        <f t="shared" si="114"/>
        <v>0</v>
      </c>
      <c r="D44" s="83">
        <f t="shared" si="115"/>
        <v>0</v>
      </c>
      <c r="E44" s="83">
        <f t="shared" si="116"/>
        <v>0</v>
      </c>
      <c r="F44" s="83">
        <f t="shared" si="117"/>
        <v>0</v>
      </c>
      <c r="G44" s="83">
        <f t="shared" si="118"/>
        <v>0</v>
      </c>
      <c r="H44" s="136">
        <f t="shared" si="119"/>
        <v>0</v>
      </c>
      <c r="I44" s="136">
        <f t="shared" si="120"/>
        <v>0</v>
      </c>
      <c r="J44" s="136">
        <f t="shared" si="121"/>
        <v>0</v>
      </c>
      <c r="K44" s="136">
        <f t="shared" si="122"/>
        <v>0</v>
      </c>
      <c r="L44" s="136">
        <f t="shared" si="123"/>
        <v>0</v>
      </c>
      <c r="M44" s="136">
        <f t="shared" si="124"/>
        <v>0</v>
      </c>
      <c r="N44" s="137">
        <f t="shared" si="125"/>
        <v>0</v>
      </c>
      <c r="O44" s="137">
        <f t="shared" si="126"/>
        <v>0</v>
      </c>
      <c r="P44" s="137">
        <f t="shared" si="127"/>
        <v>0</v>
      </c>
      <c r="Q44" s="137">
        <f t="shared" si="128"/>
        <v>0</v>
      </c>
      <c r="R44" s="137">
        <f t="shared" si="129"/>
        <v>0</v>
      </c>
      <c r="S44" s="137">
        <f t="shared" si="130"/>
        <v>0</v>
      </c>
      <c r="T44" s="88"/>
      <c r="U44" s="79">
        <f t="shared" si="15"/>
        <v>0</v>
      </c>
      <c r="V44" s="79">
        <f t="shared" si="16"/>
        <v>0</v>
      </c>
      <c r="W44" s="79">
        <f t="shared" si="27"/>
        <v>0</v>
      </c>
      <c r="X44" s="76">
        <f t="shared" si="28"/>
        <v>0</v>
      </c>
      <c r="Y44" s="79">
        <f t="shared" si="27"/>
        <v>0</v>
      </c>
      <c r="Z44" s="82">
        <f t="shared" si="29"/>
        <v>0</v>
      </c>
      <c r="AA44" s="89">
        <f t="shared" si="30"/>
        <v>0</v>
      </c>
      <c r="AB44" s="88"/>
      <c r="AC44" s="79">
        <f t="shared" si="17"/>
        <v>0</v>
      </c>
      <c r="AD44" s="79">
        <f t="shared" si="18"/>
        <v>0</v>
      </c>
      <c r="AE44" s="79">
        <f t="shared" ref="AE44" si="159">AD44/4</f>
        <v>0</v>
      </c>
      <c r="AF44" s="76">
        <f t="shared" si="32"/>
        <v>0</v>
      </c>
      <c r="AG44" s="79">
        <f t="shared" ref="AG44" si="160">AF44/4</f>
        <v>0</v>
      </c>
      <c r="AH44" s="82">
        <f t="shared" si="34"/>
        <v>0</v>
      </c>
      <c r="AI44" s="89">
        <f t="shared" si="35"/>
        <v>0</v>
      </c>
      <c r="AJ44" s="131">
        <f>'DOE_BIL WAP Production Tool'!B58</f>
        <v>0</v>
      </c>
      <c r="AK44" s="79">
        <f t="shared" si="19"/>
        <v>0</v>
      </c>
      <c r="AL44" s="79">
        <f t="shared" si="20"/>
        <v>0</v>
      </c>
      <c r="AM44" s="79">
        <f t="shared" ref="AM44" si="161">AL44/4</f>
        <v>0</v>
      </c>
      <c r="AN44" s="76">
        <f t="shared" si="37"/>
        <v>0</v>
      </c>
      <c r="AO44" s="79">
        <f t="shared" ref="AO44" si="162">AN44/4</f>
        <v>0</v>
      </c>
      <c r="AP44" s="82">
        <f t="shared" si="39"/>
        <v>0</v>
      </c>
      <c r="AQ44" s="89">
        <f t="shared" si="40"/>
        <v>0</v>
      </c>
    </row>
    <row r="45" spans="1:43" ht="14.45" customHeight="1" x14ac:dyDescent="0.25">
      <c r="A45" s="117" t="s">
        <v>24</v>
      </c>
      <c r="B45" s="83">
        <f t="shared" si="113"/>
        <v>0</v>
      </c>
      <c r="C45" s="83">
        <f t="shared" si="114"/>
        <v>0</v>
      </c>
      <c r="D45" s="83">
        <f t="shared" si="115"/>
        <v>0</v>
      </c>
      <c r="E45" s="83">
        <f t="shared" si="116"/>
        <v>0</v>
      </c>
      <c r="F45" s="83">
        <f t="shared" si="117"/>
        <v>0</v>
      </c>
      <c r="G45" s="83">
        <f t="shared" si="118"/>
        <v>0</v>
      </c>
      <c r="H45" s="136">
        <f t="shared" si="119"/>
        <v>0</v>
      </c>
      <c r="I45" s="136">
        <f t="shared" si="120"/>
        <v>0</v>
      </c>
      <c r="J45" s="136">
        <f t="shared" si="121"/>
        <v>0</v>
      </c>
      <c r="K45" s="136">
        <f t="shared" si="122"/>
        <v>0</v>
      </c>
      <c r="L45" s="136">
        <f t="shared" si="123"/>
        <v>0</v>
      </c>
      <c r="M45" s="136">
        <f t="shared" si="124"/>
        <v>0</v>
      </c>
      <c r="N45" s="137">
        <f t="shared" si="125"/>
        <v>0</v>
      </c>
      <c r="O45" s="137">
        <f t="shared" si="126"/>
        <v>0</v>
      </c>
      <c r="P45" s="137">
        <f t="shared" si="127"/>
        <v>0</v>
      </c>
      <c r="Q45" s="137">
        <f t="shared" si="128"/>
        <v>0</v>
      </c>
      <c r="R45" s="137">
        <f t="shared" si="129"/>
        <v>0</v>
      </c>
      <c r="S45" s="137">
        <f t="shared" si="130"/>
        <v>0</v>
      </c>
      <c r="T45" s="88"/>
      <c r="U45" s="79">
        <f t="shared" si="15"/>
        <v>0</v>
      </c>
      <c r="V45" s="79">
        <f t="shared" si="16"/>
        <v>0</v>
      </c>
      <c r="W45" s="79">
        <f t="shared" si="27"/>
        <v>0</v>
      </c>
      <c r="X45" s="76">
        <f t="shared" si="28"/>
        <v>0</v>
      </c>
      <c r="Y45" s="79">
        <f t="shared" si="27"/>
        <v>0</v>
      </c>
      <c r="Z45" s="82">
        <f t="shared" si="29"/>
        <v>0</v>
      </c>
      <c r="AA45" s="89">
        <f t="shared" si="30"/>
        <v>0</v>
      </c>
      <c r="AB45" s="88"/>
      <c r="AC45" s="79">
        <f t="shared" si="17"/>
        <v>0</v>
      </c>
      <c r="AD45" s="79">
        <f t="shared" si="18"/>
        <v>0</v>
      </c>
      <c r="AE45" s="79">
        <f t="shared" ref="AE45" si="163">AD45/4</f>
        <v>0</v>
      </c>
      <c r="AF45" s="76">
        <f t="shared" si="32"/>
        <v>0</v>
      </c>
      <c r="AG45" s="79">
        <f t="shared" ref="AG45" si="164">AF45/4</f>
        <v>0</v>
      </c>
      <c r="AH45" s="82">
        <f t="shared" si="34"/>
        <v>0</v>
      </c>
      <c r="AI45" s="89">
        <f t="shared" si="35"/>
        <v>0</v>
      </c>
      <c r="AJ45" s="131">
        <f>'DOE_BIL WAP Production Tool'!B59</f>
        <v>0</v>
      </c>
      <c r="AK45" s="79">
        <f t="shared" si="19"/>
        <v>0</v>
      </c>
      <c r="AL45" s="79">
        <f t="shared" si="20"/>
        <v>0</v>
      </c>
      <c r="AM45" s="79">
        <f t="shared" ref="AM45" si="165">AL45/4</f>
        <v>0</v>
      </c>
      <c r="AN45" s="76">
        <f t="shared" si="37"/>
        <v>0</v>
      </c>
      <c r="AO45" s="79">
        <f t="shared" ref="AO45" si="166">AN45/4</f>
        <v>0</v>
      </c>
      <c r="AP45" s="82">
        <f t="shared" si="39"/>
        <v>0</v>
      </c>
      <c r="AQ45" s="89">
        <f t="shared" si="40"/>
        <v>0</v>
      </c>
    </row>
    <row r="46" spans="1:43" ht="14.45" customHeight="1" x14ac:dyDescent="0.25">
      <c r="A46" s="117" t="s">
        <v>25</v>
      </c>
      <c r="B46" s="83">
        <f t="shared" si="113"/>
        <v>0</v>
      </c>
      <c r="C46" s="83">
        <f t="shared" si="114"/>
        <v>0</v>
      </c>
      <c r="D46" s="83">
        <f t="shared" si="115"/>
        <v>0</v>
      </c>
      <c r="E46" s="83">
        <f t="shared" si="116"/>
        <v>0</v>
      </c>
      <c r="F46" s="83">
        <f t="shared" si="117"/>
        <v>0</v>
      </c>
      <c r="G46" s="83">
        <f t="shared" si="118"/>
        <v>0</v>
      </c>
      <c r="H46" s="136">
        <f t="shared" si="119"/>
        <v>0</v>
      </c>
      <c r="I46" s="136">
        <f t="shared" si="120"/>
        <v>0</v>
      </c>
      <c r="J46" s="136">
        <f t="shared" si="121"/>
        <v>0</v>
      </c>
      <c r="K46" s="136">
        <f t="shared" si="122"/>
        <v>0</v>
      </c>
      <c r="L46" s="136">
        <f t="shared" si="123"/>
        <v>0</v>
      </c>
      <c r="M46" s="136">
        <f t="shared" si="124"/>
        <v>0</v>
      </c>
      <c r="N46" s="137">
        <f t="shared" si="125"/>
        <v>0</v>
      </c>
      <c r="O46" s="137">
        <f t="shared" si="126"/>
        <v>0</v>
      </c>
      <c r="P46" s="137">
        <f t="shared" si="127"/>
        <v>0</v>
      </c>
      <c r="Q46" s="137">
        <f t="shared" si="128"/>
        <v>0</v>
      </c>
      <c r="R46" s="137">
        <f t="shared" si="129"/>
        <v>0</v>
      </c>
      <c r="S46" s="137">
        <f t="shared" si="130"/>
        <v>0</v>
      </c>
      <c r="T46" s="88"/>
      <c r="U46" s="79">
        <f t="shared" si="15"/>
        <v>0</v>
      </c>
      <c r="V46" s="79">
        <f t="shared" si="16"/>
        <v>0</v>
      </c>
      <c r="W46" s="79">
        <f t="shared" si="27"/>
        <v>0</v>
      </c>
      <c r="X46" s="76">
        <f t="shared" si="28"/>
        <v>0</v>
      </c>
      <c r="Y46" s="79">
        <f t="shared" si="27"/>
        <v>0</v>
      </c>
      <c r="Z46" s="82">
        <f t="shared" si="29"/>
        <v>0</v>
      </c>
      <c r="AA46" s="89">
        <f t="shared" si="30"/>
        <v>0</v>
      </c>
      <c r="AB46" s="88"/>
      <c r="AC46" s="79">
        <f t="shared" si="17"/>
        <v>0</v>
      </c>
      <c r="AD46" s="79">
        <f t="shared" si="18"/>
        <v>0</v>
      </c>
      <c r="AE46" s="79">
        <f t="shared" ref="AE46" si="167">AD46/4</f>
        <v>0</v>
      </c>
      <c r="AF46" s="76">
        <f t="shared" si="32"/>
        <v>0</v>
      </c>
      <c r="AG46" s="79">
        <f t="shared" ref="AG46" si="168">AF46/4</f>
        <v>0</v>
      </c>
      <c r="AH46" s="82">
        <f t="shared" si="34"/>
        <v>0</v>
      </c>
      <c r="AI46" s="89">
        <f t="shared" si="35"/>
        <v>0</v>
      </c>
      <c r="AJ46" s="131">
        <f>'DOE_BIL WAP Production Tool'!B60</f>
        <v>0</v>
      </c>
      <c r="AK46" s="79">
        <f t="shared" si="19"/>
        <v>0</v>
      </c>
      <c r="AL46" s="79">
        <f t="shared" si="20"/>
        <v>0</v>
      </c>
      <c r="AM46" s="79">
        <f t="shared" ref="AM46" si="169">AL46/4</f>
        <v>0</v>
      </c>
      <c r="AN46" s="76">
        <f t="shared" si="37"/>
        <v>0</v>
      </c>
      <c r="AO46" s="79">
        <f t="shared" ref="AO46" si="170">AN46/4</f>
        <v>0</v>
      </c>
      <c r="AP46" s="82">
        <f t="shared" si="39"/>
        <v>0</v>
      </c>
      <c r="AQ46" s="89">
        <f t="shared" si="40"/>
        <v>0</v>
      </c>
    </row>
    <row r="47" spans="1:43" ht="14.45" customHeight="1" x14ac:dyDescent="0.25">
      <c r="A47" s="117" t="s">
        <v>26</v>
      </c>
      <c r="B47" s="83">
        <f t="shared" si="113"/>
        <v>0</v>
      </c>
      <c r="C47" s="83">
        <f t="shared" si="114"/>
        <v>0</v>
      </c>
      <c r="D47" s="83">
        <f t="shared" si="115"/>
        <v>0</v>
      </c>
      <c r="E47" s="83">
        <f t="shared" si="116"/>
        <v>0</v>
      </c>
      <c r="F47" s="83">
        <f t="shared" si="117"/>
        <v>0</v>
      </c>
      <c r="G47" s="83">
        <f t="shared" si="118"/>
        <v>0</v>
      </c>
      <c r="H47" s="136">
        <f t="shared" si="119"/>
        <v>0</v>
      </c>
      <c r="I47" s="136">
        <f t="shared" si="120"/>
        <v>0</v>
      </c>
      <c r="J47" s="136">
        <f t="shared" si="121"/>
        <v>0</v>
      </c>
      <c r="K47" s="136">
        <f t="shared" si="122"/>
        <v>0</v>
      </c>
      <c r="L47" s="136">
        <f t="shared" si="123"/>
        <v>0</v>
      </c>
      <c r="M47" s="136">
        <f t="shared" si="124"/>
        <v>0</v>
      </c>
      <c r="N47" s="137">
        <f t="shared" si="125"/>
        <v>0</v>
      </c>
      <c r="O47" s="137">
        <f t="shared" si="126"/>
        <v>0</v>
      </c>
      <c r="P47" s="137">
        <f t="shared" si="127"/>
        <v>0</v>
      </c>
      <c r="Q47" s="137">
        <f t="shared" si="128"/>
        <v>0</v>
      </c>
      <c r="R47" s="137">
        <f t="shared" si="129"/>
        <v>0</v>
      </c>
      <c r="S47" s="137">
        <f t="shared" si="130"/>
        <v>0</v>
      </c>
      <c r="T47" s="88"/>
      <c r="U47" s="79">
        <f t="shared" si="15"/>
        <v>0</v>
      </c>
      <c r="V47" s="79">
        <f t="shared" si="16"/>
        <v>0</v>
      </c>
      <c r="W47" s="79">
        <f t="shared" si="27"/>
        <v>0</v>
      </c>
      <c r="X47" s="76">
        <f t="shared" si="28"/>
        <v>0</v>
      </c>
      <c r="Y47" s="79">
        <f t="shared" si="27"/>
        <v>0</v>
      </c>
      <c r="Z47" s="82">
        <f t="shared" si="29"/>
        <v>0</v>
      </c>
      <c r="AA47" s="89">
        <f t="shared" si="30"/>
        <v>0</v>
      </c>
      <c r="AB47" s="88"/>
      <c r="AC47" s="79">
        <f t="shared" si="17"/>
        <v>0</v>
      </c>
      <c r="AD47" s="79">
        <f t="shared" si="18"/>
        <v>0</v>
      </c>
      <c r="AE47" s="79">
        <f t="shared" ref="AE47" si="171">AD47/4</f>
        <v>0</v>
      </c>
      <c r="AF47" s="76">
        <f t="shared" si="32"/>
        <v>0</v>
      </c>
      <c r="AG47" s="79">
        <f t="shared" ref="AG47" si="172">AF47/4</f>
        <v>0</v>
      </c>
      <c r="AH47" s="82">
        <f t="shared" si="34"/>
        <v>0</v>
      </c>
      <c r="AI47" s="89">
        <f t="shared" si="35"/>
        <v>0</v>
      </c>
      <c r="AJ47" s="131">
        <f>'DOE_BIL WAP Production Tool'!B61</f>
        <v>0</v>
      </c>
      <c r="AK47" s="79">
        <f t="shared" si="19"/>
        <v>0</v>
      </c>
      <c r="AL47" s="79">
        <f t="shared" si="20"/>
        <v>0</v>
      </c>
      <c r="AM47" s="79">
        <f t="shared" ref="AM47" si="173">AL47/4</f>
        <v>0</v>
      </c>
      <c r="AN47" s="76">
        <f t="shared" si="37"/>
        <v>0</v>
      </c>
      <c r="AO47" s="79">
        <f t="shared" ref="AO47" si="174">AN47/4</f>
        <v>0</v>
      </c>
      <c r="AP47" s="82">
        <f t="shared" si="39"/>
        <v>0</v>
      </c>
      <c r="AQ47" s="89">
        <f t="shared" si="40"/>
        <v>0</v>
      </c>
    </row>
    <row r="48" spans="1:43" ht="14.45" customHeight="1" x14ac:dyDescent="0.25">
      <c r="A48" s="117" t="s">
        <v>27</v>
      </c>
      <c r="B48" s="83">
        <f t="shared" si="113"/>
        <v>0</v>
      </c>
      <c r="C48" s="83">
        <f t="shared" si="114"/>
        <v>0</v>
      </c>
      <c r="D48" s="83">
        <f t="shared" si="115"/>
        <v>0</v>
      </c>
      <c r="E48" s="83">
        <f t="shared" si="116"/>
        <v>0</v>
      </c>
      <c r="F48" s="83">
        <f t="shared" si="117"/>
        <v>0</v>
      </c>
      <c r="G48" s="83">
        <f t="shared" si="118"/>
        <v>0</v>
      </c>
      <c r="H48" s="136">
        <f t="shared" si="119"/>
        <v>0</v>
      </c>
      <c r="I48" s="136">
        <f t="shared" si="120"/>
        <v>0</v>
      </c>
      <c r="J48" s="136">
        <f t="shared" si="121"/>
        <v>0</v>
      </c>
      <c r="K48" s="136">
        <f t="shared" si="122"/>
        <v>0</v>
      </c>
      <c r="L48" s="136">
        <f t="shared" si="123"/>
        <v>0</v>
      </c>
      <c r="M48" s="136">
        <f t="shared" si="124"/>
        <v>0</v>
      </c>
      <c r="N48" s="137">
        <f t="shared" si="125"/>
        <v>0</v>
      </c>
      <c r="O48" s="137">
        <f t="shared" si="126"/>
        <v>0</v>
      </c>
      <c r="P48" s="137">
        <f t="shared" si="127"/>
        <v>0</v>
      </c>
      <c r="Q48" s="137">
        <f t="shared" si="128"/>
        <v>0</v>
      </c>
      <c r="R48" s="137">
        <f t="shared" si="129"/>
        <v>0</v>
      </c>
      <c r="S48" s="137">
        <f t="shared" si="130"/>
        <v>0</v>
      </c>
      <c r="T48" s="88"/>
      <c r="U48" s="79">
        <f t="shared" si="15"/>
        <v>0</v>
      </c>
      <c r="V48" s="79">
        <f t="shared" si="16"/>
        <v>0</v>
      </c>
      <c r="W48" s="79">
        <f t="shared" si="27"/>
        <v>0</v>
      </c>
      <c r="X48" s="76">
        <f t="shared" si="28"/>
        <v>0</v>
      </c>
      <c r="Y48" s="79">
        <f t="shared" si="27"/>
        <v>0</v>
      </c>
      <c r="Z48" s="82">
        <f t="shared" si="29"/>
        <v>0</v>
      </c>
      <c r="AA48" s="89">
        <f t="shared" si="30"/>
        <v>0</v>
      </c>
      <c r="AB48" s="88"/>
      <c r="AC48" s="79">
        <f t="shared" si="17"/>
        <v>0</v>
      </c>
      <c r="AD48" s="79">
        <f t="shared" si="18"/>
        <v>0</v>
      </c>
      <c r="AE48" s="79">
        <f t="shared" ref="AE48" si="175">AD48/4</f>
        <v>0</v>
      </c>
      <c r="AF48" s="76">
        <f t="shared" si="32"/>
        <v>0</v>
      </c>
      <c r="AG48" s="79">
        <f t="shared" ref="AG48" si="176">AF48/4</f>
        <v>0</v>
      </c>
      <c r="AH48" s="82">
        <f t="shared" si="34"/>
        <v>0</v>
      </c>
      <c r="AI48" s="89">
        <f t="shared" si="35"/>
        <v>0</v>
      </c>
      <c r="AJ48" s="131">
        <f>'DOE_BIL WAP Production Tool'!B62</f>
        <v>0</v>
      </c>
      <c r="AK48" s="79">
        <f t="shared" si="19"/>
        <v>0</v>
      </c>
      <c r="AL48" s="79">
        <f t="shared" si="20"/>
        <v>0</v>
      </c>
      <c r="AM48" s="79">
        <f t="shared" ref="AM48" si="177">AL48/4</f>
        <v>0</v>
      </c>
      <c r="AN48" s="76">
        <f t="shared" si="37"/>
        <v>0</v>
      </c>
      <c r="AO48" s="79">
        <f t="shared" ref="AO48" si="178">AN48/4</f>
        <v>0</v>
      </c>
      <c r="AP48" s="82">
        <f t="shared" si="39"/>
        <v>0</v>
      </c>
      <c r="AQ48" s="89">
        <f t="shared" si="40"/>
        <v>0</v>
      </c>
    </row>
    <row r="49" spans="1:43" ht="14.45" customHeight="1" x14ac:dyDescent="0.25">
      <c r="A49" s="117" t="s">
        <v>28</v>
      </c>
      <c r="B49" s="83">
        <f t="shared" si="113"/>
        <v>0</v>
      </c>
      <c r="C49" s="83">
        <f t="shared" si="114"/>
        <v>0</v>
      </c>
      <c r="D49" s="83">
        <f t="shared" si="115"/>
        <v>0</v>
      </c>
      <c r="E49" s="83">
        <f t="shared" si="116"/>
        <v>0</v>
      </c>
      <c r="F49" s="83">
        <f t="shared" si="117"/>
        <v>0</v>
      </c>
      <c r="G49" s="83">
        <f t="shared" si="118"/>
        <v>0</v>
      </c>
      <c r="H49" s="136">
        <f t="shared" si="119"/>
        <v>0</v>
      </c>
      <c r="I49" s="136">
        <f t="shared" si="120"/>
        <v>0</v>
      </c>
      <c r="J49" s="136">
        <f t="shared" si="121"/>
        <v>0</v>
      </c>
      <c r="K49" s="136">
        <f t="shared" si="122"/>
        <v>0</v>
      </c>
      <c r="L49" s="136">
        <f t="shared" si="123"/>
        <v>0</v>
      </c>
      <c r="M49" s="136">
        <f t="shared" si="124"/>
        <v>0</v>
      </c>
      <c r="N49" s="137">
        <f t="shared" si="125"/>
        <v>0</v>
      </c>
      <c r="O49" s="137">
        <f t="shared" si="126"/>
        <v>0</v>
      </c>
      <c r="P49" s="137">
        <f t="shared" si="127"/>
        <v>0</v>
      </c>
      <c r="Q49" s="137">
        <f t="shared" si="128"/>
        <v>0</v>
      </c>
      <c r="R49" s="137">
        <f t="shared" si="129"/>
        <v>0</v>
      </c>
      <c r="S49" s="137">
        <f t="shared" si="130"/>
        <v>0</v>
      </c>
      <c r="T49" s="88"/>
      <c r="U49" s="79">
        <f t="shared" si="15"/>
        <v>0</v>
      </c>
      <c r="V49" s="79">
        <f t="shared" si="16"/>
        <v>0</v>
      </c>
      <c r="W49" s="79">
        <f t="shared" si="27"/>
        <v>0</v>
      </c>
      <c r="X49" s="76">
        <f t="shared" si="28"/>
        <v>0</v>
      </c>
      <c r="Y49" s="79">
        <f t="shared" si="27"/>
        <v>0</v>
      </c>
      <c r="Z49" s="82">
        <f t="shared" si="29"/>
        <v>0</v>
      </c>
      <c r="AA49" s="89">
        <f t="shared" si="30"/>
        <v>0</v>
      </c>
      <c r="AB49" s="88"/>
      <c r="AC49" s="79">
        <f t="shared" si="17"/>
        <v>0</v>
      </c>
      <c r="AD49" s="79">
        <f t="shared" si="18"/>
        <v>0</v>
      </c>
      <c r="AE49" s="79">
        <f t="shared" ref="AE49" si="179">AD49/4</f>
        <v>0</v>
      </c>
      <c r="AF49" s="76">
        <f t="shared" si="32"/>
        <v>0</v>
      </c>
      <c r="AG49" s="79">
        <f t="shared" ref="AG49" si="180">AF49/4</f>
        <v>0</v>
      </c>
      <c r="AH49" s="82">
        <f t="shared" si="34"/>
        <v>0</v>
      </c>
      <c r="AI49" s="89">
        <f t="shared" si="35"/>
        <v>0</v>
      </c>
      <c r="AJ49" s="131">
        <f>'DOE_BIL WAP Production Tool'!B63</f>
        <v>0</v>
      </c>
      <c r="AK49" s="79">
        <f t="shared" si="19"/>
        <v>0</v>
      </c>
      <c r="AL49" s="79">
        <f t="shared" si="20"/>
        <v>0</v>
      </c>
      <c r="AM49" s="79">
        <f t="shared" ref="AM49" si="181">AL49/4</f>
        <v>0</v>
      </c>
      <c r="AN49" s="76">
        <f t="shared" si="37"/>
        <v>0</v>
      </c>
      <c r="AO49" s="79">
        <f t="shared" ref="AO49" si="182">AN49/4</f>
        <v>0</v>
      </c>
      <c r="AP49" s="82">
        <f t="shared" si="39"/>
        <v>0</v>
      </c>
      <c r="AQ49" s="89">
        <f t="shared" si="40"/>
        <v>0</v>
      </c>
    </row>
    <row r="50" spans="1:43" ht="14.45" customHeight="1" x14ac:dyDescent="0.25">
      <c r="A50" s="117" t="s">
        <v>29</v>
      </c>
      <c r="B50" s="83">
        <f t="shared" si="113"/>
        <v>0</v>
      </c>
      <c r="C50" s="83">
        <f t="shared" si="114"/>
        <v>0</v>
      </c>
      <c r="D50" s="83">
        <f t="shared" si="115"/>
        <v>0</v>
      </c>
      <c r="E50" s="83">
        <f t="shared" si="116"/>
        <v>0</v>
      </c>
      <c r="F50" s="83">
        <f t="shared" si="117"/>
        <v>0</v>
      </c>
      <c r="G50" s="83">
        <f t="shared" si="118"/>
        <v>0</v>
      </c>
      <c r="H50" s="136">
        <f t="shared" si="119"/>
        <v>0</v>
      </c>
      <c r="I50" s="136">
        <f t="shared" si="120"/>
        <v>0</v>
      </c>
      <c r="J50" s="136">
        <f t="shared" si="121"/>
        <v>0</v>
      </c>
      <c r="K50" s="136">
        <f t="shared" si="122"/>
        <v>0</v>
      </c>
      <c r="L50" s="136">
        <f t="shared" si="123"/>
        <v>0</v>
      </c>
      <c r="M50" s="136">
        <f t="shared" si="124"/>
        <v>0</v>
      </c>
      <c r="N50" s="137">
        <f t="shared" si="125"/>
        <v>0</v>
      </c>
      <c r="O50" s="137">
        <f t="shared" si="126"/>
        <v>0</v>
      </c>
      <c r="P50" s="137">
        <f t="shared" si="127"/>
        <v>0</v>
      </c>
      <c r="Q50" s="137">
        <f t="shared" si="128"/>
        <v>0</v>
      </c>
      <c r="R50" s="137">
        <f t="shared" si="129"/>
        <v>0</v>
      </c>
      <c r="S50" s="137">
        <f t="shared" si="130"/>
        <v>0</v>
      </c>
      <c r="T50" s="88"/>
      <c r="U50" s="79">
        <f t="shared" si="15"/>
        <v>0</v>
      </c>
      <c r="V50" s="79">
        <f t="shared" si="16"/>
        <v>0</v>
      </c>
      <c r="W50" s="79">
        <f t="shared" si="27"/>
        <v>0</v>
      </c>
      <c r="X50" s="76">
        <f t="shared" si="28"/>
        <v>0</v>
      </c>
      <c r="Y50" s="79">
        <f t="shared" si="27"/>
        <v>0</v>
      </c>
      <c r="Z50" s="82">
        <f t="shared" si="29"/>
        <v>0</v>
      </c>
      <c r="AA50" s="89">
        <f t="shared" si="30"/>
        <v>0</v>
      </c>
      <c r="AB50" s="88"/>
      <c r="AC50" s="79">
        <f t="shared" si="17"/>
        <v>0</v>
      </c>
      <c r="AD50" s="79">
        <f t="shared" si="18"/>
        <v>0</v>
      </c>
      <c r="AE50" s="79">
        <f t="shared" ref="AE50" si="183">AD50/4</f>
        <v>0</v>
      </c>
      <c r="AF50" s="76">
        <f t="shared" si="32"/>
        <v>0</v>
      </c>
      <c r="AG50" s="79">
        <f t="shared" ref="AG50" si="184">AF50/4</f>
        <v>0</v>
      </c>
      <c r="AH50" s="82">
        <f t="shared" si="34"/>
        <v>0</v>
      </c>
      <c r="AI50" s="89">
        <f t="shared" si="35"/>
        <v>0</v>
      </c>
      <c r="AJ50" s="131">
        <f>'DOE_BIL WAP Production Tool'!B64</f>
        <v>0</v>
      </c>
      <c r="AK50" s="79">
        <f t="shared" si="19"/>
        <v>0</v>
      </c>
      <c r="AL50" s="79">
        <f t="shared" si="20"/>
        <v>0</v>
      </c>
      <c r="AM50" s="79">
        <f t="shared" ref="AM50" si="185">AL50/4</f>
        <v>0</v>
      </c>
      <c r="AN50" s="76">
        <f t="shared" si="37"/>
        <v>0</v>
      </c>
      <c r="AO50" s="79">
        <f t="shared" ref="AO50" si="186">AN50/4</f>
        <v>0</v>
      </c>
      <c r="AP50" s="82">
        <f t="shared" si="39"/>
        <v>0</v>
      </c>
      <c r="AQ50" s="89">
        <f t="shared" si="40"/>
        <v>0</v>
      </c>
    </row>
    <row r="51" spans="1:43" ht="14.45" customHeight="1" x14ac:dyDescent="0.25">
      <c r="A51" s="117" t="s">
        <v>30</v>
      </c>
      <c r="B51" s="83">
        <f t="shared" si="113"/>
        <v>0</v>
      </c>
      <c r="C51" s="83">
        <f t="shared" si="114"/>
        <v>0</v>
      </c>
      <c r="D51" s="83">
        <f t="shared" si="115"/>
        <v>0</v>
      </c>
      <c r="E51" s="83">
        <f t="shared" si="116"/>
        <v>0</v>
      </c>
      <c r="F51" s="83">
        <f t="shared" si="117"/>
        <v>0</v>
      </c>
      <c r="G51" s="83">
        <f t="shared" si="118"/>
        <v>0</v>
      </c>
      <c r="H51" s="136">
        <f t="shared" si="119"/>
        <v>0</v>
      </c>
      <c r="I51" s="136">
        <f t="shared" si="120"/>
        <v>0</v>
      </c>
      <c r="J51" s="136">
        <f t="shared" si="121"/>
        <v>0</v>
      </c>
      <c r="K51" s="136">
        <f t="shared" si="122"/>
        <v>0</v>
      </c>
      <c r="L51" s="136">
        <f t="shared" si="123"/>
        <v>0</v>
      </c>
      <c r="M51" s="136">
        <f t="shared" si="124"/>
        <v>0</v>
      </c>
      <c r="N51" s="137">
        <f t="shared" si="125"/>
        <v>0</v>
      </c>
      <c r="O51" s="137">
        <f t="shared" si="126"/>
        <v>0</v>
      </c>
      <c r="P51" s="137">
        <f t="shared" si="127"/>
        <v>0</v>
      </c>
      <c r="Q51" s="137">
        <f t="shared" si="128"/>
        <v>0</v>
      </c>
      <c r="R51" s="137">
        <f t="shared" si="129"/>
        <v>0</v>
      </c>
      <c r="S51" s="137">
        <f t="shared" si="130"/>
        <v>0</v>
      </c>
      <c r="T51" s="88"/>
      <c r="U51" s="79">
        <f t="shared" si="15"/>
        <v>0</v>
      </c>
      <c r="V51" s="79">
        <f t="shared" si="16"/>
        <v>0</v>
      </c>
      <c r="W51" s="79">
        <f>V51/3</f>
        <v>0</v>
      </c>
      <c r="X51" s="76">
        <f t="shared" si="28"/>
        <v>0</v>
      </c>
      <c r="Y51" s="79">
        <f>X51/3</f>
        <v>0</v>
      </c>
      <c r="Z51" s="82">
        <f t="shared" si="29"/>
        <v>0</v>
      </c>
      <c r="AA51" s="89">
        <f t="shared" si="30"/>
        <v>0</v>
      </c>
      <c r="AB51" s="88"/>
      <c r="AC51" s="79">
        <f t="shared" si="17"/>
        <v>0</v>
      </c>
      <c r="AD51" s="79">
        <f t="shared" si="18"/>
        <v>0</v>
      </c>
      <c r="AE51" s="79">
        <f>AD51/3</f>
        <v>0</v>
      </c>
      <c r="AF51" s="76">
        <f t="shared" si="32"/>
        <v>0</v>
      </c>
      <c r="AG51" s="79">
        <f>AF51/3</f>
        <v>0</v>
      </c>
      <c r="AH51" s="82">
        <f t="shared" si="34"/>
        <v>0</v>
      </c>
      <c r="AI51" s="89">
        <f t="shared" si="35"/>
        <v>0</v>
      </c>
      <c r="AJ51" s="131">
        <f>'DOE_BIL WAP Production Tool'!B65</f>
        <v>0</v>
      </c>
      <c r="AK51" s="79">
        <f t="shared" si="19"/>
        <v>0</v>
      </c>
      <c r="AL51" s="79">
        <f t="shared" si="20"/>
        <v>0</v>
      </c>
      <c r="AM51" s="79">
        <f>AL51/3</f>
        <v>0</v>
      </c>
      <c r="AN51" s="76">
        <f t="shared" si="37"/>
        <v>0</v>
      </c>
      <c r="AO51" s="79">
        <f>AN51/3</f>
        <v>0</v>
      </c>
      <c r="AP51" s="82">
        <f t="shared" si="39"/>
        <v>0</v>
      </c>
      <c r="AQ51" s="89">
        <f t="shared" si="40"/>
        <v>0</v>
      </c>
    </row>
    <row r="52" spans="1:43" ht="14.45" customHeight="1" x14ac:dyDescent="0.25">
      <c r="A52" s="117" t="s">
        <v>31</v>
      </c>
      <c r="B52" s="83">
        <f t="shared" si="113"/>
        <v>0</v>
      </c>
      <c r="C52" s="83">
        <f t="shared" si="114"/>
        <v>0</v>
      </c>
      <c r="D52" s="83">
        <f t="shared" si="115"/>
        <v>0</v>
      </c>
      <c r="E52" s="83">
        <f t="shared" si="116"/>
        <v>0</v>
      </c>
      <c r="F52" s="83">
        <f t="shared" si="117"/>
        <v>0</v>
      </c>
      <c r="G52" s="83">
        <f t="shared" si="118"/>
        <v>0</v>
      </c>
      <c r="H52" s="136">
        <f t="shared" si="119"/>
        <v>0</v>
      </c>
      <c r="I52" s="136">
        <f t="shared" si="120"/>
        <v>0</v>
      </c>
      <c r="J52" s="136">
        <f t="shared" si="121"/>
        <v>0</v>
      </c>
      <c r="K52" s="136">
        <f t="shared" si="122"/>
        <v>0</v>
      </c>
      <c r="L52" s="136">
        <f t="shared" si="123"/>
        <v>0</v>
      </c>
      <c r="M52" s="136">
        <f t="shared" si="124"/>
        <v>0</v>
      </c>
      <c r="N52" s="137">
        <f t="shared" si="125"/>
        <v>0</v>
      </c>
      <c r="O52" s="137">
        <f t="shared" si="126"/>
        <v>0</v>
      </c>
      <c r="P52" s="137">
        <f t="shared" si="127"/>
        <v>0</v>
      </c>
      <c r="Q52" s="137">
        <f t="shared" si="128"/>
        <v>0</v>
      </c>
      <c r="R52" s="137">
        <f t="shared" si="129"/>
        <v>0</v>
      </c>
      <c r="S52" s="137">
        <f t="shared" si="130"/>
        <v>0</v>
      </c>
      <c r="T52" s="88"/>
      <c r="U52" s="79">
        <f t="shared" si="15"/>
        <v>0</v>
      </c>
      <c r="V52" s="79">
        <f t="shared" si="16"/>
        <v>0</v>
      </c>
      <c r="W52" s="79">
        <f>V52/2.5</f>
        <v>0</v>
      </c>
      <c r="X52" s="76">
        <f t="shared" si="28"/>
        <v>0</v>
      </c>
      <c r="Y52" s="79">
        <f>X52/2.5</f>
        <v>0</v>
      </c>
      <c r="Z52" s="82">
        <f t="shared" si="29"/>
        <v>0</v>
      </c>
      <c r="AA52" s="89">
        <f t="shared" si="30"/>
        <v>0</v>
      </c>
      <c r="AB52" s="88"/>
      <c r="AC52" s="79">
        <f t="shared" si="17"/>
        <v>0</v>
      </c>
      <c r="AD52" s="79">
        <f t="shared" si="18"/>
        <v>0</v>
      </c>
      <c r="AE52" s="79">
        <f>AD52/2.5</f>
        <v>0</v>
      </c>
      <c r="AF52" s="76">
        <f t="shared" si="32"/>
        <v>0</v>
      </c>
      <c r="AG52" s="79">
        <f>AF52/2.5</f>
        <v>0</v>
      </c>
      <c r="AH52" s="82">
        <f t="shared" si="34"/>
        <v>0</v>
      </c>
      <c r="AI52" s="89">
        <f t="shared" si="35"/>
        <v>0</v>
      </c>
      <c r="AJ52" s="131">
        <f>'DOE_BIL WAP Production Tool'!B66</f>
        <v>0</v>
      </c>
      <c r="AK52" s="79">
        <f t="shared" si="19"/>
        <v>0</v>
      </c>
      <c r="AL52" s="79">
        <f t="shared" si="20"/>
        <v>0</v>
      </c>
      <c r="AM52" s="79">
        <f>AL52/2.5</f>
        <v>0</v>
      </c>
      <c r="AN52" s="76">
        <f t="shared" si="37"/>
        <v>0</v>
      </c>
      <c r="AO52" s="79">
        <f>AN52/2.5</f>
        <v>0</v>
      </c>
      <c r="AP52" s="82">
        <f t="shared" si="39"/>
        <v>0</v>
      </c>
      <c r="AQ52" s="89">
        <f t="shared" si="40"/>
        <v>0</v>
      </c>
    </row>
    <row r="53" spans="1:43" ht="15.75" thickBot="1" x14ac:dyDescent="0.3">
      <c r="A53" s="118" t="s">
        <v>32</v>
      </c>
      <c r="C53" s="75"/>
      <c r="D53" s="75"/>
      <c r="E53" s="75"/>
      <c r="G53" s="75"/>
      <c r="H53" s="75"/>
      <c r="I53" s="75"/>
      <c r="T53" s="90">
        <f>SUM(T11:T40)</f>
        <v>0</v>
      </c>
      <c r="U53" s="91"/>
      <c r="V53" s="91"/>
      <c r="W53" s="91"/>
      <c r="X53" s="92"/>
      <c r="Y53" s="91"/>
      <c r="Z53" s="93"/>
      <c r="AA53" s="94"/>
      <c r="AB53" s="90">
        <f>SUM(AB11:AB40)</f>
        <v>0</v>
      </c>
      <c r="AC53" s="91"/>
      <c r="AD53" s="91"/>
      <c r="AE53" s="91"/>
      <c r="AF53" s="92"/>
      <c r="AG53" s="91"/>
      <c r="AH53" s="93"/>
      <c r="AI53" s="94"/>
      <c r="AJ53" s="90">
        <f>SUM(AJ11:AJ40)</f>
        <v>0</v>
      </c>
      <c r="AK53" s="91"/>
      <c r="AL53" s="91"/>
      <c r="AM53" s="91"/>
      <c r="AN53" s="92"/>
      <c r="AO53" s="91"/>
      <c r="AP53" s="93"/>
      <c r="AQ53" s="94"/>
    </row>
  </sheetData>
  <mergeCells count="9">
    <mergeCell ref="B9:G9"/>
    <mergeCell ref="H9:M9"/>
    <mergeCell ref="N9:S9"/>
    <mergeCell ref="AJ8:AQ8"/>
    <mergeCell ref="AJ9:AQ9"/>
    <mergeCell ref="T8:AA8"/>
    <mergeCell ref="AB8:AI8"/>
    <mergeCell ref="AB9:AI9"/>
    <mergeCell ref="T9:AA9"/>
  </mergeCells>
  <conditionalFormatting sqref="T53:W53 AA53 AI53 AQ53">
    <cfRule type="cellIs" dxfId="26" priority="25" operator="equal">
      <formula>0</formula>
    </cfRule>
    <cfRule type="cellIs" dxfId="25" priority="26" operator="notBetween">
      <formula>$AB$29</formula>
      <formula>$AB$27</formula>
    </cfRule>
    <cfRule type="cellIs" dxfId="24" priority="27" operator="between">
      <formula>$AB$29</formula>
      <formula>$AB$27</formula>
    </cfRule>
  </conditionalFormatting>
  <conditionalFormatting sqref="X53:Y53">
    <cfRule type="cellIs" dxfId="23" priority="22" operator="equal">
      <formula>0</formula>
    </cfRule>
    <cfRule type="cellIs" dxfId="22" priority="23" operator="notBetween">
      <formula>$AB$29</formula>
      <formula>$AB$27</formula>
    </cfRule>
    <cfRule type="cellIs" dxfId="21" priority="24" operator="between">
      <formula>$AB$29</formula>
      <formula>$AB$27</formula>
    </cfRule>
  </conditionalFormatting>
  <conditionalFormatting sqref="Z53">
    <cfRule type="cellIs" dxfId="20" priority="19" operator="equal">
      <formula>0</formula>
    </cfRule>
    <cfRule type="cellIs" dxfId="19" priority="20" operator="notBetween">
      <formula>$AB$29</formula>
      <formula>$AB$27</formula>
    </cfRule>
    <cfRule type="cellIs" dxfId="18" priority="21" operator="between">
      <formula>$AB$29</formula>
      <formula>$AB$27</formula>
    </cfRule>
  </conditionalFormatting>
  <conditionalFormatting sqref="AB53:AE53">
    <cfRule type="cellIs" dxfId="17" priority="16" operator="equal">
      <formula>0</formula>
    </cfRule>
    <cfRule type="cellIs" dxfId="16" priority="17" operator="notBetween">
      <formula>$AB$29</formula>
      <formula>$AB$27</formula>
    </cfRule>
    <cfRule type="cellIs" dxfId="15" priority="18" operator="between">
      <formula>$AB$29</formula>
      <formula>$AB$27</formula>
    </cfRule>
  </conditionalFormatting>
  <conditionalFormatting sqref="AF53:AG53">
    <cfRule type="cellIs" dxfId="14" priority="13" operator="equal">
      <formula>0</formula>
    </cfRule>
    <cfRule type="cellIs" dxfId="13" priority="14" operator="notBetween">
      <formula>$AB$29</formula>
      <formula>$AB$27</formula>
    </cfRule>
    <cfRule type="cellIs" dxfId="12" priority="15" operator="between">
      <formula>$AB$29</formula>
      <formula>$AB$27</formula>
    </cfRule>
  </conditionalFormatting>
  <conditionalFormatting sqref="AH53">
    <cfRule type="cellIs" dxfId="11" priority="10" operator="equal">
      <formula>0</formula>
    </cfRule>
    <cfRule type="cellIs" dxfId="10" priority="11" operator="notBetween">
      <formula>$AB$29</formula>
      <formula>$AB$27</formula>
    </cfRule>
    <cfRule type="cellIs" dxfId="9" priority="12" operator="between">
      <formula>$AB$29</formula>
      <formula>$AB$27</formula>
    </cfRule>
  </conditionalFormatting>
  <conditionalFormatting sqref="AJ53:AM53">
    <cfRule type="cellIs" dxfId="8" priority="7" operator="equal">
      <formula>0</formula>
    </cfRule>
    <cfRule type="cellIs" dxfId="7" priority="8" operator="notBetween">
      <formula>$AB$29</formula>
      <formula>$AB$27</formula>
    </cfRule>
    <cfRule type="cellIs" dxfId="6" priority="9" operator="between">
      <formula>$AB$29</formula>
      <formula>$AB$27</formula>
    </cfRule>
  </conditionalFormatting>
  <conditionalFormatting sqref="AN53:AO53">
    <cfRule type="cellIs" dxfId="5" priority="4" operator="equal">
      <formula>0</formula>
    </cfRule>
    <cfRule type="cellIs" dxfId="4" priority="5" operator="notBetween">
      <formula>$AB$29</formula>
      <formula>$AB$27</formula>
    </cfRule>
    <cfRule type="cellIs" dxfId="3" priority="6" operator="between">
      <formula>$AB$29</formula>
      <formula>$AB$27</formula>
    </cfRule>
  </conditionalFormatting>
  <conditionalFormatting sqref="AP53">
    <cfRule type="cellIs" dxfId="2" priority="1" operator="equal">
      <formula>0</formula>
    </cfRule>
    <cfRule type="cellIs" dxfId="1" priority="2" operator="notBetween">
      <formula>$AB$29</formula>
      <formula>$AB$27</formula>
    </cfRule>
    <cfRule type="cellIs" dxfId="0" priority="3" operator="between">
      <formula>$AB$29</formula>
      <formula>$AB$27</formula>
    </cfRule>
  </conditionalFormatting>
  <dataValidations xWindow="79" yWindow="295" count="3">
    <dataValidation allowBlank="1" showInputMessage="1" showErrorMessage="1" promptTitle="Denial Percent at File Intake" prompt="Enter % of applications that get denied at application stage for WAP. EX: over-income; non-responsive with required documents; incomplete application; etc. This answer could be 0%, if all applicants are just referred from CEAP._x000a_" sqref="B1"/>
    <dataValidation allowBlank="1" showInputMessage="1" showErrorMessage="1" promptTitle="Denial Percent at Assessment" prompt="Enter % of how many houses get assessed, but get denied/deferred for any reason. EX: house outside the scope of WAP; unsanitary conditions; non-responsive for scheduling; etc. This number canNOT be 0%." sqref="D1"/>
    <dataValidation allowBlank="1" showInputMessage="1" showErrorMessage="1" prompt="Enter initial unit projection for July here." sqref="T11:AQ52"/>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
  <sheetViews>
    <sheetView workbookViewId="0"/>
  </sheetViews>
  <sheetFormatPr defaultRowHeight="15" x14ac:dyDescent="0.25"/>
  <cols>
    <col min="1" max="1" width="14.7109375" style="75" customWidth="1"/>
    <col min="2" max="4" width="14.7109375" style="77" customWidth="1"/>
    <col min="5" max="16" width="14.7109375" style="75" customWidth="1"/>
    <col min="17" max="40" width="14.7109375" hidden="1" customWidth="1"/>
  </cols>
  <sheetData>
    <row r="1" spans="1:12" ht="60.75" thickBot="1" x14ac:dyDescent="0.3">
      <c r="A1" s="97"/>
      <c r="B1" s="98"/>
      <c r="C1" s="107" t="s">
        <v>94</v>
      </c>
      <c r="D1" s="108" t="s">
        <v>95</v>
      </c>
      <c r="E1" s="107" t="s">
        <v>96</v>
      </c>
      <c r="F1" s="108" t="s">
        <v>91</v>
      </c>
      <c r="G1" s="107" t="s">
        <v>99</v>
      </c>
      <c r="H1" s="123" t="s">
        <v>98</v>
      </c>
      <c r="I1" s="124" t="s">
        <v>122</v>
      </c>
      <c r="J1" s="124" t="s">
        <v>114</v>
      </c>
      <c r="K1" s="124" t="s">
        <v>115</v>
      </c>
      <c r="L1" s="124" t="s">
        <v>110</v>
      </c>
    </row>
    <row r="2" spans="1:12" ht="14.45" customHeight="1" x14ac:dyDescent="0.25">
      <c r="A2" s="109" t="str">
        <f>'Production Planning'!F2</f>
        <v>PY24</v>
      </c>
      <c r="B2" s="110" t="s">
        <v>100</v>
      </c>
      <c r="C2" s="99">
        <f>'Production Planning'!H2</f>
        <v>0</v>
      </c>
      <c r="D2" s="102">
        <f>'Production Planning'!I2</f>
        <v>0</v>
      </c>
      <c r="E2" s="99">
        <f>'Production Planning'!J2</f>
        <v>0</v>
      </c>
      <c r="F2" s="105">
        <f>'Production Planning'!K2</f>
        <v>0</v>
      </c>
      <c r="G2" s="99">
        <f>'Production Planning'!L2</f>
        <v>0</v>
      </c>
      <c r="H2" s="126">
        <f>'Production Planning'!M2</f>
        <v>0</v>
      </c>
      <c r="I2" s="148" t="s">
        <v>106</v>
      </c>
      <c r="J2" s="148" t="s">
        <v>106</v>
      </c>
      <c r="K2" s="148" t="s">
        <v>106</v>
      </c>
      <c r="L2" s="149" t="s">
        <v>106</v>
      </c>
    </row>
    <row r="3" spans="1:12" ht="15" customHeight="1" x14ac:dyDescent="0.25">
      <c r="A3" s="111" t="str">
        <f>'Production Planning'!F3</f>
        <v>PY24</v>
      </c>
      <c r="B3" s="112" t="s">
        <v>101</v>
      </c>
      <c r="C3" s="99">
        <f>'Production Planning'!H3</f>
        <v>0</v>
      </c>
      <c r="D3" s="102">
        <f>'Production Planning'!I3</f>
        <v>0</v>
      </c>
      <c r="E3" s="99">
        <f>'Production Planning'!J3</f>
        <v>0</v>
      </c>
      <c r="F3" s="105">
        <f>'Production Planning'!K3</f>
        <v>0</v>
      </c>
      <c r="G3" s="99">
        <f>'Production Planning'!L3</f>
        <v>0</v>
      </c>
      <c r="H3" s="126">
        <f>'Production Planning'!M3</f>
        <v>0</v>
      </c>
      <c r="I3" s="150" t="s">
        <v>106</v>
      </c>
      <c r="J3" s="150" t="s">
        <v>106</v>
      </c>
      <c r="K3" s="150" t="s">
        <v>106</v>
      </c>
      <c r="L3" s="151" t="s">
        <v>106</v>
      </c>
    </row>
    <row r="4" spans="1:12" ht="15" customHeight="1" thickBot="1" x14ac:dyDescent="0.3">
      <c r="A4" s="111" t="str">
        <f>'Production Planning'!F4</f>
        <v>BIL</v>
      </c>
      <c r="B4" s="113" t="s">
        <v>102</v>
      </c>
      <c r="C4" s="99">
        <f>'Production Planning'!H4</f>
        <v>0</v>
      </c>
      <c r="D4" s="102">
        <f>'Production Planning'!I4</f>
        <v>0</v>
      </c>
      <c r="E4" s="99">
        <f>'Production Planning'!J4</f>
        <v>0</v>
      </c>
      <c r="F4" s="105">
        <f>'Production Planning'!K4</f>
        <v>0</v>
      </c>
      <c r="G4" s="99">
        <f>'Production Planning'!L4</f>
        <v>0</v>
      </c>
      <c r="H4" s="126">
        <f>'Production Planning'!M4</f>
        <v>0</v>
      </c>
      <c r="I4" s="152" t="s">
        <v>106</v>
      </c>
      <c r="J4" s="152" t="s">
        <v>106</v>
      </c>
      <c r="K4" s="152" t="s">
        <v>106</v>
      </c>
      <c r="L4" s="153" t="s">
        <v>106</v>
      </c>
    </row>
    <row r="5" spans="1:12" ht="15" customHeight="1" thickBot="1" x14ac:dyDescent="0.3">
      <c r="A5" s="95"/>
      <c r="B5" s="114" t="s">
        <v>107</v>
      </c>
      <c r="C5" s="119">
        <f>C2+C4</f>
        <v>0</v>
      </c>
      <c r="D5" s="120">
        <f t="shared" ref="D5:H5" si="0">D2+D4</f>
        <v>0</v>
      </c>
      <c r="E5" s="119">
        <f t="shared" si="0"/>
        <v>0</v>
      </c>
      <c r="F5" s="120">
        <f t="shared" si="0"/>
        <v>0</v>
      </c>
      <c r="G5" s="119">
        <f t="shared" si="0"/>
        <v>0</v>
      </c>
      <c r="H5" s="127">
        <f t="shared" si="0"/>
        <v>0</v>
      </c>
      <c r="I5" s="125" t="e">
        <f>($E$9*C5)/$E$10</f>
        <v>#DIV/0!</v>
      </c>
      <c r="J5" s="125" t="e">
        <f>($E$11*E5)/$E$12</f>
        <v>#DIV/0!</v>
      </c>
      <c r="K5" s="125" t="e">
        <f>($E$13*F5)/$E$14</f>
        <v>#DIV/0!</v>
      </c>
      <c r="L5" s="125" t="e">
        <f>($E$15*F5)/$E$16</f>
        <v>#DIV/0!</v>
      </c>
    </row>
    <row r="6" spans="1:12" ht="15" customHeight="1" thickBot="1" x14ac:dyDescent="0.3">
      <c r="A6" s="95"/>
      <c r="B6" s="114" t="s">
        <v>109</v>
      </c>
      <c r="C6" s="119">
        <f>(C5+C7)/2</f>
        <v>0</v>
      </c>
      <c r="D6" s="120">
        <f t="shared" ref="D6:H6" si="1">(D5+D7)/2</f>
        <v>0</v>
      </c>
      <c r="E6" s="119">
        <f t="shared" si="1"/>
        <v>0</v>
      </c>
      <c r="F6" s="120">
        <f t="shared" si="1"/>
        <v>0</v>
      </c>
      <c r="G6" s="119">
        <f t="shared" si="1"/>
        <v>0</v>
      </c>
      <c r="H6" s="127">
        <f t="shared" si="1"/>
        <v>0</v>
      </c>
      <c r="I6" s="125" t="e">
        <f t="shared" ref="I6:I7" si="2">($E$9*C6)/$E$10</f>
        <v>#DIV/0!</v>
      </c>
      <c r="J6" s="125" t="e">
        <f>($E$11*E6)/$E$12</f>
        <v>#DIV/0!</v>
      </c>
      <c r="K6" s="125" t="e">
        <f>($E$13*F6)/$E$14</f>
        <v>#DIV/0!</v>
      </c>
      <c r="L6" s="125" t="e">
        <f>($E$15*F6)/$E$16</f>
        <v>#DIV/0!</v>
      </c>
    </row>
    <row r="7" spans="1:12" ht="15" customHeight="1" thickBot="1" x14ac:dyDescent="0.3">
      <c r="A7" s="96"/>
      <c r="B7" s="115" t="s">
        <v>108</v>
      </c>
      <c r="C7" s="121">
        <f>SUM(C2:C4)</f>
        <v>0</v>
      </c>
      <c r="D7" s="122">
        <f t="shared" ref="D7:H7" si="3">SUM(D2:D4)</f>
        <v>0</v>
      </c>
      <c r="E7" s="121">
        <f t="shared" si="3"/>
        <v>0</v>
      </c>
      <c r="F7" s="122">
        <f t="shared" si="3"/>
        <v>0</v>
      </c>
      <c r="G7" s="121">
        <f t="shared" si="3"/>
        <v>0</v>
      </c>
      <c r="H7" s="128">
        <f t="shared" si="3"/>
        <v>0</v>
      </c>
      <c r="I7" s="125" t="e">
        <f t="shared" si="2"/>
        <v>#DIV/0!</v>
      </c>
      <c r="J7" s="125" t="e">
        <f>($E$11*E7)/$E$12</f>
        <v>#DIV/0!</v>
      </c>
      <c r="K7" s="125" t="e">
        <f>($E$13*F7)/$E$14</f>
        <v>#DIV/0!</v>
      </c>
      <c r="L7" s="125" t="e">
        <f>($E$15*F7)/$E$16</f>
        <v>#DIV/0!</v>
      </c>
    </row>
    <row r="8" spans="1:12" ht="15.75" thickBot="1" x14ac:dyDescent="0.3"/>
    <row r="9" spans="1:12" ht="15.75" thickBot="1" x14ac:dyDescent="0.3">
      <c r="A9" s="272" t="s">
        <v>123</v>
      </c>
      <c r="B9" s="273"/>
      <c r="C9" s="273"/>
      <c r="D9" s="274"/>
      <c r="E9" s="158"/>
    </row>
    <row r="10" spans="1:12" ht="15.75" thickBot="1" x14ac:dyDescent="0.3">
      <c r="A10" s="266" t="s">
        <v>124</v>
      </c>
      <c r="B10" s="267"/>
      <c r="C10" s="267"/>
      <c r="D10" s="268"/>
      <c r="E10" s="159"/>
    </row>
    <row r="11" spans="1:12" ht="15.75" thickBot="1" x14ac:dyDescent="0.3">
      <c r="A11" s="263" t="s">
        <v>119</v>
      </c>
      <c r="B11" s="264"/>
      <c r="C11" s="264"/>
      <c r="D11" s="265"/>
      <c r="E11" s="157"/>
    </row>
    <row r="12" spans="1:12" ht="15.75" thickBot="1" x14ac:dyDescent="0.3">
      <c r="A12" s="266" t="s">
        <v>116</v>
      </c>
      <c r="B12" s="267"/>
      <c r="C12" s="267"/>
      <c r="D12" s="268"/>
      <c r="E12" s="157"/>
    </row>
    <row r="13" spans="1:12" ht="15.75" thickBot="1" x14ac:dyDescent="0.3">
      <c r="A13" s="263" t="s">
        <v>120</v>
      </c>
      <c r="B13" s="264"/>
      <c r="C13" s="264"/>
      <c r="D13" s="265"/>
      <c r="E13" s="157"/>
    </row>
    <row r="14" spans="1:12" ht="15.75" thickBot="1" x14ac:dyDescent="0.3">
      <c r="A14" s="266" t="s">
        <v>117</v>
      </c>
      <c r="B14" s="267"/>
      <c r="C14" s="267"/>
      <c r="D14" s="268"/>
      <c r="E14" s="157"/>
    </row>
    <row r="15" spans="1:12" ht="15.75" thickBot="1" x14ac:dyDescent="0.3">
      <c r="A15" s="155" t="s">
        <v>121</v>
      </c>
      <c r="B15" s="154"/>
      <c r="C15" s="154"/>
      <c r="D15" s="156"/>
      <c r="E15" s="157"/>
    </row>
    <row r="16" spans="1:12" ht="15.75" thickBot="1" x14ac:dyDescent="0.3">
      <c r="A16" s="269" t="s">
        <v>118</v>
      </c>
      <c r="B16" s="270"/>
      <c r="C16" s="270"/>
      <c r="D16" s="271"/>
      <c r="E16" s="159"/>
    </row>
  </sheetData>
  <mergeCells count="7">
    <mergeCell ref="A13:D13"/>
    <mergeCell ref="A14:D14"/>
    <mergeCell ref="A16:D16"/>
    <mergeCell ref="A9:D9"/>
    <mergeCell ref="A10:D10"/>
    <mergeCell ref="A11:D11"/>
    <mergeCell ref="A12:D12"/>
  </mergeCells>
  <dataValidations xWindow="573" yWindow="456" count="8">
    <dataValidation allowBlank="1" showInputMessage="1" showErrorMessage="1" promptTitle="WAP Intake Staff" prompt="Enter how many staff currently work to complete and process intake applications." sqref="E9"/>
    <dataValidation allowBlank="1" showInputMessage="1" showErrorMessage="1" promptTitle="WAP Applications Completed" prompt="Enter how many total intake applications your current staff can complete in one week._x000a__x000a_For Reference: Good CEAP Agency Staff process 15-20 intake applications per staff per week." sqref="E10"/>
    <dataValidation allowBlank="1" showInputMessage="1" showErrorMessage="1" promptTitle="Assessment Staff" prompt="Enter how many staff currently conduct initial assessments in the field" sqref="E11"/>
    <dataValidation allowBlank="1" showInputMessage="1" showErrorMessage="1" promptTitle="Assessments Completed Per Week" prompt="Enter, on average, how many intial assessments your WAP staff completes in one week." sqref="E12"/>
    <dataValidation allowBlank="1" showInputMessage="1" showErrorMessage="1" promptTitle="Final Inspection Staff" prompt="Enter how many staff currently complete final inspections in the field." sqref="E13"/>
    <dataValidation allowBlank="1" showInputMessage="1" showErrorMessage="1" promptTitle="Final Inspections Completed" prompt="Enter, on average, how many final inspections your WAP staff completes in one week." sqref="E14"/>
    <dataValidation allowBlank="1" showInputMessage="1" showErrorMessage="1" promptTitle="WAP Contractor Crews" prompt="Enter how many WAP crews your contractor currently uses to address your agency's work load." sqref="E15"/>
    <dataValidation allowBlank="1" showInputMessage="1" showErrorMessage="1" promptTitle="Completed WAP Houses Per Week" prompt="Enter, on average, how many houses your contractor completes in one week." sqref="E16"/>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LIHEAP-WAP Production Tool</vt:lpstr>
      <vt:lpstr>DOE-WAP Production Tool</vt:lpstr>
      <vt:lpstr>DOE_BIL WAP Production Tool</vt:lpstr>
      <vt:lpstr>Production Planning</vt:lpstr>
      <vt:lpstr>Staff Planning</vt:lpstr>
      <vt:lpstr>'DOE_BIL WAP Production Tool'!Print_Area</vt:lpstr>
      <vt:lpstr>'DOE-WAP Production Tool'!Print_Area</vt:lpstr>
      <vt:lpstr>'LIHEAP-WAP Production Tool'!Print_Area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CEAP Production Schedule</dc:title>
  <dc:subject>CEAP Production</dc:subject>
  <dc:creator>TDHCA</dc:creator>
  <cp:lastModifiedBy>Evan Brown</cp:lastModifiedBy>
  <cp:lastPrinted>2023-07-24T17:12:21Z</cp:lastPrinted>
  <dcterms:created xsi:type="dcterms:W3CDTF">2015-06-02T18:25:00Z</dcterms:created>
  <dcterms:modified xsi:type="dcterms:W3CDTF">2024-06-19T19:53:32Z</dcterms:modified>
</cp:coreProperties>
</file>