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updateLinks="never" codeName="ThisWorkbook" defaultThemeVersion="124226"/>
  <mc:AlternateContent xmlns:mc="http://schemas.openxmlformats.org/markup-compatibility/2006">
    <mc:Choice Requires="x15">
      <x15ac:absPath xmlns:x15ac="http://schemas.microsoft.com/office/spreadsheetml/2010/11/ac" url="\\kangaroo\TDHCA\webmaster_projects\mf_temp_docs\2026\"/>
    </mc:Choice>
  </mc:AlternateContent>
  <xr:revisionPtr revIDLastSave="0" documentId="14_{10781465-B009-4DA7-AB9F-88F642B5B585}" xr6:coauthVersionLast="47" xr6:coauthVersionMax="47" xr10:uidLastSave="{00000000-0000-0000-0000-000000000000}"/>
  <bookViews>
    <workbookView xWindow="720" yWindow="912" windowWidth="22320" windowHeight="12048" tabRatio="658" firstSheet="4" activeTab="5" xr2:uid="{00000000-000D-0000-FFFF-FFFF00000000}"/>
  </bookViews>
  <sheets>
    <sheet name="REA DB Import" sheetId="1" state="hidden" r:id="rId1"/>
    <sheet name="REA DATA MASTER" sheetId="2" state="hidden" r:id="rId2"/>
    <sheet name="DB Import" sheetId="3" state="hidden" r:id="rId3"/>
    <sheet name="MF_Import" sheetId="4" state="hidden" r:id="rId4"/>
    <sheet name="App. Cover" sheetId="5" r:id="rId5"/>
    <sheet name="1. Pre-app Certification" sheetId="6" r:id="rId6"/>
    <sheet name="2. Cert of Notifications" sheetId="7" r:id="rId7"/>
    <sheet name="3. School and Library Info" sheetId="8" r:id="rId8"/>
    <sheet name="4. Development Activities I" sheetId="9" r:id="rId9"/>
    <sheet name="5.  Additional Scoring Items" sheetId="10" r:id="rId10"/>
    <sheet name="6. Entity Registration Docs" sheetId="11" r:id="rId11"/>
    <sheet name="7.  Res Rental Attach" sheetId="12" r:id="rId12"/>
    <sheet name="8. Distribution List " sheetId="13" r:id="rId13"/>
    <sheet name="9. PAB Scoring Form" sheetId="14" r:id="rId14"/>
  </sheets>
  <externalReferences>
    <externalReference r:id="rId15"/>
    <externalReference r:id="rId16"/>
    <externalReference r:id="rId17"/>
  </externalReferences>
  <definedNames>
    <definedName name="_xlnm.Print_Area" localSheetId="5">'1. Pre-app Certification'!$A$1:$AP$47</definedName>
    <definedName name="_xlnm.Print_Area" localSheetId="7">'3. School and Library Info'!$B$1:$AP$17</definedName>
    <definedName name="_xlnm.Print_Area" localSheetId="8">'4. Development Activities I'!$A$1:$AC$57</definedName>
    <definedName name="_xlnm.Print_Area" localSheetId="9">'5.  Additional Scoring Items'!$A$1:$AA$43</definedName>
    <definedName name="_xlnm.Print_Area" localSheetId="10">'6. Entity Registration Docs'!$A$1:$L$25</definedName>
    <definedName name="_xlnm.Print_Area" localSheetId="11">'7.  Res Rental Attach'!$A$1:$K$23</definedName>
    <definedName name="_xlnm.Print_Area" localSheetId="13">'9. PAB Scoring Form'!$A$1:$E$130</definedName>
    <definedName name="_xlnm.Print_Area" localSheetId="4">'App. Cover'!$A$1:$AP$40</definedName>
    <definedName name="ratings" localSheetId="7">'[1]6. Site Info Part I'!$CI$34:$CI$37</definedName>
    <definedName name="ratings" localSheetId="8">'[2]7. Site Info Part I'!#REF!</definedName>
    <definedName name="ratings" localSheetId="13">'[3]6. Site Information Form'!#REF!</definedName>
    <definedName name="ratings">#REF!</definedName>
    <definedName name="Z_69253B5E_1945_41F0_9984_3FB3D5329792_.wvu.PrintArea" localSheetId="13" hidden="1">'9. PAB Scoring Form'!$A$1:$E$130</definedName>
    <definedName name="Z_737FBFD5_CE93_4961_AB5C_F35422E126FB_.wvu.Cols" localSheetId="5" hidden="1">'1. Pre-app Certification'!$AO:$AO</definedName>
    <definedName name="Z_737FBFD5_CE93_4961_AB5C_F35422E126FB_.wvu.Cols" localSheetId="4" hidden="1">'App. Cover'!$AO:$AO</definedName>
    <definedName name="Z_737FBFD5_CE93_4961_AB5C_F35422E126FB_.wvu.Cols" localSheetId="1" hidden="1">'REA DATA MASTER'!$BI:$BR</definedName>
    <definedName name="Z_737FBFD5_CE93_4961_AB5C_F35422E126FB_.wvu.PrintArea" localSheetId="5" hidden="1">'1. Pre-app Certification'!$A$1:$AP$47</definedName>
    <definedName name="Z_737FBFD5_CE93_4961_AB5C_F35422E126FB_.wvu.PrintArea" localSheetId="6" hidden="1">'2. Cert of Notifications'!$A$1:$M$61</definedName>
    <definedName name="Z_737FBFD5_CE93_4961_AB5C_F35422E126FB_.wvu.PrintArea" localSheetId="7" hidden="1">'3. School and Library Info'!$B$1:$AP$17</definedName>
    <definedName name="Z_737FBFD5_CE93_4961_AB5C_F35422E126FB_.wvu.PrintArea" localSheetId="8" hidden="1">'4. Development Activities I'!$A$1:$AC$57</definedName>
    <definedName name="Z_737FBFD5_CE93_4961_AB5C_F35422E126FB_.wvu.PrintArea" localSheetId="9" hidden="1">'5.  Additional Scoring Items'!$A$1:$AA$43</definedName>
    <definedName name="Z_737FBFD5_CE93_4961_AB5C_F35422E126FB_.wvu.PrintArea" localSheetId="10" hidden="1">'6. Entity Registration Docs'!$A$25:$L$27</definedName>
    <definedName name="Z_737FBFD5_CE93_4961_AB5C_F35422E126FB_.wvu.PrintArea" localSheetId="11" hidden="1">'7.  Res Rental Attach'!$A$16:$L$18</definedName>
    <definedName name="Z_737FBFD5_CE93_4961_AB5C_F35422E126FB_.wvu.PrintArea" localSheetId="13" hidden="1">'9. PAB Scoring Form'!$A$1:$E$130</definedName>
    <definedName name="Z_737FBFD5_CE93_4961_AB5C_F35422E126FB_.wvu.PrintArea" localSheetId="4" hidden="1">'App. Cover'!$A$1:$AP$40</definedName>
    <definedName name="Z_737FBFD5_CE93_4961_AB5C_F35422E126FB_.wvu.Rows" localSheetId="8" hidden="1">'4. Development Activities I'!$59:$61</definedName>
    <definedName name="Z_737FBFD5_CE93_4961_AB5C_F35422E126FB_.wvu.Rows" localSheetId="12" hidden="1">'8. Distribution List '!$4:$5</definedName>
    <definedName name="Z_A2A83B25_2498_47D1_BBDA_373FB3B11080_.wvu.PrintArea" localSheetId="13" hidden="1">'9. PAB Scoring Form'!$A$1:$E$130</definedName>
    <definedName name="Z_A2A83B25_2498_47D1_BBDA_373FB3B11080_.wvu.Rows" localSheetId="13" hidden="1">'9. PAB Scoring Form'!$A$63:$IV$63</definedName>
    <definedName name="Z_EDBCCE45_0D94_4979_AAEC_2B9EE54B95A8_.wvu.Cols" localSheetId="5" hidden="1">'1. Pre-app Certification'!$AO:$AO</definedName>
    <definedName name="Z_EDBCCE45_0D94_4979_AAEC_2B9EE54B95A8_.wvu.Cols" localSheetId="4" hidden="1">'App. Cover'!$AO:$AO</definedName>
    <definedName name="Z_EDBCCE45_0D94_4979_AAEC_2B9EE54B95A8_.wvu.Cols" localSheetId="1" hidden="1">'REA DATA MASTER'!$BI:$BR</definedName>
    <definedName name="Z_EDBCCE45_0D94_4979_AAEC_2B9EE54B95A8_.wvu.PrintArea" localSheetId="5" hidden="1">'1. Pre-app Certification'!$A$1:$AP$47</definedName>
    <definedName name="Z_EDBCCE45_0D94_4979_AAEC_2B9EE54B95A8_.wvu.PrintArea" localSheetId="6" hidden="1">'2. Cert of Notifications'!$A$1:$M$61</definedName>
    <definedName name="Z_EDBCCE45_0D94_4979_AAEC_2B9EE54B95A8_.wvu.PrintArea" localSheetId="7" hidden="1">'3. School and Library Info'!$B$1:$AP$17</definedName>
    <definedName name="Z_EDBCCE45_0D94_4979_AAEC_2B9EE54B95A8_.wvu.PrintArea" localSheetId="8" hidden="1">'4. Development Activities I'!$A$1:$AC$57</definedName>
    <definedName name="Z_EDBCCE45_0D94_4979_AAEC_2B9EE54B95A8_.wvu.PrintArea" localSheetId="9" hidden="1">'5.  Additional Scoring Items'!$A$1:$AA$43</definedName>
    <definedName name="Z_EDBCCE45_0D94_4979_AAEC_2B9EE54B95A8_.wvu.PrintArea" localSheetId="10" hidden="1">'6. Entity Registration Docs'!$A$1:$L$25</definedName>
    <definedName name="Z_EDBCCE45_0D94_4979_AAEC_2B9EE54B95A8_.wvu.PrintArea" localSheetId="11" hidden="1">'7.  Res Rental Attach'!$A$1:$K$23</definedName>
    <definedName name="Z_EDBCCE45_0D94_4979_AAEC_2B9EE54B95A8_.wvu.PrintArea" localSheetId="13" hidden="1">'9. PAB Scoring Form'!$A$1:$E$130</definedName>
    <definedName name="Z_EDBCCE45_0D94_4979_AAEC_2B9EE54B95A8_.wvu.PrintArea" localSheetId="4" hidden="1">'App. Cover'!$A$1:$AP$40</definedName>
    <definedName name="Z_EDBCCE45_0D94_4979_AAEC_2B9EE54B95A8_.wvu.Rows" localSheetId="8" hidden="1">'4. Development Activities I'!$59:$61</definedName>
    <definedName name="Z_EDBCCE45_0D94_4979_AAEC_2B9EE54B95A8_.wvu.Rows" localSheetId="12" hidden="1">'8. Distribution List '!$4:$5</definedName>
  </definedNames>
  <calcPr calcId="191029"/>
  <customWorkbookViews>
    <customWorkbookView name="Teresa Morales - Personal View" guid="{737FBFD5-CE93-4961-AB5C-F35422E126FB}" mergeInterval="0" personalView="1" xWindow="-1847" yWindow="153" windowWidth="1501" windowHeight="1153" tabRatio="658" activeSheetId="14" showComments="commIndAndComment"/>
    <customWorkbookView name="Windows User - Personal View" guid="{EDBCCE45-0D94-4979-AAEC-2B9EE54B95A8}" mergeInterval="0" personalView="1" maximized="1" xWindow="-9" yWindow="-9" windowWidth="1938" windowHeight="1048" tabRatio="658"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3" i="14" l="1"/>
  <c r="C123" i="14"/>
  <c r="AJ68" i="2"/>
  <c r="AL62" i="2"/>
  <c r="AD62" i="2"/>
  <c r="AL63" i="2"/>
  <c r="AL64" i="2"/>
  <c r="AL61" i="2"/>
  <c r="AL48" i="2"/>
  <c r="AL49" i="2"/>
  <c r="AL50" i="2"/>
  <c r="AL51" i="2"/>
  <c r="AL52" i="2"/>
  <c r="AL53" i="2"/>
  <c r="AL54" i="2"/>
  <c r="AL55" i="2"/>
  <c r="AF55" i="2"/>
  <c r="AF54" i="2"/>
  <c r="AL47" i="2"/>
  <c r="AL45" i="2"/>
  <c r="AG41" i="2"/>
  <c r="AF36" i="2"/>
  <c r="AF37" i="2"/>
  <c r="AF29" i="2"/>
  <c r="AF28" i="2"/>
  <c r="AN39" i="2"/>
  <c r="AL43" i="2"/>
  <c r="AN44" i="2" s="1"/>
  <c r="AL33" i="2"/>
  <c r="AL34" i="2"/>
  <c r="AL35" i="2"/>
  <c r="AL36" i="2"/>
  <c r="AL37" i="2"/>
  <c r="AL42" i="2"/>
  <c r="AI41" i="2"/>
  <c r="AL32" i="2"/>
  <c r="AL23" i="2"/>
  <c r="AL24" i="2"/>
  <c r="AL25" i="2"/>
  <c r="AL26" i="2"/>
  <c r="AL27" i="2"/>
  <c r="AL28" i="2"/>
  <c r="AL29" i="2"/>
  <c r="AL22" i="2"/>
  <c r="AF19" i="2"/>
  <c r="AF18" i="2"/>
  <c r="AL17" i="2"/>
  <c r="AL18" i="2"/>
  <c r="AL19" i="2"/>
  <c r="AL16" i="2"/>
  <c r="AN14" i="2"/>
  <c r="AL14" i="2"/>
  <c r="AF12" i="2"/>
  <c r="AF11" i="2"/>
  <c r="AL6" i="2"/>
  <c r="AL7" i="2"/>
  <c r="AL8" i="2"/>
  <c r="AL9" i="2"/>
  <c r="AL10" i="2"/>
  <c r="AL11" i="2"/>
  <c r="AL12" i="2"/>
  <c r="AL5" i="2"/>
  <c r="AD63" i="2"/>
  <c r="AL39" i="2"/>
  <c r="BB2" i="1"/>
  <c r="BA2" i="1"/>
  <c r="AP2" i="1"/>
  <c r="IH122" i="2"/>
  <c r="HI120" i="2"/>
  <c r="HI117" i="2"/>
  <c r="HI114" i="2"/>
  <c r="IU108" i="2"/>
  <c r="HO106" i="2"/>
  <c r="IK104" i="2"/>
  <c r="IN102" i="2"/>
  <c r="HU102" i="2"/>
  <c r="IK100" i="2"/>
  <c r="IK98" i="2"/>
  <c r="IX90" i="2"/>
  <c r="IQ90" i="2"/>
  <c r="IH90" i="2"/>
  <c r="IA90" i="2"/>
  <c r="HS90" i="2"/>
  <c r="HL90" i="2"/>
  <c r="IO82" i="2"/>
  <c r="IO79" i="2"/>
  <c r="IO77" i="2"/>
  <c r="IF82" i="2"/>
  <c r="IF77" i="2"/>
  <c r="HY82" i="2"/>
  <c r="HY79" i="2"/>
  <c r="HY78" i="2"/>
  <c r="HY77" i="2"/>
  <c r="HR78" i="2"/>
  <c r="HR79" i="2"/>
  <c r="HR80" i="2"/>
  <c r="HR81" i="2"/>
  <c r="HR82" i="2"/>
  <c r="HR77" i="2"/>
  <c r="IM67" i="2"/>
  <c r="HI49" i="2"/>
  <c r="HJ44" i="2"/>
  <c r="HK41" i="2"/>
  <c r="HK39" i="2"/>
  <c r="HJ36" i="2"/>
  <c r="HJ34" i="2"/>
  <c r="HJ29" i="2"/>
  <c r="HL25" i="2"/>
  <c r="HJ22" i="2"/>
  <c r="HJ20" i="2"/>
  <c r="HJ16" i="2"/>
  <c r="IP12" i="2"/>
  <c r="HY12" i="2"/>
  <c r="IU10" i="2"/>
  <c r="HQ10" i="2"/>
  <c r="IE6" i="2"/>
  <c r="HI6" i="2"/>
  <c r="HB98" i="2"/>
  <c r="GP93" i="2"/>
  <c r="GP90" i="2"/>
  <c r="GP86" i="2"/>
  <c r="GP78" i="2"/>
  <c r="GP71" i="2"/>
  <c r="GP62" i="2"/>
  <c r="GP60" i="2"/>
  <c r="GP55" i="2"/>
  <c r="HD49" i="2"/>
  <c r="GX49" i="2"/>
  <c r="GP53" i="2"/>
  <c r="GP51" i="2"/>
  <c r="GP48" i="2"/>
  <c r="GP46" i="2"/>
  <c r="GP44" i="2"/>
  <c r="HB41" i="2"/>
  <c r="GP41" i="2"/>
  <c r="HD32" i="2"/>
  <c r="HB39" i="2"/>
  <c r="GP39" i="2"/>
  <c r="HB37" i="2"/>
  <c r="GP37" i="2"/>
  <c r="GU28" i="2"/>
  <c r="HD22" i="2"/>
  <c r="HA22" i="2"/>
  <c r="GY22" i="2"/>
  <c r="GP22" i="2"/>
  <c r="GP20" i="2"/>
  <c r="HA18" i="2"/>
  <c r="GP18" i="2"/>
  <c r="GP12" i="2"/>
  <c r="HE8" i="2"/>
  <c r="HA8" i="2"/>
  <c r="GW8" i="2"/>
  <c r="GS8" i="2"/>
  <c r="FO84" i="2"/>
  <c r="FO82" i="2"/>
  <c r="FO80" i="2"/>
  <c r="GD75" i="2"/>
  <c r="GD76" i="2"/>
  <c r="GD77" i="2"/>
  <c r="GD78" i="2"/>
  <c r="GD74" i="2"/>
  <c r="GC75" i="2"/>
  <c r="GC76" i="2"/>
  <c r="GC77" i="2"/>
  <c r="GC78" i="2"/>
  <c r="GC74" i="2"/>
  <c r="GB75" i="2"/>
  <c r="GB76" i="2"/>
  <c r="GB77" i="2"/>
  <c r="GB78" i="2"/>
  <c r="GB74" i="2"/>
  <c r="GA75" i="2"/>
  <c r="GA76" i="2"/>
  <c r="GA77" i="2"/>
  <c r="GA78" i="2"/>
  <c r="GA74" i="2"/>
  <c r="FW75" i="2"/>
  <c r="FW76" i="2"/>
  <c r="FW77" i="2"/>
  <c r="FW78" i="2"/>
  <c r="FW74" i="2"/>
  <c r="FO75" i="2"/>
  <c r="FO76" i="2"/>
  <c r="FO77" i="2"/>
  <c r="FO78" i="2"/>
  <c r="FO74" i="2"/>
  <c r="FO64" i="2"/>
  <c r="FO61" i="2"/>
  <c r="FW56" i="2"/>
  <c r="GK54" i="2"/>
  <c r="FU54" i="2"/>
  <c r="GE52" i="2"/>
  <c r="FY52" i="2"/>
  <c r="FP48" i="2"/>
  <c r="FO46" i="2"/>
  <c r="FP42" i="2"/>
  <c r="FO39" i="2"/>
  <c r="FO36" i="2"/>
  <c r="FO34" i="2"/>
  <c r="FO29" i="2"/>
  <c r="FO25" i="2"/>
  <c r="FO22" i="2"/>
  <c r="FV16" i="2"/>
  <c r="FT14" i="2"/>
  <c r="FO14" i="2"/>
  <c r="GC9" i="2"/>
  <c r="FU9" i="2"/>
  <c r="FR9" i="2"/>
  <c r="FO9" i="2"/>
  <c r="GK7" i="2"/>
  <c r="GE7" i="2"/>
  <c r="FO7" i="2"/>
  <c r="CO68" i="2"/>
  <c r="CI54" i="2"/>
  <c r="CI46" i="2"/>
  <c r="CI39" i="2"/>
  <c r="DX32" i="2"/>
  <c r="DX33" i="2"/>
  <c r="DX34" i="2"/>
  <c r="DX31" i="2"/>
  <c r="DS32" i="2"/>
  <c r="DS33" i="2"/>
  <c r="DS34" i="2"/>
  <c r="DS31" i="2"/>
  <c r="DQ32" i="2"/>
  <c r="DQ33" i="2"/>
  <c r="DQ34" i="2"/>
  <c r="DQ31" i="2"/>
  <c r="DM32" i="2"/>
  <c r="DM33" i="2"/>
  <c r="DM34" i="2"/>
  <c r="DM31" i="2"/>
  <c r="DJ32" i="2"/>
  <c r="DJ33" i="2"/>
  <c r="DJ34" i="2"/>
  <c r="DJ31" i="2"/>
  <c r="DD32" i="2"/>
  <c r="DD33" i="2"/>
  <c r="DD34" i="2"/>
  <c r="DD31" i="2"/>
  <c r="DC32" i="2"/>
  <c r="DC33" i="2"/>
  <c r="DC34" i="2"/>
  <c r="DC31" i="2"/>
  <c r="CZ32" i="2"/>
  <c r="CZ33" i="2"/>
  <c r="CZ34" i="2"/>
  <c r="CZ31" i="2"/>
  <c r="CS32" i="2"/>
  <c r="CS33" i="2"/>
  <c r="CS34" i="2"/>
  <c r="CS31" i="2"/>
  <c r="CJ33" i="2"/>
  <c r="CJ34" i="2"/>
  <c r="CJ32" i="2"/>
  <c r="CI32" i="2"/>
  <c r="CI33" i="2"/>
  <c r="CI34" i="2"/>
  <c r="CI31" i="2"/>
  <c r="DX29" i="2"/>
  <c r="DX28" i="2"/>
  <c r="DQ29" i="2"/>
  <c r="DQ28" i="2"/>
  <c r="DM29" i="2"/>
  <c r="DM28" i="2"/>
  <c r="DJ29" i="2"/>
  <c r="DJ28" i="2"/>
  <c r="DD29" i="2"/>
  <c r="DD28" i="2"/>
  <c r="DC29" i="2"/>
  <c r="DC28" i="2"/>
  <c r="CZ29" i="2"/>
  <c r="CZ28" i="2"/>
  <c r="CS29" i="2"/>
  <c r="CS28" i="2"/>
  <c r="CJ29" i="2"/>
  <c r="CJ28" i="2"/>
  <c r="CI29" i="2"/>
  <c r="CI28" i="2"/>
  <c r="DX24" i="2"/>
  <c r="DX25" i="2"/>
  <c r="DX26" i="2"/>
  <c r="DX23" i="2"/>
  <c r="DQ24" i="2"/>
  <c r="DQ25" i="2"/>
  <c r="DQ26" i="2"/>
  <c r="DQ23" i="2"/>
  <c r="DM24" i="2"/>
  <c r="DM25" i="2"/>
  <c r="DM26" i="2"/>
  <c r="DM23" i="2"/>
  <c r="DJ24" i="2"/>
  <c r="DJ25" i="2"/>
  <c r="DJ26" i="2"/>
  <c r="DJ23" i="2"/>
  <c r="DD24" i="2"/>
  <c r="DD25" i="2"/>
  <c r="DD26" i="2"/>
  <c r="DD23" i="2"/>
  <c r="DC24" i="2"/>
  <c r="DC25" i="2"/>
  <c r="DC26" i="2"/>
  <c r="CZ24" i="2"/>
  <c r="CZ25" i="2"/>
  <c r="CZ26" i="2"/>
  <c r="DC23" i="2"/>
  <c r="CZ23" i="2"/>
  <c r="CS24" i="2"/>
  <c r="CS25" i="2"/>
  <c r="CS26" i="2"/>
  <c r="CS23" i="2"/>
  <c r="CJ24" i="2"/>
  <c r="CJ25" i="2"/>
  <c r="CJ26" i="2"/>
  <c r="CJ23" i="2"/>
  <c r="CI24" i="2"/>
  <c r="CI25" i="2"/>
  <c r="CI26" i="2"/>
  <c r="CI23" i="2"/>
  <c r="DX20" i="2"/>
  <c r="DX21" i="2"/>
  <c r="DX19" i="2"/>
  <c r="DS20" i="2"/>
  <c r="DS21" i="2"/>
  <c r="DS19" i="2"/>
  <c r="DQ20" i="2"/>
  <c r="DQ21" i="2"/>
  <c r="DQ19" i="2"/>
  <c r="DM20" i="2"/>
  <c r="DM21" i="2"/>
  <c r="DM19" i="2"/>
  <c r="DJ20" i="2"/>
  <c r="DJ21" i="2"/>
  <c r="DJ19" i="2"/>
  <c r="DD20" i="2"/>
  <c r="DD21" i="2"/>
  <c r="DD19" i="2"/>
  <c r="DC20" i="2"/>
  <c r="DC21" i="2"/>
  <c r="DC19" i="2"/>
  <c r="CZ20" i="2"/>
  <c r="CZ21" i="2"/>
  <c r="CZ19" i="2"/>
  <c r="CS20" i="2"/>
  <c r="CS21" i="2"/>
  <c r="CS19" i="2"/>
  <c r="CJ21" i="2"/>
  <c r="CJ20" i="2"/>
  <c r="CI20" i="2"/>
  <c r="CI21" i="2"/>
  <c r="CI19" i="2"/>
  <c r="DX12" i="2"/>
  <c r="DX13" i="2"/>
  <c r="DX14" i="2"/>
  <c r="DX15" i="2"/>
  <c r="DX16" i="2"/>
  <c r="DX17" i="2"/>
  <c r="DX11" i="2"/>
  <c r="DX9" i="2"/>
  <c r="DQ14" i="2"/>
  <c r="DQ15" i="2"/>
  <c r="DQ16" i="2"/>
  <c r="DQ17" i="2"/>
  <c r="DQ13" i="2"/>
  <c r="DM14" i="2"/>
  <c r="DM15" i="2"/>
  <c r="DM16" i="2"/>
  <c r="DM17" i="2"/>
  <c r="DM13" i="2"/>
  <c r="DJ14" i="2"/>
  <c r="DJ15" i="2"/>
  <c r="DJ16" i="2"/>
  <c r="DJ17" i="2"/>
  <c r="DJ13" i="2"/>
  <c r="DD14" i="2"/>
  <c r="DD15" i="2"/>
  <c r="DD16" i="2"/>
  <c r="DD17" i="2"/>
  <c r="DD13" i="2"/>
  <c r="CZ14" i="2"/>
  <c r="CZ15" i="2"/>
  <c r="CZ16" i="2"/>
  <c r="CZ17" i="2"/>
  <c r="CZ13" i="2"/>
  <c r="CS14" i="2"/>
  <c r="CS15" i="2"/>
  <c r="CS16" i="2"/>
  <c r="CS17" i="2"/>
  <c r="CS13" i="2"/>
  <c r="CJ14" i="2"/>
  <c r="CJ15" i="2"/>
  <c r="CJ16" i="2"/>
  <c r="CJ17" i="2"/>
  <c r="CJ13" i="2"/>
  <c r="CI14" i="2"/>
  <c r="CI15" i="2"/>
  <c r="CI16" i="2"/>
  <c r="CI17" i="2"/>
  <c r="CI13" i="2"/>
  <c r="DC10" i="2"/>
  <c r="DC11" i="2"/>
  <c r="DC12" i="2"/>
  <c r="DC13" i="2"/>
  <c r="DC14" i="2"/>
  <c r="DC15" i="2"/>
  <c r="DC16" i="2"/>
  <c r="DC17" i="2"/>
  <c r="DC9" i="2"/>
  <c r="DD36" i="2"/>
  <c r="CL19" i="2"/>
  <c r="DQ12" i="2"/>
  <c r="DM12" i="2"/>
  <c r="CZ12" i="2"/>
  <c r="DJ12" i="2" s="1"/>
  <c r="CS12" i="2"/>
  <c r="DD12" i="2" s="1"/>
  <c r="DQ11" i="2"/>
  <c r="CZ11" i="2"/>
  <c r="DJ11" i="2"/>
  <c r="CS11" i="2"/>
  <c r="DD11" i="2"/>
  <c r="CZ10" i="2"/>
  <c r="CS10" i="2"/>
  <c r="DQ9" i="2"/>
  <c r="DM9" i="2"/>
  <c r="CZ9" i="2"/>
  <c r="DJ9" i="2"/>
  <c r="CS9" i="2"/>
  <c r="BZ209" i="2"/>
  <c r="BX207" i="2"/>
  <c r="BX205" i="2"/>
  <c r="BZ203" i="2"/>
  <c r="CA197" i="2"/>
  <c r="BZ197" i="2"/>
  <c r="CA195" i="2"/>
  <c r="BZ195" i="2"/>
  <c r="CA193" i="2"/>
  <c r="BZ189" i="2"/>
  <c r="CA189" i="2"/>
  <c r="BZ190" i="2"/>
  <c r="CA190" i="2"/>
  <c r="BZ191" i="2"/>
  <c r="CA191" i="2"/>
  <c r="CA188" i="2"/>
  <c r="BZ188" i="2"/>
  <c r="BY174" i="2"/>
  <c r="BY175" i="2"/>
  <c r="BY176" i="2"/>
  <c r="BY177" i="2"/>
  <c r="BY178" i="2"/>
  <c r="BY179" i="2"/>
  <c r="BY180" i="2"/>
  <c r="BY173" i="2"/>
  <c r="BY181" i="2" s="1"/>
  <c r="BY184" i="2" s="1"/>
  <c r="BY169" i="2"/>
  <c r="BZ169" i="2"/>
  <c r="CA169" i="2"/>
  <c r="BY170" i="2"/>
  <c r="BY168" i="2"/>
  <c r="BY171" i="2"/>
  <c r="CB171" i="2" s="1"/>
  <c r="BZ170" i="2"/>
  <c r="CA170" i="2"/>
  <c r="BZ168" i="2"/>
  <c r="CA168" i="2"/>
  <c r="BW162" i="2"/>
  <c r="BZ163" i="2"/>
  <c r="CA163" i="2"/>
  <c r="BZ164" i="2"/>
  <c r="CA164" i="2"/>
  <c r="BZ156" i="2"/>
  <c r="CA156" i="2"/>
  <c r="BZ157" i="2"/>
  <c r="CA157" i="2"/>
  <c r="BZ158" i="2"/>
  <c r="CA158" i="2"/>
  <c r="BZ159" i="2"/>
  <c r="CA159" i="2"/>
  <c r="BZ154" i="2"/>
  <c r="CA154" i="2"/>
  <c r="BY154" i="2"/>
  <c r="BY155" i="2"/>
  <c r="BY156" i="2"/>
  <c r="BY157" i="2"/>
  <c r="BY158" i="2"/>
  <c r="BY159" i="2"/>
  <c r="BY160" i="2"/>
  <c r="BY161" i="2"/>
  <c r="BY162" i="2"/>
  <c r="BY163" i="2"/>
  <c r="BY164" i="2"/>
  <c r="BY153" i="2"/>
  <c r="BY147" i="2"/>
  <c r="BZ147" i="2"/>
  <c r="CA147" i="2"/>
  <c r="BY148" i="2"/>
  <c r="BZ148" i="2"/>
  <c r="CA148" i="2"/>
  <c r="BY149" i="2"/>
  <c r="BZ149" i="2"/>
  <c r="CA149" i="2"/>
  <c r="BY150" i="2"/>
  <c r="BZ150" i="2"/>
  <c r="CA150" i="2"/>
  <c r="BY151" i="2"/>
  <c r="BZ151" i="2"/>
  <c r="CA151" i="2"/>
  <c r="BZ146" i="2"/>
  <c r="CA146" i="2"/>
  <c r="BY146" i="2"/>
  <c r="BY136" i="2"/>
  <c r="BY137" i="2"/>
  <c r="BY138" i="2"/>
  <c r="BY139" i="2"/>
  <c r="BY140" i="2"/>
  <c r="BY141" i="2"/>
  <c r="BY142" i="2"/>
  <c r="BY143" i="2"/>
  <c r="BY144" i="2"/>
  <c r="BY135" i="2"/>
  <c r="BY126" i="2"/>
  <c r="BZ126" i="2"/>
  <c r="CA126" i="2"/>
  <c r="BY127" i="2"/>
  <c r="BZ127" i="2"/>
  <c r="CA127" i="2"/>
  <c r="BY128" i="2"/>
  <c r="BZ128" i="2"/>
  <c r="CA128" i="2"/>
  <c r="BY129" i="2"/>
  <c r="BZ129" i="2"/>
  <c r="CA129" i="2"/>
  <c r="BY130" i="2"/>
  <c r="BZ130" i="2"/>
  <c r="CA130" i="2"/>
  <c r="BY131" i="2"/>
  <c r="BZ131" i="2"/>
  <c r="CA131" i="2"/>
  <c r="BY132" i="2"/>
  <c r="BZ132" i="2"/>
  <c r="CA132" i="2"/>
  <c r="BY133" i="2"/>
  <c r="BZ133" i="2"/>
  <c r="CA133" i="2"/>
  <c r="BZ125" i="2"/>
  <c r="CA125" i="2"/>
  <c r="BY125" i="2"/>
  <c r="BW118" i="2"/>
  <c r="BZ119" i="2"/>
  <c r="CA119" i="2"/>
  <c r="BZ120" i="2"/>
  <c r="CA120" i="2"/>
  <c r="BZ121" i="2"/>
  <c r="CA121" i="2"/>
  <c r="BZ115" i="2"/>
  <c r="CA115" i="2"/>
  <c r="BZ116" i="2"/>
  <c r="CA116" i="2"/>
  <c r="BZ117" i="2"/>
  <c r="CA117" i="2"/>
  <c r="BY115" i="2"/>
  <c r="BY116" i="2"/>
  <c r="BY117" i="2"/>
  <c r="BY118" i="2"/>
  <c r="BY119" i="2"/>
  <c r="BY120" i="2"/>
  <c r="BY121" i="2"/>
  <c r="BY114" i="2"/>
  <c r="BY103" i="2"/>
  <c r="BZ103" i="2"/>
  <c r="CA103" i="2"/>
  <c r="BY104" i="2"/>
  <c r="BZ104" i="2"/>
  <c r="CA104" i="2"/>
  <c r="BY105" i="2"/>
  <c r="BZ105" i="2"/>
  <c r="CA105" i="2"/>
  <c r="BY106" i="2"/>
  <c r="BZ106" i="2"/>
  <c r="CA106" i="2"/>
  <c r="BY107" i="2"/>
  <c r="BZ107" i="2"/>
  <c r="CA107" i="2"/>
  <c r="BY108" i="2"/>
  <c r="BZ108" i="2"/>
  <c r="CA108" i="2"/>
  <c r="BY109" i="2"/>
  <c r="BZ109" i="2"/>
  <c r="CA109" i="2"/>
  <c r="BY110" i="2"/>
  <c r="BZ110" i="2"/>
  <c r="CA110" i="2"/>
  <c r="BY111" i="2"/>
  <c r="BZ111" i="2"/>
  <c r="CA111" i="2"/>
  <c r="BY112" i="2"/>
  <c r="BZ112" i="2"/>
  <c r="CA112" i="2"/>
  <c r="BY113" i="2"/>
  <c r="BZ113" i="2"/>
  <c r="CA113" i="2"/>
  <c r="BY87" i="2"/>
  <c r="BZ87" i="2"/>
  <c r="CA87" i="2"/>
  <c r="BY88" i="2"/>
  <c r="CB88" i="2"/>
  <c r="BZ88" i="2"/>
  <c r="CA88" i="2"/>
  <c r="BY89" i="2"/>
  <c r="BZ89" i="2"/>
  <c r="CA89" i="2"/>
  <c r="BY90" i="2"/>
  <c r="BX90" i="2"/>
  <c r="BZ90" i="2"/>
  <c r="CA90" i="2"/>
  <c r="BZ86" i="2"/>
  <c r="CA86" i="2"/>
  <c r="BY86" i="2"/>
  <c r="BZ82" i="2"/>
  <c r="CA82" i="2"/>
  <c r="BY82" i="2"/>
  <c r="BX82" i="2"/>
  <c r="CA77" i="2"/>
  <c r="BZ74" i="2"/>
  <c r="CA74" i="2"/>
  <c r="BY74" i="2"/>
  <c r="BY73" i="2"/>
  <c r="BY69" i="2"/>
  <c r="BZ69" i="2"/>
  <c r="CA69" i="2"/>
  <c r="BY70" i="2"/>
  <c r="BZ70" i="2"/>
  <c r="CA70" i="2"/>
  <c r="BY71" i="2"/>
  <c r="BZ71" i="2"/>
  <c r="CA71" i="2"/>
  <c r="BY72" i="2"/>
  <c r="BZ72" i="2"/>
  <c r="CA72" i="2"/>
  <c r="BZ68" i="2"/>
  <c r="CA68" i="2"/>
  <c r="BY68" i="2"/>
  <c r="BY53" i="2"/>
  <c r="BZ53" i="2"/>
  <c r="CA53" i="2"/>
  <c r="BY54" i="2"/>
  <c r="BZ54" i="2"/>
  <c r="CA54" i="2"/>
  <c r="BY55" i="2"/>
  <c r="BZ55" i="2"/>
  <c r="CA55" i="2"/>
  <c r="BY56" i="2"/>
  <c r="BZ56" i="2"/>
  <c r="CA56" i="2"/>
  <c r="BY57" i="2"/>
  <c r="BZ57" i="2"/>
  <c r="CA57" i="2"/>
  <c r="BY58" i="2"/>
  <c r="BZ58" i="2"/>
  <c r="CA58" i="2"/>
  <c r="BY59" i="2"/>
  <c r="BZ59" i="2"/>
  <c r="CA59" i="2"/>
  <c r="BY60" i="2"/>
  <c r="BZ60" i="2"/>
  <c r="CA60" i="2"/>
  <c r="BY61" i="2"/>
  <c r="BZ61" i="2"/>
  <c r="CA61" i="2"/>
  <c r="BY62" i="2"/>
  <c r="BZ62" i="2"/>
  <c r="CA62" i="2"/>
  <c r="BY63" i="2"/>
  <c r="BZ63" i="2"/>
  <c r="CA63" i="2"/>
  <c r="BY64" i="2"/>
  <c r="BZ64" i="2"/>
  <c r="CA64" i="2"/>
  <c r="BY65" i="2"/>
  <c r="BZ65" i="2"/>
  <c r="CA65" i="2"/>
  <c r="BY66" i="2"/>
  <c r="BZ66" i="2"/>
  <c r="CA66" i="2"/>
  <c r="BZ52" i="2"/>
  <c r="CA52" i="2"/>
  <c r="BY52" i="2"/>
  <c r="BY75" i="2" s="1"/>
  <c r="BY46" i="2"/>
  <c r="BZ46" i="2"/>
  <c r="CA46" i="2"/>
  <c r="BY47" i="2"/>
  <c r="BZ47" i="2"/>
  <c r="CA47" i="2"/>
  <c r="BY48" i="2"/>
  <c r="BZ48" i="2"/>
  <c r="CA48" i="2"/>
  <c r="BY49" i="2"/>
  <c r="BZ49" i="2"/>
  <c r="CA49" i="2"/>
  <c r="BZ45" i="2"/>
  <c r="CA45" i="2"/>
  <c r="BY45" i="2"/>
  <c r="BZ33" i="2"/>
  <c r="BZ43" i="2" s="1"/>
  <c r="CA33" i="2"/>
  <c r="BZ34" i="2"/>
  <c r="CA34" i="2"/>
  <c r="BZ35" i="2"/>
  <c r="CA35" i="2"/>
  <c r="BZ36" i="2"/>
  <c r="CA36" i="2"/>
  <c r="BZ37" i="2"/>
  <c r="CA37" i="2"/>
  <c r="BZ38" i="2"/>
  <c r="CA38" i="2"/>
  <c r="BZ39" i="2"/>
  <c r="CA39" i="2"/>
  <c r="BZ40" i="2"/>
  <c r="CA40" i="2"/>
  <c r="BZ41" i="2"/>
  <c r="CA41" i="2"/>
  <c r="BZ42" i="2"/>
  <c r="CA42" i="2"/>
  <c r="BY32" i="2"/>
  <c r="BY33" i="2"/>
  <c r="BY34" i="2"/>
  <c r="BY35" i="2"/>
  <c r="BY36" i="2"/>
  <c r="BY37" i="2"/>
  <c r="BY38" i="2"/>
  <c r="BY39" i="2"/>
  <c r="BY40" i="2"/>
  <c r="BY41" i="2"/>
  <c r="BY42" i="2"/>
  <c r="BY31" i="2"/>
  <c r="BY21" i="2"/>
  <c r="BY22" i="2"/>
  <c r="BY23" i="2"/>
  <c r="BY24" i="2"/>
  <c r="BY25" i="2"/>
  <c r="BY26" i="2"/>
  <c r="BY27" i="2"/>
  <c r="BY28" i="2"/>
  <c r="BY20" i="2"/>
  <c r="BY29" i="2" s="1"/>
  <c r="CC125" i="2"/>
  <c r="CC126" i="2"/>
  <c r="CC127" i="2"/>
  <c r="CC128" i="2"/>
  <c r="CC129" i="2"/>
  <c r="CC130" i="2"/>
  <c r="CC131" i="2"/>
  <c r="CC132" i="2"/>
  <c r="CC133" i="2"/>
  <c r="CC134" i="2"/>
  <c r="CC135" i="2"/>
  <c r="CC136" i="2"/>
  <c r="CC137" i="2"/>
  <c r="CC138" i="2"/>
  <c r="CC139" i="2"/>
  <c r="CC140" i="2"/>
  <c r="CC141" i="2"/>
  <c r="CC142" i="2"/>
  <c r="CC143" i="2"/>
  <c r="CC144" i="2"/>
  <c r="CC145" i="2"/>
  <c r="CC146" i="2"/>
  <c r="CC147" i="2"/>
  <c r="CC148" i="2"/>
  <c r="CC149" i="2"/>
  <c r="CC150" i="2"/>
  <c r="CC151" i="2"/>
  <c r="CC152" i="2"/>
  <c r="CC153" i="2"/>
  <c r="CC154" i="2"/>
  <c r="CC155" i="2"/>
  <c r="CC156" i="2"/>
  <c r="CC157" i="2"/>
  <c r="CC158" i="2"/>
  <c r="CC159" i="2"/>
  <c r="CC160" i="2"/>
  <c r="CC161" i="2"/>
  <c r="CC162" i="2"/>
  <c r="CC163" i="2"/>
  <c r="CC164" i="2"/>
  <c r="CC165" i="2"/>
  <c r="CC166" i="2"/>
  <c r="CC167" i="2"/>
  <c r="CC168" i="2"/>
  <c r="CC169" i="2"/>
  <c r="CC170" i="2"/>
  <c r="CC171" i="2"/>
  <c r="CC172" i="2"/>
  <c r="CC173" i="2"/>
  <c r="CC174" i="2"/>
  <c r="CC175" i="2"/>
  <c r="CC176" i="2"/>
  <c r="CC177" i="2"/>
  <c r="CC178" i="2"/>
  <c r="CC179" i="2"/>
  <c r="CC180" i="2"/>
  <c r="CC181" i="2"/>
  <c r="CC182" i="2"/>
  <c r="CC183" i="2"/>
  <c r="CC184" i="2"/>
  <c r="CC185" i="2"/>
  <c r="CC186" i="2"/>
  <c r="CC187" i="2"/>
  <c r="CC188" i="2"/>
  <c r="CC189" i="2"/>
  <c r="CC190" i="2"/>
  <c r="CC191" i="2"/>
  <c r="CC192" i="2"/>
  <c r="CC193" i="2"/>
  <c r="CC194" i="2"/>
  <c r="CC195" i="2"/>
  <c r="CC196" i="2"/>
  <c r="CC197" i="2"/>
  <c r="CC198" i="2"/>
  <c r="CC102" i="2"/>
  <c r="CC103" i="2"/>
  <c r="CC104" i="2"/>
  <c r="CC105" i="2"/>
  <c r="CC106" i="2"/>
  <c r="CC107" i="2"/>
  <c r="CC108" i="2"/>
  <c r="CC109" i="2"/>
  <c r="CC110" i="2"/>
  <c r="CC111" i="2"/>
  <c r="CC112" i="2"/>
  <c r="CC113" i="2"/>
  <c r="CC114" i="2"/>
  <c r="CC115" i="2"/>
  <c r="CC116" i="2"/>
  <c r="CC117" i="2"/>
  <c r="CC118" i="2"/>
  <c r="CC119" i="2"/>
  <c r="CC120" i="2"/>
  <c r="CC121" i="2"/>
  <c r="CC122" i="2"/>
  <c r="CC123" i="2"/>
  <c r="CC124" i="2"/>
  <c r="CA102" i="2"/>
  <c r="BZ102" i="2"/>
  <c r="BY102" i="2"/>
  <c r="CA95" i="2"/>
  <c r="CC101" i="2"/>
  <c r="CC95" i="2"/>
  <c r="CC81" i="2"/>
  <c r="CC82" i="2"/>
  <c r="CC83" i="2"/>
  <c r="CC84" i="2"/>
  <c r="CC85" i="2"/>
  <c r="CC86" i="2"/>
  <c r="CC87" i="2"/>
  <c r="CC88" i="2"/>
  <c r="CC89" i="2"/>
  <c r="CC90" i="2"/>
  <c r="CC91" i="2"/>
  <c r="CC92" i="2"/>
  <c r="CC93" i="2"/>
  <c r="CC80" i="2"/>
  <c r="CC77" i="2"/>
  <c r="CC76" i="2"/>
  <c r="CC72" i="2"/>
  <c r="CC73" i="2"/>
  <c r="CC74" i="2"/>
  <c r="CC75" i="2"/>
  <c r="CC44" i="2"/>
  <c r="CC45" i="2"/>
  <c r="CC46" i="2"/>
  <c r="CC47" i="2"/>
  <c r="CC48" i="2"/>
  <c r="CC49" i="2"/>
  <c r="CC50" i="2"/>
  <c r="CC51" i="2"/>
  <c r="CC52" i="2"/>
  <c r="CC53" i="2"/>
  <c r="CC54" i="2"/>
  <c r="CC55" i="2"/>
  <c r="CC56" i="2"/>
  <c r="CC57" i="2"/>
  <c r="CC58" i="2"/>
  <c r="CC59" i="2"/>
  <c r="CC60" i="2"/>
  <c r="CC61" i="2"/>
  <c r="CC62" i="2"/>
  <c r="CC63" i="2"/>
  <c r="CC64" i="2"/>
  <c r="CC65" i="2"/>
  <c r="CC66" i="2"/>
  <c r="CC67" i="2"/>
  <c r="CC68" i="2"/>
  <c r="CC69" i="2"/>
  <c r="CC70" i="2"/>
  <c r="CC71" i="2"/>
  <c r="CC24" i="2"/>
  <c r="CC25" i="2"/>
  <c r="CC26" i="2"/>
  <c r="CC27" i="2"/>
  <c r="CC28" i="2"/>
  <c r="CC29" i="2"/>
  <c r="CC30" i="2"/>
  <c r="CC31" i="2"/>
  <c r="CC32" i="2"/>
  <c r="CC33" i="2"/>
  <c r="CC34" i="2"/>
  <c r="CC35" i="2"/>
  <c r="CC36" i="2"/>
  <c r="CC37" i="2"/>
  <c r="CC38" i="2"/>
  <c r="CC39" i="2"/>
  <c r="CC40" i="2"/>
  <c r="CC41" i="2"/>
  <c r="CC42" i="2"/>
  <c r="CC43" i="2"/>
  <c r="CC14" i="2"/>
  <c r="CC15" i="2"/>
  <c r="CC16" i="2"/>
  <c r="CC17" i="2"/>
  <c r="CC18" i="2"/>
  <c r="CC19" i="2"/>
  <c r="CC20" i="2"/>
  <c r="CC21" i="2"/>
  <c r="CC22" i="2"/>
  <c r="CC23" i="2"/>
  <c r="CC13" i="2"/>
  <c r="BZ17" i="2"/>
  <c r="CA17" i="2"/>
  <c r="CA18" i="2" s="1"/>
  <c r="BZ14" i="2"/>
  <c r="BY14" i="2"/>
  <c r="BY15" i="2"/>
  <c r="BY16" i="2"/>
  <c r="BY17" i="2"/>
  <c r="BY13" i="2"/>
  <c r="BU82" i="2"/>
  <c r="V32" i="2"/>
  <c r="Q27" i="2"/>
  <c r="Q28" i="2"/>
  <c r="Q29" i="2"/>
  <c r="Q30" i="2"/>
  <c r="Q26" i="2"/>
  <c r="X14" i="2"/>
  <c r="X15" i="2"/>
  <c r="X16" i="2"/>
  <c r="X17" i="2"/>
  <c r="X18" i="2"/>
  <c r="X19" i="2"/>
  <c r="X20" i="2"/>
  <c r="X21" i="2"/>
  <c r="X22" i="2"/>
  <c r="X13" i="2"/>
  <c r="Q14" i="2"/>
  <c r="R14" i="2"/>
  <c r="S14" i="2"/>
  <c r="T14" i="2"/>
  <c r="U14" i="2"/>
  <c r="V14" i="2"/>
  <c r="W14" i="2"/>
  <c r="Q15" i="2"/>
  <c r="T23" i="2" s="1"/>
  <c r="S15" i="2"/>
  <c r="T15" i="2"/>
  <c r="U15" i="2"/>
  <c r="V15" i="2"/>
  <c r="W15" i="2"/>
  <c r="Q16" i="2"/>
  <c r="R16" i="2"/>
  <c r="S16" i="2"/>
  <c r="T16" i="2"/>
  <c r="U16" i="2"/>
  <c r="V16" i="2"/>
  <c r="W16" i="2"/>
  <c r="Q17" i="2"/>
  <c r="R17" i="2"/>
  <c r="S17" i="2"/>
  <c r="T17" i="2"/>
  <c r="U17" i="2"/>
  <c r="V17" i="2"/>
  <c r="W17" i="2"/>
  <c r="Q18" i="2"/>
  <c r="S18" i="2"/>
  <c r="T18" i="2"/>
  <c r="U18" i="2"/>
  <c r="V18" i="2"/>
  <c r="W18" i="2"/>
  <c r="Q19" i="2"/>
  <c r="S19" i="2"/>
  <c r="T19" i="2"/>
  <c r="U19" i="2"/>
  <c r="V19" i="2"/>
  <c r="W19" i="2"/>
  <c r="Q20" i="2"/>
  <c r="S20" i="2"/>
  <c r="T20" i="2"/>
  <c r="U20" i="2"/>
  <c r="V20" i="2"/>
  <c r="W20" i="2"/>
  <c r="Q21" i="2"/>
  <c r="R21" i="2"/>
  <c r="S21" i="2"/>
  <c r="T21" i="2"/>
  <c r="U21" i="2"/>
  <c r="V21" i="2"/>
  <c r="W21" i="2"/>
  <c r="Q22" i="2"/>
  <c r="R22" i="2"/>
  <c r="S22" i="2"/>
  <c r="T22" i="2"/>
  <c r="U22" i="2"/>
  <c r="V22" i="2"/>
  <c r="W22" i="2"/>
  <c r="R13" i="2"/>
  <c r="S13" i="2"/>
  <c r="T13" i="2"/>
  <c r="U13" i="2"/>
  <c r="V13" i="2"/>
  <c r="W13" i="2"/>
  <c r="Q13" i="2"/>
  <c r="I68" i="2"/>
  <c r="D68" i="2"/>
  <c r="CA181" i="2"/>
  <c r="BZ181" i="2"/>
  <c r="CA29" i="2"/>
  <c r="BZ29" i="2"/>
  <c r="CF4" i="2"/>
  <c r="BW119" i="2"/>
  <c r="BW163" i="2"/>
  <c r="AZ2" i="3"/>
  <c r="DA2" i="3"/>
  <c r="CW2" i="3"/>
  <c r="CX2" i="3"/>
  <c r="CY2" i="3"/>
  <c r="B22" i="4"/>
  <c r="CE2" i="3"/>
  <c r="AF2" i="1"/>
  <c r="B2" i="4"/>
  <c r="AO2" i="3"/>
  <c r="AN2" i="3"/>
  <c r="B93" i="4"/>
  <c r="B92" i="4"/>
  <c r="B91" i="4"/>
  <c r="B88" i="4"/>
  <c r="B87" i="4"/>
  <c r="B89" i="4"/>
  <c r="B85" i="4"/>
  <c r="B84" i="4"/>
  <c r="B83" i="4"/>
  <c r="B81" i="4"/>
  <c r="B80" i="4"/>
  <c r="B79" i="4"/>
  <c r="B90" i="4"/>
  <c r="B86" i="4"/>
  <c r="B78" i="4"/>
  <c r="B82" i="4"/>
  <c r="B77" i="4"/>
  <c r="B74" i="4"/>
  <c r="B73" i="4"/>
  <c r="B72" i="4"/>
  <c r="B71" i="4"/>
  <c r="B70" i="4"/>
  <c r="B69" i="4"/>
  <c r="B68" i="4"/>
  <c r="B67" i="4"/>
  <c r="B66" i="4"/>
  <c r="B65" i="4"/>
  <c r="B64" i="4"/>
  <c r="B63" i="4"/>
  <c r="B62"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19" i="4"/>
  <c r="B18" i="4"/>
  <c r="B1" i="4"/>
  <c r="BI2" i="3"/>
  <c r="AH2" i="3"/>
  <c r="AG2" i="3"/>
  <c r="IV2" i="3"/>
  <c r="IU2" i="3"/>
  <c r="IT2" i="3"/>
  <c r="IQ2" i="3"/>
  <c r="IS2" i="3"/>
  <c r="IP2" i="3"/>
  <c r="IR2" i="3"/>
  <c r="IO2" i="3"/>
  <c r="IN2" i="3"/>
  <c r="IM2" i="3"/>
  <c r="IL2" i="3"/>
  <c r="IK2" i="3"/>
  <c r="IJ2" i="3"/>
  <c r="II2" i="3"/>
  <c r="IH2" i="3"/>
  <c r="IG2" i="3"/>
  <c r="IF2" i="3"/>
  <c r="IE2" i="3"/>
  <c r="ID2" i="3"/>
  <c r="IC2" i="3"/>
  <c r="IB2" i="3"/>
  <c r="IA2" i="3"/>
  <c r="HZ2" i="3"/>
  <c r="AM2" i="3"/>
  <c r="A56" i="2"/>
  <c r="B56" i="2"/>
  <c r="C56" i="2"/>
  <c r="D56" i="2"/>
  <c r="E56" i="2"/>
  <c r="F56" i="2"/>
  <c r="G56" i="2"/>
  <c r="H56" i="2"/>
  <c r="I56" i="2"/>
  <c r="K56" i="2"/>
  <c r="L56" i="2"/>
  <c r="M56" i="2"/>
  <c r="KJ239" i="2"/>
  <c r="JK237" i="2"/>
  <c r="KE234" i="2"/>
  <c r="JU234" i="2"/>
  <c r="JD234" i="2"/>
  <c r="KH232" i="2"/>
  <c r="JP232" i="2"/>
  <c r="JD232" i="2"/>
  <c r="KJ229" i="2"/>
  <c r="JK227" i="2"/>
  <c r="KE224" i="2"/>
  <c r="JU224" i="2"/>
  <c r="JD224" i="2"/>
  <c r="KH222" i="2"/>
  <c r="JP222" i="2"/>
  <c r="JD222" i="2"/>
  <c r="KJ219" i="2"/>
  <c r="JK217" i="2"/>
  <c r="KE214" i="2"/>
  <c r="JU214" i="2"/>
  <c r="JD214" i="2"/>
  <c r="KH212" i="2"/>
  <c r="JP212" i="2"/>
  <c r="JD212" i="2"/>
  <c r="KJ209" i="2"/>
  <c r="JK207" i="2"/>
  <c r="KE204" i="2"/>
  <c r="JU204" i="2"/>
  <c r="JD204" i="2"/>
  <c r="KH202" i="2"/>
  <c r="JP202" i="2"/>
  <c r="JD202" i="2"/>
  <c r="KJ199" i="2"/>
  <c r="JK197" i="2"/>
  <c r="KE194" i="2"/>
  <c r="JU194" i="2"/>
  <c r="JD194" i="2"/>
  <c r="KH192" i="2"/>
  <c r="JP192" i="2"/>
  <c r="JD192" i="2"/>
  <c r="KJ190" i="2"/>
  <c r="JK188" i="2"/>
  <c r="KE185" i="2"/>
  <c r="JU185" i="2"/>
  <c r="JD185" i="2"/>
  <c r="KH183" i="2"/>
  <c r="JP183" i="2"/>
  <c r="JD183" i="2"/>
  <c r="KJ179" i="2"/>
  <c r="JK177" i="2"/>
  <c r="KE174" i="2"/>
  <c r="JU174" i="2"/>
  <c r="JD174" i="2"/>
  <c r="KH172" i="2"/>
  <c r="JP172" i="2"/>
  <c r="JD172" i="2"/>
  <c r="KJ169" i="2"/>
  <c r="JK167" i="2"/>
  <c r="KE164" i="2"/>
  <c r="JU164" i="2"/>
  <c r="JD164" i="2"/>
  <c r="KH162" i="2"/>
  <c r="JP162" i="2"/>
  <c r="JD162" i="2"/>
  <c r="KJ159" i="2"/>
  <c r="JK157" i="2"/>
  <c r="KE154" i="2"/>
  <c r="JU154" i="2"/>
  <c r="JD154" i="2"/>
  <c r="KH152" i="2"/>
  <c r="JP152" i="2"/>
  <c r="JD152" i="2"/>
  <c r="KJ149" i="2"/>
  <c r="JK147" i="2"/>
  <c r="KE144" i="2"/>
  <c r="JU144" i="2"/>
  <c r="JD144" i="2"/>
  <c r="KH142" i="2"/>
  <c r="JP142" i="2"/>
  <c r="JD142" i="2"/>
  <c r="KJ139" i="2"/>
  <c r="JK137" i="2"/>
  <c r="KE134" i="2"/>
  <c r="JU134" i="2"/>
  <c r="JD134" i="2"/>
  <c r="KH132" i="2"/>
  <c r="JP132" i="2"/>
  <c r="JD132" i="2"/>
  <c r="KJ129" i="2"/>
  <c r="JK127" i="2"/>
  <c r="KE124" i="2"/>
  <c r="JU124" i="2"/>
  <c r="JD124" i="2"/>
  <c r="KH122" i="2"/>
  <c r="JP122" i="2"/>
  <c r="JD122" i="2"/>
  <c r="KJ119" i="2"/>
  <c r="JK117" i="2"/>
  <c r="KE114" i="2"/>
  <c r="JU114" i="2"/>
  <c r="JD114" i="2"/>
  <c r="KH112" i="2"/>
  <c r="JP112" i="2"/>
  <c r="JD112" i="2"/>
  <c r="KJ109" i="2"/>
  <c r="JK107" i="2"/>
  <c r="KE104" i="2"/>
  <c r="JU104" i="2"/>
  <c r="JD104" i="2"/>
  <c r="KH102" i="2"/>
  <c r="JP102" i="2"/>
  <c r="JD102" i="2"/>
  <c r="KJ99" i="2"/>
  <c r="JK97" i="2"/>
  <c r="KE94" i="2"/>
  <c r="JU94" i="2"/>
  <c r="JD94" i="2"/>
  <c r="KH92" i="2"/>
  <c r="JP92" i="2"/>
  <c r="JD92" i="2"/>
  <c r="KJ89" i="2"/>
  <c r="JK87" i="2"/>
  <c r="KE84" i="2"/>
  <c r="JU84" i="2"/>
  <c r="JD84" i="2"/>
  <c r="KH82" i="2"/>
  <c r="JP82" i="2"/>
  <c r="JD82" i="2"/>
  <c r="KJ79" i="2"/>
  <c r="JK77" i="2"/>
  <c r="KE74" i="2"/>
  <c r="JU74" i="2"/>
  <c r="JD74" i="2"/>
  <c r="KH72" i="2"/>
  <c r="JP72" i="2"/>
  <c r="JD72" i="2"/>
  <c r="KJ69" i="2"/>
  <c r="JK67" i="2"/>
  <c r="KE64" i="2"/>
  <c r="JU64" i="2"/>
  <c r="JD64" i="2"/>
  <c r="KH62" i="2"/>
  <c r="JP62" i="2"/>
  <c r="JD62" i="2"/>
  <c r="KJ59" i="2"/>
  <c r="JK57" i="2"/>
  <c r="KE54" i="2"/>
  <c r="JU54" i="2"/>
  <c r="JD54" i="2"/>
  <c r="KH52" i="2"/>
  <c r="JP52" i="2"/>
  <c r="JD52" i="2"/>
  <c r="KJ49" i="2"/>
  <c r="JK47" i="2"/>
  <c r="KE44" i="2"/>
  <c r="JU44" i="2"/>
  <c r="KH42" i="2"/>
  <c r="JP42" i="2"/>
  <c r="JD44" i="2"/>
  <c r="JD42" i="2"/>
  <c r="KJ39" i="2"/>
  <c r="JK37" i="2"/>
  <c r="KE34" i="2"/>
  <c r="JU34" i="2"/>
  <c r="JD34" i="2"/>
  <c r="KH32" i="2"/>
  <c r="JP32" i="2"/>
  <c r="JD32" i="2"/>
  <c r="KJ29" i="2"/>
  <c r="JK27" i="2"/>
  <c r="KE24" i="2"/>
  <c r="JU24" i="2"/>
  <c r="JD24" i="2"/>
  <c r="KH22" i="2"/>
  <c r="JP22" i="2"/>
  <c r="JD22" i="2"/>
  <c r="KJ19" i="2"/>
  <c r="JK17" i="2"/>
  <c r="KE14" i="2"/>
  <c r="JU14" i="2"/>
  <c r="JD14" i="2"/>
  <c r="KH12" i="2"/>
  <c r="JP12" i="2"/>
  <c r="JD12" i="2"/>
  <c r="CI83" i="2"/>
  <c r="AP72" i="2"/>
  <c r="AQ72" i="2"/>
  <c r="AR72" i="2"/>
  <c r="AS72" i="2"/>
  <c r="AX72" i="2"/>
  <c r="AY72" i="2"/>
  <c r="AZ72" i="2"/>
  <c r="BA72" i="2"/>
  <c r="BB72" i="2"/>
  <c r="BD72" i="2"/>
  <c r="BE72" i="2"/>
  <c r="BT72" i="2" s="1"/>
  <c r="BU72" i="2" s="1"/>
  <c r="BF72" i="2"/>
  <c r="BG72" i="2"/>
  <c r="BH72" i="2"/>
  <c r="BI72" i="2"/>
  <c r="BJ72" i="2"/>
  <c r="BK72" i="2"/>
  <c r="BL72" i="2"/>
  <c r="BM72" i="2"/>
  <c r="BN72" i="2"/>
  <c r="BO72" i="2"/>
  <c r="BP72" i="2"/>
  <c r="BQ72" i="2"/>
  <c r="BR72" i="2"/>
  <c r="BS72" i="2"/>
  <c r="AP73" i="2"/>
  <c r="AQ73" i="2"/>
  <c r="AR73" i="2"/>
  <c r="AS73" i="2"/>
  <c r="AX73" i="2"/>
  <c r="AY73" i="2"/>
  <c r="AZ73" i="2"/>
  <c r="BA73" i="2"/>
  <c r="BB73" i="2"/>
  <c r="BD73" i="2"/>
  <c r="BT73" i="2" s="1"/>
  <c r="BU73" i="2" s="1"/>
  <c r="BE73" i="2"/>
  <c r="BF73" i="2"/>
  <c r="BG73" i="2"/>
  <c r="BH73" i="2"/>
  <c r="BI73" i="2"/>
  <c r="BJ73" i="2"/>
  <c r="BK73" i="2"/>
  <c r="BL73" i="2"/>
  <c r="BM73" i="2"/>
  <c r="BN73" i="2"/>
  <c r="BO73" i="2"/>
  <c r="BP73" i="2"/>
  <c r="BQ73" i="2"/>
  <c r="BR73" i="2"/>
  <c r="BS73" i="2"/>
  <c r="AP74" i="2"/>
  <c r="AQ74" i="2"/>
  <c r="AR74" i="2"/>
  <c r="AS74" i="2"/>
  <c r="AX74" i="2"/>
  <c r="AY74" i="2"/>
  <c r="AZ74" i="2"/>
  <c r="BA74" i="2"/>
  <c r="BB74" i="2"/>
  <c r="BT74" i="2" s="1"/>
  <c r="BU74" i="2" s="1"/>
  <c r="BD74" i="2"/>
  <c r="BE74" i="2"/>
  <c r="BF74" i="2"/>
  <c r="BG74" i="2"/>
  <c r="BH74" i="2"/>
  <c r="BI74" i="2"/>
  <c r="BJ74" i="2"/>
  <c r="BK74" i="2"/>
  <c r="BL74" i="2"/>
  <c r="BM74" i="2"/>
  <c r="BN74" i="2"/>
  <c r="BO74" i="2"/>
  <c r="BP74" i="2"/>
  <c r="BQ74" i="2"/>
  <c r="BR74" i="2"/>
  <c r="BS74" i="2"/>
  <c r="BB107" i="2"/>
  <c r="BB108" i="2"/>
  <c r="BB109" i="2"/>
  <c r="BB110" i="2"/>
  <c r="BB106" i="2"/>
  <c r="AX107" i="2"/>
  <c r="AZ107" i="2"/>
  <c r="BA107" i="2" s="1"/>
  <c r="AX108" i="2"/>
  <c r="AZ108" i="2" s="1"/>
  <c r="BA108" i="2" s="1"/>
  <c r="AX109" i="2"/>
  <c r="AZ109" i="2"/>
  <c r="BA109" i="2" s="1"/>
  <c r="AX110" i="2"/>
  <c r="AZ110" i="2" s="1"/>
  <c r="BA110" i="2" s="1"/>
  <c r="AX106" i="2"/>
  <c r="AZ106" i="2"/>
  <c r="BA106" i="2" s="1"/>
  <c r="AU107" i="2"/>
  <c r="AU108" i="2"/>
  <c r="AU109" i="2"/>
  <c r="AU110" i="2"/>
  <c r="AU106" i="2"/>
  <c r="AQ107" i="2"/>
  <c r="AS107" i="2" s="1"/>
  <c r="AT107" i="2" s="1"/>
  <c r="AQ108" i="2"/>
  <c r="AS108" i="2"/>
  <c r="AT108" i="2" s="1"/>
  <c r="AQ109" i="2"/>
  <c r="AS109" i="2" s="1"/>
  <c r="AT109" i="2" s="1"/>
  <c r="AQ110" i="2"/>
  <c r="AS110" i="2"/>
  <c r="AT110" i="2" s="1"/>
  <c r="AQ106" i="2"/>
  <c r="AS106" i="2" s="1"/>
  <c r="AT106" i="2" s="1"/>
  <c r="AX104" i="2"/>
  <c r="AZ104" i="2"/>
  <c r="BA104" i="2" s="1"/>
  <c r="AQ104" i="2"/>
  <c r="AS104" i="2"/>
  <c r="AT104" i="2" s="1"/>
  <c r="BB123" i="2"/>
  <c r="AU123" i="2"/>
  <c r="AZ122" i="2"/>
  <c r="BA122" i="2" s="1"/>
  <c r="AS122" i="2"/>
  <c r="AT122" i="2" s="1"/>
  <c r="AZ121" i="2"/>
  <c r="BA121" i="2" s="1"/>
  <c r="AS121" i="2"/>
  <c r="AT121" i="2" s="1"/>
  <c r="AZ120" i="2"/>
  <c r="BA120" i="2" s="1"/>
  <c r="AS120" i="2"/>
  <c r="AT120" i="2" s="1"/>
  <c r="AZ119" i="2"/>
  <c r="BA119" i="2" s="1"/>
  <c r="AS119" i="2"/>
  <c r="AT119" i="2" s="1"/>
  <c r="AZ118" i="2"/>
  <c r="BA118" i="2" s="1"/>
  <c r="AS118" i="2"/>
  <c r="AT118" i="2" s="1"/>
  <c r="BB116" i="2"/>
  <c r="AZ116" i="2"/>
  <c r="BA116" i="2" s="1"/>
  <c r="AU116" i="2"/>
  <c r="AS116" i="2"/>
  <c r="AT116" i="2" s="1"/>
  <c r="BW164" i="2"/>
  <c r="BW151" i="2"/>
  <c r="BW150" i="2"/>
  <c r="BW144" i="2"/>
  <c r="BW143" i="2"/>
  <c r="BW133" i="2"/>
  <c r="BW132" i="2"/>
  <c r="BW120" i="2"/>
  <c r="BW121" i="2"/>
  <c r="BW42" i="2"/>
  <c r="BW28" i="2"/>
  <c r="BW27" i="2"/>
  <c r="BW17" i="2"/>
  <c r="BW16" i="2"/>
  <c r="AQ86" i="2"/>
  <c r="AQ84" i="2"/>
  <c r="AQ81" i="2"/>
  <c r="BD40" i="2"/>
  <c r="BD39" i="2"/>
  <c r="BD41" i="2"/>
  <c r="BD42" i="2"/>
  <c r="BD43" i="2"/>
  <c r="BD44" i="2"/>
  <c r="BD45" i="2"/>
  <c r="BD46" i="2"/>
  <c r="BD47" i="2"/>
  <c r="BD48" i="2"/>
  <c r="BD49" i="2"/>
  <c r="BD50" i="2"/>
  <c r="BD51" i="2"/>
  <c r="BD52" i="2"/>
  <c r="BD53" i="2"/>
  <c r="BD54" i="2"/>
  <c r="BD55" i="2"/>
  <c r="BD56" i="2"/>
  <c r="BD57" i="2"/>
  <c r="BD58" i="2"/>
  <c r="BD59" i="2"/>
  <c r="BD60" i="2"/>
  <c r="BD61" i="2"/>
  <c r="BD62" i="2"/>
  <c r="BD63" i="2"/>
  <c r="BD64" i="2"/>
  <c r="BD65" i="2"/>
  <c r="BD66" i="2"/>
  <c r="BD67" i="2"/>
  <c r="BT67" i="2" s="1"/>
  <c r="BU67" i="2" s="1"/>
  <c r="BD68" i="2"/>
  <c r="BD69" i="2"/>
  <c r="BD70" i="2"/>
  <c r="BD71" i="2"/>
  <c r="BD36" i="2"/>
  <c r="BE40" i="2"/>
  <c r="BF40" i="2"/>
  <c r="BG40" i="2"/>
  <c r="BT40" i="2" s="1"/>
  <c r="BU40" i="2" s="1"/>
  <c r="BH40" i="2"/>
  <c r="BI40" i="2"/>
  <c r="BJ40" i="2"/>
  <c r="BK40" i="2"/>
  <c r="BL40" i="2"/>
  <c r="BM40" i="2"/>
  <c r="BN40" i="2"/>
  <c r="BO40" i="2"/>
  <c r="BP40" i="2"/>
  <c r="BQ40" i="2"/>
  <c r="BR40" i="2"/>
  <c r="BS40" i="2"/>
  <c r="BE41" i="2"/>
  <c r="BF41" i="2"/>
  <c r="BG41" i="2"/>
  <c r="BH41" i="2"/>
  <c r="BT41" i="2" s="1"/>
  <c r="BU41" i="2" s="1"/>
  <c r="BI41" i="2"/>
  <c r="BJ41" i="2"/>
  <c r="BK41" i="2"/>
  <c r="BL41" i="2"/>
  <c r="BM41" i="2"/>
  <c r="BN41" i="2"/>
  <c r="BO41" i="2"/>
  <c r="BP41" i="2"/>
  <c r="BQ41" i="2"/>
  <c r="BR41" i="2"/>
  <c r="BS41" i="2"/>
  <c r="BE42" i="2"/>
  <c r="BF42" i="2"/>
  <c r="BG42" i="2"/>
  <c r="BH42" i="2"/>
  <c r="BI42" i="2"/>
  <c r="BT42" i="2" s="1"/>
  <c r="BU42" i="2" s="1"/>
  <c r="BJ42" i="2"/>
  <c r="BK42" i="2"/>
  <c r="BL42" i="2"/>
  <c r="BM42" i="2"/>
  <c r="BN42" i="2"/>
  <c r="BO42" i="2"/>
  <c r="BP42" i="2"/>
  <c r="BQ42" i="2"/>
  <c r="BR42" i="2"/>
  <c r="BS42" i="2"/>
  <c r="BE43" i="2"/>
  <c r="BF43" i="2"/>
  <c r="BG43" i="2"/>
  <c r="BH43" i="2"/>
  <c r="BI43" i="2"/>
  <c r="BJ43" i="2"/>
  <c r="BK43" i="2"/>
  <c r="BL43" i="2"/>
  <c r="BM43" i="2"/>
  <c r="BN43" i="2"/>
  <c r="BO43" i="2"/>
  <c r="BP43" i="2"/>
  <c r="BQ43" i="2"/>
  <c r="BR43" i="2"/>
  <c r="BS43" i="2"/>
  <c r="BE44" i="2"/>
  <c r="BF44" i="2"/>
  <c r="BG44" i="2"/>
  <c r="BH44" i="2"/>
  <c r="BI44" i="2"/>
  <c r="BJ44" i="2"/>
  <c r="BK44" i="2"/>
  <c r="BL44" i="2"/>
  <c r="BM44" i="2"/>
  <c r="BN44" i="2"/>
  <c r="BO44" i="2"/>
  <c r="BP44" i="2"/>
  <c r="BQ44" i="2"/>
  <c r="BR44" i="2"/>
  <c r="BS44" i="2"/>
  <c r="BE45" i="2"/>
  <c r="BF45" i="2"/>
  <c r="BG45" i="2"/>
  <c r="BH45" i="2"/>
  <c r="BI45" i="2"/>
  <c r="BJ45" i="2"/>
  <c r="BK45" i="2"/>
  <c r="BL45" i="2"/>
  <c r="BM45" i="2"/>
  <c r="BN45" i="2"/>
  <c r="BO45" i="2"/>
  <c r="BP45" i="2"/>
  <c r="BQ45" i="2"/>
  <c r="BR45" i="2"/>
  <c r="BS45" i="2"/>
  <c r="BE46" i="2"/>
  <c r="BT46" i="2" s="1"/>
  <c r="BU46" i="2" s="1"/>
  <c r="BF46" i="2"/>
  <c r="BG46" i="2"/>
  <c r="BH46" i="2"/>
  <c r="BI46" i="2"/>
  <c r="BJ46" i="2"/>
  <c r="BK46" i="2"/>
  <c r="BL46" i="2"/>
  <c r="BM46" i="2"/>
  <c r="BN46" i="2"/>
  <c r="BO46" i="2"/>
  <c r="BP46" i="2"/>
  <c r="BQ46" i="2"/>
  <c r="BR46" i="2"/>
  <c r="BS46" i="2"/>
  <c r="BE47" i="2"/>
  <c r="BF47" i="2"/>
  <c r="BG47" i="2"/>
  <c r="BH47" i="2"/>
  <c r="BI47" i="2"/>
  <c r="BJ47" i="2"/>
  <c r="BK47" i="2"/>
  <c r="BL47" i="2"/>
  <c r="BM47" i="2"/>
  <c r="BN47" i="2"/>
  <c r="BO47" i="2"/>
  <c r="BP47" i="2"/>
  <c r="BQ47" i="2"/>
  <c r="BR47" i="2"/>
  <c r="BS47" i="2"/>
  <c r="BE48" i="2"/>
  <c r="BF48" i="2"/>
  <c r="BG48" i="2"/>
  <c r="BT48" i="2" s="1"/>
  <c r="BU48" i="2" s="1"/>
  <c r="BH48" i="2"/>
  <c r="BI48" i="2"/>
  <c r="BJ48" i="2"/>
  <c r="BK48" i="2"/>
  <c r="BL48" i="2"/>
  <c r="BM48" i="2"/>
  <c r="BN48" i="2"/>
  <c r="BO48" i="2"/>
  <c r="BP48" i="2"/>
  <c r="BQ48" i="2"/>
  <c r="BR48" i="2"/>
  <c r="BS48" i="2"/>
  <c r="BE49" i="2"/>
  <c r="BF49" i="2"/>
  <c r="BG49" i="2"/>
  <c r="BH49" i="2"/>
  <c r="BI49" i="2"/>
  <c r="BJ49" i="2"/>
  <c r="BK49" i="2"/>
  <c r="BL49" i="2"/>
  <c r="BM49" i="2"/>
  <c r="BN49" i="2"/>
  <c r="BO49" i="2"/>
  <c r="BP49" i="2"/>
  <c r="BQ49" i="2"/>
  <c r="BR49" i="2"/>
  <c r="BS49" i="2"/>
  <c r="BE50" i="2"/>
  <c r="BF50" i="2"/>
  <c r="BG50" i="2"/>
  <c r="BH50" i="2"/>
  <c r="BI50" i="2"/>
  <c r="BT50" i="2" s="1"/>
  <c r="BU50" i="2" s="1"/>
  <c r="BJ50" i="2"/>
  <c r="BK50" i="2"/>
  <c r="BL50" i="2"/>
  <c r="BM50" i="2"/>
  <c r="BN50" i="2"/>
  <c r="BO50" i="2"/>
  <c r="BP50" i="2"/>
  <c r="BQ50" i="2"/>
  <c r="BR50" i="2"/>
  <c r="BS50" i="2"/>
  <c r="BE51" i="2"/>
  <c r="BF51" i="2"/>
  <c r="BG51" i="2"/>
  <c r="BH51" i="2"/>
  <c r="BI51" i="2"/>
  <c r="BJ51" i="2"/>
  <c r="BK51" i="2"/>
  <c r="BL51" i="2"/>
  <c r="BM51" i="2"/>
  <c r="BN51" i="2"/>
  <c r="BO51" i="2"/>
  <c r="BP51" i="2"/>
  <c r="BQ51" i="2"/>
  <c r="BR51" i="2"/>
  <c r="BS51" i="2"/>
  <c r="BE52" i="2"/>
  <c r="BF52" i="2"/>
  <c r="BG52" i="2"/>
  <c r="BH52" i="2"/>
  <c r="BI52" i="2"/>
  <c r="BJ52" i="2"/>
  <c r="BK52" i="2"/>
  <c r="BL52" i="2"/>
  <c r="BM52" i="2"/>
  <c r="BN52" i="2"/>
  <c r="BO52" i="2"/>
  <c r="BP52" i="2"/>
  <c r="BQ52" i="2"/>
  <c r="BR52" i="2"/>
  <c r="BS52" i="2"/>
  <c r="BE53" i="2"/>
  <c r="BF53" i="2"/>
  <c r="BG53" i="2"/>
  <c r="BH53" i="2"/>
  <c r="BI53" i="2"/>
  <c r="BJ53" i="2"/>
  <c r="BK53" i="2"/>
  <c r="BL53" i="2"/>
  <c r="BM53" i="2"/>
  <c r="BN53" i="2"/>
  <c r="BO53" i="2"/>
  <c r="BP53" i="2"/>
  <c r="BQ53" i="2"/>
  <c r="BR53" i="2"/>
  <c r="BS53" i="2"/>
  <c r="BE54" i="2"/>
  <c r="BT54" i="2" s="1"/>
  <c r="BU54" i="2" s="1"/>
  <c r="BF54" i="2"/>
  <c r="BG54" i="2"/>
  <c r="BH54" i="2"/>
  <c r="BI54" i="2"/>
  <c r="BJ54" i="2"/>
  <c r="BK54" i="2"/>
  <c r="BL54" i="2"/>
  <c r="BM54" i="2"/>
  <c r="BN54" i="2"/>
  <c r="BO54" i="2"/>
  <c r="BP54" i="2"/>
  <c r="BQ54" i="2"/>
  <c r="BR54" i="2"/>
  <c r="BS54" i="2"/>
  <c r="BE55" i="2"/>
  <c r="BF55" i="2"/>
  <c r="BG55" i="2"/>
  <c r="BH55" i="2"/>
  <c r="BI55" i="2"/>
  <c r="BJ55" i="2"/>
  <c r="BK55" i="2"/>
  <c r="BL55" i="2"/>
  <c r="BM55" i="2"/>
  <c r="BN55" i="2"/>
  <c r="BO55" i="2"/>
  <c r="BP55" i="2"/>
  <c r="BQ55" i="2"/>
  <c r="BR55" i="2"/>
  <c r="BS55" i="2"/>
  <c r="BE56" i="2"/>
  <c r="BF56" i="2"/>
  <c r="BG56" i="2"/>
  <c r="BT56" i="2" s="1"/>
  <c r="BU56" i="2" s="1"/>
  <c r="BH56" i="2"/>
  <c r="BI56" i="2"/>
  <c r="BJ56" i="2"/>
  <c r="BK56" i="2"/>
  <c r="BL56" i="2"/>
  <c r="BM56" i="2"/>
  <c r="BN56" i="2"/>
  <c r="BO56" i="2"/>
  <c r="BP56" i="2"/>
  <c r="BQ56" i="2"/>
  <c r="BR56" i="2"/>
  <c r="BS56" i="2"/>
  <c r="BE57" i="2"/>
  <c r="BF57" i="2"/>
  <c r="BG57" i="2"/>
  <c r="BH57" i="2"/>
  <c r="BI57" i="2"/>
  <c r="BJ57" i="2"/>
  <c r="BK57" i="2"/>
  <c r="BL57" i="2"/>
  <c r="BM57" i="2"/>
  <c r="BN57" i="2"/>
  <c r="BO57" i="2"/>
  <c r="BP57" i="2"/>
  <c r="BQ57" i="2"/>
  <c r="BR57" i="2"/>
  <c r="BS57" i="2"/>
  <c r="BE58" i="2"/>
  <c r="BF58" i="2"/>
  <c r="BG58" i="2"/>
  <c r="BH58" i="2"/>
  <c r="BI58" i="2"/>
  <c r="BT58" i="2" s="1"/>
  <c r="BU58" i="2" s="1"/>
  <c r="BJ58" i="2"/>
  <c r="BK58" i="2"/>
  <c r="BL58" i="2"/>
  <c r="BM58" i="2"/>
  <c r="BN58" i="2"/>
  <c r="BO58" i="2"/>
  <c r="BP58" i="2"/>
  <c r="BQ58" i="2"/>
  <c r="BR58" i="2"/>
  <c r="BS58" i="2"/>
  <c r="BE59" i="2"/>
  <c r="BF59" i="2"/>
  <c r="BG59" i="2"/>
  <c r="BH59" i="2"/>
  <c r="BI59" i="2"/>
  <c r="BJ59" i="2"/>
  <c r="BK59" i="2"/>
  <c r="BL59" i="2"/>
  <c r="BM59" i="2"/>
  <c r="BN59" i="2"/>
  <c r="BO59" i="2"/>
  <c r="BP59" i="2"/>
  <c r="BQ59" i="2"/>
  <c r="BR59" i="2"/>
  <c r="BS59" i="2"/>
  <c r="BE60" i="2"/>
  <c r="BF60" i="2"/>
  <c r="BG60" i="2"/>
  <c r="BH60" i="2"/>
  <c r="BI60" i="2"/>
  <c r="BJ60" i="2"/>
  <c r="BK60" i="2"/>
  <c r="BL60" i="2"/>
  <c r="BM60" i="2"/>
  <c r="BN60" i="2"/>
  <c r="BO60" i="2"/>
  <c r="BP60" i="2"/>
  <c r="BQ60" i="2"/>
  <c r="BR60" i="2"/>
  <c r="BS60" i="2"/>
  <c r="BE61" i="2"/>
  <c r="BF61" i="2"/>
  <c r="BG61" i="2"/>
  <c r="BH61" i="2"/>
  <c r="BI61" i="2"/>
  <c r="BJ61" i="2"/>
  <c r="BK61" i="2"/>
  <c r="BL61" i="2"/>
  <c r="BM61" i="2"/>
  <c r="BN61" i="2"/>
  <c r="BO61" i="2"/>
  <c r="BP61" i="2"/>
  <c r="BQ61" i="2"/>
  <c r="BR61" i="2"/>
  <c r="BS61" i="2"/>
  <c r="BE62" i="2"/>
  <c r="BT62" i="2" s="1"/>
  <c r="BU62" i="2" s="1"/>
  <c r="BF62" i="2"/>
  <c r="BG62" i="2"/>
  <c r="BH62" i="2"/>
  <c r="BI62" i="2"/>
  <c r="BJ62" i="2"/>
  <c r="BK62" i="2"/>
  <c r="BL62" i="2"/>
  <c r="BM62" i="2"/>
  <c r="BN62" i="2"/>
  <c r="BO62" i="2"/>
  <c r="BP62" i="2"/>
  <c r="BQ62" i="2"/>
  <c r="BR62" i="2"/>
  <c r="BS62" i="2"/>
  <c r="BE63" i="2"/>
  <c r="BF63" i="2"/>
  <c r="BG63" i="2"/>
  <c r="BH63" i="2"/>
  <c r="BI63" i="2"/>
  <c r="BJ63" i="2"/>
  <c r="BK63" i="2"/>
  <c r="BL63" i="2"/>
  <c r="BM63" i="2"/>
  <c r="BN63" i="2"/>
  <c r="BO63" i="2"/>
  <c r="BP63" i="2"/>
  <c r="BQ63" i="2"/>
  <c r="BR63" i="2"/>
  <c r="BS63" i="2"/>
  <c r="BE64" i="2"/>
  <c r="BF64" i="2"/>
  <c r="BG64" i="2"/>
  <c r="BT64" i="2" s="1"/>
  <c r="BU64" i="2" s="1"/>
  <c r="BH64" i="2"/>
  <c r="BI64" i="2"/>
  <c r="BJ64" i="2"/>
  <c r="BK64" i="2"/>
  <c r="BL64" i="2"/>
  <c r="BM64" i="2"/>
  <c r="BN64" i="2"/>
  <c r="BO64" i="2"/>
  <c r="BP64" i="2"/>
  <c r="BQ64" i="2"/>
  <c r="BR64" i="2"/>
  <c r="BS64" i="2"/>
  <c r="BE65" i="2"/>
  <c r="BF65" i="2"/>
  <c r="BG65" i="2"/>
  <c r="BH65" i="2"/>
  <c r="BT65" i="2" s="1"/>
  <c r="BU65" i="2" s="1"/>
  <c r="BI65" i="2"/>
  <c r="BJ65" i="2"/>
  <c r="BK65" i="2"/>
  <c r="BL65" i="2"/>
  <c r="BM65" i="2"/>
  <c r="BN65" i="2"/>
  <c r="BO65" i="2"/>
  <c r="BP65" i="2"/>
  <c r="BQ65" i="2"/>
  <c r="BR65" i="2"/>
  <c r="BS65" i="2"/>
  <c r="BE66" i="2"/>
  <c r="BF66" i="2"/>
  <c r="BG66" i="2"/>
  <c r="BH66" i="2"/>
  <c r="BI66" i="2"/>
  <c r="BJ66" i="2"/>
  <c r="BK66" i="2"/>
  <c r="BL66" i="2"/>
  <c r="BM66" i="2"/>
  <c r="BN66" i="2"/>
  <c r="BO66" i="2"/>
  <c r="BP66" i="2"/>
  <c r="BQ66" i="2"/>
  <c r="BR66" i="2"/>
  <c r="BS66" i="2"/>
  <c r="BE67" i="2"/>
  <c r="BF67" i="2"/>
  <c r="BG67" i="2"/>
  <c r="BH67" i="2"/>
  <c r="BI67" i="2"/>
  <c r="BJ67" i="2"/>
  <c r="BK67" i="2"/>
  <c r="BL67" i="2"/>
  <c r="BM67" i="2"/>
  <c r="BN67" i="2"/>
  <c r="BO67" i="2"/>
  <c r="BP67" i="2"/>
  <c r="BQ67" i="2"/>
  <c r="BR67" i="2"/>
  <c r="BS67" i="2"/>
  <c r="BE68" i="2"/>
  <c r="BF68" i="2"/>
  <c r="BG68" i="2"/>
  <c r="BH68" i="2"/>
  <c r="BI68" i="2"/>
  <c r="BJ68" i="2"/>
  <c r="BK68" i="2"/>
  <c r="BL68" i="2"/>
  <c r="BM68" i="2"/>
  <c r="BN68" i="2"/>
  <c r="BO68" i="2"/>
  <c r="BP68" i="2"/>
  <c r="BQ68" i="2"/>
  <c r="BR68" i="2"/>
  <c r="BS68" i="2"/>
  <c r="BE69" i="2"/>
  <c r="BF69" i="2"/>
  <c r="BG69" i="2"/>
  <c r="BH69" i="2"/>
  <c r="BI69" i="2"/>
  <c r="BJ69" i="2"/>
  <c r="BK69" i="2"/>
  <c r="BL69" i="2"/>
  <c r="BM69" i="2"/>
  <c r="BN69" i="2"/>
  <c r="BO69" i="2"/>
  <c r="BP69" i="2"/>
  <c r="BQ69" i="2"/>
  <c r="BR69" i="2"/>
  <c r="BS69" i="2"/>
  <c r="BE70" i="2"/>
  <c r="BT70" i="2" s="1"/>
  <c r="BU70" i="2" s="1"/>
  <c r="BF70" i="2"/>
  <c r="BG70" i="2"/>
  <c r="BH70" i="2"/>
  <c r="BI70" i="2"/>
  <c r="BJ70" i="2"/>
  <c r="BK70" i="2"/>
  <c r="BL70" i="2"/>
  <c r="BM70" i="2"/>
  <c r="BN70" i="2"/>
  <c r="BO70" i="2"/>
  <c r="BP70" i="2"/>
  <c r="BQ70" i="2"/>
  <c r="BR70" i="2"/>
  <c r="BS70" i="2"/>
  <c r="BE71" i="2"/>
  <c r="BF71" i="2"/>
  <c r="BG71" i="2"/>
  <c r="BH71" i="2"/>
  <c r="BI71" i="2"/>
  <c r="BJ71" i="2"/>
  <c r="BK71" i="2"/>
  <c r="BL71" i="2"/>
  <c r="BM71" i="2"/>
  <c r="BN71" i="2"/>
  <c r="BO71" i="2"/>
  <c r="BP71" i="2"/>
  <c r="BQ71" i="2"/>
  <c r="BR71" i="2"/>
  <c r="BS71" i="2"/>
  <c r="BE39" i="2"/>
  <c r="BF39" i="2"/>
  <c r="BG39" i="2"/>
  <c r="BG75" i="2" s="1"/>
  <c r="BH39" i="2"/>
  <c r="BI39" i="2"/>
  <c r="BJ39" i="2"/>
  <c r="BK39" i="2"/>
  <c r="BL39" i="2"/>
  <c r="BM39" i="2"/>
  <c r="BN39" i="2"/>
  <c r="BO39" i="2"/>
  <c r="BO75" i="2" s="1"/>
  <c r="BP39" i="2"/>
  <c r="BQ39" i="2"/>
  <c r="BR39" i="2"/>
  <c r="BS39" i="2"/>
  <c r="BE34" i="2"/>
  <c r="BF34" i="2"/>
  <c r="BG34" i="2"/>
  <c r="BH34" i="2"/>
  <c r="BI34" i="2"/>
  <c r="BJ34" i="2"/>
  <c r="BK34" i="2"/>
  <c r="BL34" i="2"/>
  <c r="BM34" i="2"/>
  <c r="BN34" i="2"/>
  <c r="BO34" i="2"/>
  <c r="BP34" i="2"/>
  <c r="BQ34" i="2"/>
  <c r="BR34" i="2"/>
  <c r="BS34" i="2"/>
  <c r="BE35" i="2"/>
  <c r="BF35" i="2"/>
  <c r="BG35" i="2"/>
  <c r="BH35" i="2"/>
  <c r="BI35" i="2"/>
  <c r="BJ35" i="2"/>
  <c r="BK35" i="2"/>
  <c r="BL35" i="2"/>
  <c r="BM35" i="2"/>
  <c r="BN35" i="2"/>
  <c r="BO35" i="2"/>
  <c r="BP35" i="2"/>
  <c r="BQ35" i="2"/>
  <c r="BR35" i="2"/>
  <c r="BS35" i="2"/>
  <c r="BE36" i="2"/>
  <c r="BF36" i="2"/>
  <c r="BG36" i="2"/>
  <c r="BH36" i="2"/>
  <c r="BI36" i="2"/>
  <c r="BJ36" i="2"/>
  <c r="BJ75" i="2" s="1"/>
  <c r="BK36" i="2"/>
  <c r="BL36" i="2"/>
  <c r="BM36" i="2"/>
  <c r="BN36" i="2"/>
  <c r="BO36" i="2"/>
  <c r="BP36" i="2"/>
  <c r="BQ36" i="2"/>
  <c r="BR36" i="2"/>
  <c r="BR75" i="2" s="1"/>
  <c r="BS36" i="2"/>
  <c r="BD35" i="2"/>
  <c r="BD34" i="2"/>
  <c r="AY34" i="2"/>
  <c r="AZ34" i="2"/>
  <c r="BA34" i="2"/>
  <c r="BB34" i="2"/>
  <c r="AX34" i="2"/>
  <c r="AY35" i="2"/>
  <c r="AZ35" i="2"/>
  <c r="BA35" i="2"/>
  <c r="BB35" i="2"/>
  <c r="AY36" i="2"/>
  <c r="AZ36" i="2"/>
  <c r="BA36" i="2"/>
  <c r="BA39" i="2"/>
  <c r="BA75" i="2" s="1"/>
  <c r="BA40" i="2"/>
  <c r="BA41" i="2"/>
  <c r="BA42" i="2"/>
  <c r="BA43" i="2"/>
  <c r="BA44" i="2"/>
  <c r="BA45" i="2"/>
  <c r="BA46" i="2"/>
  <c r="BA47" i="2"/>
  <c r="BA48" i="2"/>
  <c r="BA49" i="2"/>
  <c r="BA50" i="2"/>
  <c r="BA51" i="2"/>
  <c r="BA52" i="2"/>
  <c r="BA53" i="2"/>
  <c r="BA54" i="2"/>
  <c r="BA55" i="2"/>
  <c r="BT55" i="2" s="1"/>
  <c r="BU55" i="2" s="1"/>
  <c r="BA56" i="2"/>
  <c r="BA57" i="2"/>
  <c r="BA58" i="2"/>
  <c r="BA59" i="2"/>
  <c r="BA60" i="2"/>
  <c r="BA61" i="2"/>
  <c r="BA62" i="2"/>
  <c r="BA63" i="2"/>
  <c r="BA64" i="2"/>
  <c r="BA65" i="2"/>
  <c r="BA66" i="2"/>
  <c r="BA67" i="2"/>
  <c r="BA68" i="2"/>
  <c r="BA69" i="2"/>
  <c r="BA70" i="2"/>
  <c r="BA71" i="2"/>
  <c r="BT71" i="2" s="1"/>
  <c r="BU71" i="2" s="1"/>
  <c r="BB36" i="2"/>
  <c r="BB39" i="2"/>
  <c r="BB40" i="2"/>
  <c r="BB41" i="2"/>
  <c r="BB42" i="2"/>
  <c r="BB43" i="2"/>
  <c r="BB44" i="2"/>
  <c r="BB45" i="2"/>
  <c r="BT45" i="2" s="1"/>
  <c r="BU45" i="2" s="1"/>
  <c r="BB46" i="2"/>
  <c r="BB47" i="2"/>
  <c r="BB48" i="2"/>
  <c r="BB49" i="2"/>
  <c r="BB50" i="2"/>
  <c r="BB51" i="2"/>
  <c r="BB52" i="2"/>
  <c r="BB53" i="2"/>
  <c r="BB54" i="2"/>
  <c r="BB55" i="2"/>
  <c r="BB56" i="2"/>
  <c r="BB57" i="2"/>
  <c r="BB58" i="2"/>
  <c r="BB59" i="2"/>
  <c r="BB60" i="2"/>
  <c r="BB61" i="2"/>
  <c r="BT61" i="2" s="1"/>
  <c r="BU61" i="2" s="1"/>
  <c r="BB62" i="2"/>
  <c r="BB63" i="2"/>
  <c r="BB64" i="2"/>
  <c r="BB65" i="2"/>
  <c r="BB66" i="2"/>
  <c r="BB67" i="2"/>
  <c r="BB68" i="2"/>
  <c r="BB69" i="2"/>
  <c r="BB70" i="2"/>
  <c r="BB71" i="2"/>
  <c r="AX36" i="2"/>
  <c r="AX56" i="2"/>
  <c r="AY56" i="2"/>
  <c r="AZ56" i="2"/>
  <c r="AS56" i="2"/>
  <c r="AX35" i="2"/>
  <c r="AX40" i="2"/>
  <c r="AY40" i="2"/>
  <c r="AZ40" i="2"/>
  <c r="AX41" i="2"/>
  <c r="AY41" i="2"/>
  <c r="AY39" i="2"/>
  <c r="AY42" i="2"/>
  <c r="AY43" i="2"/>
  <c r="BT43" i="2" s="1"/>
  <c r="BU43" i="2" s="1"/>
  <c r="AY44" i="2"/>
  <c r="AY45" i="2"/>
  <c r="AY46" i="2"/>
  <c r="AY47" i="2"/>
  <c r="AY48" i="2"/>
  <c r="AY49" i="2"/>
  <c r="AY50" i="2"/>
  <c r="AY51" i="2"/>
  <c r="AY52" i="2"/>
  <c r="AY53" i="2"/>
  <c r="AY54" i="2"/>
  <c r="AY55" i="2"/>
  <c r="AY57" i="2"/>
  <c r="AY58" i="2"/>
  <c r="AY59" i="2"/>
  <c r="AY60" i="2"/>
  <c r="AY61" i="2"/>
  <c r="AY62" i="2"/>
  <c r="AY63" i="2"/>
  <c r="AY64" i="2"/>
  <c r="AY65" i="2"/>
  <c r="AY66" i="2"/>
  <c r="AY67" i="2"/>
  <c r="AY68" i="2"/>
  <c r="AY69" i="2"/>
  <c r="AY70" i="2"/>
  <c r="AY71" i="2"/>
  <c r="AZ41" i="2"/>
  <c r="AX42" i="2"/>
  <c r="AZ42" i="2"/>
  <c r="AX43" i="2"/>
  <c r="AZ43" i="2"/>
  <c r="AX44" i="2"/>
  <c r="AZ44" i="2"/>
  <c r="AX45" i="2"/>
  <c r="AZ45" i="2"/>
  <c r="AX46" i="2"/>
  <c r="AZ46" i="2"/>
  <c r="AX47" i="2"/>
  <c r="AZ47" i="2"/>
  <c r="AX48" i="2"/>
  <c r="AZ48" i="2"/>
  <c r="AX49" i="2"/>
  <c r="AZ49" i="2"/>
  <c r="AX50" i="2"/>
  <c r="AZ50" i="2"/>
  <c r="AS50" i="2"/>
  <c r="AX51" i="2"/>
  <c r="AZ51" i="2"/>
  <c r="AX52" i="2"/>
  <c r="AZ52" i="2"/>
  <c r="AX53" i="2"/>
  <c r="AZ53" i="2"/>
  <c r="AX54" i="2"/>
  <c r="AZ54" i="2"/>
  <c r="AS54" i="2"/>
  <c r="AX55" i="2"/>
  <c r="AZ55" i="2"/>
  <c r="AX57" i="2"/>
  <c r="AZ57" i="2"/>
  <c r="AX58" i="2"/>
  <c r="AZ58" i="2"/>
  <c r="AX59" i="2"/>
  <c r="AZ59" i="2"/>
  <c r="BT59" i="2" s="1"/>
  <c r="BU59" i="2" s="1"/>
  <c r="AS59" i="2"/>
  <c r="AX60" i="2"/>
  <c r="AZ60" i="2"/>
  <c r="AX61" i="2"/>
  <c r="AZ61" i="2"/>
  <c r="AX62" i="2"/>
  <c r="AZ62" i="2"/>
  <c r="AX63" i="2"/>
  <c r="BT63" i="2" s="1"/>
  <c r="BU63" i="2" s="1"/>
  <c r="AZ63" i="2"/>
  <c r="AS63" i="2"/>
  <c r="AX64" i="2"/>
  <c r="AZ64" i="2"/>
  <c r="AX65" i="2"/>
  <c r="AZ65" i="2"/>
  <c r="AS65" i="2"/>
  <c r="AX66" i="2"/>
  <c r="BT66" i="2" s="1"/>
  <c r="BU66" i="2" s="1"/>
  <c r="AZ66" i="2"/>
  <c r="AX67" i="2"/>
  <c r="AZ67" i="2"/>
  <c r="AS67" i="2"/>
  <c r="AX68" i="2"/>
  <c r="AZ68" i="2"/>
  <c r="AX69" i="2"/>
  <c r="BT69" i="2" s="1"/>
  <c r="BU69" i="2" s="1"/>
  <c r="AZ69" i="2"/>
  <c r="AX70" i="2"/>
  <c r="AZ70" i="2"/>
  <c r="AX71" i="2"/>
  <c r="AZ71" i="2"/>
  <c r="AS71" i="2"/>
  <c r="AZ39" i="2"/>
  <c r="AX39" i="2"/>
  <c r="AX75" i="2" s="1"/>
  <c r="AP40" i="2"/>
  <c r="AQ40" i="2"/>
  <c r="AR40" i="2"/>
  <c r="AS40" i="2"/>
  <c r="AP41" i="2"/>
  <c r="AQ41" i="2"/>
  <c r="AR41" i="2"/>
  <c r="AS41" i="2"/>
  <c r="AP42" i="2"/>
  <c r="AQ42" i="2"/>
  <c r="AR42" i="2"/>
  <c r="AS42" i="2"/>
  <c r="AP43" i="2"/>
  <c r="AQ43" i="2"/>
  <c r="AR43" i="2"/>
  <c r="AS43" i="2"/>
  <c r="AP44" i="2"/>
  <c r="AQ44" i="2"/>
  <c r="AR44" i="2"/>
  <c r="AS44" i="2"/>
  <c r="AP45" i="2"/>
  <c r="AQ45" i="2"/>
  <c r="AR45" i="2"/>
  <c r="AS45" i="2"/>
  <c r="AP46" i="2"/>
  <c r="AQ46" i="2"/>
  <c r="AR46" i="2"/>
  <c r="AS46" i="2"/>
  <c r="AP47" i="2"/>
  <c r="AQ47" i="2"/>
  <c r="AR47" i="2"/>
  <c r="AS47" i="2"/>
  <c r="AP48" i="2"/>
  <c r="AQ48" i="2"/>
  <c r="AR48" i="2"/>
  <c r="AS48" i="2"/>
  <c r="AP49" i="2"/>
  <c r="AQ49" i="2"/>
  <c r="AR49" i="2"/>
  <c r="AS49" i="2"/>
  <c r="AP50" i="2"/>
  <c r="AQ50" i="2"/>
  <c r="AR50" i="2"/>
  <c r="AP51" i="2"/>
  <c r="AQ51" i="2"/>
  <c r="AR51" i="2"/>
  <c r="AS51" i="2"/>
  <c r="AP52" i="2"/>
  <c r="AQ52" i="2"/>
  <c r="AR52" i="2"/>
  <c r="AS52" i="2"/>
  <c r="AP53" i="2"/>
  <c r="AQ53" i="2"/>
  <c r="AR53" i="2"/>
  <c r="AS53" i="2"/>
  <c r="AP54" i="2"/>
  <c r="AQ54" i="2"/>
  <c r="AR54" i="2"/>
  <c r="AP55" i="2"/>
  <c r="AQ55" i="2"/>
  <c r="AR55" i="2"/>
  <c r="AS55" i="2"/>
  <c r="AP56" i="2"/>
  <c r="AQ56" i="2"/>
  <c r="AR56" i="2"/>
  <c r="AP57" i="2"/>
  <c r="AQ57" i="2"/>
  <c r="AR57" i="2"/>
  <c r="AS57" i="2"/>
  <c r="AP58" i="2"/>
  <c r="AQ58" i="2"/>
  <c r="AR58" i="2"/>
  <c r="AS58" i="2"/>
  <c r="AP59" i="2"/>
  <c r="AQ59" i="2"/>
  <c r="AR59" i="2"/>
  <c r="AP60" i="2"/>
  <c r="AQ60" i="2"/>
  <c r="AR60" i="2"/>
  <c r="AS60" i="2"/>
  <c r="AP61" i="2"/>
  <c r="AQ61" i="2"/>
  <c r="AR61" i="2"/>
  <c r="AS61" i="2"/>
  <c r="AP62" i="2"/>
  <c r="AQ62" i="2"/>
  <c r="AR62" i="2"/>
  <c r="AS62" i="2"/>
  <c r="AP63" i="2"/>
  <c r="AQ63" i="2"/>
  <c r="AR63" i="2"/>
  <c r="AP64" i="2"/>
  <c r="AQ64" i="2"/>
  <c r="AR64" i="2"/>
  <c r="AS64" i="2"/>
  <c r="AP65" i="2"/>
  <c r="AQ65" i="2"/>
  <c r="AR65" i="2"/>
  <c r="AP66" i="2"/>
  <c r="AQ66" i="2"/>
  <c r="AR66" i="2"/>
  <c r="AS66" i="2"/>
  <c r="AP67" i="2"/>
  <c r="AQ67" i="2"/>
  <c r="AR67" i="2"/>
  <c r="AP68" i="2"/>
  <c r="AQ68" i="2"/>
  <c r="AR68" i="2"/>
  <c r="AS68" i="2"/>
  <c r="AP69" i="2"/>
  <c r="AQ69" i="2"/>
  <c r="AR69" i="2"/>
  <c r="AS69" i="2"/>
  <c r="AP70" i="2"/>
  <c r="AQ70" i="2"/>
  <c r="AR70" i="2"/>
  <c r="AS70" i="2"/>
  <c r="AP71" i="2"/>
  <c r="AQ71" i="2"/>
  <c r="AR71" i="2"/>
  <c r="AQ39" i="2"/>
  <c r="AR39" i="2"/>
  <c r="AS39" i="2"/>
  <c r="AP39" i="2"/>
  <c r="AY30" i="2"/>
  <c r="BA28" i="2"/>
  <c r="BA26" i="2"/>
  <c r="AT30" i="2"/>
  <c r="AT28" i="2"/>
  <c r="AT26" i="2"/>
  <c r="BD20" i="2"/>
  <c r="BD18" i="2"/>
  <c r="BB20" i="2"/>
  <c r="BB18" i="2"/>
  <c r="AW22" i="2"/>
  <c r="AW20" i="2"/>
  <c r="AW18" i="2"/>
  <c r="AU22" i="2"/>
  <c r="AU20" i="2"/>
  <c r="AU18" i="2"/>
  <c r="BG13" i="2"/>
  <c r="BB13" i="2"/>
  <c r="AY13" i="2"/>
  <c r="AT13" i="2"/>
  <c r="BH9" i="2"/>
  <c r="BH7" i="2"/>
  <c r="BB9" i="2"/>
  <c r="BB7" i="2"/>
  <c r="AY9" i="2"/>
  <c r="AY7" i="2"/>
  <c r="AT9" i="2"/>
  <c r="AT7" i="2"/>
  <c r="AF33" i="2"/>
  <c r="N64" i="2"/>
  <c r="M63" i="2"/>
  <c r="N59" i="2"/>
  <c r="N60" i="2"/>
  <c r="G60" i="2"/>
  <c r="N58" i="2"/>
  <c r="G58" i="2"/>
  <c r="G61" i="2" s="1"/>
  <c r="J59" i="2"/>
  <c r="J60" i="2"/>
  <c r="J58" i="2"/>
  <c r="K11" i="2"/>
  <c r="L11" i="2"/>
  <c r="M11" i="2"/>
  <c r="F11" i="2"/>
  <c r="K12" i="2"/>
  <c r="L12" i="2"/>
  <c r="M12" i="2"/>
  <c r="K13" i="2"/>
  <c r="L13" i="2"/>
  <c r="M13" i="2"/>
  <c r="K14" i="2"/>
  <c r="L14" i="2"/>
  <c r="M14" i="2"/>
  <c r="N14" i="2" s="1"/>
  <c r="K15" i="2"/>
  <c r="L15" i="2"/>
  <c r="M15" i="2"/>
  <c r="K16" i="2"/>
  <c r="L16" i="2"/>
  <c r="M16" i="2"/>
  <c r="F16" i="2"/>
  <c r="K17" i="2"/>
  <c r="L17" i="2"/>
  <c r="M17" i="2"/>
  <c r="F17" i="2"/>
  <c r="K18" i="2"/>
  <c r="L18" i="2"/>
  <c r="M18" i="2"/>
  <c r="K19" i="2"/>
  <c r="L19" i="2"/>
  <c r="M19" i="2"/>
  <c r="K20" i="2"/>
  <c r="L20" i="2"/>
  <c r="M20" i="2"/>
  <c r="K21" i="2"/>
  <c r="L21" i="2"/>
  <c r="M21" i="2"/>
  <c r="F21" i="2"/>
  <c r="N21" i="2" s="1"/>
  <c r="K22" i="2"/>
  <c r="L22" i="2"/>
  <c r="M22" i="2"/>
  <c r="F22" i="2"/>
  <c r="K23" i="2"/>
  <c r="L23" i="2"/>
  <c r="M23" i="2"/>
  <c r="F23" i="2"/>
  <c r="N23" i="2" s="1"/>
  <c r="K24" i="2"/>
  <c r="L24" i="2"/>
  <c r="M24" i="2"/>
  <c r="K25" i="2"/>
  <c r="L25" i="2"/>
  <c r="M25" i="2"/>
  <c r="K26" i="2"/>
  <c r="L26" i="2"/>
  <c r="M26" i="2"/>
  <c r="K27" i="2"/>
  <c r="L27" i="2"/>
  <c r="M27" i="2"/>
  <c r="F27" i="2"/>
  <c r="K28" i="2"/>
  <c r="L28" i="2"/>
  <c r="M28" i="2"/>
  <c r="N28" i="2" s="1"/>
  <c r="F28" i="2"/>
  <c r="K29" i="2"/>
  <c r="L29" i="2"/>
  <c r="M29" i="2"/>
  <c r="K30" i="2"/>
  <c r="L30" i="2"/>
  <c r="M30" i="2"/>
  <c r="K31" i="2"/>
  <c r="L31" i="2"/>
  <c r="M31" i="2"/>
  <c r="K32" i="2"/>
  <c r="L32" i="2"/>
  <c r="M32" i="2"/>
  <c r="F32" i="2"/>
  <c r="K33" i="2"/>
  <c r="L33" i="2"/>
  <c r="M33" i="2"/>
  <c r="F33" i="2"/>
  <c r="K34" i="2"/>
  <c r="L34" i="2"/>
  <c r="M34" i="2"/>
  <c r="K35" i="2"/>
  <c r="L35" i="2"/>
  <c r="M35" i="2"/>
  <c r="N35" i="2" s="1"/>
  <c r="K36" i="2"/>
  <c r="L36" i="2"/>
  <c r="M36" i="2"/>
  <c r="K37" i="2"/>
  <c r="L37" i="2"/>
  <c r="M37" i="2"/>
  <c r="K38" i="2"/>
  <c r="L38" i="2"/>
  <c r="M38" i="2"/>
  <c r="F38" i="2"/>
  <c r="K39" i="2"/>
  <c r="L39" i="2"/>
  <c r="M39" i="2"/>
  <c r="K40" i="2"/>
  <c r="L40" i="2"/>
  <c r="M40" i="2"/>
  <c r="N40" i="2" s="1"/>
  <c r="F40" i="2"/>
  <c r="K41" i="2"/>
  <c r="L41" i="2"/>
  <c r="M41" i="2"/>
  <c r="K42" i="2"/>
  <c r="L42" i="2"/>
  <c r="M42" i="2"/>
  <c r="K43" i="2"/>
  <c r="L43" i="2"/>
  <c r="M43" i="2"/>
  <c r="K44" i="2"/>
  <c r="L44" i="2"/>
  <c r="M44" i="2"/>
  <c r="K45" i="2"/>
  <c r="L45" i="2"/>
  <c r="M45" i="2"/>
  <c r="N45" i="2" s="1"/>
  <c r="K46" i="2"/>
  <c r="L46" i="2"/>
  <c r="M46" i="2"/>
  <c r="K47" i="2"/>
  <c r="L47" i="2"/>
  <c r="M47" i="2"/>
  <c r="K48" i="2"/>
  <c r="L48" i="2"/>
  <c r="M48" i="2"/>
  <c r="K49" i="2"/>
  <c r="L49" i="2"/>
  <c r="M49" i="2"/>
  <c r="K50" i="2"/>
  <c r="L50" i="2"/>
  <c r="M50" i="2"/>
  <c r="F50" i="2"/>
  <c r="N50" i="2" s="1"/>
  <c r="K51" i="2"/>
  <c r="L51" i="2"/>
  <c r="M51" i="2"/>
  <c r="K52" i="2"/>
  <c r="L52" i="2"/>
  <c r="M52" i="2"/>
  <c r="F52" i="2"/>
  <c r="K53" i="2"/>
  <c r="L53" i="2"/>
  <c r="M53" i="2"/>
  <c r="F53" i="2"/>
  <c r="K54" i="2"/>
  <c r="L54" i="2"/>
  <c r="M54" i="2"/>
  <c r="K55" i="2"/>
  <c r="L55" i="2"/>
  <c r="M55" i="2"/>
  <c r="L10" i="2"/>
  <c r="M10" i="2"/>
  <c r="K10" i="2"/>
  <c r="A11" i="2"/>
  <c r="B11" i="2"/>
  <c r="C11" i="2"/>
  <c r="D11" i="2"/>
  <c r="F86" i="2" s="1"/>
  <c r="D86" i="2" s="1"/>
  <c r="E11" i="2"/>
  <c r="E10" i="2"/>
  <c r="E12" i="2"/>
  <c r="E13" i="2"/>
  <c r="E14" i="2"/>
  <c r="E15" i="2"/>
  <c r="E16" i="2"/>
  <c r="E17" i="2"/>
  <c r="N92" i="2" s="1"/>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G11" i="2"/>
  <c r="H11" i="2"/>
  <c r="I11" i="2"/>
  <c r="A12" i="2"/>
  <c r="B12" i="2"/>
  <c r="C12" i="2"/>
  <c r="C10" i="2"/>
  <c r="C13" i="2"/>
  <c r="C14" i="2"/>
  <c r="C15" i="2"/>
  <c r="N80" i="2" s="1"/>
  <c r="N81" i="2" s="1"/>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D12" i="2"/>
  <c r="F12" i="2"/>
  <c r="G12" i="2"/>
  <c r="H12" i="2"/>
  <c r="I12" i="2"/>
  <c r="A13" i="2"/>
  <c r="B13" i="2"/>
  <c r="D13" i="2"/>
  <c r="F13" i="2"/>
  <c r="G13" i="2"/>
  <c r="H13" i="2"/>
  <c r="I13" i="2"/>
  <c r="A14" i="2"/>
  <c r="B14" i="2"/>
  <c r="D14" i="2"/>
  <c r="F14" i="2"/>
  <c r="G14" i="2"/>
  <c r="G10" i="2"/>
  <c r="G15" i="2"/>
  <c r="G16" i="2"/>
  <c r="G17" i="2"/>
  <c r="G18" i="2"/>
  <c r="G19" i="2"/>
  <c r="G20" i="2"/>
  <c r="F97" i="2" s="1"/>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H14" i="2"/>
  <c r="I14" i="2"/>
  <c r="A15" i="2"/>
  <c r="B15" i="2"/>
  <c r="B10" i="2"/>
  <c r="N84" i="2" s="1"/>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D15" i="2"/>
  <c r="F15" i="2"/>
  <c r="F10" i="2"/>
  <c r="F18" i="2"/>
  <c r="F19" i="2"/>
  <c r="F20" i="2"/>
  <c r="F24" i="2"/>
  <c r="F25" i="2"/>
  <c r="N25" i="2" s="1"/>
  <c r="F26" i="2"/>
  <c r="F29" i="2"/>
  <c r="F30" i="2"/>
  <c r="F31" i="2"/>
  <c r="F34" i="2"/>
  <c r="F35" i="2"/>
  <c r="F36" i="2"/>
  <c r="F37" i="2"/>
  <c r="J37" i="2" s="1"/>
  <c r="F39" i="2"/>
  <c r="F41" i="2"/>
  <c r="F42" i="2"/>
  <c r="F43" i="2"/>
  <c r="F44" i="2"/>
  <c r="F45" i="2"/>
  <c r="F46" i="2"/>
  <c r="F47" i="2"/>
  <c r="J47" i="2" s="1"/>
  <c r="F48" i="2"/>
  <c r="F49" i="2"/>
  <c r="F51" i="2"/>
  <c r="F54" i="2"/>
  <c r="F55" i="2"/>
  <c r="H15" i="2"/>
  <c r="I15" i="2"/>
  <c r="A16" i="2"/>
  <c r="F80" i="2" s="1"/>
  <c r="D16" i="2"/>
  <c r="H16" i="2"/>
  <c r="I16" i="2"/>
  <c r="A17" i="2"/>
  <c r="D17" i="2"/>
  <c r="H17" i="2"/>
  <c r="I17" i="2"/>
  <c r="J17" i="2"/>
  <c r="A18" i="2"/>
  <c r="D18" i="2"/>
  <c r="H18" i="2"/>
  <c r="I18" i="2"/>
  <c r="A19" i="2"/>
  <c r="D19" i="2"/>
  <c r="H19" i="2"/>
  <c r="I19" i="2"/>
  <c r="J19" i="2" s="1"/>
  <c r="A20" i="2"/>
  <c r="D20" i="2"/>
  <c r="H20" i="2"/>
  <c r="I20" i="2"/>
  <c r="A21" i="2"/>
  <c r="D21" i="2"/>
  <c r="H21" i="2"/>
  <c r="I21" i="2"/>
  <c r="J21" i="2" s="1"/>
  <c r="A22" i="2"/>
  <c r="D22" i="2"/>
  <c r="H22" i="2"/>
  <c r="I22" i="2"/>
  <c r="A23" i="2"/>
  <c r="D23" i="2"/>
  <c r="H23" i="2"/>
  <c r="I23" i="2"/>
  <c r="J23" i="2" s="1"/>
  <c r="A24" i="2"/>
  <c r="D24" i="2"/>
  <c r="H24" i="2"/>
  <c r="I24" i="2"/>
  <c r="A25" i="2"/>
  <c r="D25" i="2"/>
  <c r="H25" i="2"/>
  <c r="I25" i="2"/>
  <c r="J25" i="2" s="1"/>
  <c r="A26" i="2"/>
  <c r="D26" i="2"/>
  <c r="H26" i="2"/>
  <c r="I26" i="2"/>
  <c r="A27" i="2"/>
  <c r="D27" i="2"/>
  <c r="H27" i="2"/>
  <c r="I27" i="2"/>
  <c r="J27" i="2" s="1"/>
  <c r="A28" i="2"/>
  <c r="D28" i="2"/>
  <c r="H28" i="2"/>
  <c r="I28" i="2"/>
  <c r="A29" i="2"/>
  <c r="D29" i="2"/>
  <c r="H29" i="2"/>
  <c r="I29" i="2"/>
  <c r="J29" i="2" s="1"/>
  <c r="A30" i="2"/>
  <c r="D30" i="2"/>
  <c r="H30" i="2"/>
  <c r="I30" i="2"/>
  <c r="A31" i="2"/>
  <c r="D31" i="2"/>
  <c r="H31" i="2"/>
  <c r="I31" i="2"/>
  <c r="J31" i="2" s="1"/>
  <c r="A32" i="2"/>
  <c r="D32" i="2"/>
  <c r="I32" i="2"/>
  <c r="J32" i="2"/>
  <c r="H32" i="2"/>
  <c r="A33" i="2"/>
  <c r="D33" i="2"/>
  <c r="H33" i="2"/>
  <c r="I33" i="2"/>
  <c r="A34" i="2"/>
  <c r="D34" i="2"/>
  <c r="H34" i="2"/>
  <c r="I34" i="2"/>
  <c r="A35" i="2"/>
  <c r="D35" i="2"/>
  <c r="H35" i="2"/>
  <c r="I35" i="2"/>
  <c r="A36" i="2"/>
  <c r="D36" i="2"/>
  <c r="H36" i="2"/>
  <c r="I36" i="2"/>
  <c r="A37" i="2"/>
  <c r="D37" i="2"/>
  <c r="H37" i="2"/>
  <c r="I37" i="2"/>
  <c r="A38" i="2"/>
  <c r="D38" i="2"/>
  <c r="H38" i="2"/>
  <c r="I38" i="2"/>
  <c r="A39" i="2"/>
  <c r="D39" i="2"/>
  <c r="H39" i="2"/>
  <c r="I39" i="2"/>
  <c r="A40" i="2"/>
  <c r="D40" i="2"/>
  <c r="H40" i="2"/>
  <c r="I40" i="2"/>
  <c r="A41" i="2"/>
  <c r="D41" i="2"/>
  <c r="H41" i="2"/>
  <c r="I41" i="2"/>
  <c r="A42" i="2"/>
  <c r="D42" i="2"/>
  <c r="H42" i="2"/>
  <c r="I42" i="2"/>
  <c r="A43" i="2"/>
  <c r="D43" i="2"/>
  <c r="H43" i="2"/>
  <c r="I43" i="2"/>
  <c r="A44" i="2"/>
  <c r="D44" i="2"/>
  <c r="H44" i="2"/>
  <c r="I44" i="2"/>
  <c r="A45" i="2"/>
  <c r="D45" i="2"/>
  <c r="H45" i="2"/>
  <c r="I45" i="2"/>
  <c r="A46" i="2"/>
  <c r="D46" i="2"/>
  <c r="H46" i="2"/>
  <c r="I46" i="2"/>
  <c r="A47" i="2"/>
  <c r="D47" i="2"/>
  <c r="H47" i="2"/>
  <c r="I47" i="2"/>
  <c r="A48" i="2"/>
  <c r="D48" i="2"/>
  <c r="H48" i="2"/>
  <c r="I48" i="2"/>
  <c r="A49" i="2"/>
  <c r="D49" i="2"/>
  <c r="H49" i="2"/>
  <c r="I49" i="2"/>
  <c r="A50" i="2"/>
  <c r="D50" i="2"/>
  <c r="H50" i="2"/>
  <c r="I50" i="2"/>
  <c r="A51" i="2"/>
  <c r="D51" i="2"/>
  <c r="H51" i="2"/>
  <c r="I51" i="2"/>
  <c r="J51" i="2" s="1"/>
  <c r="A52" i="2"/>
  <c r="D52" i="2"/>
  <c r="H52" i="2"/>
  <c r="I52" i="2"/>
  <c r="A53" i="2"/>
  <c r="D53" i="2"/>
  <c r="H53" i="2"/>
  <c r="I53" i="2"/>
  <c r="J53" i="2" s="1"/>
  <c r="A54" i="2"/>
  <c r="D54" i="2"/>
  <c r="H54" i="2"/>
  <c r="I54" i="2"/>
  <c r="A55" i="2"/>
  <c r="D55" i="2"/>
  <c r="H55" i="2"/>
  <c r="I55" i="2"/>
  <c r="D10" i="2"/>
  <c r="H10" i="2"/>
  <c r="I10" i="2"/>
  <c r="A10" i="2"/>
  <c r="G4" i="2"/>
  <c r="M73" i="2"/>
  <c r="L73" i="2"/>
  <c r="BQ2" i="1"/>
  <c r="AK2" i="1"/>
  <c r="AJ2" i="1"/>
  <c r="BS2" i="1"/>
  <c r="BR2" i="1"/>
  <c r="AR2" i="1"/>
  <c r="AS2" i="1" s="1"/>
  <c r="AM2" i="1"/>
  <c r="AL2" i="1"/>
  <c r="AI2" i="1"/>
  <c r="AD2" i="1"/>
  <c r="AC2" i="1"/>
  <c r="AB2" i="1"/>
  <c r="Y3" i="1"/>
  <c r="Y2" i="1"/>
  <c r="B9" i="4"/>
  <c r="BL2" i="3"/>
  <c r="BT2" i="1"/>
  <c r="BW49" i="2"/>
  <c r="BW74" i="2"/>
  <c r="BU2" i="1"/>
  <c r="AF32" i="2"/>
  <c r="AF34" i="2"/>
  <c r="AF35" i="2"/>
  <c r="AD61" i="2"/>
  <c r="DO2" i="3"/>
  <c r="DS2" i="3"/>
  <c r="DT2" i="3"/>
  <c r="DU2" i="3"/>
  <c r="DV2" i="3"/>
  <c r="DW2" i="3"/>
  <c r="DX2" i="3"/>
  <c r="EL2" i="3"/>
  <c r="AY2" i="3"/>
  <c r="B12" i="4"/>
  <c r="B16" i="4"/>
  <c r="BS2" i="3"/>
  <c r="GP69" i="2"/>
  <c r="GP80" i="2"/>
  <c r="GP82" i="2"/>
  <c r="GP84" i="2"/>
  <c r="BE2" i="3"/>
  <c r="BF2" i="3"/>
  <c r="B8" i="4"/>
  <c r="B10" i="4"/>
  <c r="BO2" i="3"/>
  <c r="C37" i="6"/>
  <c r="A2" i="3"/>
  <c r="B2" i="3"/>
  <c r="C2" i="3"/>
  <c r="D2" i="3"/>
  <c r="E2" i="3"/>
  <c r="F2" i="3"/>
  <c r="G2" i="3"/>
  <c r="H2" i="3"/>
  <c r="I2" i="3"/>
  <c r="J2" i="3"/>
  <c r="K2" i="3"/>
  <c r="L2" i="3"/>
  <c r="M2" i="3"/>
  <c r="N2" i="3"/>
  <c r="O2" i="3"/>
  <c r="P2" i="3"/>
  <c r="Q2" i="3"/>
  <c r="R2" i="3"/>
  <c r="S2" i="3"/>
  <c r="T2" i="3"/>
  <c r="U2" i="3"/>
  <c r="V2" i="3"/>
  <c r="W2" i="3"/>
  <c r="X2" i="3"/>
  <c r="Y2" i="3"/>
  <c r="Z2" i="3"/>
  <c r="AA2" i="3"/>
  <c r="AB2" i="3"/>
  <c r="AC2" i="3"/>
  <c r="AD2" i="3"/>
  <c r="AE2" i="3"/>
  <c r="AF2" i="3"/>
  <c r="AI2" i="3"/>
  <c r="AJ2" i="3"/>
  <c r="AK2" i="3"/>
  <c r="AL2" i="3"/>
  <c r="AP2" i="3"/>
  <c r="AQ2" i="3"/>
  <c r="AR2" i="3"/>
  <c r="AS2" i="3"/>
  <c r="AT2" i="3"/>
  <c r="AU2" i="3"/>
  <c r="AV2" i="3"/>
  <c r="AW2" i="3"/>
  <c r="AX2" i="3"/>
  <c r="BU2" i="3"/>
  <c r="BV2" i="3"/>
  <c r="BW2" i="3"/>
  <c r="BX2" i="3"/>
  <c r="BY2" i="3"/>
  <c r="BZ2" i="3"/>
  <c r="CA2" i="3"/>
  <c r="CB2" i="3"/>
  <c r="CC2" i="3"/>
  <c r="CG2" i="3"/>
  <c r="CH2" i="3"/>
  <c r="CI2" i="3"/>
  <c r="CJ2" i="3"/>
  <c r="CK2" i="3"/>
  <c r="CL2" i="3"/>
  <c r="CM2" i="3"/>
  <c r="CN2" i="3"/>
  <c r="CO2" i="3"/>
  <c r="CP2" i="3"/>
  <c r="CQ2" i="3"/>
  <c r="CR2" i="3"/>
  <c r="CS2" i="3"/>
  <c r="CT2" i="3"/>
  <c r="CU2" i="3"/>
  <c r="EC2" i="3"/>
  <c r="ED2" i="3"/>
  <c r="EE2" i="3"/>
  <c r="EF2" i="3"/>
  <c r="EG2" i="3"/>
  <c r="EH2" i="3"/>
  <c r="EI2" i="3"/>
  <c r="EJ2" i="3"/>
  <c r="EK2" i="3"/>
  <c r="EM2" i="3"/>
  <c r="EN2" i="3"/>
  <c r="EO2" i="3"/>
  <c r="EP2" i="3"/>
  <c r="EQ2" i="3"/>
  <c r="ER2" i="3"/>
  <c r="ES2" i="3"/>
  <c r="ET2" i="3"/>
  <c r="EU2" i="3"/>
  <c r="EV2" i="3"/>
  <c r="EW2" i="3"/>
  <c r="EX2" i="3"/>
  <c r="EY2" i="3"/>
  <c r="EZ2" i="3"/>
  <c r="FA2" i="3"/>
  <c r="FB2" i="3"/>
  <c r="FC2" i="3"/>
  <c r="FD2" i="3"/>
  <c r="FE2" i="3"/>
  <c r="FF2" i="3"/>
  <c r="FG2" i="3"/>
  <c r="FH2" i="3"/>
  <c r="FI2" i="3"/>
  <c r="FJ2" i="3"/>
  <c r="FK2" i="3"/>
  <c r="FL2" i="3"/>
  <c r="FM2" i="3"/>
  <c r="FN2" i="3"/>
  <c r="FO2" i="3"/>
  <c r="FP2" i="3"/>
  <c r="FQ2" i="3"/>
  <c r="FR2" i="3"/>
  <c r="FS2" i="3"/>
  <c r="FT2" i="3"/>
  <c r="FU2" i="3"/>
  <c r="FV2" i="3"/>
  <c r="FW2" i="3"/>
  <c r="FX2" i="3"/>
  <c r="FY2" i="3"/>
  <c r="FZ2" i="3"/>
  <c r="GA2" i="3"/>
  <c r="GB2" i="3"/>
  <c r="GC2" i="3"/>
  <c r="GD2" i="3"/>
  <c r="GE2" i="3"/>
  <c r="GF2" i="3"/>
  <c r="GG2" i="3"/>
  <c r="GH2" i="3"/>
  <c r="GI2" i="3"/>
  <c r="GJ2" i="3"/>
  <c r="GK2" i="3"/>
  <c r="GL2" i="3"/>
  <c r="GM2" i="3"/>
  <c r="GN2" i="3"/>
  <c r="GO2" i="3"/>
  <c r="GP2" i="3"/>
  <c r="GQ2" i="3"/>
  <c r="GR2" i="3"/>
  <c r="GS2" i="3"/>
  <c r="GT2" i="3"/>
  <c r="GU2" i="3"/>
  <c r="GV2" i="3"/>
  <c r="GW2" i="3"/>
  <c r="GX2" i="3"/>
  <c r="GY2" i="3"/>
  <c r="GZ2" i="3"/>
  <c r="HA2" i="3"/>
  <c r="HB2" i="3"/>
  <c r="HC2" i="3"/>
  <c r="HD2" i="3"/>
  <c r="HE2" i="3"/>
  <c r="HF2" i="3"/>
  <c r="HG2" i="3"/>
  <c r="HH2" i="3"/>
  <c r="HI2" i="3"/>
  <c r="HJ2" i="3"/>
  <c r="HK2" i="3"/>
  <c r="HL2" i="3"/>
  <c r="HM2" i="3"/>
  <c r="HN2" i="3"/>
  <c r="HO2" i="3"/>
  <c r="HP2" i="3"/>
  <c r="HQ2" i="3"/>
  <c r="HR2" i="3"/>
  <c r="HS2" i="3"/>
  <c r="HT2" i="3"/>
  <c r="HU2" i="3"/>
  <c r="HV2" i="3"/>
  <c r="HW2" i="3"/>
  <c r="HX2" i="3"/>
  <c r="HY2" i="3"/>
  <c r="ED8" i="2"/>
  <c r="EX8" i="2"/>
  <c r="FH8" i="2"/>
  <c r="ED10" i="2"/>
  <c r="EX10" i="2"/>
  <c r="EH12" i="2"/>
  <c r="EH14" i="2"/>
  <c r="EW14" i="2"/>
  <c r="FA14" i="2"/>
  <c r="ED18" i="2"/>
  <c r="EX18" i="2"/>
  <c r="FH18" i="2"/>
  <c r="ED20" i="2"/>
  <c r="EX20" i="2"/>
  <c r="ED24" i="2"/>
  <c r="EX24" i="2"/>
  <c r="FH24" i="2"/>
  <c r="ED26" i="2"/>
  <c r="EX26" i="2"/>
  <c r="EH28" i="2"/>
  <c r="EH30" i="2"/>
  <c r="EW30" i="2"/>
  <c r="FA30" i="2"/>
  <c r="J2" i="1"/>
  <c r="K2" i="1"/>
  <c r="M2" i="1"/>
  <c r="N2" i="1"/>
  <c r="O2" i="1"/>
  <c r="P2" i="1"/>
  <c r="Q2" i="1"/>
  <c r="R2" i="1"/>
  <c r="S2" i="1"/>
  <c r="T2" i="1"/>
  <c r="U2" i="1"/>
  <c r="Z2" i="1"/>
  <c r="AA2" i="1"/>
  <c r="AQ2" i="1"/>
  <c r="AV2" i="1"/>
  <c r="AW2" i="1"/>
  <c r="AX2" i="1"/>
  <c r="AY2" i="1"/>
  <c r="AZ2" i="1"/>
  <c r="BK2" i="1"/>
  <c r="BH2" i="3"/>
  <c r="BK2" i="3"/>
  <c r="B61" i="4"/>
  <c r="AN45" i="2"/>
  <c r="BZ18" i="2"/>
  <c r="BZ95" i="2" s="1"/>
  <c r="BY91" i="2"/>
  <c r="BT36" i="2"/>
  <c r="AU111" i="2"/>
  <c r="BT47" i="2"/>
  <c r="BU47" i="2" s="1"/>
  <c r="BF75" i="2"/>
  <c r="B20" i="4"/>
  <c r="CD2" i="3"/>
  <c r="GA14" i="2"/>
  <c r="BT53" i="2"/>
  <c r="BU53" i="2" s="1"/>
  <c r="BE75" i="2"/>
  <c r="BD75" i="2"/>
  <c r="BJ2" i="3"/>
  <c r="BH75" i="2"/>
  <c r="CA43" i="2"/>
  <c r="BY50" i="2"/>
  <c r="BY165" i="2"/>
  <c r="AZ75" i="2"/>
  <c r="AY75" i="2"/>
  <c r="BN75" i="2"/>
  <c r="AU104" i="2"/>
  <c r="GE14" i="2"/>
  <c r="CB86" i="2"/>
  <c r="BY122" i="2"/>
  <c r="CA75" i="2"/>
  <c r="BM75" i="2"/>
  <c r="BP75" i="2"/>
  <c r="BX86" i="2"/>
  <c r="GK14" i="2"/>
  <c r="BX88" i="2"/>
  <c r="B21" i="4"/>
  <c r="BT57" i="2"/>
  <c r="BU57" i="2" s="1"/>
  <c r="BL75" i="2"/>
  <c r="BS75" i="2"/>
  <c r="BK75" i="2"/>
  <c r="BB104" i="2"/>
  <c r="U23" i="2"/>
  <c r="CA50" i="2"/>
  <c r="BZ91" i="2"/>
  <c r="BZ93" i="2" s="1"/>
  <c r="BZ171" i="2"/>
  <c r="J36" i="2"/>
  <c r="J24" i="2"/>
  <c r="J16" i="2"/>
  <c r="BT60" i="2"/>
  <c r="BU60" i="2" s="1"/>
  <c r="BB75" i="2"/>
  <c r="BQ75" i="2"/>
  <c r="BI75" i="2"/>
  <c r="BI2" i="1"/>
  <c r="AN20" i="2"/>
  <c r="BT51" i="2"/>
  <c r="BU51" i="2" s="1"/>
  <c r="BB111" i="2"/>
  <c r="BM2" i="3"/>
  <c r="AN30" i="2"/>
  <c r="CB90" i="2"/>
  <c r="BT68" i="2"/>
  <c r="BU68" i="2" s="1"/>
  <c r="BY18" i="2"/>
  <c r="BZ75" i="2"/>
  <c r="BZ122" i="2"/>
  <c r="AN13" i="2"/>
  <c r="AN57" i="2" s="1"/>
  <c r="AL57" i="2" s="1"/>
  <c r="AN38" i="2"/>
  <c r="AN56" i="2"/>
  <c r="BY43" i="2"/>
  <c r="BZ50" i="2"/>
  <c r="CA91" i="2"/>
  <c r="CA93" i="2" s="1"/>
  <c r="AN65" i="2"/>
  <c r="AL65" i="2" s="1"/>
  <c r="CS35" i="2"/>
  <c r="DD9" i="2"/>
  <c r="DD35" i="2" s="1"/>
  <c r="CA171" i="2"/>
  <c r="BX171" i="2"/>
  <c r="CA165" i="2"/>
  <c r="BZ165" i="2"/>
  <c r="BZ184" i="2" s="1"/>
  <c r="CA122" i="2"/>
  <c r="CA84" i="2"/>
  <c r="BA2" i="3"/>
  <c r="AT2" i="1"/>
  <c r="AU2" i="1"/>
  <c r="B11" i="4"/>
  <c r="CH165" i="2"/>
  <c r="B6" i="4"/>
  <c r="BD2" i="3"/>
  <c r="BB2" i="3"/>
  <c r="BG2" i="3"/>
  <c r="B13" i="4"/>
  <c r="BP2" i="3"/>
  <c r="B14" i="4"/>
  <c r="BQ2" i="3"/>
  <c r="B15" i="4"/>
  <c r="B5" i="4"/>
  <c r="BR2" i="3"/>
  <c r="BN2" i="3"/>
  <c r="DB2" i="3"/>
  <c r="DK2" i="3"/>
  <c r="CV2" i="3"/>
  <c r="K102" i="2"/>
  <c r="CZ2" i="3"/>
  <c r="A68" i="2"/>
  <c r="J48" i="2"/>
  <c r="J44" i="2"/>
  <c r="J39" i="2"/>
  <c r="J34" i="2"/>
  <c r="J26" i="2"/>
  <c r="N56" i="2"/>
  <c r="J18" i="2"/>
  <c r="J50" i="2"/>
  <c r="J22" i="2"/>
  <c r="N53" i="2"/>
  <c r="J15" i="2"/>
  <c r="J12" i="2"/>
  <c r="J40" i="2"/>
  <c r="N38" i="2"/>
  <c r="N32" i="2"/>
  <c r="N22" i="2"/>
  <c r="J14" i="2"/>
  <c r="J13" i="2"/>
  <c r="N49" i="2"/>
  <c r="J41" i="2"/>
  <c r="J35" i="2"/>
  <c r="N29" i="2"/>
  <c r="J20" i="2"/>
  <c r="N89" i="2"/>
  <c r="N54" i="2"/>
  <c r="N52" i="2"/>
  <c r="N43" i="2"/>
  <c r="J38" i="2"/>
  <c r="J33" i="2"/>
  <c r="N31" i="2"/>
  <c r="N18" i="2"/>
  <c r="N17" i="2"/>
  <c r="N16" i="2"/>
  <c r="N11" i="2"/>
  <c r="N61" i="2"/>
  <c r="N26" i="2"/>
  <c r="J54" i="2"/>
  <c r="J43" i="2"/>
  <c r="N46" i="2"/>
  <c r="J56" i="2"/>
  <c r="F74" i="2"/>
  <c r="E74" i="2" s="1"/>
  <c r="N55" i="2"/>
  <c r="N48" i="2"/>
  <c r="N44" i="2"/>
  <c r="N39" i="2"/>
  <c r="N34" i="2"/>
  <c r="N19" i="2"/>
  <c r="N13" i="2"/>
  <c r="N83" i="2"/>
  <c r="M83" i="2" s="1"/>
  <c r="N41" i="2"/>
  <c r="J28" i="2"/>
  <c r="N12" i="2"/>
  <c r="N20" i="2"/>
  <c r="N27" i="2"/>
  <c r="AO2" i="1"/>
  <c r="J55" i="2"/>
  <c r="N78" i="2"/>
  <c r="L78" i="2" s="1"/>
  <c r="J46" i="2"/>
  <c r="J42" i="2"/>
  <c r="J30" i="2"/>
  <c r="F57" i="2"/>
  <c r="N10" i="2"/>
  <c r="N57" i="2" s="1"/>
  <c r="J52" i="2"/>
  <c r="N51" i="2"/>
  <c r="N42" i="2"/>
  <c r="N36" i="2"/>
  <c r="N30" i="2"/>
  <c r="N24" i="2"/>
  <c r="N15" i="2"/>
  <c r="J11" i="2"/>
  <c r="N33" i="2"/>
  <c r="G59" i="2"/>
  <c r="F98" i="2"/>
  <c r="J45" i="2"/>
  <c r="J10" i="2"/>
  <c r="J57" i="2" s="1"/>
  <c r="BU77" i="2" s="1"/>
  <c r="F99" i="2"/>
  <c r="J49" i="2"/>
  <c r="DL2" i="3"/>
  <c r="DQ2" i="3"/>
  <c r="DM2" i="3"/>
  <c r="DN2" i="3"/>
  <c r="DP2" i="3"/>
  <c r="CF2" i="3"/>
  <c r="DG2" i="3"/>
  <c r="DF2" i="3"/>
  <c r="DH2" i="3"/>
  <c r="DJ2" i="3"/>
  <c r="DE2" i="3"/>
  <c r="DI2" i="3"/>
  <c r="BY84" i="2"/>
  <c r="BY93" i="2"/>
  <c r="BZ84" i="2"/>
  <c r="B7" i="4"/>
  <c r="B3" i="4"/>
  <c r="K98" i="2"/>
  <c r="DZ2" i="3"/>
  <c r="EA2" i="3"/>
  <c r="DY2" i="3"/>
  <c r="K100" i="2"/>
  <c r="EB2" i="3"/>
  <c r="AG2" i="1"/>
  <c r="AH2" i="1" s="1"/>
  <c r="AE2" i="1"/>
  <c r="DD2" i="3"/>
  <c r="DC2" i="3"/>
  <c r="BJ2" i="1"/>
  <c r="DR2" i="3"/>
  <c r="BC2" i="1"/>
  <c r="BD2" i="1" s="1"/>
  <c r="B4" i="4"/>
  <c r="BC2" i="3"/>
  <c r="HD3" i="2"/>
  <c r="BT2" i="3"/>
  <c r="B17" i="4"/>
  <c r="GJ3" i="2"/>
  <c r="N3" i="2"/>
  <c r="F76" i="2" l="1"/>
  <c r="E76" i="2" s="1"/>
  <c r="F87" i="2"/>
  <c r="D87" i="2" s="1"/>
  <c r="N85" i="2"/>
  <c r="L85" i="2" s="1"/>
  <c r="F75" i="2"/>
  <c r="E75" i="2" s="1"/>
  <c r="F84" i="2"/>
  <c r="D84" i="2" s="1"/>
  <c r="N47" i="2"/>
  <c r="BT44" i="2"/>
  <c r="BU44" i="2" s="1"/>
  <c r="F102" i="2"/>
  <c r="F85" i="2"/>
  <c r="E85" i="2" s="1"/>
  <c r="N86" i="2"/>
  <c r="M86" i="2" s="1"/>
  <c r="BT52" i="2"/>
  <c r="BU52" i="2" s="1"/>
  <c r="V23" i="2"/>
  <c r="F89" i="2"/>
  <c r="F90" i="2" s="1"/>
  <c r="N77" i="2"/>
  <c r="L77" i="2" s="1"/>
  <c r="N88" i="2"/>
  <c r="N76" i="2"/>
  <c r="M76" i="2" s="1"/>
  <c r="F79" i="2"/>
  <c r="BZ192" i="2"/>
  <c r="BZ194" i="2" s="1"/>
  <c r="BZ196" i="2" s="1"/>
  <c r="S23" i="2"/>
  <c r="N74" i="2"/>
  <c r="M74" i="2" s="1"/>
  <c r="W23" i="2"/>
  <c r="BT39" i="2"/>
  <c r="N75" i="2"/>
  <c r="L75" i="2" s="1"/>
  <c r="N37" i="2"/>
  <c r="F100" i="2"/>
  <c r="F77" i="2"/>
  <c r="E77" i="2" s="1"/>
  <c r="F101" i="2"/>
  <c r="BZ80" i="2"/>
  <c r="BZ77" i="2"/>
  <c r="N90" i="2"/>
  <c r="M75" i="2"/>
  <c r="D74" i="2"/>
  <c r="M78" i="2"/>
  <c r="M77" i="2"/>
  <c r="M85" i="2"/>
  <c r="L83" i="2"/>
  <c r="L74" i="2"/>
  <c r="BA111" i="2"/>
  <c r="N87" i="2"/>
  <c r="AT123" i="2"/>
  <c r="AT111" i="2"/>
  <c r="AL58" i="2"/>
  <c r="N62" i="2"/>
  <c r="N63" i="2" s="1"/>
  <c r="N66" i="2" s="1"/>
  <c r="F81" i="2"/>
  <c r="CA184" i="2"/>
  <c r="CA192" i="2" s="1"/>
  <c r="CA194" i="2" s="1"/>
  <c r="CA196" i="2" s="1"/>
  <c r="CA198" i="2" s="1"/>
  <c r="CA80" i="2"/>
  <c r="BA123" i="2"/>
  <c r="BY80" i="2"/>
  <c r="BZ198" i="2"/>
  <c r="L86" i="2"/>
  <c r="D75" i="2"/>
  <c r="D76" i="2"/>
  <c r="AN59" i="2"/>
  <c r="AN66" i="2" s="1"/>
  <c r="L84" i="2"/>
  <c r="M84" i="2"/>
  <c r="E86" i="2"/>
  <c r="F88" i="2" l="1"/>
  <c r="F91" i="2" s="1"/>
  <c r="E84" i="2"/>
  <c r="E87" i="2"/>
  <c r="D85" i="2"/>
  <c r="N79" i="2"/>
  <c r="N82" i="2" s="1"/>
  <c r="BU39" i="2"/>
  <c r="BU75" i="2" s="1"/>
  <c r="BU80" i="2" s="1"/>
  <c r="BT75" i="2"/>
  <c r="BU85" i="2" s="1"/>
  <c r="BU87" i="2" s="1"/>
  <c r="F78" i="2"/>
  <c r="D77" i="2"/>
  <c r="L76" i="2"/>
  <c r="N91" i="2"/>
  <c r="F82" i="2"/>
  <c r="BY198" i="2"/>
  <c r="BY196" i="2"/>
  <c r="N6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Diamond Thompson</author>
  </authors>
  <commentList>
    <comment ref="BU1" authorId="0" shapeId="0" xr:uid="{00000000-0006-0000-0000-000001000000}">
      <text>
        <r>
          <rPr>
            <b/>
            <sz val="9"/>
            <color indexed="81"/>
            <rFont val="Tahoma"/>
            <family val="2"/>
          </rPr>
          <t>Diamond Thompson:</t>
        </r>
        <r>
          <rPr>
            <sz val="9"/>
            <color indexed="81"/>
            <rFont val="Tahoma"/>
            <family val="2"/>
          </rPr>
          <t xml:space="preserve">
For Patrick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DORSEY</author>
    <author>The Beard</author>
    <author>asinnott</author>
    <author>Diamond Thompson</author>
  </authors>
  <commentList>
    <comment ref="GA14" authorId="0" shapeId="0" xr:uid="{00000000-0006-0000-0100-000001000000}">
      <text>
        <r>
          <rPr>
            <sz val="8"/>
            <color indexed="81"/>
            <rFont val="Tahoma"/>
            <family val="2"/>
          </rPr>
          <t xml:space="preserve">Automatically completed once tract number is entered.
</t>
        </r>
      </text>
    </comment>
    <comment ref="GE14" authorId="0" shapeId="0" xr:uid="{00000000-0006-0000-0100-000002000000}">
      <text>
        <r>
          <rPr>
            <sz val="8"/>
            <color indexed="81"/>
            <rFont val="Tahoma"/>
            <family val="2"/>
          </rPr>
          <t xml:space="preserve">Automatically completed once tract number is entered.
</t>
        </r>
      </text>
    </comment>
    <comment ref="GK14" authorId="0" shapeId="0" xr:uid="{00000000-0006-0000-0100-000003000000}">
      <text>
        <r>
          <rPr>
            <sz val="8"/>
            <color indexed="81"/>
            <rFont val="Tahoma"/>
            <family val="2"/>
          </rPr>
          <t xml:space="preserve">Automatically completed once tract number is entered.
</t>
        </r>
      </text>
    </comment>
    <comment ref="IO76" authorId="1" shapeId="0" xr:uid="{00000000-0006-0000-0100-000004000000}">
      <text>
        <r>
          <rPr>
            <sz val="8"/>
            <color indexed="81"/>
            <rFont val="Tahoma"/>
            <family val="2"/>
          </rPr>
          <t>Construction period is generally based on applicable rule. The permanent loan term for all Direct Loans may not be greater than 40 years. The Direct Loan must mature at the same time or within 6 months of the shortest term of any senior debt so long as neither exceeds 40 years and 6 months.</t>
        </r>
      </text>
    </comment>
    <comment ref="HR80" authorId="2" shapeId="0" xr:uid="{00000000-0006-0000-0100-000005000000}">
      <text>
        <r>
          <rPr>
            <sz val="9"/>
            <color indexed="81"/>
            <rFont val="Tahoma"/>
            <family val="2"/>
          </rPr>
          <t xml:space="preserve">Applicants applying under the CHDO Set-Aside may request up to $50,000 in a CHDO Operating Expenses grant. These funds are awarded directly to the CHDO to offset its' operating costs for a period of two years. 
</t>
        </r>
      </text>
    </comment>
    <comment ref="CH165" authorId="3" shapeId="0" xr:uid="{00000000-0006-0000-0100-000006000000}">
      <text>
        <r>
          <rPr>
            <b/>
            <sz val="9"/>
            <color indexed="81"/>
            <rFont val="Tahoma"/>
            <family val="2"/>
          </rPr>
          <t>Diamond Thompson:</t>
        </r>
        <r>
          <rPr>
            <sz val="9"/>
            <color indexed="81"/>
            <rFont val="Tahoma"/>
            <family val="2"/>
          </rPr>
          <t xml:space="preserve">
Do NOT Delete. REA IOI calculation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tc={5C9262C4-5C2C-46ED-82C7-0D545BC8EF72}</author>
  </authors>
  <commentList>
    <comment ref="AD22" authorId="0" shapeId="0" xr:uid="{5C9262C4-5C2C-46ED-82C7-0D545BC8EF72}">
      <text>
        <t xml:space="preserve">[Threaded comment]
Your version of Excel allows you to read this threaded comment; however, any edits to it will get removed if the file is opened in a newer version of Excel. Learn more: https://go.microsoft.com/fwlink/?linkid=870924
Comment:
    Should Supportive Housing be added?
Reply:
    I generally  kept supportive housing out because we never see them on our deals.  I suppose if we did we would just follow what the QAP allows.  </t>
      </text>
    </comment>
  </commentList>
</comments>
</file>

<file path=xl/sharedStrings.xml><?xml version="1.0" encoding="utf-8"?>
<sst xmlns="http://schemas.openxmlformats.org/spreadsheetml/2006/main" count="1787" uniqueCount="1306">
  <si>
    <t>This Development Cost Schedule must be consistent with the Summary Sources and Uses of Funds Statement.  All Applications must complete the total development cost column and the Tax Payer Identification column. Only HTC applications must complete the Eligible Basis columns and the Requested Credit calculation below:</t>
  </si>
  <si>
    <t>Subtotal Site Amenities Cost</t>
  </si>
  <si>
    <t xml:space="preserve">SITE AMENITIES </t>
  </si>
  <si>
    <t>Total LI Units</t>
  </si>
  <si>
    <t>BUILDING COSTS*:</t>
  </si>
  <si>
    <t xml:space="preserve">Rent Schedule (Continued) </t>
  </si>
  <si>
    <t xml:space="preserve">The requested information on all known Development Team members must be provided.  In addition to the categories listed below, the “Other” category should be used to list all known Development Team members that are included in the “Development Cost Schedule.”  If the team member that will be utilized is not yet known, indicate “TBD.”  If it is anticipated that the Development Team category will not be utilized, indicate “N/A.” </t>
  </si>
  <si>
    <t>Development Site is appropriately zoned?</t>
  </si>
  <si>
    <t>Zoning Designation:</t>
  </si>
  <si>
    <t>Flood Zone Designation:</t>
  </si>
  <si>
    <t xml:space="preserve">Site Control: </t>
  </si>
  <si>
    <t>Site Plan:</t>
  </si>
  <si>
    <t>Appraisal:</t>
  </si>
  <si>
    <t>ESA:</t>
  </si>
  <si>
    <t xml:space="preserve">Expiration of Contract or Option: </t>
  </si>
  <si>
    <t>Contract for sale.</t>
  </si>
  <si>
    <t>Recorded Warranty Deed with corresponding executed closing/settlement statement.</t>
  </si>
  <si>
    <t>Contract for lease.</t>
  </si>
  <si>
    <r>
      <t xml:space="preserve">Consultant Contact </t>
    </r>
    <r>
      <rPr>
        <b/>
        <i/>
        <sz val="11"/>
        <rFont val="Calibri"/>
        <family val="2"/>
      </rPr>
      <t>(if applicable)</t>
    </r>
  </si>
  <si>
    <t>Narrative</t>
  </si>
  <si>
    <t>SRO</t>
  </si>
  <si>
    <t>I, the undersigned, a Notary Public in and for said County and State, do hereby certify that name is signed to the foregoing statement, and who is known to be one in the same, has acknowledged before me on this date, that being informed of the contents of this statement, executed the same voluntarily on the date same foregoing statement bears.</t>
  </si>
  <si>
    <t>Median Household Income:</t>
  </si>
  <si>
    <t>Poverty Rate:</t>
  </si>
  <si>
    <t>Total Application Self Score</t>
  </si>
  <si>
    <t>Other:</t>
  </si>
  <si>
    <t>Self Score Total:</t>
  </si>
  <si>
    <t>By selecting the set-aside above, I, individually or as the general partner(s) or officers of the Applicant entity, confirm that I (we) are applying for the above-stated Set-Aside(s) and Allocations.  To the best of my (our) knowledge and belief, the Applicant entity has met the requirements that make this Application eligible for this (these) Set-Aside(s) and Allocations and will adhere to all requirements and eligibility standards for the selected Set-Aside(s) and Allocations.</t>
  </si>
  <si>
    <t>Lien Position</t>
  </si>
  <si>
    <t>Acres</t>
  </si>
  <si>
    <t xml:space="preserve">Provide the contact information for the Applicant and any staff responsible for Administrative Deficiencies and/or clarifications to the Application. </t>
  </si>
  <si>
    <t>The Target Population will be:</t>
  </si>
  <si>
    <t>Staff Determinations regarding definitions of development activity obtained?</t>
  </si>
  <si>
    <t>If funds will be in the form of a Direct Loan by the Department or for Private Activity Bonds, the terms will be:</t>
  </si>
  <si>
    <t>At-Risk</t>
  </si>
  <si>
    <t>CHDO</t>
  </si>
  <si>
    <t>Competitive HTC Only</t>
  </si>
  <si>
    <t>Set-Asides can not be added or dropped from pre-application to full Application for Competitive HTC Applications.</t>
  </si>
  <si>
    <t>Site Information Form Part I</t>
  </si>
  <si>
    <t>Please provide an explanation of any discrepancies in site acreage below:</t>
  </si>
  <si>
    <t>Developer Name</t>
  </si>
  <si>
    <t>Certified Texas HUB?</t>
  </si>
  <si>
    <t>Tax ID Number (TIN)</t>
  </si>
  <si>
    <t>Proposed Fee</t>
  </si>
  <si>
    <t>Architect Name</t>
  </si>
  <si>
    <t>Eligible Basis (If Applicable)</t>
  </si>
  <si>
    <t>Development qualifies for the boost for:</t>
  </si>
  <si>
    <t>Scratch Paper/Notes</t>
  </si>
  <si>
    <t>Footnotes:</t>
  </si>
  <si>
    <t>Signature, Authorized Representative, Construction or Permanent Lender</t>
  </si>
  <si>
    <t>Development Name:</t>
  </si>
  <si>
    <t>By:</t>
  </si>
  <si>
    <t>Printed Name</t>
  </si>
  <si>
    <t>Date</t>
  </si>
  <si>
    <t>Notary Public, State of</t>
  </si>
  <si>
    <t>County of</t>
  </si>
  <si>
    <t>,</t>
  </si>
  <si>
    <t>day of</t>
  </si>
  <si>
    <t>Notary Public Signature</t>
  </si>
  <si>
    <t>Applicant Information Page</t>
  </si>
  <si>
    <t>Applicant Contact Information</t>
  </si>
  <si>
    <t>1.</t>
  </si>
  <si>
    <t>Name:</t>
  </si>
  <si>
    <t>Phone:</t>
  </si>
  <si>
    <t>Office</t>
  </si>
  <si>
    <t>Extension</t>
  </si>
  <si>
    <t>Mobile</t>
  </si>
  <si>
    <t>Email:</t>
  </si>
  <si>
    <t>2.</t>
  </si>
  <si>
    <t>Street</t>
  </si>
  <si>
    <t>City</t>
  </si>
  <si>
    <t>State</t>
  </si>
  <si>
    <t>Zip</t>
  </si>
  <si>
    <t>Second Contact</t>
  </si>
  <si>
    <t>3.</t>
  </si>
  <si>
    <t>Mailing Address:</t>
  </si>
  <si>
    <t>Development Narrative</t>
  </si>
  <si>
    <t>Scattered Site</t>
  </si>
  <si>
    <t>4.</t>
  </si>
  <si>
    <t>Funding Request:</t>
  </si>
  <si>
    <t>Department Funds applying for with this Application</t>
  </si>
  <si>
    <t>Requested Amount</t>
  </si>
  <si>
    <t>Amortization (Years)</t>
  </si>
  <si>
    <t>Interest Rate (%)</t>
  </si>
  <si>
    <t>Private Activity Mortgage Revenue</t>
  </si>
  <si>
    <t>Housing Tax Credits</t>
  </si>
  <si>
    <t>Address</t>
  </si>
  <si>
    <t>County</t>
  </si>
  <si>
    <t>Region</t>
  </si>
  <si>
    <t>Yes</t>
  </si>
  <si>
    <t>No</t>
  </si>
  <si>
    <t>QCT?</t>
  </si>
  <si>
    <t>Other</t>
  </si>
  <si>
    <t>Email</t>
  </si>
  <si>
    <t xml:space="preserve">Site Acreage </t>
  </si>
  <si>
    <t>Appraisal</t>
  </si>
  <si>
    <t>Entity Name</t>
  </si>
  <si>
    <t>Contact Name</t>
  </si>
  <si>
    <t>Date of Last Sale</t>
  </si>
  <si>
    <t>Site Control is in the form of:</t>
  </si>
  <si>
    <t>Please identify site acreage as listed in each of the following exhibits/documents.</t>
  </si>
  <si>
    <t>ANNUAL OPERATING EXPENSES</t>
  </si>
  <si>
    <t>General &amp; Administrative Expenses</t>
  </si>
  <si>
    <t xml:space="preserve">Accounting </t>
  </si>
  <si>
    <t>$</t>
  </si>
  <si>
    <t>Advertising</t>
  </si>
  <si>
    <t>Legal fees</t>
  </si>
  <si>
    <t>Leased equipment</t>
  </si>
  <si>
    <t xml:space="preserve">Postage &amp; office supplies </t>
  </si>
  <si>
    <t>Telephone</t>
  </si>
  <si>
    <t>Total General &amp; Administrative Expenses:</t>
  </si>
  <si>
    <t>Management Fee:</t>
  </si>
  <si>
    <t>Percent of Effective Gross Income:</t>
  </si>
  <si>
    <t>Payroll, Payroll Tax &amp; Employee Benefits</t>
  </si>
  <si>
    <t>Management</t>
  </si>
  <si>
    <t>Maintenance</t>
  </si>
  <si>
    <t xml:space="preserve">Other </t>
  </si>
  <si>
    <t>Total Payroll, Payroll Tax &amp; Employee Benefits:</t>
  </si>
  <si>
    <t>Repairs &amp; Maintenance</t>
  </si>
  <si>
    <t>Elevator</t>
  </si>
  <si>
    <t>Exterminating</t>
  </si>
  <si>
    <t>Grounds</t>
  </si>
  <si>
    <t>Make-ready</t>
  </si>
  <si>
    <t>Repairs</t>
  </si>
  <si>
    <t>Pool</t>
  </si>
  <si>
    <t>Total Repairs &amp; Maintenance:</t>
  </si>
  <si>
    <t>Electric</t>
  </si>
  <si>
    <t>Natural gas</t>
  </si>
  <si>
    <t>Trash</t>
  </si>
  <si>
    <t>Total Utilities:</t>
  </si>
  <si>
    <t>Annual Property Insurance:</t>
  </si>
  <si>
    <t>Rate per net rentable square foot:</t>
  </si>
  <si>
    <t>Property Taxes:</t>
  </si>
  <si>
    <t>Published Capitalization Rate:</t>
  </si>
  <si>
    <t>Source:</t>
  </si>
  <si>
    <t>Total Property Taxes:</t>
  </si>
  <si>
    <t>Reserve for Replacements:</t>
  </si>
  <si>
    <t>Annual reserves per unit:</t>
  </si>
  <si>
    <t>Other Expenses</t>
  </si>
  <si>
    <t>Cable TV</t>
  </si>
  <si>
    <t>Security</t>
  </si>
  <si>
    <t>Total Other Expenses:</t>
  </si>
  <si>
    <t>TOTAL ANNUAL EXPENSES</t>
  </si>
  <si>
    <t>Expense per unit:</t>
  </si>
  <si>
    <t>Expense to Income Ratio:</t>
  </si>
  <si>
    <t>NET OPERATING INCOME (before debt service)</t>
  </si>
  <si>
    <t>Annual Debt Service</t>
  </si>
  <si>
    <t>TOTAL ANNUAL DEBT SERVICE</t>
  </si>
  <si>
    <t>Debt Coverage Ratio:</t>
  </si>
  <si>
    <t xml:space="preserve">NET CASH FLOW </t>
  </si>
  <si>
    <t>Development Cost Schedule</t>
  </si>
  <si>
    <t>TOTAL DEVELOPMENT SUMMARY</t>
  </si>
  <si>
    <t>Total</t>
  </si>
  <si>
    <t>Cost</t>
  </si>
  <si>
    <t>Acquisition</t>
  </si>
  <si>
    <t>New/Rehab.</t>
  </si>
  <si>
    <t>ACQUISITION</t>
  </si>
  <si>
    <t>Site acquisition cost</t>
  </si>
  <si>
    <t>Existing building acquisition cost</t>
  </si>
  <si>
    <t>Closing costs &amp; acq. legal fees</t>
  </si>
  <si>
    <t>Subtotal Acquisition Cost</t>
  </si>
  <si>
    <t>Off-site concrete</t>
  </si>
  <si>
    <t>Storm drains &amp; devices</t>
  </si>
  <si>
    <t>Water &amp; fire hydrants</t>
  </si>
  <si>
    <t>Off-site utilities</t>
  </si>
  <si>
    <t>Sewer lateral(s)</t>
  </si>
  <si>
    <t xml:space="preserve">Off-site paving </t>
  </si>
  <si>
    <t>Off-site electrical</t>
  </si>
  <si>
    <t>Subtotal Off-Sites Cost</t>
  </si>
  <si>
    <t xml:space="preserve">Demolition </t>
  </si>
  <si>
    <t>Rough grading</t>
  </si>
  <si>
    <t>Fine grading</t>
  </si>
  <si>
    <t>On-site concrete</t>
  </si>
  <si>
    <t>On-site electrical</t>
  </si>
  <si>
    <t>On-site paving</t>
  </si>
  <si>
    <t>On-site utilities</t>
  </si>
  <si>
    <t>Decorative masonry</t>
  </si>
  <si>
    <t>Bumper stops, striping &amp; signs</t>
  </si>
  <si>
    <t xml:space="preserve">Landscaping </t>
  </si>
  <si>
    <t>Pool and decking</t>
  </si>
  <si>
    <t>Athletic court(s), playground(s)</t>
  </si>
  <si>
    <t>Fencing</t>
  </si>
  <si>
    <t>Subtotal Site Work Cost</t>
  </si>
  <si>
    <t>Concrete</t>
  </si>
  <si>
    <t>Masonry</t>
  </si>
  <si>
    <t>Metals</t>
  </si>
  <si>
    <t>Woods and Plastics</t>
  </si>
  <si>
    <t>Thermal and Moisture Protection</t>
  </si>
  <si>
    <t>Roof Covering</t>
  </si>
  <si>
    <t>Doors and Windows</t>
  </si>
  <si>
    <t>Finishes</t>
  </si>
  <si>
    <t>Specialties</t>
  </si>
  <si>
    <t>Equipment</t>
  </si>
  <si>
    <t>Furnishings</t>
  </si>
  <si>
    <t>Special Construction</t>
  </si>
  <si>
    <t>Conveying Systems (Elevators)</t>
  </si>
  <si>
    <t>Mechanical (HVAC; Plumbing)</t>
  </si>
  <si>
    <t>Electrical</t>
  </si>
  <si>
    <t>Individually itemize costs below:</t>
  </si>
  <si>
    <t>Detached Community Facilities/Building</t>
  </si>
  <si>
    <t>Carports and/or Garages</t>
  </si>
  <si>
    <t>Lead-Based Paint Abatement</t>
  </si>
  <si>
    <t>OTHER CONSTRUCTION COSTS</t>
  </si>
  <si>
    <t>General requirements (&lt;6%)</t>
  </si>
  <si>
    <t>Field supervision (within GR limit)</t>
  </si>
  <si>
    <t>Contractor overhead (&lt;2%)</t>
  </si>
  <si>
    <t>G &amp; A Field (within overhead limit)</t>
  </si>
  <si>
    <t>Contractor profit (&lt;6%)</t>
  </si>
  <si>
    <t>Architectural - Design fees</t>
  </si>
  <si>
    <t>Architectural - Supervision fees</t>
  </si>
  <si>
    <t>Engineering fees</t>
  </si>
  <si>
    <t>Real estate attorney/other legal fees</t>
  </si>
  <si>
    <t>Accounting fees</t>
  </si>
  <si>
    <t>Impact Fees</t>
  </si>
  <si>
    <t>Building permits &amp; related costs</t>
  </si>
  <si>
    <t>Market analysis</t>
  </si>
  <si>
    <t>Environmental assessment</t>
  </si>
  <si>
    <t xml:space="preserve">Soils report </t>
  </si>
  <si>
    <t>Survey</t>
  </si>
  <si>
    <t xml:space="preserve">Marketing </t>
  </si>
  <si>
    <t>Real property taxes</t>
  </si>
  <si>
    <t>Personal property taxes</t>
  </si>
  <si>
    <t>General &amp; administrative</t>
  </si>
  <si>
    <t>Profit or fee</t>
  </si>
  <si>
    <t>FINANCING:</t>
  </si>
  <si>
    <t>Interest</t>
  </si>
  <si>
    <t>Loan origination fees</t>
  </si>
  <si>
    <t>Title &amp; recording fees</t>
  </si>
  <si>
    <t>Closing costs &amp; legal fees</t>
  </si>
  <si>
    <t>Inspection fees</t>
  </si>
  <si>
    <t>Credit Report</t>
  </si>
  <si>
    <t>Discount Points</t>
  </si>
  <si>
    <t>PERMANENT LOAN(S)</t>
  </si>
  <si>
    <t>Closing costs &amp; legal</t>
  </si>
  <si>
    <t>Bond premium</t>
  </si>
  <si>
    <t>Credit report</t>
  </si>
  <si>
    <t>Discount points</t>
  </si>
  <si>
    <t>Credit enhancement fees</t>
  </si>
  <si>
    <t>Prepaid MIP</t>
  </si>
  <si>
    <t>BRIDGE LOAN(S)</t>
  </si>
  <si>
    <t>Tax credit fees</t>
  </si>
  <si>
    <t>Tax and/or bond counsel</t>
  </si>
  <si>
    <t>Payment bonds</t>
  </si>
  <si>
    <t>Performance bonds</t>
  </si>
  <si>
    <t>Mortgage insurance premiums</t>
  </si>
  <si>
    <t>Cost of underwriting &amp; issuance</t>
  </si>
  <si>
    <t>Syndication organizational cost</t>
  </si>
  <si>
    <t>Tax opinion</t>
  </si>
  <si>
    <t>Subtotal Financing Cost</t>
  </si>
  <si>
    <t>RESERVES</t>
  </si>
  <si>
    <t>Subtotal Reserves</t>
  </si>
  <si>
    <t>The following calculations are for HTC Applications only.</t>
  </si>
  <si>
    <t>Deduct From Basis:</t>
  </si>
  <si>
    <t xml:space="preserve">Non-qualified non-recourse financing   </t>
  </si>
  <si>
    <t>Historic Credits (residential portion only)</t>
  </si>
  <si>
    <t>Total Eligible Basis</t>
  </si>
  <si>
    <t>**High Cost Area Adjustment (100% or 130%)</t>
  </si>
  <si>
    <t>Total Adjusted Basis</t>
  </si>
  <si>
    <t>Applicable Fraction</t>
  </si>
  <si>
    <t>Total Qualified Basis</t>
  </si>
  <si>
    <t>Credits Supported by Eligible Basis</t>
  </si>
  <si>
    <t>Name of contact for Cost Estimate:</t>
  </si>
  <si>
    <t>Phone Number for Contact:</t>
  </si>
  <si>
    <t>Financing Participants</t>
  </si>
  <si>
    <t>Funding Description</t>
  </si>
  <si>
    <t>Construction Period</t>
  </si>
  <si>
    <t>Permanent Period</t>
  </si>
  <si>
    <t>Loan/Equity Amount</t>
  </si>
  <si>
    <t>Term (Yrs)</t>
  </si>
  <si>
    <t>Syndication Rate</t>
  </si>
  <si>
    <t>Amort -ization</t>
  </si>
  <si>
    <t>Debt</t>
  </si>
  <si>
    <t>Third Party Equity</t>
  </si>
  <si>
    <t>TDHCA</t>
  </si>
  <si>
    <t>Grant</t>
  </si>
  <si>
    <t>Total Sources of Funds</t>
  </si>
  <si>
    <t>Total Uses of Funds</t>
  </si>
  <si>
    <t>HTC</t>
  </si>
  <si>
    <t>Mortgage Revenue Bond</t>
  </si>
  <si>
    <t>Deferred Developer Fee</t>
  </si>
  <si>
    <t>Housing Trust Fund</t>
  </si>
  <si>
    <t>CDBG</t>
  </si>
  <si>
    <t>Local Government Grant</t>
  </si>
  <si>
    <t>Private Grant</t>
  </si>
  <si>
    <t>In-Kind Contribution</t>
  </si>
  <si>
    <t>Conventional Loan</t>
  </si>
  <si>
    <t>USDA/TXRD Loan(s)</t>
  </si>
  <si>
    <t xml:space="preserve">Federal Loan </t>
  </si>
  <si>
    <t xml:space="preserve">State Loan </t>
  </si>
  <si>
    <t xml:space="preserve">Local Government Loan </t>
  </si>
  <si>
    <t xml:space="preserve">Private Loan </t>
  </si>
  <si>
    <t>Conventional/FHA</t>
  </si>
  <si>
    <t>Conventional/Letter of Credit</t>
  </si>
  <si>
    <t>Other (Describe)</t>
  </si>
  <si>
    <t>Utility</t>
  </si>
  <si>
    <t>Who Pays</t>
  </si>
  <si>
    <t>Energy Source</t>
  </si>
  <si>
    <t>0BR</t>
  </si>
  <si>
    <t>1BR</t>
  </si>
  <si>
    <t>2BR</t>
  </si>
  <si>
    <t>3BR</t>
  </si>
  <si>
    <t>4BR</t>
  </si>
  <si>
    <t>Source of Utility Allowance &amp; Effective Date</t>
  </si>
  <si>
    <t>Heating</t>
  </si>
  <si>
    <t>Cooking</t>
  </si>
  <si>
    <t>Other Electric</t>
  </si>
  <si>
    <t>Air Conditioning</t>
  </si>
  <si>
    <t>Water Heater</t>
  </si>
  <si>
    <t>Water</t>
  </si>
  <si>
    <t>Sewer</t>
  </si>
  <si>
    <t>Totals</t>
  </si>
  <si>
    <t>Rent Schedule</t>
  </si>
  <si>
    <t>Private Activity Bond Priority (For Tax-Exempt Bond Developments ONLY):</t>
  </si>
  <si>
    <t># of Units</t>
  </si>
  <si>
    <t># of Baths</t>
  </si>
  <si>
    <t>Unit Size (Net Rentable Sq. Ft.)</t>
  </si>
  <si>
    <t>Total Net Rentable Sq. Ft.</t>
  </si>
  <si>
    <t>Program Rent Limit</t>
  </si>
  <si>
    <t>Tenant Paid Utility Allow.</t>
  </si>
  <si>
    <t>Rent Collected         /Unit</t>
  </si>
  <si>
    <t>Total Monthly Rent</t>
  </si>
  <si>
    <t>(A)</t>
  </si>
  <si>
    <t>(B)</t>
  </si>
  <si>
    <t>(A) x (B)</t>
  </si>
  <si>
    <t>(E)</t>
  </si>
  <si>
    <t>(A) x (E)</t>
  </si>
  <si>
    <t>TOTAL</t>
  </si>
  <si>
    <t xml:space="preserve">   Non Rental Income</t>
  </si>
  <si>
    <t>per unit/month for:</t>
  </si>
  <si>
    <t>+ TOTAL NONRENTAL INCOME</t>
  </si>
  <si>
    <t>per unit/month</t>
  </si>
  <si>
    <t>= POTENTIAL GROSS MONTHLY INCOME</t>
  </si>
  <si>
    <t>% of Potential Gross Income:</t>
  </si>
  <si>
    <t>= EFFECTIVE GROSS MONTHLY INCOME</t>
  </si>
  <si>
    <t>x 12 = EFFECTIVE GROSS ANNUAL INCOME</t>
  </si>
  <si>
    <t>% of LI</t>
  </si>
  <si>
    <t>% of Total</t>
  </si>
  <si>
    <t>TC30%</t>
  </si>
  <si>
    <t>HTF30%</t>
  </si>
  <si>
    <t>TC40%</t>
  </si>
  <si>
    <t>HOUSING</t>
  </si>
  <si>
    <t>HTF40%</t>
  </si>
  <si>
    <t>TC50%</t>
  </si>
  <si>
    <t>HTF50%</t>
  </si>
  <si>
    <t>TC60%</t>
  </si>
  <si>
    <t>HTF60%</t>
  </si>
  <si>
    <t>TAX</t>
  </si>
  <si>
    <t>HTC LI Total</t>
  </si>
  <si>
    <t>TRUST</t>
  </si>
  <si>
    <t>HTF80%</t>
  </si>
  <si>
    <t>HTF LI Total</t>
  </si>
  <si>
    <t>CREDITS</t>
  </si>
  <si>
    <t>MR</t>
  </si>
  <si>
    <t>MR Total</t>
  </si>
  <si>
    <t>FUND</t>
  </si>
  <si>
    <t>TC Total</t>
  </si>
  <si>
    <t>HTF Total</t>
  </si>
  <si>
    <t>MRB30%</t>
  </si>
  <si>
    <t>LH/50%</t>
  </si>
  <si>
    <t>MRB40%</t>
  </si>
  <si>
    <t>HH/60%</t>
  </si>
  <si>
    <t>MORTGAGE</t>
  </si>
  <si>
    <t>MRB50%</t>
  </si>
  <si>
    <t>HH/80%</t>
  </si>
  <si>
    <t>MRB60%</t>
  </si>
  <si>
    <t>MRB LI Total</t>
  </si>
  <si>
    <t>EO</t>
  </si>
  <si>
    <t>REVENUE</t>
  </si>
  <si>
    <t>MRBMR</t>
  </si>
  <si>
    <t>MRBMR Total</t>
  </si>
  <si>
    <t>BOND</t>
  </si>
  <si>
    <t>MRB Total</t>
  </si>
  <si>
    <t>HOME Total</t>
  </si>
  <si>
    <t>OTHER</t>
  </si>
  <si>
    <t>Total OT Units</t>
  </si>
  <si>
    <t>BEDROOMS</t>
  </si>
  <si>
    <t>5.</t>
  </si>
  <si>
    <t>Net Rentable Square Footage from Rent Schedule</t>
  </si>
  <si>
    <t>Sq. Ft. Per Unit</t>
  </si>
  <si>
    <t>Unit Label</t>
  </si>
  <si>
    <t>Total Sq Ft for Unit Type</t>
  </si>
  <si>
    <t>Total # of Units</t>
  </si>
  <si>
    <t>Number of Units Per Building</t>
  </si>
  <si>
    <t>Unit Type</t>
  </si>
  <si>
    <t>Number of Buildings</t>
  </si>
  <si>
    <t>Building Label</t>
  </si>
  <si>
    <t>Total # of Residential Buildings</t>
  </si>
  <si>
    <t>6.</t>
  </si>
  <si>
    <t>7.</t>
  </si>
  <si>
    <t>8.</t>
  </si>
  <si>
    <t>Building Configuration (Check all that apply):</t>
  </si>
  <si>
    <t>Single Family Construction</t>
  </si>
  <si>
    <t>Transitional (per §42(i)(3)(B))</t>
  </si>
  <si>
    <t>Duplex</t>
  </si>
  <si>
    <t>Townhome</t>
  </si>
  <si>
    <t>Fourplex</t>
  </si>
  <si>
    <t>&gt; 4 Units Per Building</t>
  </si>
  <si>
    <t>Fire Sprinklers</t>
  </si>
  <si>
    <t>Elevators</t>
  </si>
  <si>
    <t># of Elevators</t>
  </si>
  <si>
    <t>Wt. Capacity</t>
  </si>
  <si>
    <t>% Carpet/Vinyl/Resilient Flooring</t>
  </si>
  <si>
    <t>% Ceramic Tile</t>
  </si>
  <si>
    <t>Describe:</t>
  </si>
  <si>
    <t>Phone</t>
  </si>
  <si>
    <t>.</t>
  </si>
  <si>
    <t>GIVEN UNDER MY HAND AND SEAL OF OFFICE this</t>
  </si>
  <si>
    <t>Signature of Applicant/Development Owner</t>
  </si>
  <si>
    <t>·         State representative of the district containing the Development.</t>
  </si>
  <si>
    <t>·         State senator of the district containing the Development; and</t>
  </si>
  <si>
    <t>·         All elected members of the Governing Body of the county containing the Development;</t>
  </si>
  <si>
    <t>·         Presiding officer of the Governing Body of the county containing the Development;</t>
  </si>
  <si>
    <t xml:space="preserve">·         Presiding officer of the board of trustees of the school district containing the Development; </t>
  </si>
  <si>
    <t>·         Superintendent of the school district containing the Development;</t>
  </si>
  <si>
    <t>Name</t>
  </si>
  <si>
    <t>Title</t>
  </si>
  <si>
    <t>Development Team Members</t>
  </si>
  <si>
    <t>This is a direct or indirect, financial, or other interest with Applicant or other team members*</t>
  </si>
  <si>
    <t>Previously Awarded State and Federal Funding</t>
  </si>
  <si>
    <t>If "Yes" Enter Project Number:</t>
  </si>
  <si>
    <t>and TDHCA funding source:</t>
  </si>
  <si>
    <t>Has this site/activity previously received non-TDHCA federal funding?</t>
  </si>
  <si>
    <t>Will this site/activity receive non-TDHCA federal funding for costs described in this Application?</t>
  </si>
  <si>
    <t>At least 40% or more of the residential units in such development are both rent restricted and occupied by individuals whose income is 60% or less of the median gross income, adjusted for family size.</t>
  </si>
  <si>
    <t>At least 20% or more of the residential units in such development are both rent restricted and occupied by individuals whose income is 50% or less of the area median gross income, adjusted for family size.</t>
  </si>
  <si>
    <t>Anticipated Closing Date:</t>
  </si>
  <si>
    <t>Did the seller acquire the property through foreclosure or deed in lieu of foreclosure?</t>
  </si>
  <si>
    <r>
      <rPr>
        <vertAlign val="superscript"/>
        <sz val="10"/>
        <rFont val="Calibri"/>
        <family val="2"/>
      </rPr>
      <t xml:space="preserve">3 </t>
    </r>
    <r>
      <rPr>
        <sz val="10"/>
        <rFont val="Calibri"/>
        <family val="2"/>
      </rPr>
      <t>(HTC Only) Site Work expenses, indirect construction costs, developer fees, construction loan financing and other financing costs may or may not be included in Eligible Basis. Site Work costs must be justified by a Third Party engineer in accordance with the Department's format provided in the Site Work Cost Breakdown form.</t>
    </r>
  </si>
  <si>
    <t>dev name</t>
  </si>
  <si>
    <t>app contact name</t>
  </si>
  <si>
    <t>app phone office</t>
  </si>
  <si>
    <t>app phone cell</t>
  </si>
  <si>
    <t>app email</t>
  </si>
  <si>
    <t>app address</t>
  </si>
  <si>
    <t>app city</t>
  </si>
  <si>
    <t>app st</t>
  </si>
  <si>
    <t>app zip</t>
  </si>
  <si>
    <t>2contact name</t>
  </si>
  <si>
    <t>2contact phone office</t>
  </si>
  <si>
    <t>2contact phone cell</t>
  </si>
  <si>
    <t>2contact email</t>
  </si>
  <si>
    <t>consultant name</t>
  </si>
  <si>
    <t>consultant phone office</t>
  </si>
  <si>
    <t>consultant phone cell</t>
  </si>
  <si>
    <t>consultant email</t>
  </si>
  <si>
    <t>consultant address</t>
  </si>
  <si>
    <t>consultant city</t>
  </si>
  <si>
    <t>consultant state</t>
  </si>
  <si>
    <t>consultant zip</t>
  </si>
  <si>
    <t>units demolished</t>
  </si>
  <si>
    <t>units reconstructed</t>
  </si>
  <si>
    <t>scattered site</t>
  </si>
  <si>
    <t>colonia</t>
  </si>
  <si>
    <t>sec 10.3(b)</t>
  </si>
  <si>
    <t>HTC at-risk</t>
  </si>
  <si>
    <t>HTC NP</t>
  </si>
  <si>
    <t>HTC USDA</t>
  </si>
  <si>
    <t>HOME CHDO</t>
  </si>
  <si>
    <t>20/50</t>
  </si>
  <si>
    <t>40/60</t>
  </si>
  <si>
    <t>score b1a</t>
  </si>
  <si>
    <t>score b1b</t>
  </si>
  <si>
    <t>score b2</t>
  </si>
  <si>
    <t>score c1</t>
  </si>
  <si>
    <t>score c2</t>
  </si>
  <si>
    <t>score c3</t>
  </si>
  <si>
    <t>score c4</t>
  </si>
  <si>
    <t>score c5</t>
  </si>
  <si>
    <t>score c6</t>
  </si>
  <si>
    <t>score c7</t>
  </si>
  <si>
    <t>score d3</t>
  </si>
  <si>
    <t>score e1</t>
  </si>
  <si>
    <t>score e3</t>
  </si>
  <si>
    <t>score e4</t>
  </si>
  <si>
    <t>score e5</t>
  </si>
  <si>
    <t>score e6</t>
  </si>
  <si>
    <t>score e7</t>
  </si>
  <si>
    <t>total self score</t>
  </si>
  <si>
    <t>dev address</t>
  </si>
  <si>
    <t>dev city</t>
  </si>
  <si>
    <t>dev county</t>
  </si>
  <si>
    <t>dev zip</t>
  </si>
  <si>
    <t>rural/urban</t>
  </si>
  <si>
    <t>PJ</t>
  </si>
  <si>
    <t>region</t>
  </si>
  <si>
    <t>census tract#</t>
  </si>
  <si>
    <t>economically distressed area</t>
  </si>
  <si>
    <t>no HTC tract rural</t>
  </si>
  <si>
    <t>no HTC</t>
  </si>
  <si>
    <t>notification no changes</t>
  </si>
  <si>
    <t>neighborhood orgs no changes</t>
  </si>
  <si>
    <t>TC30</t>
  </si>
  <si>
    <t>TC40</t>
  </si>
  <si>
    <t>TC50</t>
  </si>
  <si>
    <t>TC60</t>
  </si>
  <si>
    <t>TCEO</t>
  </si>
  <si>
    <t>TCMR</t>
  </si>
  <si>
    <t>MRB30</t>
  </si>
  <si>
    <t>MRB40</t>
  </si>
  <si>
    <t>MRB50</t>
  </si>
  <si>
    <t>MRB60</t>
  </si>
  <si>
    <t>HOME30</t>
  </si>
  <si>
    <t>HOME50</t>
  </si>
  <si>
    <t>HOME60</t>
  </si>
  <si>
    <t>HOME80</t>
  </si>
  <si>
    <t>HOME EO</t>
  </si>
  <si>
    <t>HOME MR</t>
  </si>
  <si>
    <t>HOME MR Total</t>
  </si>
  <si>
    <t>BDRM0</t>
  </si>
  <si>
    <t>BDRM1</t>
  </si>
  <si>
    <t>BDRM2</t>
  </si>
  <si>
    <t>BDRM3</t>
  </si>
  <si>
    <t>BDRM4</t>
  </si>
  <si>
    <t>BDRM5</t>
  </si>
  <si>
    <t>cost per sq ft1</t>
  </si>
  <si>
    <t>cost per sq ft2</t>
  </si>
  <si>
    <t>cost per sq ft3</t>
  </si>
  <si>
    <t>total net rentable sq ft</t>
  </si>
  <si>
    <t>single family construction</t>
  </si>
  <si>
    <t>transitional</t>
  </si>
  <si>
    <t>duplex</t>
  </si>
  <si>
    <t>fourplex</t>
  </si>
  <si>
    <t>&gt;4units</t>
  </si>
  <si>
    <t>townhome</t>
  </si>
  <si>
    <t>applicant name</t>
  </si>
  <si>
    <t>applicant address</t>
  </si>
  <si>
    <t>applicant city</t>
  </si>
  <si>
    <t>applicant st</t>
  </si>
  <si>
    <t>applicant zip</t>
  </si>
  <si>
    <t>org name1</t>
  </si>
  <si>
    <t>org role1</t>
  </si>
  <si>
    <t>org controlled1</t>
  </si>
  <si>
    <t>org name2</t>
  </si>
  <si>
    <t>org role2</t>
  </si>
  <si>
    <t>org controlled2</t>
  </si>
  <si>
    <t>org name3</t>
  </si>
  <si>
    <t>org role3</t>
  </si>
  <si>
    <t>org controlled3</t>
  </si>
  <si>
    <t>org name4</t>
  </si>
  <si>
    <t>org role4</t>
  </si>
  <si>
    <t>org controlled4</t>
  </si>
  <si>
    <t>org name5</t>
  </si>
  <si>
    <t>org role5</t>
  </si>
  <si>
    <t>org controlled5</t>
  </si>
  <si>
    <t>HGC name</t>
  </si>
  <si>
    <t>HGC contact name</t>
  </si>
  <si>
    <t>HGC email</t>
  </si>
  <si>
    <t>HGC interest</t>
  </si>
  <si>
    <t>IGC name</t>
  </si>
  <si>
    <t>IGC contact name</t>
  </si>
  <si>
    <t>IGC email</t>
  </si>
  <si>
    <t>IGC interest</t>
  </si>
  <si>
    <t>CE name</t>
  </si>
  <si>
    <t>CE contact name</t>
  </si>
  <si>
    <t>CE email</t>
  </si>
  <si>
    <t>CE interest</t>
  </si>
  <si>
    <t>architect name</t>
  </si>
  <si>
    <t>architect contact name</t>
  </si>
  <si>
    <t>architect email</t>
  </si>
  <si>
    <t>architect interest</t>
  </si>
  <si>
    <t>engineer name</t>
  </si>
  <si>
    <t>engineer contact name</t>
  </si>
  <si>
    <t>engineer email</t>
  </si>
  <si>
    <t>engineer interest</t>
  </si>
  <si>
    <t>MA name</t>
  </si>
  <si>
    <t>MA contact name</t>
  </si>
  <si>
    <t>MA email</t>
  </si>
  <si>
    <t>MA interest</t>
  </si>
  <si>
    <t>appraiser name</t>
  </si>
  <si>
    <t>appraiser contact name</t>
  </si>
  <si>
    <t>appraiser email</t>
  </si>
  <si>
    <t>appraiser interest</t>
  </si>
  <si>
    <t>attorney name</t>
  </si>
  <si>
    <t>attorney contact name</t>
  </si>
  <si>
    <t>attorney email</t>
  </si>
  <si>
    <t>attorney interest</t>
  </si>
  <si>
    <t>acct name</t>
  </si>
  <si>
    <t>acct contact name</t>
  </si>
  <si>
    <t>acct email</t>
  </si>
  <si>
    <t>acct interest</t>
  </si>
  <si>
    <t>PM name</t>
  </si>
  <si>
    <t>PM contact name</t>
  </si>
  <si>
    <t>PM email</t>
  </si>
  <si>
    <t>PM interest</t>
  </si>
  <si>
    <t>originator name</t>
  </si>
  <si>
    <t>originator contact name</t>
  </si>
  <si>
    <t>originator email</t>
  </si>
  <si>
    <t>originator interest</t>
  </si>
  <si>
    <t>syndicator name</t>
  </si>
  <si>
    <t>syndicator contact name</t>
  </si>
  <si>
    <t>syndicator email</t>
  </si>
  <si>
    <t>syndicator interest</t>
  </si>
  <si>
    <t>SSP1 name</t>
  </si>
  <si>
    <t>SSP1 contact name</t>
  </si>
  <si>
    <t>SSP1 email</t>
  </si>
  <si>
    <t>SSP1 interest</t>
  </si>
  <si>
    <t>SSP2 name</t>
  </si>
  <si>
    <t>SSP2 contact name</t>
  </si>
  <si>
    <t>SSP2 email</t>
  </si>
  <si>
    <t>SSP2 interest</t>
  </si>
  <si>
    <t>consultant contact name</t>
  </si>
  <si>
    <t>consultant interest</t>
  </si>
  <si>
    <t>target pop</t>
  </si>
  <si>
    <t>TCMR Total</t>
  </si>
  <si>
    <t>Total Units</t>
  </si>
  <si>
    <t>Structured Parking</t>
  </si>
  <si>
    <t>senate support</t>
  </si>
  <si>
    <t>rep support</t>
  </si>
  <si>
    <t>My Commission expires</t>
  </si>
  <si>
    <t xml:space="preserve">     USDA</t>
  </si>
  <si>
    <t>This chart is not required in the PDF version of the application.</t>
  </si>
  <si>
    <t>Tax Ex Bonds-Other Issuer</t>
  </si>
  <si>
    <t>Signature of Authorized Representative</t>
  </si>
  <si>
    <t xml:space="preserve">Sworn to and subscribed before me on the </t>
  </si>
  <si>
    <t>by</t>
  </si>
  <si>
    <t>(Personalized Seal)</t>
  </si>
  <si>
    <t>My Commission Expires:</t>
  </si>
  <si>
    <t>The undersigned further certifies that he/she has the authority to execute this certification.</t>
  </si>
  <si>
    <t>Number of Stories</t>
  </si>
  <si>
    <t>Unit types must be entered from smallest to largest based on “# of Bedrooms” and “Unit Size”, then within the same “# of Bedrooms” and “Unit Size” from  lowest to highest “Rent Collected/Unit”.</t>
  </si>
  <si>
    <t>T-Drive Folder</t>
  </si>
  <si>
    <t>Q-Drive Folder</t>
  </si>
  <si>
    <t>Application Link</t>
  </si>
  <si>
    <t>Structural Parking (Y/N)</t>
  </si>
  <si>
    <t>At-Risk (Y/N)</t>
  </si>
  <si>
    <t>USDA (Y/N)</t>
  </si>
  <si>
    <t>Architect Design Fees</t>
  </si>
  <si>
    <t>Architect Supervisor Fees</t>
  </si>
  <si>
    <t>Architect Engineering Fees</t>
  </si>
  <si>
    <t>Applicant's Reserves Rent-up</t>
  </si>
  <si>
    <t>Applicant's Reserves Operating</t>
  </si>
  <si>
    <t>Supportive Services Contract Fees</t>
  </si>
  <si>
    <t>Applicants Costs (Drop Down Box)</t>
  </si>
  <si>
    <t>Related Party General Contractor</t>
  </si>
  <si>
    <t>Developer Contact</t>
  </si>
  <si>
    <t>Developer CMTS</t>
  </si>
  <si>
    <t>Development Name</t>
  </si>
  <si>
    <t>Development Address</t>
  </si>
  <si>
    <t>Development City</t>
  </si>
  <si>
    <t>Development County</t>
  </si>
  <si>
    <t>Development Zip Code</t>
  </si>
  <si>
    <t>Lattitude</t>
  </si>
  <si>
    <t>Longitude</t>
  </si>
  <si>
    <t>Not Awarded/ Withdrawn</t>
  </si>
  <si>
    <t>Allocation/Unit</t>
  </si>
  <si>
    <t>Total NRA</t>
  </si>
  <si>
    <t>Aver Unit Size</t>
  </si>
  <si>
    <t>Const Type</t>
  </si>
  <si>
    <t>Building Type</t>
  </si>
  <si>
    <t># of Stories</t>
  </si>
  <si>
    <t>Population Served</t>
  </si>
  <si>
    <t>Permanent Loan Interest Rates</t>
  </si>
  <si>
    <t>Syndication Rates</t>
  </si>
  <si>
    <t>Syndicator</t>
  </si>
  <si>
    <t>TDHCA Controllables Per Unit</t>
  </si>
  <si>
    <t>Sitework Per Unit</t>
  </si>
  <si>
    <t>High Cost Area Adjustment</t>
  </si>
  <si>
    <t>Consultant</t>
  </si>
  <si>
    <t>Sitework Total (Excludes Demo)</t>
  </si>
  <si>
    <t>Rural/Urban</t>
  </si>
  <si>
    <t>Applicant Entity Name</t>
  </si>
  <si>
    <t>Census Tract Number</t>
  </si>
  <si>
    <t># of Bed- rooms</t>
  </si>
  <si>
    <t>Unit types should be entered from smallest to largest based on "# of Bedrooms" and "Sq. Ft. Per Unit."  "Unit Label" should correspond to the unit label or name used on the unit floor plan.  "Building Label" should conform to the building label or name on the building floor plan.  The total number of units per unit type and totals for "Total # of Units" and "Total Sq Ft. for Unit Type" should match the rent schedule and site plan.  If additional building types are needed, they are available by un-hiding columns Q through AA, and rows 51 through 79.</t>
  </si>
  <si>
    <t>Specifications and Amenities (check all that apply)</t>
  </si>
  <si>
    <t>Seal</t>
  </si>
  <si>
    <r>
      <t>SITE WORK</t>
    </r>
    <r>
      <rPr>
        <b/>
        <vertAlign val="superscript"/>
        <sz val="10"/>
        <rFont val="Calibri"/>
        <family val="2"/>
      </rPr>
      <t>3</t>
    </r>
  </si>
  <si>
    <r>
      <t>DEVELOPER FEES</t>
    </r>
    <r>
      <rPr>
        <b/>
        <vertAlign val="superscript"/>
        <sz val="10"/>
        <rFont val="Calibri"/>
        <family val="2"/>
      </rPr>
      <t>3</t>
    </r>
  </si>
  <si>
    <r>
      <t>Housing consultant fees</t>
    </r>
    <r>
      <rPr>
        <vertAlign val="superscript"/>
        <sz val="10"/>
        <rFont val="Calibri"/>
        <family val="2"/>
      </rPr>
      <t>4</t>
    </r>
  </si>
  <si>
    <r>
      <t>CONSTRUCTION LOAN(S)</t>
    </r>
    <r>
      <rPr>
        <b/>
        <vertAlign val="superscript"/>
        <sz val="10"/>
        <rFont val="Calibri"/>
        <family val="2"/>
      </rPr>
      <t>3</t>
    </r>
  </si>
  <si>
    <r>
      <t>OTHER FINANCING COSTS</t>
    </r>
    <r>
      <rPr>
        <b/>
        <vertAlign val="superscript"/>
        <sz val="10"/>
        <rFont val="Calibri"/>
        <family val="2"/>
      </rPr>
      <t>3</t>
    </r>
  </si>
  <si>
    <r>
      <t>TOTAL HOUSING DEVELOPMENT COSTS</t>
    </r>
    <r>
      <rPr>
        <vertAlign val="superscript"/>
        <sz val="10"/>
        <rFont val="Calibri"/>
        <family val="2"/>
      </rPr>
      <t>5</t>
    </r>
  </si>
  <si>
    <r>
      <t xml:space="preserve">Non-qualified portion of higher quality units </t>
    </r>
    <r>
      <rPr>
        <sz val="10"/>
        <rFont val="Arial"/>
        <family val="2"/>
      </rPr>
      <t>§</t>
    </r>
    <r>
      <rPr>
        <sz val="10"/>
        <rFont val="Calibri"/>
        <family val="2"/>
      </rPr>
      <t>42(d)(5)</t>
    </r>
  </si>
  <si>
    <r>
      <t xml:space="preserve">Development Address </t>
    </r>
    <r>
      <rPr>
        <b/>
        <i/>
        <sz val="10"/>
        <color indexed="8"/>
        <rFont val="Calibri"/>
        <family val="2"/>
      </rPr>
      <t>(All Programs)</t>
    </r>
  </si>
  <si>
    <r>
      <t xml:space="preserve">Census Tract Information </t>
    </r>
    <r>
      <rPr>
        <b/>
        <i/>
        <sz val="10"/>
        <color indexed="8"/>
        <rFont val="Calibri"/>
        <family val="2"/>
      </rPr>
      <t>(All Programs)</t>
    </r>
  </si>
  <si>
    <t>Development will have:</t>
  </si>
  <si>
    <t>Rent Designations (select from Drop down menu)</t>
  </si>
  <si>
    <t>HTC Units</t>
  </si>
  <si>
    <t>HTF Units</t>
  </si>
  <si>
    <t>MRB Units</t>
  </si>
  <si>
    <t>Other/                     Subsidy</t>
  </si>
  <si>
    <t># of Bed-      rooms</t>
  </si>
  <si>
    <r>
      <t>-</t>
    </r>
    <r>
      <rPr>
        <sz val="10"/>
        <rFont val="Times New Roman"/>
        <family val="1"/>
      </rPr>
      <t xml:space="preserve"> Provision for Vacancy &amp; Collection Loss </t>
    </r>
  </si>
  <si>
    <r>
      <t>The proposed Development is: (</t>
    </r>
    <r>
      <rPr>
        <b/>
        <i/>
        <sz val="11"/>
        <color indexed="8"/>
        <rFont val="Calibri"/>
        <family val="2"/>
      </rPr>
      <t>Check all that apply</t>
    </r>
    <r>
      <rPr>
        <b/>
        <sz val="11"/>
        <color indexed="8"/>
        <rFont val="Calibri"/>
        <family val="2"/>
      </rPr>
      <t>)</t>
    </r>
  </si>
  <si>
    <t xml:space="preserve"> Quartile:</t>
  </si>
  <si>
    <t>Site Information Form Part III</t>
  </si>
  <si>
    <t xml:space="preserve">If Reconstruction, </t>
  </si>
  <si>
    <t>Units Demolished</t>
  </si>
  <si>
    <t>Units Reconstructed</t>
  </si>
  <si>
    <r>
      <t>Qualified Low Income Housing Development Election (</t>
    </r>
    <r>
      <rPr>
        <b/>
        <i/>
        <sz val="11"/>
        <color indexed="8"/>
        <rFont val="Calibri"/>
        <family val="2"/>
      </rPr>
      <t>HTC Applications only</t>
    </r>
    <r>
      <rPr>
        <b/>
        <sz val="11"/>
        <color indexed="8"/>
        <rFont val="Calibri"/>
        <family val="2"/>
      </rPr>
      <t>)</t>
    </r>
  </si>
  <si>
    <t>and/or:</t>
  </si>
  <si>
    <t>Previous TDHCA #</t>
  </si>
  <si>
    <t xml:space="preserve">If Acquisition/Rehab or Rehab, original construction year:  </t>
  </si>
  <si>
    <t>BUILDING</t>
  </si>
  <si>
    <t>Cost Per Sq Ft</t>
  </si>
  <si>
    <t>HARD</t>
  </si>
  <si>
    <t xml:space="preserve"> Detached Garage Spaces</t>
  </si>
  <si>
    <t xml:space="preserve"> Uncovered Spaces</t>
  </si>
  <si>
    <t>Shed or Flat Roof Carport Spaces</t>
  </si>
  <si>
    <t>Attached Garage Spaces</t>
  </si>
  <si>
    <t>Structured Parking Garage Spaces</t>
  </si>
  <si>
    <t>Free</t>
  </si>
  <si>
    <t>Paid</t>
  </si>
  <si>
    <t>Number of Parking Spaces(consistent with Architectural Drawings):</t>
  </si>
  <si>
    <r>
      <t xml:space="preserve">Check the boxes of true statements below.  Resolutions must be provided to demonstrate eligibility for any </t>
    </r>
    <r>
      <rPr>
        <b/>
        <i/>
        <sz val="10"/>
        <color indexed="8"/>
        <rFont val="Calibri"/>
        <family val="2"/>
      </rPr>
      <t>unchecked</t>
    </r>
    <r>
      <rPr>
        <b/>
        <sz val="10"/>
        <color indexed="8"/>
        <rFont val="Calibri"/>
        <family val="2"/>
      </rPr>
      <t xml:space="preserve"> </t>
    </r>
    <r>
      <rPr>
        <sz val="10"/>
        <color indexed="8"/>
        <rFont val="Calibri"/>
        <family val="2"/>
      </rPr>
      <t>item.</t>
    </r>
  </si>
  <si>
    <t>Confirm the following supporting documents are provided behind this tab.</t>
  </si>
  <si>
    <t>Contingency</t>
  </si>
  <si>
    <t>TOTAL CONSTRUCTION CONTRACT</t>
  </si>
  <si>
    <r>
      <t>SOFT COSTS</t>
    </r>
    <r>
      <rPr>
        <b/>
        <vertAlign val="superscript"/>
        <sz val="10"/>
        <rFont val="Calibri"/>
        <family val="2"/>
      </rPr>
      <t>3</t>
    </r>
  </si>
  <si>
    <t>Subtotal Soft Cost</t>
  </si>
  <si>
    <t>Subtotal Developer Fees</t>
  </si>
  <si>
    <t>Federal grants used to finance costs in Eligible Basis</t>
  </si>
  <si>
    <t>Developer:</t>
  </si>
  <si>
    <t>Housing General Contractor:</t>
  </si>
  <si>
    <t>Infrastructure General Contractor:</t>
  </si>
  <si>
    <t>Cost Estimator:</t>
  </si>
  <si>
    <t>Architect:</t>
  </si>
  <si>
    <t>Engineer:</t>
  </si>
  <si>
    <t>Civil Engineer:</t>
  </si>
  <si>
    <t>Market Analyst:</t>
  </si>
  <si>
    <t>Appraiser:</t>
  </si>
  <si>
    <t>Attorney:</t>
  </si>
  <si>
    <t>Accountant:</t>
  </si>
  <si>
    <t>Property Manager:</t>
  </si>
  <si>
    <t>Originator of Underwriter:</t>
  </si>
  <si>
    <t>Bond Issuer:</t>
  </si>
  <si>
    <t>Syndicator:</t>
  </si>
  <si>
    <t>Supportive Services Provider:</t>
  </si>
  <si>
    <t>Application Consultant:</t>
  </si>
  <si>
    <t>ESA Provider:</t>
  </si>
  <si>
    <t>PCA Provider:</t>
  </si>
  <si>
    <t>Identify all of the sellers of the proposed property for the 36 months prior to the first day of the Application Acceptance Period and their relationship, if any, to members of the Development Team:</t>
  </si>
  <si>
    <t>Nonprofit</t>
  </si>
  <si>
    <t xml:space="preserve">  (May be greater than actual request)</t>
  </si>
  <si>
    <t>SPECIFICATIONS AND BUILDING/UNIT TYPE CONFIGURATION</t>
  </si>
  <si>
    <t>ACQUISITION + HARD</t>
  </si>
  <si>
    <t>TOTAL HARD COSTS</t>
  </si>
  <si>
    <t>TOTAL CONTRACTOR FEES</t>
  </si>
  <si>
    <t>construction type</t>
  </si>
  <si>
    <t xml:space="preserve">TOTAL BUILDING COSTS &amp; SITE WORK </t>
  </si>
  <si>
    <t>(including site amenities)</t>
  </si>
  <si>
    <t>2x</t>
  </si>
  <si>
    <t>1mile3year</t>
  </si>
  <si>
    <t>20%HTC</t>
  </si>
  <si>
    <t>senate district</t>
  </si>
  <si>
    <t>rep district</t>
  </si>
  <si>
    <t>construction typeII</t>
  </si>
  <si>
    <t>income median</t>
  </si>
  <si>
    <t>quartile</t>
  </si>
  <si>
    <t>poverty rate</t>
  </si>
  <si>
    <t>score e2</t>
  </si>
  <si>
    <t>US rep district</t>
  </si>
  <si>
    <t>Original Allocation File Num</t>
  </si>
  <si>
    <t>T-Drive Hyperlink</t>
  </si>
  <si>
    <t>Q Drive Hyperlink</t>
  </si>
  <si>
    <t>Secondary Allocation File Num</t>
  </si>
  <si>
    <t>Deal Type</t>
  </si>
  <si>
    <t>Deal Stage</t>
  </si>
  <si>
    <t>Map Excel</t>
  </si>
  <si>
    <t>Map google</t>
  </si>
  <si>
    <t>Appl Requested Award</t>
  </si>
  <si>
    <t>Recommended Award</t>
  </si>
  <si>
    <t>App Site Acquisition Costs</t>
  </si>
  <si>
    <t>App Bldg Total</t>
  </si>
  <si>
    <t>App Bldg Per Unit</t>
  </si>
  <si>
    <t>App Unadj Basis Total Cost</t>
  </si>
  <si>
    <t>App Unadj Basis Cost Per Unit</t>
  </si>
  <si>
    <t>TDHCA Total Bldg Cost</t>
  </si>
  <si>
    <t>TDHCA Bldg Cost Per Unit</t>
  </si>
  <si>
    <t>TDHCA Unadj Basis Total Cost</t>
  </si>
  <si>
    <t>TDHCA Unadj Basis Cost Per Unit</t>
  </si>
  <si>
    <t>App Controllables Per Unit</t>
  </si>
  <si>
    <t>App Total Expenses Per Unit</t>
  </si>
  <si>
    <t>TDHCA Total Expenses Per Unit</t>
  </si>
  <si>
    <t>Site Drawings</t>
  </si>
  <si>
    <r>
      <rPr>
        <vertAlign val="superscript"/>
        <sz val="10"/>
        <color indexed="8"/>
        <rFont val="Calibri"/>
        <family val="2"/>
      </rPr>
      <t>1</t>
    </r>
    <r>
      <rPr>
        <sz val="10"/>
        <color indexed="8"/>
        <rFont val="Calibri"/>
        <family val="2"/>
      </rPr>
      <t xml:space="preserve"> An itemized description of all "other" costs must be included at the end of this exhibit.</t>
    </r>
  </si>
  <si>
    <r>
      <rPr>
        <vertAlign val="superscript"/>
        <sz val="10"/>
        <color indexed="8"/>
        <rFont val="Calibri"/>
        <family val="2"/>
      </rPr>
      <t>2</t>
    </r>
    <r>
      <rPr>
        <sz val="10"/>
        <color indexed="8"/>
        <rFont val="Calibri"/>
        <family val="2"/>
      </rPr>
      <t xml:space="preserve"> All Off-Site costs must be justified by a Third Party engineer in accordance with the Department's format provided in the Offsite Cost Breakdown form.</t>
    </r>
  </si>
  <si>
    <r>
      <rPr>
        <vertAlign val="superscript"/>
        <sz val="10"/>
        <color indexed="8"/>
        <rFont val="Calibri"/>
        <family val="2"/>
      </rPr>
      <t>4</t>
    </r>
    <r>
      <rPr>
        <sz val="10"/>
        <color indexed="8"/>
        <rFont val="Calibri"/>
        <family val="2"/>
      </rPr>
      <t xml:space="preserve"> </t>
    </r>
    <r>
      <rPr>
        <i/>
        <sz val="10"/>
        <color indexed="8"/>
        <rFont val="Calibri"/>
        <family val="2"/>
      </rPr>
      <t>(HTC Only)</t>
    </r>
    <r>
      <rPr>
        <sz val="10"/>
        <color indexed="8"/>
        <rFont val="Calibri"/>
        <family val="2"/>
      </rPr>
      <t xml:space="preserve"> Only fees paid to a consultant for duties which are not ordinarily the responsibility of the developer, can be included in Eligible Basis. Otherwise, consulting fees are included in the calculation of maximum developer fees.</t>
    </r>
  </si>
  <si>
    <r>
      <rPr>
        <vertAlign val="superscript"/>
        <sz val="10"/>
        <color indexed="8"/>
        <rFont val="Calibri"/>
        <family val="2"/>
      </rPr>
      <t>5</t>
    </r>
    <r>
      <rPr>
        <sz val="10"/>
        <color indexed="8"/>
        <rFont val="Calibri"/>
        <family val="2"/>
      </rPr>
      <t xml:space="preserve"> </t>
    </r>
    <r>
      <rPr>
        <i/>
        <sz val="10"/>
        <color indexed="8"/>
        <rFont val="Calibri"/>
        <family val="2"/>
      </rPr>
      <t>(HTC Only)</t>
    </r>
    <r>
      <rPr>
        <sz val="10"/>
        <color indexed="8"/>
        <rFont val="Calibri"/>
        <family val="2"/>
      </rPr>
      <t xml:space="preserve"> Provide </t>
    </r>
    <r>
      <rPr>
        <b/>
        <u/>
        <sz val="10"/>
        <color indexed="8"/>
        <rFont val="Calibri"/>
        <family val="2"/>
      </rPr>
      <t>all</t>
    </r>
    <r>
      <rPr>
        <sz val="10"/>
        <color indexed="8"/>
        <rFont val="Calibri"/>
        <family val="2"/>
      </rPr>
      <t xml:space="preserve"> costs &amp; Eligible Basis associated with the Development.</t>
    </r>
  </si>
  <si>
    <r>
      <t>Applicable Percentage</t>
    </r>
    <r>
      <rPr>
        <vertAlign val="superscript"/>
        <sz val="10"/>
        <rFont val="Calibri"/>
        <family val="2"/>
      </rPr>
      <t>6</t>
    </r>
  </si>
  <si>
    <t>Commercial Space Costs</t>
  </si>
  <si>
    <t>DDA</t>
  </si>
  <si>
    <t>If "Yes," please explain:</t>
  </si>
  <si>
    <r>
      <t>-</t>
    </r>
    <r>
      <rPr>
        <sz val="10"/>
        <rFont val="Times New Roman"/>
        <family val="1"/>
      </rPr>
      <t xml:space="preserve"> Rental Concessions </t>
    </r>
    <r>
      <rPr>
        <b/>
        <i/>
        <sz val="10"/>
        <rFont val="Times New Roman"/>
        <family val="1"/>
      </rPr>
      <t>(enter as a negative number)</t>
    </r>
  </si>
  <si>
    <t>Detention</t>
  </si>
  <si>
    <t>Asbestos Abatement (Rehabilitation Only)</t>
  </si>
  <si>
    <t>Relationship:</t>
  </si>
  <si>
    <t>Ceiling Height</t>
  </si>
  <si>
    <t>Upper Floor(s) Ceiling Height (Townhome Only)</t>
  </si>
  <si>
    <t>% Other</t>
  </si>
  <si>
    <t>Flat Fee</t>
  </si>
  <si>
    <t>Total Paid by Tenant</t>
  </si>
  <si>
    <t>Utilities (Enter Only Property Paid Expense)</t>
  </si>
  <si>
    <t>Annual Property Taxes</t>
  </si>
  <si>
    <t>Payments in Lieu of Taxes</t>
  </si>
  <si>
    <r>
      <t>OFF-SITES</t>
    </r>
    <r>
      <rPr>
        <b/>
        <vertAlign val="superscript"/>
        <sz val="11"/>
        <color indexed="12"/>
        <rFont val="Calibri"/>
        <family val="2"/>
      </rPr>
      <t>2</t>
    </r>
  </si>
  <si>
    <t>Asbestos Abatement (Demolition Only)</t>
  </si>
  <si>
    <t>Hazard &amp; liability insurance</t>
  </si>
  <si>
    <t>Describe all sources of funds. Information must be consistent with the information provided throughout the Application (i.e. Financing Narrative, Term Sheets and Development Cost Schedule).</t>
  </si>
  <si>
    <t>Qualified Census tract that has less than 20% HTC Units per household</t>
  </si>
  <si>
    <t>Water/Sewer</t>
  </si>
  <si>
    <t>Supportive Services (Staffing/Contracted Services)</t>
  </si>
  <si>
    <t>Enter as a negative value</t>
  </si>
  <si>
    <t>Financing Narrative and Summary of Sources and Uses</t>
  </si>
  <si>
    <t>high cost area adjustment</t>
  </si>
  <si>
    <t>free parking spots</t>
  </si>
  <si>
    <t>score d2</t>
  </si>
  <si>
    <t>total units</t>
  </si>
  <si>
    <t>Development is located in a Small Area Difficult Development Area (SADDA)</t>
  </si>
  <si>
    <t>* If there is a direct or indirect, financial, or other interest with Applicant or other team members, provide an attachment behind this form in the Application that explains the relationship(s).</t>
  </si>
  <si>
    <t xml:space="preserve">DP-1 Profile of General Demographic Characteristics (2010) Census data for the census tract and city (and county if proposed site is located in a rural area) where the proposed site will be located. DP-1 Census data can be accessed using the Advanced Search option at www.census.gov. </t>
  </si>
  <si>
    <t>Multifamily Direct Loan Only</t>
  </si>
  <si>
    <r>
      <t xml:space="preserve">Utility Allowances </t>
    </r>
    <r>
      <rPr>
        <b/>
        <sz val="11"/>
        <color indexed="8"/>
        <rFont val="Calibri"/>
        <family val="2"/>
      </rPr>
      <t>[§10.614]</t>
    </r>
  </si>
  <si>
    <r>
      <t xml:space="preserve">§11.5 - Set-Aside  </t>
    </r>
    <r>
      <rPr>
        <b/>
        <i/>
        <sz val="11"/>
        <color indexed="8"/>
        <rFont val="Calibri"/>
        <family val="2"/>
      </rPr>
      <t>(For Competitive HTC &amp; Multifamily Direct Loan Applications Only)</t>
    </r>
  </si>
  <si>
    <t xml:space="preserve">MF Direct Loan Units
(HOME Rent/Inc) </t>
  </si>
  <si>
    <t>elderly preference</t>
  </si>
  <si>
    <t>floodplain</t>
  </si>
  <si>
    <t>HOME deferred forgivable</t>
  </si>
  <si>
    <t>score c8</t>
  </si>
  <si>
    <t>score e8</t>
  </si>
  <si>
    <t>Local Political Subdivision</t>
  </si>
  <si>
    <t>developer name</t>
  </si>
  <si>
    <t>developer contact name</t>
  </si>
  <si>
    <t>developer email</t>
  </si>
  <si>
    <t>developer interest</t>
  </si>
  <si>
    <t>unused credit or penalty fee</t>
  </si>
  <si>
    <t>terminatiof relationship</t>
  </si>
  <si>
    <t>undesirable neighborhood char.</t>
  </si>
  <si>
    <t>CHDO$</t>
  </si>
  <si>
    <t>Direct Loan LI Total</t>
  </si>
  <si>
    <t>Direct Loan Total</t>
  </si>
  <si>
    <t>DIRECT LOAN</t>
  </si>
  <si>
    <t>(11 digits)</t>
  </si>
  <si>
    <r>
      <t xml:space="preserve">Rural Development </t>
    </r>
    <r>
      <rPr>
        <b/>
        <sz val="10"/>
        <color indexed="8"/>
        <rFont val="Calibri"/>
        <family val="2"/>
      </rPr>
      <t>(Competitive HTC only)</t>
    </r>
  </si>
  <si>
    <r>
      <t xml:space="preserve">Development meets the criteria for the Opportunity Index as identified in </t>
    </r>
    <r>
      <rPr>
        <sz val="10"/>
        <color indexed="8"/>
        <rFont val="Calibri"/>
        <family val="2"/>
      </rPr>
      <t xml:space="preserve">§11.9(c)(4) of the Qualified Allocation Plan </t>
    </r>
    <r>
      <rPr>
        <b/>
        <sz val="10"/>
        <color indexed="8"/>
        <rFont val="Calibri"/>
        <family val="2"/>
      </rPr>
      <t>(Competitive HTC only)</t>
    </r>
  </si>
  <si>
    <t xml:space="preserve">(*) Should equal acreage indicated in site control documents less acreage intended to be dedicated,  sold or used for public purpose and not to be encumbered by LURA (net acreage).  The net acreage will be used for calculating density for all purposes. </t>
  </si>
  <si>
    <t>Direct Loan Match</t>
  </si>
  <si>
    <t>Describe the replacement reserves:</t>
  </si>
  <si>
    <t>Email address:</t>
  </si>
  <si>
    <t>Telephone:</t>
  </si>
  <si>
    <t>By signing below I acknowledge that the amounts and terms of all anticipated sources of funds as stated above are consistent with the assumptions of my institution as one of the providers of funds.</t>
  </si>
  <si>
    <r>
      <t xml:space="preserve">Development is entirely Supportive Housing </t>
    </r>
    <r>
      <rPr>
        <b/>
        <sz val="10"/>
        <color indexed="8"/>
        <rFont val="Calibri"/>
        <family val="2"/>
      </rPr>
      <t>(Competitive HTC Only)</t>
    </r>
  </si>
  <si>
    <t xml:space="preserve">To the maximum extent feasible and subject to reasonable health and safety requirements, accessible units must be: </t>
  </si>
  <si>
    <t xml:space="preserve"> (1) Distributed throughout the Development and site; and </t>
  </si>
  <si>
    <t xml:space="preserve"> (2) Made available in a sufficient range of sizes and amenities so that the choice of living arrangements of qualified persons with Disabilities is, as a whole, comparable to that of other persons eligible for housing assistance under the same program. </t>
  </si>
  <si>
    <r>
      <t xml:space="preserve">Multifamily Housing Developments covered by 10 TAC Chapter 1, Subchapter B  1.207 and built after July 11, 1988 must have a minimum of 5% of all units in the development set aside for the mobility impaired </t>
    </r>
    <r>
      <rPr>
        <b/>
        <sz val="11"/>
        <color indexed="8"/>
        <rFont val="Calibri"/>
        <family val="2"/>
      </rPr>
      <t>and an additional 2%</t>
    </r>
    <r>
      <rPr>
        <sz val="11"/>
        <color theme="1"/>
        <rFont val="Calibri"/>
        <family val="2"/>
        <scheme val="minor"/>
      </rPr>
      <t xml:space="preserve"> must be set aside for the hearing and/or visually impaired.</t>
    </r>
  </si>
  <si>
    <t>Mobility</t>
  </si>
  <si>
    <t>Hearing/Visual</t>
  </si>
  <si>
    <t>Required %</t>
  </si>
  <si>
    <t>Rounded Units</t>
  </si>
  <si>
    <t>Units Required</t>
  </si>
  <si>
    <t>Units Proposed</t>
  </si>
  <si>
    <t>A</t>
  </si>
  <si>
    <t>B</t>
  </si>
  <si>
    <t>C</t>
  </si>
  <si>
    <t>D</t>
  </si>
  <si>
    <t>E</t>
  </si>
  <si>
    <t>If red, additional units required to meet 5% of total dev:</t>
  </si>
  <si>
    <t>If red, additional units required to meet 2% of total dev:</t>
  </si>
  <si>
    <t>Unit Description</t>
  </si>
  <si>
    <t>Use this chart to figure out accessible unit requirements.</t>
  </si>
  <si>
    <t>EXAMPLE:</t>
  </si>
  <si>
    <t>1/1 (874sqft &amp; 806 sqft)</t>
  </si>
  <si>
    <t>2/2 (950 sqft &amp; 1008 sqft)</t>
  </si>
  <si>
    <t>3/2 (1120 sqft &amp; 1190 sqft)</t>
  </si>
  <si>
    <t>same</t>
  </si>
  <si>
    <t>Points Selected, Sponsor Characteristics</t>
  </si>
  <si>
    <t>Points Selected, Income Levels of Tenants</t>
  </si>
  <si>
    <t>Points Selected, Rent Levels of Tenants</t>
  </si>
  <si>
    <t>Points Selected, Opportunity Index</t>
  </si>
  <si>
    <t>Points Selected, Underserved Area</t>
  </si>
  <si>
    <t>Points Selected, Tenant Pop with Special Needs</t>
  </si>
  <si>
    <t>Points Selected, Proximity to Urban Core</t>
  </si>
  <si>
    <t>Points Selected, Commitment of Dev. Funding by Local Political Subdivision</t>
  </si>
  <si>
    <t>Points Selected, Declared Disaster Area (DDA)</t>
  </si>
  <si>
    <t>Points Selected, Cost of Development per Square Foot</t>
  </si>
  <si>
    <t>Points Selected, Pre-application Participation</t>
  </si>
  <si>
    <t>Points Selected, Leveraging of Private, State, and Federal Resources</t>
  </si>
  <si>
    <t>Points Selected, Extended Affordability</t>
  </si>
  <si>
    <t>Points Selected, Historic Preservation</t>
  </si>
  <si>
    <t>Points Selected, Right of First Refusal</t>
  </si>
  <si>
    <t>Census Tract Number for Development</t>
  </si>
  <si>
    <t>Census Tract Median Household Income</t>
  </si>
  <si>
    <t>Census Tract Quartile</t>
  </si>
  <si>
    <t>Census Tract Poverty Rate</t>
  </si>
  <si>
    <t>Rural/Urban Site for Development</t>
  </si>
  <si>
    <t>Census Tract Poverty Rate &lt; 20% and/or region median poverty rate</t>
  </si>
  <si>
    <t>Census Tract Income Rate, Quartiles 1 or 2</t>
  </si>
  <si>
    <t>Census Tract Income Rate, Quartile 3, but contiguous</t>
  </si>
  <si>
    <t>Selected Urban Amenities &amp; Services</t>
  </si>
  <si>
    <t>Selected Rural Amenities &amp; Services</t>
  </si>
  <si>
    <t>Proximity to Urban Core, pop &gt; 500,000, 4 miles to City Hall</t>
  </si>
  <si>
    <t>Underserved Area, Colonia</t>
  </si>
  <si>
    <t>Underserved Area, EDA</t>
  </si>
  <si>
    <t>Underserved Area, 15 years + Contiguous Tracts</t>
  </si>
  <si>
    <t>CRP, Urban Area</t>
  </si>
  <si>
    <t>CRP, Rural Area</t>
  </si>
  <si>
    <t>Site is located in Declared Disaster Area</t>
  </si>
  <si>
    <t>Development Type (New Construction, etc.)</t>
  </si>
  <si>
    <t>Target Population</t>
  </si>
  <si>
    <t>20/50 Qualified Low Incoming Housing</t>
  </si>
  <si>
    <t>40/60 Qualified Low Incoming Housing</t>
  </si>
  <si>
    <t>Number of 30% AMGI Units for Section 11.9(c)(2)</t>
  </si>
  <si>
    <t>5% units for Persons with Special Needs</t>
  </si>
  <si>
    <t>Election of Nonprofit Set-Aside</t>
  </si>
  <si>
    <t>bond issuer</t>
  </si>
  <si>
    <t>bond issuer contact</t>
  </si>
  <si>
    <t>bond phone</t>
  </si>
  <si>
    <t>bond email</t>
  </si>
  <si>
    <t>ISD</t>
  </si>
  <si>
    <t>Requested Score for 11.9(e)(2)</t>
  </si>
  <si>
    <r>
      <t>*11.9(c)(2) Cost Per Square Foot:  DO NOT ROUND!</t>
    </r>
    <r>
      <rPr>
        <b/>
        <sz val="10"/>
        <rFont val="Calibri"/>
        <family val="2"/>
      </rPr>
      <t xml:space="preserve"> Applicants are advised to ensure that figure is not rounding down to the maximum dollar figure to support the elected points.</t>
    </r>
    <r>
      <rPr>
        <sz val="10"/>
        <rFont val="Calibri"/>
        <family val="2"/>
      </rPr>
      <t xml:space="preserve">  </t>
    </r>
  </si>
  <si>
    <t>DO NOT USE THIS CALCULATION TO SCORE POINTS UNDER 11.9(e)2). At the end of the Development Cost Schedule, you will have the ability to adjust your eligible costs to qualify. Points will be entered there.</t>
  </si>
  <si>
    <t>Floor Composition/Wall Height:</t>
  </si>
  <si>
    <t>Supportive Housing Applicants Only</t>
  </si>
  <si>
    <t>Enter the total development common area from the architect's plans:</t>
  </si>
  <si>
    <t>The additional square footage allowed for Supportive Housing per 11.9(e)(2) is:</t>
  </si>
  <si>
    <t>The lesser of these two numbers will be used for points under 11.9(e)(2):</t>
  </si>
  <si>
    <t>Ensure that this number matches your architectural drawings.</t>
  </si>
  <si>
    <t>%THC</t>
  </si>
  <si>
    <t>%EHC</t>
  </si>
  <si>
    <t>Entire Development Site is outside the 100 year floodplain.</t>
  </si>
  <si>
    <t>TDHCA MDL Funds (as Requested by App)</t>
  </si>
  <si>
    <t>CHDO Operating Expenses Grant</t>
  </si>
  <si>
    <t>SH/SR</t>
  </si>
  <si>
    <t>The current owner of the Development Site is (If scattered site &amp; more than one owner refer to Tab 13):</t>
  </si>
  <si>
    <t>Identify any and all set-asides the application will be applying under with an "x".</t>
  </si>
  <si>
    <t>Has this site/activity previously applied for TDHCA funds?</t>
  </si>
  <si>
    <t>Has this site/activity previously received TDHCA funds?</t>
  </si>
  <si>
    <t>If a revised form is submitted, date of submission:</t>
  </si>
  <si>
    <t>Before 11.9(e)(2)</t>
  </si>
  <si>
    <t>Voluntary Eligible Building Costs (After 11.9(e)(2))*
Enter amount to be used to achieve desired score.</t>
  </si>
  <si>
    <t xml:space="preserve">Subtotal Building Costs </t>
  </si>
  <si>
    <t>Voluntary Eligible "Hard Costs" (After 11.9(e)(2))*
 Enter amount to be used to achieve desired score.</t>
  </si>
  <si>
    <t>Permanent Term (Years)</t>
  </si>
  <si>
    <t>Multifamily Direct Loan: Const. to Perm (Repayable)</t>
  </si>
  <si>
    <t>Multifamily Direct Loan: Construction Only (Repayable)</t>
  </si>
  <si>
    <t>Title Company</t>
  </si>
  <si>
    <t>Describe the operating items (rents, operating subsidies, project based assistance, etc., and specify the status (dates and deadlines) for applications, approvals and closings, etc., associated with the commitments:</t>
  </si>
  <si>
    <t>I (we) certify that the notifications do not contain any false or misleading statements. Without limiting the generality of the foregoing, the notification does not create the impression that the proposed Development will serve a Target Population exclusively or as a preference without such targeting or preference being documented in the Application and is or will be in full compliance with all applicable state and federal laws, including state and federal fair housing laws.</t>
  </si>
  <si>
    <t>I (we) certify that the notifications or any other communications do not contain any statement that violates Department rules, statute, code, or federal requirements.</t>
  </si>
  <si>
    <r>
      <t>Notifications - Form and Content</t>
    </r>
    <r>
      <rPr>
        <b/>
        <sz val="10"/>
        <rFont val="Calibri"/>
        <family val="2"/>
      </rPr>
      <t>:</t>
    </r>
  </si>
  <si>
    <t>School Name</t>
  </si>
  <si>
    <t>Grades                                                                       X through X</t>
  </si>
  <si>
    <t>through</t>
  </si>
  <si>
    <t xml:space="preserve">School district has no attendance zones and the closest schools are listed. </t>
  </si>
  <si>
    <t>Met Standard Rating?</t>
  </si>
  <si>
    <t>Readiness to Proceed</t>
  </si>
  <si>
    <t xml:space="preserve">If yes, source: </t>
  </si>
  <si>
    <t>(adaptive reuse select New Construction here and adaptive reuse in next box)</t>
  </si>
  <si>
    <t>*To score points under §11.9(e)(2) related to Cost of Development per Square Foot, the Voluntary Eligible Building Costs OR the Voluntary Eligible Hard Costs indicated above must fall within the required thresholds.  If voluntary costs are not entered, staff will consider the Subtotal Building Cost or the Total Construction Contract costs, as applicable.  Enter score for Building OR Hard Costs at end of form.</t>
  </si>
  <si>
    <t>Multifamily Direct Loan: Const. to Perm. (Soft Repayable)</t>
  </si>
  <si>
    <t>Multifamily Direct Loan (Soft Repayable)</t>
  </si>
  <si>
    <t>MF Direct Loan Const. to Perm. (Repayable)</t>
  </si>
  <si>
    <t>MF Direct Loan Const. Only (Repayable)</t>
  </si>
  <si>
    <t>Complete the table below to describe this Application's funding request. If applying for Multifamily Direct Loan funds, please select only one type of loan.</t>
  </si>
  <si>
    <r>
      <rPr>
        <b/>
        <u/>
        <sz val="11"/>
        <color indexed="8"/>
        <rFont val="Calibri"/>
        <family val="2"/>
      </rPr>
      <t>INSTRUCTIONS</t>
    </r>
    <r>
      <rPr>
        <sz val="11"/>
        <color theme="1"/>
        <rFont val="Calibri"/>
        <family val="2"/>
        <scheme val="minor"/>
      </rPr>
      <t>:  Describe the sources of funds that will finance Development. The description must include construction, permanent, and bridge loans, and all other types of funds to be used for development.  The information must be consistent with all other documentation in this section.  Provide sufficient detail to identify the source and explain the use (in terms of the timing and any specific uses) of each type of funds to be contributed.  In addition, describe/explain replacement reserves. Finally, describe/explain operating items. The narrative must include rents, operating subsidies, project based assistance, and all other sources of funds for operations.  In the foregoing discussion of both development and operating funds, specify the status (dates and deadlines) for applications, approvals and closings, etc., associated with the commitments.</t>
    </r>
  </si>
  <si>
    <t>Describe the sources and uses of funds (specify the status (dates and deadlines) for applications, approvals and closings, etc., associated with the commitments).  For Direct Loan or Tax-Exempt Bond Applications that contemplate an FHA-insured loan, this includes the anticipated date that FHA application will be submitted to HUD (if not already submitted).</t>
  </si>
  <si>
    <t>811-existing</t>
  </si>
  <si>
    <t>811-TDHCA#</t>
  </si>
  <si>
    <t>community input</t>
  </si>
  <si>
    <t>local govt support</t>
  </si>
  <si>
    <t>state rep letter</t>
  </si>
  <si>
    <t>community org1</t>
  </si>
  <si>
    <t>support1</t>
  </si>
  <si>
    <t>opp1</t>
  </si>
  <si>
    <t>community org2</t>
  </si>
  <si>
    <t>support2</t>
  </si>
  <si>
    <t>opp2</t>
  </si>
  <si>
    <t>community org3</t>
  </si>
  <si>
    <t>support3</t>
  </si>
  <si>
    <t>opp3</t>
  </si>
  <si>
    <t>community org4</t>
  </si>
  <si>
    <t>support4</t>
  </si>
  <si>
    <t>opp4</t>
  </si>
  <si>
    <t>community org5</t>
  </si>
  <si>
    <t>support5</t>
  </si>
  <si>
    <t>opp5</t>
  </si>
  <si>
    <t>community org6</t>
  </si>
  <si>
    <t>support6</t>
  </si>
  <si>
    <t>opp6</t>
  </si>
  <si>
    <t>readiness to proceed</t>
  </si>
  <si>
    <t>MFDL$ C to P</t>
  </si>
  <si>
    <t>MFDL$ soft</t>
  </si>
  <si>
    <t>HTC$</t>
  </si>
  <si>
    <t>Bond$</t>
  </si>
  <si>
    <t>MFDL$ C only</t>
  </si>
  <si>
    <t>Qualified Census Tract?</t>
  </si>
  <si>
    <t>Proximity to Urban Core, pop &gt; 200,000, NOT At-Risk Set-Aside</t>
  </si>
  <si>
    <t>Proximity to Urban Core, pop = 200,000 - 499,999, 2 miles to City Hall</t>
  </si>
  <si>
    <t>Underserved Area, 30 years no award</t>
  </si>
  <si>
    <t>Underserved Area, 15 years no award</t>
  </si>
  <si>
    <t>Supportive Housing Development by Qualified Nonprofit</t>
  </si>
  <si>
    <t>811, Existing Development</t>
  </si>
  <si>
    <t>811, New Development</t>
  </si>
  <si>
    <t>EDUCATION</t>
  </si>
  <si>
    <t>Met Standard</t>
  </si>
  <si>
    <t>School 1</t>
  </si>
  <si>
    <t>School 2</t>
  </si>
  <si>
    <t>School 3</t>
  </si>
  <si>
    <t>School 4</t>
  </si>
  <si>
    <t>811 committ</t>
  </si>
  <si>
    <r>
      <t xml:space="preserve">Applicant must attach to this form as documentation to support the “Utility Allowance” estimate used in completing the Rent Schedule provided in the Application. </t>
    </r>
    <r>
      <rPr>
        <b/>
        <i/>
        <u/>
        <sz val="11"/>
        <color indexed="8"/>
        <rFont val="Calibri"/>
        <family val="2"/>
      </rPr>
      <t xml:space="preserve">Where the Applicant uses any method that requires Department review, such review must have been requested prior to submission of the Application. Please see 10 TAC §10.614. </t>
    </r>
    <r>
      <rPr>
        <b/>
        <i/>
        <sz val="11"/>
        <color indexed="8"/>
        <rFont val="Calibri"/>
        <family val="2"/>
      </rPr>
      <t>This exhibit must clearly indicate which utility costs are included in the estimate.</t>
    </r>
  </si>
  <si>
    <t xml:space="preserve">If tenants will be required to pay any other mandatory fees (e.g. renter's insurance) please provide an estimate, description and documentation of those as well. </t>
  </si>
  <si>
    <t>ETJ?</t>
  </si>
  <si>
    <t xml:space="preserve">Farmland Designation (Rural Only): </t>
  </si>
  <si>
    <t>The site is not located in a county with a population that exceeds one million.</t>
  </si>
  <si>
    <r>
      <rPr>
        <b/>
        <sz val="10"/>
        <color indexed="8"/>
        <rFont val="Calibri"/>
        <family val="2"/>
      </rPr>
      <t>Twice the State Average Per Capita.</t>
    </r>
    <r>
      <rPr>
        <sz val="10"/>
        <color indexed="8"/>
        <rFont val="Calibri"/>
        <family val="2"/>
      </rPr>
      <t xml:space="preserve">  The proposed Development is </t>
    </r>
    <r>
      <rPr>
        <b/>
        <u/>
        <sz val="10"/>
        <color indexed="8"/>
        <rFont val="Calibri"/>
        <family val="2"/>
      </rPr>
      <t>NOT</t>
    </r>
    <r>
      <rPr>
        <sz val="10"/>
        <color indexed="8"/>
        <rFont val="Calibri"/>
        <family val="2"/>
      </rPr>
      <t xml:space="preserve"> located in a municipality or a county that has more than twice the state average of units per capita supported by Tax Credits or Private Activity Bonds. (QAP §11.3(c))</t>
    </r>
  </si>
  <si>
    <r>
      <t xml:space="preserve">One Mile Three Year Rule.  </t>
    </r>
    <r>
      <rPr>
        <sz val="10"/>
        <color indexed="8"/>
        <rFont val="Calibri"/>
        <family val="2"/>
      </rPr>
      <t xml:space="preserve">The proposed Development is </t>
    </r>
    <r>
      <rPr>
        <b/>
        <u/>
        <sz val="10"/>
        <color indexed="8"/>
        <rFont val="Calibri"/>
        <family val="2"/>
      </rPr>
      <t>NOT</t>
    </r>
    <r>
      <rPr>
        <sz val="10"/>
        <color indexed="8"/>
        <rFont val="Calibri"/>
        <family val="2"/>
      </rPr>
      <t xml:space="preserve"> a New Construction or Adaptive Reuse development that will be located one mile or less from a New Construction HTC or Bond Development serving the same type of household and awarded within the applicable three-year period and has not been withdrawn or terminated, </t>
    </r>
    <r>
      <rPr>
        <b/>
        <u/>
        <sz val="10"/>
        <color indexed="8"/>
        <rFont val="Calibri"/>
        <family val="2"/>
      </rPr>
      <t>OR</t>
    </r>
    <r>
      <rPr>
        <sz val="10"/>
        <color indexed="8"/>
        <rFont val="Calibri"/>
        <family val="2"/>
      </rPr>
      <t xml:space="preserve"> the Development meets one of the exceptions in §11.3(d)(2) of the QAP (provide evidence of exception).</t>
    </r>
  </si>
  <si>
    <t>The site is located in a county with a population that exceeds one million and is not located less than two linear miles within the same county from the proposed Development Site of any eligible Pre-application.</t>
  </si>
  <si>
    <t>The site is located in a county with a population that exceeds one million and is located less than two linear miles within the same county from the site of the following eligible Pre-application(s):</t>
  </si>
  <si>
    <t>Children of the proposed development will attend:</t>
  </si>
  <si>
    <t>Account for each year for each school.</t>
  </si>
  <si>
    <t>The Development Site is located within the attendance zone of an elementary school, a middle school or a high school that does not have a 2018 (or 2017 if the Hurricane Harvey Provision applies) Met Standard rating by the Texas Education Agency, and the Neighborhood Risk Factors Report ("NRFR") and required documentation has been submitted. [§11.101(a)(3)(D)(iv)]</t>
  </si>
  <si>
    <r>
      <t xml:space="preserve">The Target Population is Elderly.  </t>
    </r>
    <r>
      <rPr>
        <b/>
        <sz val="10"/>
        <color indexed="8"/>
        <rFont val="Calibri"/>
        <family val="2"/>
      </rPr>
      <t>Applicant is required to enter school rating information above, but no disclosure is required.</t>
    </r>
  </si>
  <si>
    <t>If ingress and egress to a public right of way are not part of the Property described in the site control documentation, the Applicant must provide:</t>
  </si>
  <si>
    <t>Evidence of an easement, leasehold, or similar documented access; and</t>
  </si>
  <si>
    <t>Evidence that the fee title owner of the property agrees that the LURA may extend to the access easement.</t>
  </si>
  <si>
    <t>Is the seller affiliated with the Applicant, Principal, sponsor, or any Development Team member, as described in §11.302(e)(1)(B) (Identity of Interest)?</t>
  </si>
  <si>
    <t>The Property has the following encumbrance(s):</t>
  </si>
  <si>
    <r>
      <t xml:space="preserve">Statement explaining </t>
    </r>
    <r>
      <rPr>
        <b/>
        <u/>
        <sz val="10"/>
        <color indexed="8"/>
        <rFont val="Calibri"/>
        <family val="2"/>
      </rPr>
      <t>how</t>
    </r>
    <r>
      <rPr>
        <sz val="10"/>
        <color indexed="8"/>
        <rFont val="Calibri"/>
        <family val="2"/>
      </rPr>
      <t xml:space="preserve"> the Development will promote greater choice of housing opportunities and avoid undue concentration of assisted persons in areas containing a high proportion of low-income persons.</t>
    </r>
  </si>
  <si>
    <r>
      <t xml:space="preserve">Zoning [10 TAC §11.204(11)] and Flood Zone Designation [10 TAC §11.101(a)(1)] </t>
    </r>
    <r>
      <rPr>
        <b/>
        <i/>
        <sz val="10"/>
        <color indexed="8"/>
        <rFont val="Calibri"/>
        <family val="2"/>
      </rPr>
      <t>(All Programs)</t>
    </r>
  </si>
  <si>
    <t>If "Yes", the Application must include the documentation required by 10 TAC §11.302(e)(1)(B)(ii), as applicable.</t>
  </si>
  <si>
    <t>Title Commitment or Title Policy is included behind this tab (per 10 TAC §11.204(12)).</t>
  </si>
  <si>
    <t>* Resolution not due until Resolutions Delivery Date for Tax-Exempt Bond Developments</t>
  </si>
  <si>
    <t xml:space="preserve">Must be in addition to the number of units needed for any scoring item or any other funding source from MF Direct Loan requirements. </t>
  </si>
  <si>
    <r>
      <t>Development includes an additional 10% of units at 30% AMI.</t>
    </r>
    <r>
      <rPr>
        <b/>
        <sz val="10"/>
        <color indexed="8"/>
        <rFont val="Calibri"/>
        <family val="2"/>
      </rPr>
      <t xml:space="preserve"> (Competitive HTC only)</t>
    </r>
  </si>
  <si>
    <r>
      <t>Development is located in a Qualified Opportunity Zone designated under the Bipartisan Budget Act of 2018 (H.R. 1892).</t>
    </r>
    <r>
      <rPr>
        <b/>
        <sz val="10"/>
        <color indexed="8"/>
        <rFont val="Calibri"/>
        <family val="2"/>
      </rPr>
      <t xml:space="preserve"> (Competitive HTC only)</t>
    </r>
  </si>
  <si>
    <r>
      <t>Development is in an area covered by a concerted revitalization plan and elects and is eligible for points under 10 TAC §11.9(d)(7), is not Elderly, and is not located in a QCT.</t>
    </r>
    <r>
      <rPr>
        <b/>
        <sz val="10"/>
        <color indexed="8"/>
        <rFont val="Calibri"/>
        <family val="2"/>
      </rPr>
      <t xml:space="preserve"> (Competitive HTC only)</t>
    </r>
  </si>
  <si>
    <t>Development meets the requirements of the Housing for Older Persons Act under the Fair Housing Act.</t>
  </si>
  <si>
    <t xml:space="preserve">Selection is based on funding from (select from list): </t>
  </si>
  <si>
    <t>If Elderly is selected (10 TAC §11.1(d)(47)):</t>
  </si>
  <si>
    <t>If a determination under 10 TAC §11.1(k) was made prior to Application submission, provide a copy of such determination behind this tab.</t>
  </si>
  <si>
    <t>The Development will not provide continual or frequent nursing, medical or psychiatric services to the residents.</t>
  </si>
  <si>
    <t>The Development does violate TR 1.42-9 and the Application includes a private letter ruling ("PLR").</t>
  </si>
  <si>
    <r>
      <t xml:space="preserve">The Development does not violate the general public use requirement of Treasury Regulation </t>
    </r>
    <r>
      <rPr>
        <sz val="11"/>
        <color theme="1"/>
        <rFont val="Calibri"/>
        <family val="2"/>
      </rPr>
      <t>§1.42-9 regarding units for use by the general public.</t>
    </r>
  </si>
  <si>
    <r>
      <t xml:space="preserve">Briefly describe the proposed Development, including any relevant information not already identified above.  If Adaptive Reuse, Additional Phase, or Scattered Site, or if any of the three main boxes above are not checked, include </t>
    </r>
    <r>
      <rPr>
        <b/>
        <u/>
        <sz val="11"/>
        <color theme="1"/>
        <rFont val="Calibri"/>
        <family val="2"/>
        <scheme val="minor"/>
      </rPr>
      <t>detailed</t>
    </r>
    <r>
      <rPr>
        <b/>
        <sz val="11"/>
        <color theme="1"/>
        <rFont val="Calibri"/>
        <family val="2"/>
        <scheme val="minor"/>
      </rPr>
      <t xml:space="preserve"> information below. </t>
    </r>
  </si>
  <si>
    <r>
      <t xml:space="preserve">Development does not violate the Department's Integrated Housing Rule under 10 TAC </t>
    </r>
    <r>
      <rPr>
        <sz val="11"/>
        <color theme="1"/>
        <rFont val="Calibri"/>
        <family val="2"/>
      </rPr>
      <t>§1.15 regarding restricting occupancy to persons with disabilities or in combination with other populations with special needs.</t>
    </r>
  </si>
  <si>
    <t>Development receives federal funding that has a requirement for a preference or limitation for elderly persons or households, but must accept qualified households with children.</t>
  </si>
  <si>
    <r>
      <t xml:space="preserve">Resolutions </t>
    </r>
    <r>
      <rPr>
        <b/>
        <i/>
        <sz val="10"/>
        <color indexed="8"/>
        <rFont val="Calibri"/>
        <family val="2"/>
      </rPr>
      <t>(Competitive HTC and Tax-Exempt Bonds, if applicable) [10 TAC §11.3]</t>
    </r>
  </si>
  <si>
    <r>
      <t xml:space="preserve">Two Mile Same Year Rule </t>
    </r>
    <r>
      <rPr>
        <b/>
        <i/>
        <sz val="10"/>
        <color indexed="8"/>
        <rFont val="Calibri"/>
        <family val="2"/>
      </rPr>
      <t>(Competitive HTC Only) [10 TAC §11.3(b)]</t>
    </r>
  </si>
  <si>
    <t xml:space="preserve">School Rating (All Programs) [Tex. Gov't Code §2306.6710(a)];  [10 TAC §11.101(a)(3)(B)(iv)] </t>
  </si>
  <si>
    <t xml:space="preserve">Site &amp; Neighborhood Standards (New Construction Direct Loan only) [10 TAC §13.11]; [24 CFR 92] </t>
  </si>
  <si>
    <t>Site Control [10 TAC §11.204(10)]</t>
  </si>
  <si>
    <r>
      <t xml:space="preserve">Ingress/Egress and Easements </t>
    </r>
    <r>
      <rPr>
        <b/>
        <i/>
        <sz val="10"/>
        <color indexed="8"/>
        <rFont val="Calibri"/>
        <family val="2"/>
      </rPr>
      <t xml:space="preserve">(9% and 4% HTC Only) [10 TAC §11.204(10)(D)] </t>
    </r>
  </si>
  <si>
    <r>
      <t xml:space="preserve">30% increase in Eligible Basis "Boost" </t>
    </r>
    <r>
      <rPr>
        <b/>
        <i/>
        <sz val="10"/>
        <color indexed="8"/>
        <rFont val="Calibri"/>
        <family val="2"/>
      </rPr>
      <t xml:space="preserve">(9% and 4% HTC Only) [10 TAC §11.4(c)] </t>
    </r>
  </si>
  <si>
    <t>⁶ (HTC Only) Use the appropriate Applicable Percentages as defined in §11.1 of the QAP.</t>
  </si>
  <si>
    <r>
      <t xml:space="preserve">Proximity of Development Sites </t>
    </r>
    <r>
      <rPr>
        <b/>
        <i/>
        <sz val="10"/>
        <color indexed="8"/>
        <rFont val="Calibri"/>
        <family val="2"/>
      </rPr>
      <t>(Competitive HTC Only) [10 TAC §11.3(g)]</t>
    </r>
  </si>
  <si>
    <r>
      <rPr>
        <b/>
        <sz val="10"/>
        <color indexed="8"/>
        <rFont val="Calibri"/>
        <family val="2"/>
      </rPr>
      <t>Limitations on Developments in Certain Census Tracts.</t>
    </r>
    <r>
      <rPr>
        <sz val="10"/>
        <color indexed="8"/>
        <rFont val="Calibri"/>
        <family val="2"/>
      </rPr>
      <t xml:space="preserve">  The proposed Development is </t>
    </r>
    <r>
      <rPr>
        <b/>
        <u/>
        <sz val="10"/>
        <color indexed="8"/>
        <rFont val="Calibri"/>
        <family val="2"/>
      </rPr>
      <t>NOT</t>
    </r>
    <r>
      <rPr>
        <sz val="10"/>
        <color indexed="8"/>
        <rFont val="Calibri"/>
        <family val="2"/>
      </rPr>
      <t xml:space="preserve"> a New Construction or Adaptive Reuse development that will be located in a census tract that has more than 20% HTC units per total households. (§11.3(e))</t>
    </r>
  </si>
  <si>
    <t>The poverty rate for the Census Tract is above 40% (55% for Regions 11 or 13), and the Neighborhood Risk Factors Report and required documentation has been submitted.</t>
  </si>
  <si>
    <t>Pursuant to §42(g)(1)(A) - (C), the term “qualified low income housing development” means any project or residential rental property, if the Development meets one of the requirements below, whichever is elected by the taxpayer.” Once an election is made, it is irrevocable.  Select only one:</t>
  </si>
  <si>
    <t>Applicant elects to use the Average Income for the Development.</t>
  </si>
  <si>
    <t>New Construction or Adaptive Reuse Development is in a QCT with 20% or greater Housing Tax Credit Units per household, and a resolution from the Governing Body of the appropriate municipality or county allowing the construction of the Development is included behind Tab 8.†*</t>
  </si>
  <si>
    <r>
      <rPr>
        <sz val="9"/>
        <color theme="1"/>
        <rFont val="Calibri"/>
        <family val="2"/>
      </rPr>
      <t>†</t>
    </r>
    <r>
      <rPr>
        <sz val="9"/>
        <color theme="1"/>
        <rFont val="Calibri"/>
        <family val="2"/>
        <scheme val="minor"/>
      </rPr>
      <t>Rehabilitation Developments located in a QCT with 20 percent or greater Housing Tax Credit Units per total households are eligible to qualify for the boost and are not required to obtain such a resolution from the Governing Body.</t>
    </r>
  </si>
  <si>
    <r>
      <t xml:space="preserve">NOTE: Definition of "Adaptive Reuse" has changed. Review 10 TAC </t>
    </r>
    <r>
      <rPr>
        <sz val="8"/>
        <color theme="1"/>
        <rFont val="Calibri"/>
        <family val="2"/>
      </rPr>
      <t>§11.1(d)(1) to ensure compliance.</t>
    </r>
  </si>
  <si>
    <t>NOTE: Definition of "Elderly Development" has changed. Review 10 TAC §11.1(d)(47) to ensure compliance.</t>
  </si>
  <si>
    <t>Preservation</t>
  </si>
  <si>
    <t>The site is contiguous to or within 1,000 feet of the site for the following eligible Pre-application(s) serving the same Target Population:</t>
  </si>
  <si>
    <t xml:space="preserve">Development financing includes a funding source that specifically allows for the intended Target Population.  A copy of that funding sources' authority to target the intended population is included behind this tab. </t>
  </si>
  <si>
    <t>Rent-up - new funds</t>
  </si>
  <si>
    <t>Rent-up - existing reserves*</t>
  </si>
  <si>
    <t>Operating - new funds</t>
  </si>
  <si>
    <t>Operating - existing reserves*</t>
  </si>
  <si>
    <t>Replacement  - new funds</t>
  </si>
  <si>
    <t>Replacement - existing reserves*</t>
  </si>
  <si>
    <t>Escrows - new funds</t>
  </si>
  <si>
    <t>Escrows - existing reserves*</t>
  </si>
  <si>
    <t>*Any existing reserve amounts should be listed on the Schedule of Sources.</t>
  </si>
  <si>
    <t>Off Site Costs</t>
  </si>
  <si>
    <t>Contractor Fees</t>
  </si>
  <si>
    <t>TDHCA Compliance fees ($40/HTC unit)</t>
  </si>
  <si>
    <t>TDHCA Direct Loan Compliance Fees ($34/MDL unit)</t>
  </si>
  <si>
    <t>TDHCA Bond Compliance Fees (TDHCA as Bond Issuer Only - $25/MRB unit)</t>
  </si>
  <si>
    <t>Bond Trustee Fees</t>
  </si>
  <si>
    <t>TDHCA Bond-Issuer Admin Fee (0.10%)</t>
  </si>
  <si>
    <t>CERTIFICATION OF NOTIFICATIONS AT PRE-APPLICATION</t>
  </si>
  <si>
    <t xml:space="preserve">While not required to be submitted in this Pre-Application, I have kept evidence of all notifications made and this evidence may be requested by the Department at any time during the Pre-Application and/or Application review. </t>
  </si>
  <si>
    <t>Extended Affordability (Scoring) §12.6(4) of the Multifamily Housing Revenue Bond Rules</t>
  </si>
  <si>
    <t>Preservation Initiative (Scoring) - §12.6(10) of the Multifamily Housing Revenue Bond Rules</t>
  </si>
  <si>
    <t>Evidence of authority to do business in Texas</t>
  </si>
  <si>
    <t xml:space="preserve">Evidence of Franchise Tax Account Status from the Texas Comptroller of Public Accounts; </t>
  </si>
  <si>
    <t xml:space="preserve">Evidence of Entity Registration from Texas Secretary of State; </t>
  </si>
  <si>
    <t>Certificate of Reservation from Texas Secretary of State; or</t>
  </si>
  <si>
    <t xml:space="preserve">Place the Certificate of Reservation or Evidence from the Texas Secretary of State of Authority to do business in Texas and the Evidence of Good Standing from the Texas Comptroller of Public Accounts behind this tab. </t>
  </si>
  <si>
    <t>Organization Documents Should be Included Behind this Tab</t>
  </si>
  <si>
    <t>Bond Review Board Residential Rental Attachment (RRA)</t>
  </si>
  <si>
    <t>Working Group Distribution List</t>
  </si>
  <si>
    <t>Complete the working group distribution list by providing the names and contact information as requested for each identified party below. If unknown at this time, indicate "TBD" or if not utilized, indicate "N/A".</t>
  </si>
  <si>
    <t>NAME</t>
  </si>
  <si>
    <t>TELEPHONE NUMBER/EMAIL</t>
  </si>
  <si>
    <t>ISSUER</t>
  </si>
  <si>
    <t>Texas Department of Housing and Community Affairs</t>
  </si>
  <si>
    <t>P.O. Box 13941</t>
  </si>
  <si>
    <t>City, State, Zip</t>
  </si>
  <si>
    <t>Austin, Texas  78711-3941</t>
  </si>
  <si>
    <t>Contact 1</t>
  </si>
  <si>
    <t>Teresa Morales</t>
  </si>
  <si>
    <t>(512) 475-3344</t>
  </si>
  <si>
    <t>Contact 2</t>
  </si>
  <si>
    <t>Contact 3</t>
  </si>
  <si>
    <t>Liz Cline-Rew</t>
  </si>
  <si>
    <t>(512) 475-3227</t>
  </si>
  <si>
    <t>ISSUER’S BOND COUNSEL</t>
  </si>
  <si>
    <t>Bracewell, LLP</t>
  </si>
  <si>
    <t>111 Congress Avenue</t>
  </si>
  <si>
    <t>Suite 2300</t>
  </si>
  <si>
    <t>Austin, TX  78701</t>
  </si>
  <si>
    <t>Elizabeth Bowes</t>
  </si>
  <si>
    <t>(512) 542-2104</t>
  </si>
  <si>
    <t xml:space="preserve">elizabeth.bowes@bracewell.com </t>
  </si>
  <si>
    <t>Victoria Ozimek</t>
  </si>
  <si>
    <t>(512) 542-2103</t>
  </si>
  <si>
    <t>victoria.ozimek@bracewell.com</t>
  </si>
  <si>
    <t>(Tax Matters)</t>
  </si>
  <si>
    <t>(Paralegal)</t>
  </si>
  <si>
    <t>ISSUER’S DISCLOSURE COUNSEL</t>
  </si>
  <si>
    <t>McCall, Parkhurst and Horton LLP</t>
  </si>
  <si>
    <t>717 North Harwood St. Ste 900</t>
  </si>
  <si>
    <t>Dallas, TX 75201</t>
  </si>
  <si>
    <t>Mark Malveaux</t>
  </si>
  <si>
    <t>(214) 754-9200</t>
  </si>
  <si>
    <t xml:space="preserve">mmalveaux@mphlegal.com </t>
  </si>
  <si>
    <t>ISSUER’S FINANCIAL ADVISOR</t>
  </si>
  <si>
    <t>BORROWER</t>
  </si>
  <si>
    <t>BORROWER’S COUNSEL</t>
  </si>
  <si>
    <t>BORROWER’S LIMITED PARTNER</t>
  </si>
  <si>
    <t>BORROWER’S LIMITED COUNSEL PARTNER</t>
  </si>
  <si>
    <t>UNDERWRITER (if applicable)</t>
  </si>
  <si>
    <t>UNDERWRITER’S COUNSEL (if applicable)</t>
  </si>
  <si>
    <t>TRUSTEE (must be selected from Department's approved list published on website)</t>
  </si>
  <si>
    <t>TRUSTEE’S COUNSEL</t>
  </si>
  <si>
    <t>RATING AGENCY (if applicable)</t>
  </si>
  <si>
    <t>(512) 494-3636</t>
  </si>
  <si>
    <t>Andrew Prihoda</t>
  </si>
  <si>
    <t>(512) 494-3603</t>
  </si>
  <si>
    <t>andrew.prihoda@bracewell.com</t>
  </si>
  <si>
    <t>Contact 4</t>
  </si>
  <si>
    <t>Development Number:</t>
  </si>
  <si>
    <t>SCORING ITEM</t>
  </si>
  <si>
    <t>APPLICANT</t>
  </si>
  <si>
    <t>(A)  Priority 1 Applications (10 points);</t>
  </si>
  <si>
    <t>(B)  Priority 2 Applications (7 points);</t>
  </si>
  <si>
    <t>(C)  Priority 3 Applications (5 points).</t>
  </si>
  <si>
    <t>Cost of Development per Square Foot</t>
  </si>
  <si>
    <t xml:space="preserve">Unit Sizes  </t>
  </si>
  <si>
    <t>(C) 2 Bedroom - no Units less than 850 square feet; and/or</t>
  </si>
  <si>
    <t>(D) 3 Bedroom - no Units less than 1,050 square feet; and/or</t>
  </si>
  <si>
    <t>(E) 4 Bedroom - no Units less than 1,250 square feet.</t>
  </si>
  <si>
    <t xml:space="preserve">Extended Affordability </t>
  </si>
  <si>
    <t>Unit and Development Construction Features</t>
  </si>
  <si>
    <t>Common Amenities</t>
  </si>
  <si>
    <t>Select the appropriate number of points:</t>
  </si>
  <si>
    <t>Resident Supportive Services</t>
  </si>
  <si>
    <t>Underserved Area</t>
  </si>
  <si>
    <t xml:space="preserve">(A) Texas State Senator and Texas State Representative of the districts whose boundaries include the proposed Development Site; </t>
  </si>
  <si>
    <t>(B) Mayor of the municipality, if the Development is within a municipality or its ETJ;</t>
  </si>
  <si>
    <t>(D) Presiding officer of the Governing Body of the county in which the Development Site is located;</t>
  </si>
  <si>
    <t xml:space="preserve">(F) Superintendent of the school district in which the Development Site is located; and </t>
  </si>
  <si>
    <t>(G) Presiding officer of the board of trustees of the school district in which the Development Site is located.</t>
  </si>
  <si>
    <t>Preservation  Initiative</t>
  </si>
  <si>
    <t>Total Points</t>
  </si>
  <si>
    <r>
      <t xml:space="preserve">Income and Rent Levels of the Tenants </t>
    </r>
    <r>
      <rPr>
        <sz val="11"/>
        <rFont val="Calibri"/>
        <family val="2"/>
      </rPr>
      <t xml:space="preserve"> </t>
    </r>
  </si>
  <si>
    <r>
      <t>Declared Disaster Areas</t>
    </r>
    <r>
      <rPr>
        <sz val="11"/>
        <rFont val="Calibri"/>
        <family val="2"/>
      </rPr>
      <t xml:space="preserve"> </t>
    </r>
  </si>
  <si>
    <t>Wholly or partially within a Colonia;</t>
  </si>
  <si>
    <r>
      <t>Entirely within the boundaries of an Economically Distressed Area</t>
    </r>
    <r>
      <rPr>
        <sz val="10"/>
        <color indexed="8"/>
        <rFont val="Calibri"/>
        <family val="2"/>
      </rPr>
      <t>;</t>
    </r>
  </si>
  <si>
    <t>Name of Elementary School</t>
  </si>
  <si>
    <t>Name of Public Library</t>
  </si>
  <si>
    <t>Included with Application</t>
  </si>
  <si>
    <t>Not included with Application</t>
  </si>
  <si>
    <t>Local Public School and Public Library Information</t>
  </si>
  <si>
    <t>Additional Scoring Items</t>
  </si>
  <si>
    <r>
      <t>Development Support / Opposition</t>
    </r>
    <r>
      <rPr>
        <sz val="11"/>
        <rFont val="Calibri"/>
        <family val="2"/>
      </rPr>
      <t xml:space="preserve"> (maximum points +24 to -24).  Each letter will receive a maximum of +3 to -3 (all letters received by 5:00 p.m. Central Time Zone, ten (10) business days prior to the date of the TDHCA Board meeting  will be used in scoring). Letters must clearly state support or opposition to the specific Development. State Representatives or Senators as well as local elected officials to be considered are those in office at the time of submission. Letters of support from State or local elected officials that do not represent the district containing the proposed Development Site will not qualify for points under this item. Neutral letters, letters that do not specifically refer to the Development or do not explicitly state support will receive zero (0) points. A letter that does not directly express support but expresses it indirectly by inference (i.e. a letter that says "the local jurisdiction supports the Development and I support the local jurisdiction" will be treated as a neutral letter). A letter from a State elected official that does not directly indicate support by the official, but expresses support on behalf of the official's constituents or community (i.e. "My constituents support the Development and I am relaying their support" counts as a support letter.  </t>
    </r>
  </si>
  <si>
    <t>The Development is located in a declared  disaster area at the time the complete pre-application  is submitted or at any time within the two-year period preceding the date of the pre-application submission. (7 points)</t>
  </si>
  <si>
    <t>Jonathan Galvan</t>
  </si>
  <si>
    <t>Bond Program Specialist</t>
  </si>
  <si>
    <t>(512) 475-3963</t>
  </si>
  <si>
    <t xml:space="preserve">I (we) certify that the notifications are, in general, not older than 3 months from the date of Pre-Application submission as required under §12.5(8) of the Multifamily Housing Revenue Bond Rules and/or §11.203 of the QAP. </t>
  </si>
  <si>
    <t>I certify that all the information provided is correct.</t>
  </si>
  <si>
    <t>Director of Multifamily Bonds</t>
  </si>
  <si>
    <t>(B) Add five (5) years of affordability to extend the State Restrictive Period for a total of thirty-five (35) years. (2 points)</t>
  </si>
  <si>
    <t>(A) Add ten (10) years of affordability to extend the State Restrictive Period for a total of forty (40) years. (3 points)</t>
  </si>
  <si>
    <t xml:space="preserve">A pre-application may qualify for up to ten (10) points for this item. By electing the points the Applicant will be required to provide a combination of supportive services, as further listed in §11.101(b)(7) of the Qualified Allocation Plan. The services must be appropriate for the proposed tenants and there must be adequate space for the intended services. No fees may be charged to the residents for any of the services. Services must be provided on-site or transportation to those off-site services must be provided. The provision and complete list of services will be included in the Bond Regulatory Agreement. </t>
  </si>
  <si>
    <t>(A) The Development Owner shall provide resident services sufficient to substantiate ten (10) points</t>
  </si>
  <si>
    <t>(B) The Development Owner shall provide resident services sufficient to substantiate eight (8) points</t>
  </si>
  <si>
    <t>Waiting List</t>
  </si>
  <si>
    <t xml:space="preserve">Acquisition /Rehab developments will automatically receive 1 point. </t>
  </si>
  <si>
    <t>Development Activities I</t>
  </si>
  <si>
    <t>must qualify for</t>
  </si>
  <si>
    <t>Points</t>
  </si>
  <si>
    <t>A.</t>
  </si>
  <si>
    <t>Unit Sizes</t>
  </si>
  <si>
    <t>Bedroom Size</t>
  </si>
  <si>
    <t>Square Footage</t>
  </si>
  <si>
    <t>OR;</t>
  </si>
  <si>
    <t>B.</t>
  </si>
  <si>
    <t>Development will meet all specifications and accessibility requirements reflected in the Certification of Development Owner form pursuant to 10 TAC §11.101(b)(8).</t>
  </si>
  <si>
    <r>
      <t xml:space="preserve">All Units accessed by the ground floor or by elevator (affected units) comply with the visitability requirements in clauses (i) – (iii) of 10 TAC §11.101(b)(8)(B), </t>
    </r>
    <r>
      <rPr>
        <b/>
        <sz val="10"/>
        <rFont val="Calibri"/>
        <family val="2"/>
      </rPr>
      <t>regardless of building type.</t>
    </r>
  </si>
  <si>
    <t>and</t>
  </si>
  <si>
    <t>Development will meet all specifications and accessibility requirements reflected in 10 TAC Chapter 1, Subchapter B,  §1.207.</t>
  </si>
  <si>
    <t>Development has a minimum of 5% of all units in the development set aside for the mobility impaired and an additional 2% set aside for the hearing and/or visually impaired.</t>
  </si>
  <si>
    <t>Exempt</t>
  </si>
  <si>
    <t xml:space="preserve">Unit Requirements </t>
  </si>
  <si>
    <t>Common Amenities (10 TAC §11.101(b)(5) and 10 TAC §12.6(6))</t>
  </si>
  <si>
    <t>Application will meet a minimum of eight (8) points as outlined in 10 TAC §12.6(7).</t>
  </si>
  <si>
    <t>Application will meet a minimum of ten (10) points as outlined in 10 TAC §12.6(7).</t>
  </si>
  <si>
    <t>Development Accessibility Requirements (10 TAC §1.207; 10 TAC §11.101(b)(8))</t>
  </si>
  <si>
    <t>John Martinez</t>
  </si>
  <si>
    <t>john.martinez@bracewell.com</t>
  </si>
  <si>
    <t>LENDER</t>
  </si>
  <si>
    <t>LENDER'S COUNSEL</t>
  </si>
  <si>
    <r>
      <t>Application will meet a minimum of nine (9) points as outlined in 10 TAC §11.101(b)(6)(B) of the QAP and §12.6(5) of the Multifamily Housing Revenue Bond Rules.</t>
    </r>
    <r>
      <rPr>
        <b/>
        <sz val="10"/>
        <color rgb="FF000000"/>
        <rFont val="Calibri"/>
        <family val="2"/>
      </rPr>
      <t>**</t>
    </r>
  </si>
  <si>
    <r>
      <t xml:space="preserve">The square footage for each unit type must meet the following minimums in order to qualify for points (6 points).  Sizes reflected on the </t>
    </r>
    <r>
      <rPr>
        <i/>
        <sz val="11"/>
        <rFont val="Calibri"/>
        <family val="2"/>
      </rPr>
      <t>Rent Schedule</t>
    </r>
    <r>
      <rPr>
        <sz val="11"/>
        <rFont val="Calibri"/>
        <family val="2"/>
      </rPr>
      <t xml:space="preserve"> must meet these requirements.</t>
    </r>
  </si>
  <si>
    <t xml:space="preserve">The undersigned hereby makes an Application to Texas Department of Housing and Community Affairs.  The Applicant affirms that they have read and understand, as applicable, Title 10, Texas Administrative Code (10 TAC), Chapters 1, 8, 11, 12, and 13 . Specifically, the undersigned understands the requirements under 10 TAC §11.101 of the Qualified Allocation Plan (QAP), Site and Development Requirements and Restrictions, as well as Internal Revenue Code Section 42. By signing this document, Applicant is affirming that all statements and representations made in this certification, this supplement and corresponding bond pre-application, including all supporting materials, are true and correct under penalty of law, including Chapter 37 of the Texas Penal Code titled Perjury, and Other Falsification and subject to criminal penalties as defined by the State of Texas.  Applicant is also affirming understanding of 10 TAC §11.1(j) of the QAP, relating to Public Information Requests, specifically that the filing of an Application with the Department is deemed as consent to release any and all information contained therein.  Applicant also agrees to be responsible for payment of all costs incurred for the above referenced transaction. </t>
  </si>
  <si>
    <t xml:space="preserve">Development will provide sufficient common amenities to qualify for the number of points indicated above, pursuant to 10 TAC §11.101(b)(5) of the QAP. Applications for scattered site developments should refer to 10 TAC §11.101(b)(5)(B). The maximum amount of points shall not exceed twenty-two (22) pursuant to §12.6(6) of the Multifamily Housing Revenue Bond Rules. </t>
  </si>
  <si>
    <t>For areas that did not score above, entirely within a census tract that does not have another Development that was awarded 15 or fewer years ago according to the Department’s property inventory tab of the Site Demographic Characteristics Report;</t>
  </si>
  <si>
    <t>For areas that did not score for the either of the two preceding items, entirely within a census tract that does not have another Development that was awarded 10 or fewer years ago according to the Department’s property inventory tab of the Site Demographic Characteristics Report;</t>
  </si>
  <si>
    <t>4% Housing Tax Credit Program Manager</t>
  </si>
  <si>
    <t>Unit Requirements (10 TAC §12.6(3) and §11.9(b)(1)(A))</t>
  </si>
  <si>
    <t>Resident Supportive Services (10 TAC §11.101(b)(7) and 10 TAC §12.6(7))</t>
  </si>
  <si>
    <r>
      <t>Pursuant to 10 TAC §12.5(8) of the Multifamily Housing Revenue Bond Rule and 10 TAC §11.203 of the QAP, evidence of notifications includes this sworn affidavit, and the Elected Officials and Neighborhood Organizations</t>
    </r>
    <r>
      <rPr>
        <b/>
        <i/>
        <sz val="10"/>
        <rFont val="Calibri"/>
        <family val="2"/>
      </rPr>
      <t xml:space="preserve"> </t>
    </r>
    <r>
      <rPr>
        <b/>
        <sz val="10"/>
        <rFont val="Calibri"/>
        <family val="2"/>
      </rPr>
      <t xml:space="preserve">Forms.  </t>
    </r>
  </si>
  <si>
    <r>
      <t xml:space="preserve">I (We) certify that, in addition to all of the required neighborhood organizations, the following entities were notified in accordance with 10 TAC §12.5(8) of the Multifamily Housing Bond Rules and  10 TAC §11.203 of the QAP.  The notifications were in the format provided in the </t>
    </r>
    <r>
      <rPr>
        <i/>
        <sz val="10"/>
        <rFont val="Calibri"/>
        <family val="2"/>
      </rPr>
      <t>Application Notification Template</t>
    </r>
    <r>
      <rPr>
        <sz val="10"/>
        <rFont val="Calibri"/>
        <family val="2"/>
      </rPr>
      <t xml:space="preserve">.  All of the following entities were notified and are correctly listed on the </t>
    </r>
    <r>
      <rPr>
        <i/>
        <sz val="10"/>
        <rFont val="Calibri"/>
        <family val="2"/>
      </rPr>
      <t>Elected Officials Form</t>
    </r>
    <r>
      <rPr>
        <sz val="10"/>
        <rFont val="Calibri"/>
        <family val="2"/>
      </rPr>
      <t xml:space="preserve"> and </t>
    </r>
    <r>
      <rPr>
        <i/>
        <sz val="10"/>
        <rFont val="Calibri"/>
        <family val="2"/>
      </rPr>
      <t>Neighborhood Organizations Form</t>
    </r>
    <r>
      <rPr>
        <sz val="10"/>
        <rFont val="Calibri"/>
        <family val="2"/>
      </rPr>
      <t>:</t>
    </r>
  </si>
  <si>
    <t>At least 15% of the Units in the Development contain three or more bedrooms. The specific number of three or more</t>
  </si>
  <si>
    <t>(A) Efficiency - no Units less than 500 square feet; and/or</t>
  </si>
  <si>
    <t>(B) 1 Bedroom - no Units less than 600 square feet; and/or</t>
  </si>
  <si>
    <t>Total Units are 16 to 40, 2 points are required to meet Threshold.</t>
  </si>
  <si>
    <t>Total Units are 41 to 76, 4 points are required to meet Threshold.</t>
  </si>
  <si>
    <t>Total Units are 77 to 99, 7 points are required to meet Threshold.</t>
  </si>
  <si>
    <t>Total Units are 100 to 149, 10 points are required to meet Threshold.</t>
  </si>
  <si>
    <t>Total Units are 150 to 199, 14 points are required to meet Threshold.</t>
  </si>
  <si>
    <t>Total Units are 200 or more, 18 points are required to meet Threshold.</t>
  </si>
  <si>
    <t>Assisting Households with Children</t>
  </si>
  <si>
    <t>A pre-application may receive one (1) point if at least 15% of the Units in the Development contain three or more bedrooms. The specific number of three or more bedrooms may change from pre-application to full application, but the minimum percentage must still be met.</t>
  </si>
  <si>
    <t>FOR PURPOSES OF SCHEDULING THE BOND PUBLIC HEARING, IF REQUIRED TO DO IN-PERSON, PROVIDE THE NAME AND LOCATION OF THE ELEMENTARY SCHOOL AND PUBLIC LIBRARY CLOSEST TO THE DEVELOPMENT SITE:</t>
  </si>
  <si>
    <t xml:space="preserve">Development is proposing Rehabilitation (excluding Reconstruction) and is not required to meet the size requirements above.  Must select the box in order to qualify for the points. </t>
  </si>
  <si>
    <r>
      <t xml:space="preserve"> bedrooms may change from pre-application to full application, but the minimum percentage must still be met. </t>
    </r>
    <r>
      <rPr>
        <b/>
        <sz val="10"/>
        <color theme="1"/>
        <rFont val="Calibri"/>
        <family val="2"/>
        <scheme val="minor"/>
      </rPr>
      <t>(1 point)</t>
    </r>
  </si>
  <si>
    <t>The points selected will need to be substantiated at the time of full Application for the Development.  If there are changes to the Application prior to closing that have an adverse affect on the score and/or that would result in the Application being placed below another Application in the ranking, the application may be terminated and the Certificate of Reservation returned to the Texas Bond Review Board.</t>
  </si>
  <si>
    <r>
      <t>Administrative Deficiency Issuance &amp; Response:</t>
    </r>
    <r>
      <rPr>
        <sz val="11"/>
        <rFont val="Calibri"/>
        <family val="2"/>
      </rPr>
      <t xml:space="preserve">  Any deficiencies determined through the course of the Departments review will be communicated to the Applicant Contact, as noted in the Pre-Application, through email via an Administrative Deficiency notice. </t>
    </r>
  </si>
  <si>
    <t>All Developments must select at least the minimum threshold of points for common amenities based on the total number of Units in the Development. The complete list of amenities can be found in §11.101(b)(5) of the Qualified Allocation Plan. The points selected at pre-application and confirmed at Application will be required to be identified in the Bond Regulatory and Land Use Restriction Agreement and the points must be maintained throughout the State Restrictive Period. An Applicant may choose to exceed the minimum number of points necessary based on Development size; however, the maximum number of points under this item which a Development may be awarded shall not exceed 22 points. Pre-Applications involving non-contiguous scattered site Developments, excluding non-contiguous single family sites, will have to identify in the LURA which amenities are at each individual site.</t>
  </si>
  <si>
    <t>(A) Pre-Applications that participated in the prior year PAB Lottery (5 points);</t>
  </si>
  <si>
    <t>(B) Pre-applications that had an Inducement Resolution adoption date of November of the prior calendar year through March of the current calendar year (3 points);</t>
  </si>
  <si>
    <t>(C) Pre-applications that had an Inducement Resolution adoption date of April of the prior calendar year through July of the current calendar year (1 point);</t>
  </si>
  <si>
    <t>Bond Review Board Residential Rental Attachment.</t>
  </si>
  <si>
    <t>The Development is located in an area that qualifies as a Declared Disaster Area as defined in §12.6(11).</t>
  </si>
  <si>
    <t xml:space="preserve"> (7 points)</t>
  </si>
  <si>
    <r>
      <t xml:space="preserve">Development will maintain a 35 year State Restrictive Period. </t>
    </r>
    <r>
      <rPr>
        <b/>
        <sz val="10"/>
        <color indexed="8"/>
        <rFont val="Calibri"/>
        <family val="2"/>
      </rPr>
      <t>(2 points)</t>
    </r>
  </si>
  <si>
    <r>
      <t xml:space="preserve">Development will maintain a 40 year State Restrictive Period. </t>
    </r>
    <r>
      <rPr>
        <b/>
        <sz val="10"/>
        <color indexed="8"/>
        <rFont val="Calibri"/>
        <family val="2"/>
      </rPr>
      <t>(3 points)</t>
    </r>
  </si>
  <si>
    <r>
      <t>Declared Disaster Area (Scoring) - §12.6(11) of the Multifamily Housing Revenue Bond Rules and §</t>
    </r>
    <r>
      <rPr>
        <b/>
        <sz val="10"/>
        <rFont val="Calibri"/>
        <family val="2"/>
      </rPr>
      <t>11.9(d)(3) of the QAP</t>
    </r>
  </si>
  <si>
    <r>
      <t>Assisting Households with Children (Scoring) - §12.6(1</t>
    </r>
    <r>
      <rPr>
        <b/>
        <sz val="10"/>
        <rFont val="Calibri"/>
        <family val="2"/>
        <scheme val="minor"/>
      </rPr>
      <t>4</t>
    </r>
    <r>
      <rPr>
        <b/>
        <sz val="10"/>
        <color theme="1"/>
        <rFont val="Calibri"/>
        <family val="2"/>
        <scheme val="minor"/>
      </rPr>
      <t>) of the Multifamily Housing Revenue Bond Rules</t>
    </r>
  </si>
  <si>
    <t>Resolution specifically expressing support and has been adopted by the applicable Governing Body</t>
  </si>
  <si>
    <t xml:space="preserve"> will count as support for a maximum of 3 points;</t>
  </si>
  <si>
    <t>Development Site is located;</t>
  </si>
  <si>
    <t>extraterritorial jurisdiction)</t>
  </si>
  <si>
    <t>·         Mayor of any municipality containing the Development (or its extraterritorial jurisdiction);</t>
  </si>
  <si>
    <t>·         All elected members of the Governing Body of any municipality containing the Development (or its</t>
  </si>
  <si>
    <r>
      <t xml:space="preserve">Pre-Applications may qualify for four (4) points, regardless of varying point options listed in QAP, for proposed Developments located in </t>
    </r>
    <r>
      <rPr>
        <b/>
        <u/>
        <sz val="10"/>
        <rFont val="Calibri"/>
        <family val="2"/>
      </rPr>
      <t>ONE</t>
    </r>
    <r>
      <rPr>
        <b/>
        <sz val="10"/>
        <rFont val="Calibri"/>
        <family val="2"/>
      </rPr>
      <t xml:space="preserve"> of the following areas; evidence must be submitted behind this tab.</t>
    </r>
  </si>
  <si>
    <t xml:space="preserve">A pre-application may be eligible for two (2) points for Preservation Development, including a Rehabilitation proposal on properties which are nearing expiration of an existing affordability requirement within the next two years or for which there has been a rent restriction in the past ten years.  Evidence is submitted behind this tab. </t>
  </si>
  <si>
    <t>This includes rehabilitation proposals on properties which are nearing expiration of an existing affordability requirement within the next two (2) years or for which there has been a rent restriction requirement in the past ten years.  Evidence of the affordability requirement must be submitted with the pre-application. (2 points)</t>
  </si>
  <si>
    <t>(C) Elected member of the Governing Body of the municipality, if the Development is within a municipality or its ETJ, who represents the district in which the Development Site is located;</t>
  </si>
  <si>
    <t xml:space="preserve">(E) Elected member of the Governing Body of the county, who represents the district in which the </t>
  </si>
  <si>
    <t xml:space="preserve">By:  _____________________________________       </t>
  </si>
  <si>
    <t>Signature of Applicant / Owner</t>
  </si>
  <si>
    <t>Date: _________________________</t>
  </si>
  <si>
    <t>Entirely within a census tract that does not have another Development that was awarded 20 or fewer years ago that serves the same Target Population according to the Department’s property inventory tab of the Site Demographic Characteristics Report;</t>
  </si>
  <si>
    <t>Acquisition /Rehab (excluding Reconstruction) and Supportive Housing developments  will automatically receive 6 points.</t>
  </si>
  <si>
    <t>CSG Advisors</t>
  </si>
  <si>
    <t>Adam Cray</t>
  </si>
  <si>
    <t>acray@csgadvisors.com</t>
  </si>
  <si>
    <t>Joanie Monaghan</t>
  </si>
  <si>
    <t>(970) 531-6485</t>
  </si>
  <si>
    <t>jmonaghan@csgadvisors.com</t>
  </si>
  <si>
    <t>eslonim@csgadvisors.com</t>
  </si>
  <si>
    <t>(415) 830-8895</t>
  </si>
  <si>
    <t>Emma Slonim</t>
  </si>
  <si>
    <t>(215) 883-6968</t>
  </si>
  <si>
    <t xml:space="preserve">teresa.morales@tdhca.texas.gov </t>
  </si>
  <si>
    <t>liz.cline@tdhca.texas.gov</t>
  </si>
  <si>
    <t>jonathan.galvan@tdhca.texas.gov</t>
  </si>
  <si>
    <t>Rachel Koerner</t>
  </si>
  <si>
    <t>(512) 542-2111</t>
  </si>
  <si>
    <t>rachel.koerner@bracewell.com</t>
  </si>
  <si>
    <t>41 Perimeter Center East</t>
  </si>
  <si>
    <t>Suite 615</t>
  </si>
  <si>
    <t>Atlanta, GA  30346-1976</t>
  </si>
  <si>
    <t xml:space="preserve">2026 Multifamily Bond Pre-Application Supplement            </t>
  </si>
  <si>
    <t>2026 Multifamily Bond Pre-Application Certification</t>
  </si>
  <si>
    <t>Download the RRA form from the BRB website (www.brb.texas.gov/2026-program-year/) and place behind this tab.  Be sure the priority designation is consistent with the Rent Schedule.</t>
  </si>
  <si>
    <t>2026 Private Activity Bond Pre-Application Scoring Form</t>
  </si>
  <si>
    <t>The 2026 Declared Disaster Areas information can be found on the Apply for Funds page on the Department's website.</t>
  </si>
  <si>
    <t>Sponsor Contribution</t>
  </si>
  <si>
    <t xml:space="preserve">Applicable to pre-applications requesting an issuance of Qualified 501(c)(3) bonds only.  </t>
  </si>
  <si>
    <t>A pre-application may qualify for up to ten (10) points for this item based on the amount of sponsor contribution as reflected in the pre-application.  The contribution shall be in the form of cash or land contribution or other contribution acceptable to the Department. A contribution in the form of deferred developer fee will not qualify for points.</t>
  </si>
  <si>
    <t>(A) A sponsor contribution of at least 10% will be provided (10 points)</t>
  </si>
  <si>
    <t>(B) A contribution of at least 5% will be provided (7 points)</t>
  </si>
  <si>
    <t>Sponsor Contribution (Scoring) - §12.6(15) of the Multifamily Housing Revenue Bond Rules</t>
  </si>
  <si>
    <r>
      <t xml:space="preserve">A sponsor contribution of at least 10% will be provided </t>
    </r>
    <r>
      <rPr>
        <b/>
        <sz val="10"/>
        <color theme="1"/>
        <rFont val="Calibri"/>
        <family val="2"/>
        <scheme val="minor"/>
      </rPr>
      <t>(10 points)</t>
    </r>
  </si>
  <si>
    <r>
      <t>A contribution of at least 5% will be provided</t>
    </r>
    <r>
      <rPr>
        <b/>
        <sz val="10"/>
        <color theme="1"/>
        <rFont val="Calibri"/>
        <family val="2"/>
        <scheme val="minor"/>
      </rPr>
      <t xml:space="preserve"> (7 points)</t>
    </r>
  </si>
  <si>
    <t>Costs shall be defined as the Building Cost as represented in the Development Cost Schedule provided in the pre-application. The calculation does not include indirect construction costs or site work.  Pre-applications that do not exceed $160 per square foot of Net Rentable Area will receive one (1) point.</t>
  </si>
  <si>
    <t>Acquisition /Rehabilitation (excluding Reconstruction) and Supportive Housing developments will start with a base score of 5 points. Rehabilitation Developments that also include New Construction will not start with a base score and must meet the nine (9) point minimum.</t>
  </si>
  <si>
    <r>
      <t>A pre-application that is on the Department’s waiting list with the TBRB and does not have an active Certificate of Reservation at the time of the Private Activity Bond Lottery may have up to five (5) points added to their pre-application score if participating in the Lottery for the upcoming program year.  These points will be added by staff once all of the scores for Lottery applications have been finalized.</t>
    </r>
    <r>
      <rPr>
        <b/>
        <sz val="11"/>
        <rFont val="Calibri"/>
        <family val="2"/>
      </rPr>
      <t xml:space="preserve"> </t>
    </r>
    <r>
      <rPr>
        <b/>
        <i/>
        <sz val="11"/>
        <rFont val="Calibri"/>
        <family val="2"/>
      </rPr>
      <t>Developments applying for 501(c)(3) bonds are not eligible for these points.</t>
    </r>
  </si>
  <si>
    <r>
      <t xml:space="preserve">Development is New Construction, Reconstruction and will meet the Unit Size requirements in order to qualify for 6 points. </t>
    </r>
    <r>
      <rPr>
        <sz val="10"/>
        <color rgb="FFFF0000"/>
        <rFont val="Calibri"/>
        <family val="2"/>
      </rPr>
      <t xml:space="preserve"> </t>
    </r>
    <r>
      <rPr>
        <sz val="10"/>
        <rFont val="Calibri"/>
        <family val="2"/>
      </rPr>
      <t>If Rehabilitation that also includes New Construction, the New Construction Units must meet these size requirements.</t>
    </r>
  </si>
  <si>
    <r>
      <t xml:space="preserve">All Developments must meet at least the minimum threshold of 9 points in Unit and Development Features pursuant to §11.101(b)(6)(B) of the Qualified Allocation Plan. The points selected at pre-application and confirmed at Application will be required to be identified in the Bond Regulatory and Land Use Restriction Agreement and the points must be maintained throughout the State Restrictive Period. </t>
    </r>
    <r>
      <rPr>
        <sz val="11"/>
        <color rgb="FFFF0000"/>
        <rFont val="Calibri"/>
        <family val="2"/>
      </rPr>
      <t>Rehabilitation Developments that also include New Construction will not start with a base score and must include enough amenities to meet a minimum of nine (9) points.</t>
    </r>
    <r>
      <rPr>
        <sz val="11"/>
        <color indexed="8"/>
        <rFont val="Calibri"/>
        <family val="2"/>
      </rPr>
      <t xml:space="preserve"> Pre-applications involving scattered site Developments must have a specific amenity located within each Unit to receive points. (9 points)</t>
    </r>
  </si>
  <si>
    <r>
      <t xml:space="preserve">** Rehabilitation Developments and Supportive Housing Developments will start with a base score of five (5) points. </t>
    </r>
    <r>
      <rPr>
        <b/>
        <i/>
        <sz val="10"/>
        <rFont val="Calibri"/>
        <family val="2"/>
      </rPr>
      <t xml:space="preserve">Rehabilitation Developments that also include New Construction will not start with a base score and must include enough amenities to meet a minimum of nine (9) points. </t>
    </r>
  </si>
  <si>
    <t xml:space="preserve">The Development Site is located entirely within a Census tract with a median household income in the highest </t>
  </si>
  <si>
    <t>quartile among Census tracts within the uniform service region according to the Site Demographics Characteristics Report.</t>
  </si>
  <si>
    <t>A Development is located in an Underserved Area as further described in §12.6(8) of the Multifamily Housing Revenue Bond Rules and §11.9(c)(6)(A) - (E), or (H) of the Qualified Allocation Plan. (4 points maximum, regardless of varying point options listed in QAP)</t>
  </si>
  <si>
    <t>Underserved Area (Scoring) - §12.6(8) of the Multifamily Housing Revenue Bond Rules and §11.9(c)(6)(A) - (E), or (H) of the QAP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</si>
</sst>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quot;$&quot;#,##0.00"/>
    <numFmt numFmtId="168" formatCode="[&lt;=9999999]###\-####;\(###\)\ ###\-####"/>
    <numFmt numFmtId="169" formatCode="\(###\)\ ###\-####"/>
    <numFmt numFmtId="170" formatCode="&quot;TC &quot;00&quot;%&quot;"/>
    <numFmt numFmtId="171" formatCode="[$-409]m/d/yy\ h:mm\ AM/PM;@"/>
    <numFmt numFmtId="172" formatCode="&quot;$&quot;0.00&quot; psf&quot;"/>
  </numFmts>
  <fonts count="158" x14ac:knownFonts="1">
    <font>
      <sz val="11"/>
      <color theme="1"/>
      <name val="Calibri"/>
      <family val="2"/>
      <scheme val="minor"/>
    </font>
    <font>
      <sz val="11"/>
      <color indexed="8"/>
      <name val="Calibri"/>
      <family val="2"/>
    </font>
    <font>
      <sz val="11"/>
      <color indexed="8"/>
      <name val="Calibri"/>
      <family val="2"/>
    </font>
    <font>
      <sz val="10"/>
      <name val="Arial"/>
      <family val="2"/>
    </font>
    <font>
      <u/>
      <sz val="10"/>
      <color indexed="12"/>
      <name val="Arial"/>
      <family val="2"/>
    </font>
    <font>
      <sz val="10"/>
      <color indexed="8"/>
      <name val="Calibri"/>
      <family val="2"/>
    </font>
    <font>
      <sz val="10"/>
      <name val="Arial Narrow"/>
      <family val="2"/>
    </font>
    <font>
      <b/>
      <sz val="10"/>
      <name val="Times New Roman"/>
      <family val="1"/>
    </font>
    <font>
      <sz val="10"/>
      <name val="Times New Roman"/>
      <family val="1"/>
    </font>
    <font>
      <b/>
      <sz val="11"/>
      <color indexed="8"/>
      <name val="Calibri"/>
      <family val="2"/>
    </font>
    <font>
      <sz val="10"/>
      <name val="Arial"/>
      <family val="2"/>
    </font>
    <font>
      <b/>
      <sz val="16"/>
      <name val="Calibri"/>
      <family val="2"/>
    </font>
    <font>
      <i/>
      <sz val="10"/>
      <color indexed="8"/>
      <name val="Calibri"/>
      <family val="2"/>
    </font>
    <font>
      <b/>
      <u/>
      <sz val="10"/>
      <color indexed="8"/>
      <name val="Calibri"/>
      <family val="2"/>
    </font>
    <font>
      <vertAlign val="superscript"/>
      <sz val="10"/>
      <color indexed="8"/>
      <name val="Calibri"/>
      <family val="2"/>
    </font>
    <font>
      <i/>
      <sz val="11"/>
      <color indexed="8"/>
      <name val="Calibri"/>
      <family val="2"/>
    </font>
    <font>
      <b/>
      <i/>
      <sz val="11"/>
      <color indexed="8"/>
      <name val="Calibri"/>
      <family val="2"/>
    </font>
    <font>
      <sz val="11"/>
      <name val="Calibri"/>
      <family val="2"/>
    </font>
    <font>
      <b/>
      <i/>
      <sz val="11"/>
      <name val="Calibri"/>
      <family val="2"/>
    </font>
    <font>
      <u/>
      <sz val="11"/>
      <name val="Calibri"/>
      <family val="2"/>
    </font>
    <font>
      <b/>
      <sz val="11"/>
      <name val="Calibri"/>
      <family val="2"/>
    </font>
    <font>
      <b/>
      <sz val="10"/>
      <color indexed="8"/>
      <name val="Calibri"/>
      <family val="2"/>
    </font>
    <font>
      <sz val="10"/>
      <name val="Calibri"/>
      <family val="2"/>
    </font>
    <font>
      <vertAlign val="superscript"/>
      <sz val="10"/>
      <name val="Calibri"/>
      <family val="2"/>
    </font>
    <font>
      <sz val="11"/>
      <color indexed="8"/>
      <name val="Calibri"/>
      <family val="2"/>
    </font>
    <font>
      <b/>
      <sz val="11"/>
      <color indexed="8"/>
      <name val="Calibri"/>
      <family val="2"/>
    </font>
    <font>
      <b/>
      <sz val="10"/>
      <color indexed="8"/>
      <name val="Calibri"/>
      <family val="2"/>
    </font>
    <font>
      <sz val="10"/>
      <color indexed="8"/>
      <name val="Calibri"/>
      <family val="2"/>
    </font>
    <font>
      <sz val="10"/>
      <name val="Calibri"/>
      <family val="2"/>
    </font>
    <font>
      <i/>
      <sz val="10"/>
      <name val="Calibri"/>
      <family val="2"/>
    </font>
    <font>
      <b/>
      <sz val="10"/>
      <name val="Calibri"/>
      <family val="2"/>
    </font>
    <font>
      <sz val="12"/>
      <color indexed="8"/>
      <name val="Calibri"/>
      <family val="2"/>
    </font>
    <font>
      <sz val="10"/>
      <color indexed="12"/>
      <name val="Calibri"/>
      <family val="2"/>
    </font>
    <font>
      <sz val="9"/>
      <color indexed="12"/>
      <name val="Calibri"/>
      <family val="2"/>
    </font>
    <font>
      <sz val="11"/>
      <name val="Calibri"/>
      <family val="2"/>
    </font>
    <font>
      <b/>
      <sz val="11"/>
      <name val="Calibri"/>
      <family val="2"/>
    </font>
    <font>
      <b/>
      <sz val="16"/>
      <color indexed="8"/>
      <name val="Calibri"/>
      <family val="2"/>
    </font>
    <font>
      <b/>
      <i/>
      <sz val="10"/>
      <color indexed="8"/>
      <name val="Calibri"/>
      <family val="2"/>
    </font>
    <font>
      <b/>
      <sz val="12"/>
      <color indexed="8"/>
      <name val="Calibri"/>
      <family val="2"/>
    </font>
    <font>
      <b/>
      <sz val="16"/>
      <name val="Calibri"/>
      <family val="2"/>
    </font>
    <font>
      <sz val="9"/>
      <name val="Calibri"/>
      <family val="2"/>
    </font>
    <font>
      <sz val="12"/>
      <name val="Calibri"/>
      <family val="2"/>
    </font>
    <font>
      <b/>
      <sz val="12"/>
      <name val="Calibri"/>
      <family val="2"/>
    </font>
    <font>
      <b/>
      <sz val="12"/>
      <color indexed="10"/>
      <name val="Calibri"/>
      <family val="2"/>
    </font>
    <font>
      <b/>
      <sz val="11"/>
      <color indexed="10"/>
      <name val="Calibri"/>
      <family val="2"/>
    </font>
    <font>
      <sz val="16"/>
      <color indexed="8"/>
      <name val="Calibri"/>
      <family val="2"/>
    </font>
    <font>
      <sz val="10"/>
      <color indexed="48"/>
      <name val="Calibri"/>
      <family val="2"/>
    </font>
    <font>
      <b/>
      <sz val="10"/>
      <color indexed="48"/>
      <name val="Calibri"/>
      <family val="2"/>
    </font>
    <font>
      <sz val="11"/>
      <color indexed="48"/>
      <name val="Calibri"/>
      <family val="2"/>
    </font>
    <font>
      <b/>
      <sz val="11"/>
      <color indexed="48"/>
      <name val="Calibri"/>
      <family val="2"/>
    </font>
    <font>
      <b/>
      <sz val="11"/>
      <color indexed="12"/>
      <name val="Calibri"/>
      <family val="2"/>
    </font>
    <font>
      <b/>
      <i/>
      <u/>
      <sz val="11"/>
      <color indexed="8"/>
      <name val="Calibri"/>
      <family val="2"/>
    </font>
    <font>
      <i/>
      <sz val="11"/>
      <name val="Calibri"/>
      <family val="2"/>
    </font>
    <font>
      <sz val="11"/>
      <color indexed="12"/>
      <name val="Calibri"/>
      <family val="2"/>
    </font>
    <font>
      <sz val="10.5"/>
      <name val="Calibri"/>
      <family val="2"/>
    </font>
    <font>
      <u/>
      <sz val="11"/>
      <name val="Calibri"/>
      <family val="2"/>
    </font>
    <font>
      <sz val="11"/>
      <color indexed="62"/>
      <name val="Calibri"/>
      <family val="2"/>
    </font>
    <font>
      <b/>
      <sz val="10.5"/>
      <color indexed="8"/>
      <name val="Calibri"/>
      <family val="2"/>
    </font>
    <font>
      <sz val="8"/>
      <name val="Calibri"/>
      <family val="2"/>
    </font>
    <font>
      <sz val="8"/>
      <color indexed="81"/>
      <name val="Tahoma"/>
      <family val="2"/>
    </font>
    <font>
      <i/>
      <sz val="10"/>
      <name val="Times New Roman"/>
      <family val="1"/>
    </font>
    <font>
      <sz val="11"/>
      <name val="Arial Narrow"/>
      <family val="2"/>
    </font>
    <font>
      <b/>
      <sz val="10"/>
      <color indexed="12"/>
      <name val="Calibri"/>
      <family val="2"/>
    </font>
    <font>
      <b/>
      <i/>
      <u/>
      <sz val="10"/>
      <color indexed="8"/>
      <name val="Calibri"/>
      <family val="2"/>
    </font>
    <font>
      <b/>
      <vertAlign val="superscript"/>
      <sz val="10"/>
      <name val="Calibri"/>
      <family val="2"/>
    </font>
    <font>
      <b/>
      <i/>
      <sz val="10"/>
      <name val="Calibri"/>
      <family val="2"/>
    </font>
    <font>
      <b/>
      <sz val="10"/>
      <color indexed="12"/>
      <name val="Times New Roman"/>
      <family val="1"/>
    </font>
    <font>
      <b/>
      <u/>
      <sz val="11"/>
      <color indexed="12"/>
      <name val="Calibri"/>
      <family val="2"/>
    </font>
    <font>
      <b/>
      <i/>
      <sz val="9"/>
      <color indexed="8"/>
      <name val="Calibri"/>
      <family val="2"/>
    </font>
    <font>
      <b/>
      <sz val="9"/>
      <color indexed="81"/>
      <name val="Tahoma"/>
      <family val="2"/>
    </font>
    <font>
      <sz val="11"/>
      <color indexed="8"/>
      <name val="Calibri"/>
      <family val="2"/>
    </font>
    <font>
      <b/>
      <sz val="11"/>
      <color indexed="8"/>
      <name val="Calibri"/>
      <family val="2"/>
    </font>
    <font>
      <sz val="11"/>
      <color indexed="12"/>
      <name val="Calibri"/>
      <family val="2"/>
    </font>
    <font>
      <b/>
      <sz val="11"/>
      <color indexed="12"/>
      <name val="Calibri"/>
      <family val="2"/>
    </font>
    <font>
      <sz val="10"/>
      <color indexed="12"/>
      <name val="Calibri"/>
      <family val="2"/>
    </font>
    <font>
      <b/>
      <sz val="10"/>
      <color indexed="12"/>
      <name val="Calibri"/>
      <family val="2"/>
    </font>
    <font>
      <sz val="11"/>
      <color indexed="12"/>
      <name val="Calibri"/>
      <family val="2"/>
    </font>
    <font>
      <sz val="10"/>
      <color indexed="8"/>
      <name val="Calibri"/>
      <family val="2"/>
    </font>
    <font>
      <b/>
      <i/>
      <sz val="10"/>
      <color indexed="8"/>
      <name val="Calibri"/>
      <family val="2"/>
    </font>
    <font>
      <b/>
      <sz val="10"/>
      <color indexed="10"/>
      <name val="Calibri"/>
      <family val="2"/>
    </font>
    <font>
      <sz val="10"/>
      <color indexed="12"/>
      <name val="Times New Roman"/>
      <family val="1"/>
    </font>
    <font>
      <b/>
      <sz val="10"/>
      <color indexed="8"/>
      <name val="Calibri"/>
      <family val="2"/>
    </font>
    <font>
      <u/>
      <sz val="10"/>
      <color indexed="12"/>
      <name val="Calibri"/>
      <family val="2"/>
    </font>
    <font>
      <b/>
      <sz val="10"/>
      <color indexed="12"/>
      <name val="Calibri"/>
      <family val="2"/>
    </font>
    <font>
      <sz val="10"/>
      <color indexed="12"/>
      <name val="Calibri"/>
      <family val="2"/>
    </font>
    <font>
      <i/>
      <sz val="10"/>
      <color indexed="12"/>
      <name val="Calibri"/>
      <family val="2"/>
    </font>
    <font>
      <i/>
      <sz val="9"/>
      <color indexed="12"/>
      <name val="Calibri"/>
      <family val="2"/>
    </font>
    <font>
      <b/>
      <sz val="10.5"/>
      <name val="Calibri"/>
      <family val="2"/>
    </font>
    <font>
      <i/>
      <sz val="11"/>
      <color indexed="12"/>
      <name val="Calibri"/>
      <family val="2"/>
    </font>
    <font>
      <u/>
      <sz val="11"/>
      <color indexed="12"/>
      <name val="Arial"/>
      <family val="2"/>
    </font>
    <font>
      <sz val="9"/>
      <color indexed="8"/>
      <name val="Calibri"/>
      <family val="2"/>
    </font>
    <font>
      <i/>
      <sz val="9"/>
      <color indexed="8"/>
      <name val="Calibri"/>
      <family val="2"/>
    </font>
    <font>
      <b/>
      <sz val="10"/>
      <color indexed="12"/>
      <name val="Times New Roman"/>
      <family val="1"/>
    </font>
    <font>
      <b/>
      <i/>
      <sz val="10"/>
      <color indexed="12"/>
      <name val="Times New Roman"/>
      <family val="1"/>
    </font>
    <font>
      <sz val="10"/>
      <color indexed="9"/>
      <name val="Arial"/>
      <family val="2"/>
    </font>
    <font>
      <sz val="8"/>
      <color indexed="8"/>
      <name val="Calibri"/>
      <family val="2"/>
    </font>
    <font>
      <b/>
      <u/>
      <sz val="11"/>
      <color indexed="8"/>
      <name val="Calibri"/>
      <family val="2"/>
    </font>
    <font>
      <b/>
      <i/>
      <sz val="10"/>
      <name val="Times New Roman"/>
      <family val="1"/>
    </font>
    <font>
      <b/>
      <vertAlign val="superscript"/>
      <sz val="11"/>
      <color indexed="12"/>
      <name val="Calibri"/>
      <family val="2"/>
    </font>
    <font>
      <sz val="9"/>
      <color indexed="81"/>
      <name val="Tahoma"/>
      <family val="2"/>
    </font>
    <font>
      <sz val="11"/>
      <color indexed="8"/>
      <name val="Calibri"/>
      <family val="2"/>
    </font>
    <font>
      <sz val="11"/>
      <color indexed="9"/>
      <name val="Calibri"/>
      <family val="2"/>
    </font>
    <font>
      <b/>
      <sz val="11"/>
      <color indexed="8"/>
      <name val="Calibri"/>
      <family val="2"/>
    </font>
    <font>
      <b/>
      <i/>
      <sz val="11"/>
      <color indexed="10"/>
      <name val="Calibri"/>
      <family val="2"/>
    </font>
    <font>
      <sz val="11"/>
      <color indexed="63"/>
      <name val="Calibri"/>
      <family val="2"/>
    </font>
    <font>
      <b/>
      <sz val="11"/>
      <color indexed="10"/>
      <name val="Calibri"/>
      <family val="2"/>
    </font>
    <font>
      <b/>
      <i/>
      <sz val="9"/>
      <color indexed="12"/>
      <name val="Calibri"/>
      <family val="2"/>
    </font>
    <font>
      <b/>
      <sz val="11"/>
      <color theme="1"/>
      <name val="Calibri"/>
      <family val="2"/>
      <scheme val="minor"/>
    </font>
    <font>
      <b/>
      <sz val="10"/>
      <color rgb="FF0000FF"/>
      <name val="Calibri"/>
      <family val="2"/>
    </font>
    <font>
      <sz val="10"/>
      <color rgb="FF0000FF"/>
      <name val="Calibri"/>
      <family val="2"/>
    </font>
    <font>
      <sz val="10"/>
      <color theme="1"/>
      <name val="Calibri"/>
      <family val="2"/>
      <scheme val="minor"/>
    </font>
    <font>
      <b/>
      <sz val="10"/>
      <color theme="1"/>
      <name val="Calibri"/>
      <family val="2"/>
      <scheme val="minor"/>
    </font>
    <font>
      <sz val="9"/>
      <color theme="1"/>
      <name val="Calibri"/>
      <family val="2"/>
      <scheme val="minor"/>
    </font>
    <font>
      <i/>
      <sz val="11"/>
      <color rgb="FF0000FF"/>
      <name val="Calibri"/>
      <family val="2"/>
    </font>
    <font>
      <sz val="12"/>
      <color theme="1"/>
      <name val="Calibri"/>
      <family val="2"/>
      <scheme val="minor"/>
    </font>
    <font>
      <b/>
      <sz val="12"/>
      <color theme="1"/>
      <name val="Calibri"/>
      <family val="2"/>
      <scheme val="minor"/>
    </font>
    <font>
      <b/>
      <sz val="10"/>
      <name val="Calibri"/>
      <family val="2"/>
      <scheme val="minor"/>
    </font>
    <font>
      <sz val="10"/>
      <color rgb="FF000000"/>
      <name val="Calibri"/>
      <family val="2"/>
      <scheme val="minor"/>
    </font>
    <font>
      <sz val="11"/>
      <color rgb="FF000000"/>
      <name val="Calibri"/>
      <family val="2"/>
      <scheme val="minor"/>
    </font>
    <font>
      <sz val="8"/>
      <color theme="1"/>
      <name val="Calibri"/>
      <family val="2"/>
      <scheme val="minor"/>
    </font>
    <font>
      <sz val="11"/>
      <color theme="1"/>
      <name val="Calibri"/>
      <family val="2"/>
    </font>
    <font>
      <sz val="48"/>
      <color indexed="8"/>
      <name val="Calibri"/>
      <family val="2"/>
    </font>
    <font>
      <sz val="48"/>
      <color theme="1"/>
      <name val="Calibri"/>
      <family val="2"/>
      <scheme val="minor"/>
    </font>
    <font>
      <b/>
      <sz val="14"/>
      <color rgb="FFC00000"/>
      <name val="Calibri"/>
      <family val="2"/>
      <scheme val="minor"/>
    </font>
    <font>
      <i/>
      <u/>
      <sz val="10"/>
      <color indexed="8"/>
      <name val="Calibri"/>
      <family val="2"/>
    </font>
    <font>
      <b/>
      <u/>
      <sz val="11"/>
      <color theme="1"/>
      <name val="Calibri"/>
      <family val="2"/>
      <scheme val="minor"/>
    </font>
    <font>
      <sz val="9"/>
      <color theme="1"/>
      <name val="Calibri"/>
      <family val="2"/>
    </font>
    <font>
      <sz val="8"/>
      <color theme="1"/>
      <name val="Calibri"/>
      <family val="2"/>
    </font>
    <font>
      <sz val="11"/>
      <color rgb="FFC00000"/>
      <name val="Calibri"/>
      <family val="2"/>
      <scheme val="minor"/>
    </font>
    <font>
      <sz val="11"/>
      <color theme="1"/>
      <name val="Calibri"/>
      <family val="2"/>
      <scheme val="minor"/>
    </font>
    <font>
      <u/>
      <sz val="11"/>
      <color theme="10"/>
      <name val="Calibri"/>
      <family val="2"/>
    </font>
    <font>
      <u/>
      <sz val="10"/>
      <color indexed="12"/>
      <name val="Calibri"/>
      <family val="2"/>
      <scheme val="minor"/>
    </font>
    <font>
      <u/>
      <sz val="11"/>
      <color indexed="12"/>
      <name val="Calibri"/>
      <family val="2"/>
    </font>
    <font>
      <sz val="11"/>
      <name val="Times New Roman"/>
      <family val="1"/>
    </font>
    <font>
      <b/>
      <sz val="11"/>
      <name val="Times New Roman"/>
      <family val="1"/>
    </font>
    <font>
      <sz val="11"/>
      <color rgb="FFFF0000"/>
      <name val="Calibri"/>
      <family val="2"/>
      <scheme val="minor"/>
    </font>
    <font>
      <b/>
      <sz val="11"/>
      <color rgb="FF0000FF"/>
      <name val="Calibri"/>
      <family val="2"/>
    </font>
    <font>
      <b/>
      <sz val="10"/>
      <color indexed="9"/>
      <name val="Calibri"/>
      <family val="2"/>
    </font>
    <font>
      <sz val="11"/>
      <color theme="1"/>
      <name val="Arial"/>
      <family val="2"/>
    </font>
    <font>
      <b/>
      <sz val="16"/>
      <color rgb="FF000000"/>
      <name val="Calibri"/>
      <family val="2"/>
    </font>
    <font>
      <sz val="11"/>
      <name val="Arial"/>
      <family val="2"/>
    </font>
    <font>
      <sz val="16"/>
      <color rgb="FF000000"/>
      <name val="Calibri"/>
      <family val="2"/>
    </font>
    <font>
      <b/>
      <sz val="10"/>
      <color rgb="FF000000"/>
      <name val="Calibri"/>
      <family val="2"/>
    </font>
    <font>
      <sz val="10"/>
      <color rgb="FF000000"/>
      <name val="Calibri"/>
      <family val="2"/>
    </font>
    <font>
      <b/>
      <i/>
      <u/>
      <sz val="10"/>
      <color rgb="FF000000"/>
      <name val="Calibri"/>
      <family val="2"/>
    </font>
    <font>
      <b/>
      <i/>
      <sz val="10"/>
      <color rgb="FF000000"/>
      <name val="Calibri"/>
      <family val="2"/>
    </font>
    <font>
      <sz val="11"/>
      <color rgb="FF0000FF"/>
      <name val="Calibri"/>
      <family val="2"/>
    </font>
    <font>
      <b/>
      <sz val="11"/>
      <color theme="1"/>
      <name val="Calibri"/>
      <family val="2"/>
    </font>
    <font>
      <sz val="10"/>
      <color theme="1"/>
      <name val="Calibri"/>
      <family val="2"/>
    </font>
    <font>
      <b/>
      <sz val="12"/>
      <color theme="1"/>
      <name val="Calibri"/>
      <family val="2"/>
    </font>
    <font>
      <b/>
      <u/>
      <sz val="10"/>
      <name val="Calibri"/>
      <family val="2"/>
    </font>
    <font>
      <sz val="11"/>
      <name val="Calibri"/>
      <family val="2"/>
      <scheme val="minor"/>
    </font>
    <font>
      <b/>
      <sz val="14"/>
      <name val="Calibri"/>
      <family val="2"/>
    </font>
    <font>
      <b/>
      <i/>
      <sz val="11"/>
      <color rgb="FFFF0000"/>
      <name val="Calibri"/>
      <family val="2"/>
    </font>
    <font>
      <sz val="11"/>
      <color rgb="FFFF0000"/>
      <name val="Calibri"/>
      <family val="2"/>
    </font>
    <font>
      <sz val="10"/>
      <color rgb="FFFF0000"/>
      <name val="Calibri"/>
      <family val="2"/>
    </font>
    <font>
      <b/>
      <sz val="10"/>
      <color rgb="FFFF0000"/>
      <name val="Calibri"/>
      <family val="2"/>
      <scheme val="minor"/>
    </font>
    <font>
      <b/>
      <i/>
      <sz val="10"/>
      <color theme="1"/>
      <name val="Calibri"/>
      <family val="2"/>
      <scheme val="minor"/>
    </font>
  </fonts>
  <fills count="24">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51"/>
        <bgColor indexed="64"/>
      </patternFill>
    </fill>
    <fill>
      <patternFill patternType="solid">
        <fgColor indexed="55"/>
        <bgColor indexed="64"/>
      </patternFill>
    </fill>
    <fill>
      <patternFill patternType="solid">
        <fgColor indexed="22"/>
        <bgColor indexed="22"/>
      </patternFill>
    </fill>
    <fill>
      <patternFill patternType="solid">
        <fgColor indexed="40"/>
        <bgColor indexed="64"/>
      </patternFill>
    </fill>
    <fill>
      <patternFill patternType="solid">
        <fgColor indexed="43"/>
        <bgColor indexed="64"/>
      </patternFill>
    </fill>
    <fill>
      <patternFill patternType="solid">
        <fgColor indexed="31"/>
        <bgColor indexed="64"/>
      </patternFill>
    </fill>
    <fill>
      <patternFill patternType="solid">
        <fgColor indexed="23"/>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CC"/>
        <bgColor rgb="FF000000"/>
      </patternFill>
    </fill>
    <fill>
      <patternFill patternType="solid">
        <fgColor theme="1" tint="0.499984740745262"/>
        <bgColor indexed="64"/>
      </patternFill>
    </fill>
    <fill>
      <patternFill patternType="solid">
        <fgColor theme="4" tint="0.39997558519241921"/>
        <bgColor indexed="64"/>
      </patternFill>
    </fill>
    <fill>
      <patternFill patternType="solid">
        <fgColor indexed="42"/>
        <bgColor indexed="64"/>
      </patternFill>
    </fill>
    <fill>
      <patternFill patternType="solid">
        <fgColor rgb="FFC0C0C0"/>
        <bgColor rgb="FFC0C0C0"/>
      </patternFill>
    </fill>
    <fill>
      <patternFill patternType="solid">
        <fgColor rgb="FFFFFFCC"/>
        <bgColor rgb="FFFFFFCC"/>
      </patternFill>
    </fill>
    <fill>
      <patternFill patternType="solid">
        <fgColor theme="0" tint="-0.499984740745262"/>
        <bgColor indexed="64"/>
      </patternFill>
    </fill>
  </fills>
  <borders count="101">
    <border>
      <left/>
      <right/>
      <top/>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hair">
        <color indexed="64"/>
      </left>
      <right style="hair">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hair">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right style="thin">
        <color indexed="64"/>
      </right>
      <top/>
      <bottom style="double">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0">
    <xf numFmtId="0" fontId="0" fillId="0" borderId="0"/>
    <xf numFmtId="43" fontId="24"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4" fontId="2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0" fontId="3" fillId="0" borderId="0"/>
    <xf numFmtId="0" fontId="10" fillId="0" borderId="0"/>
    <xf numFmtId="0" fontId="3" fillId="0" borderId="0"/>
    <xf numFmtId="9" fontId="24"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30" fillId="0" borderId="0" applyNumberFormat="0" applyFill="0" applyBorder="0" applyAlignment="0" applyProtection="0">
      <alignment vertical="top"/>
      <protection locked="0"/>
    </xf>
    <xf numFmtId="0" fontId="129" fillId="0" borderId="0"/>
    <xf numFmtId="0" fontId="3" fillId="0" borderId="0"/>
    <xf numFmtId="0" fontId="3" fillId="0" borderId="0"/>
    <xf numFmtId="0" fontId="3" fillId="0" borderId="0"/>
    <xf numFmtId="9" fontId="1" fillId="0" borderId="0" applyFont="0" applyFill="0" applyBorder="0" applyAlignment="0" applyProtection="0"/>
    <xf numFmtId="9" fontId="1" fillId="0" borderId="0" applyFont="0" applyFill="0" applyBorder="0" applyAlignment="0" applyProtection="0"/>
    <xf numFmtId="0" fontId="138" fillId="0" borderId="0"/>
  </cellStyleXfs>
  <cellXfs count="1843">
    <xf numFmtId="0" fontId="0" fillId="0" borderId="0" xfId="0"/>
    <xf numFmtId="0" fontId="27" fillId="0" borderId="0" xfId="0" applyFont="1"/>
    <xf numFmtId="0" fontId="28" fillId="0" borderId="0" xfId="11" applyFont="1" applyFill="1" applyAlignment="1" applyProtection="1">
      <alignment vertical="top" wrapText="1"/>
    </xf>
    <xf numFmtId="0" fontId="29" fillId="0" borderId="0" xfId="0" applyFont="1" applyBorder="1" applyAlignment="1" applyProtection="1">
      <alignment horizontal="left" wrapText="1"/>
    </xf>
    <xf numFmtId="0" fontId="6" fillId="0" borderId="0" xfId="0" applyFont="1" applyProtection="1"/>
    <xf numFmtId="0" fontId="8" fillId="0" borderId="0" xfId="0" applyFont="1" applyProtection="1"/>
    <xf numFmtId="0" fontId="30" fillId="0" borderId="0" xfId="0" applyFont="1" applyBorder="1" applyAlignment="1" applyProtection="1">
      <alignment horizontal="right"/>
    </xf>
    <xf numFmtId="0" fontId="7" fillId="0" borderId="0" xfId="0" applyFont="1" applyBorder="1" applyAlignment="1" applyProtection="1">
      <alignment horizontal="right"/>
    </xf>
    <xf numFmtId="0" fontId="0" fillId="0" borderId="0" xfId="0" applyFont="1" applyBorder="1"/>
    <xf numFmtId="0" fontId="30" fillId="0" borderId="10" xfId="0" applyFont="1" applyFill="1" applyBorder="1" applyAlignment="1" applyProtection="1">
      <alignment horizontal="left"/>
    </xf>
    <xf numFmtId="0" fontId="30" fillId="0" borderId="1" xfId="0" applyFont="1" applyFill="1" applyBorder="1" applyAlignment="1" applyProtection="1">
      <alignment horizontal="left"/>
    </xf>
    <xf numFmtId="0" fontId="30" fillId="0" borderId="11" xfId="0" applyFont="1" applyFill="1" applyBorder="1" applyAlignment="1" applyProtection="1">
      <alignment horizontal="center"/>
    </xf>
    <xf numFmtId="0" fontId="30" fillId="0" borderId="5" xfId="0" applyFont="1" applyFill="1" applyBorder="1" applyAlignment="1" applyProtection="1">
      <alignment horizontal="left"/>
    </xf>
    <xf numFmtId="0" fontId="30" fillId="0" borderId="0" xfId="0" applyFont="1" applyFill="1" applyBorder="1" applyAlignment="1" applyProtection="1">
      <alignment horizontal="left"/>
    </xf>
    <xf numFmtId="0" fontId="30" fillId="0" borderId="10" xfId="0" applyFont="1" applyFill="1" applyBorder="1" applyAlignment="1" applyProtection="1">
      <alignment vertical="center"/>
    </xf>
    <xf numFmtId="0" fontId="30" fillId="0" borderId="12" xfId="0" applyFont="1" applyFill="1" applyBorder="1" applyAlignment="1" applyProtection="1">
      <alignment vertical="center"/>
    </xf>
    <xf numFmtId="0" fontId="30" fillId="0" borderId="13" xfId="0" applyFont="1" applyFill="1" applyBorder="1" applyAlignment="1" applyProtection="1">
      <alignment vertical="center"/>
    </xf>
    <xf numFmtId="0" fontId="30" fillId="0" borderId="14" xfId="0" applyFont="1" applyFill="1" applyBorder="1" applyAlignment="1" applyProtection="1">
      <alignment vertical="center"/>
    </xf>
    <xf numFmtId="0" fontId="30" fillId="0" borderId="15" xfId="0" applyFont="1" applyFill="1" applyBorder="1" applyAlignment="1" applyProtection="1">
      <alignment vertical="center"/>
    </xf>
    <xf numFmtId="0" fontId="30" fillId="0" borderId="16" xfId="0" applyFont="1" applyFill="1" applyBorder="1" applyAlignment="1" applyProtection="1">
      <alignment horizontal="left" vertical="center"/>
    </xf>
    <xf numFmtId="0" fontId="30" fillId="0" borderId="11" xfId="0" applyFont="1" applyFill="1" applyBorder="1" applyAlignment="1" applyProtection="1">
      <alignment horizontal="left" vertical="center"/>
    </xf>
    <xf numFmtId="9" fontId="30" fillId="0" borderId="16" xfId="0" applyNumberFormat="1" applyFont="1" applyFill="1" applyBorder="1" applyAlignment="1" applyProtection="1">
      <alignment horizontal="left" vertical="center"/>
    </xf>
    <xf numFmtId="0" fontId="30" fillId="0" borderId="12" xfId="0" applyFont="1" applyFill="1" applyBorder="1" applyAlignment="1" applyProtection="1"/>
    <xf numFmtId="0" fontId="30" fillId="0" borderId="17" xfId="0" applyFont="1" applyFill="1" applyBorder="1" applyProtection="1"/>
    <xf numFmtId="0" fontId="30" fillId="0" borderId="18" xfId="0" applyFont="1" applyFill="1" applyBorder="1" applyAlignment="1" applyProtection="1">
      <alignment vertical="center"/>
    </xf>
    <xf numFmtId="0" fontId="30" fillId="0" borderId="19" xfId="0" applyFont="1" applyFill="1" applyBorder="1" applyAlignment="1" applyProtection="1">
      <alignment vertical="center"/>
    </xf>
    <xf numFmtId="0" fontId="36" fillId="0" borderId="0" xfId="0" applyFont="1" applyFill="1" applyBorder="1" applyAlignment="1">
      <alignment horizontal="center" vertical="center"/>
    </xf>
    <xf numFmtId="0" fontId="0" fillId="0" borderId="0" xfId="0" applyFill="1"/>
    <xf numFmtId="0" fontId="0" fillId="0" borderId="0" xfId="0" applyFont="1" applyProtection="1"/>
    <xf numFmtId="0" fontId="28" fillId="0" borderId="0" xfId="12" applyFont="1" applyProtection="1"/>
    <xf numFmtId="0" fontId="29" fillId="0" borderId="0" xfId="12" applyFont="1" applyBorder="1" applyAlignment="1" applyProtection="1">
      <alignment horizontal="left"/>
    </xf>
    <xf numFmtId="0" fontId="28" fillId="0" borderId="0" xfId="10" applyFont="1" applyProtection="1"/>
    <xf numFmtId="0" fontId="38" fillId="0" borderId="0" xfId="0" applyFont="1" applyBorder="1" applyAlignment="1">
      <alignment vertical="center"/>
    </xf>
    <xf numFmtId="0" fontId="28" fillId="0" borderId="0" xfId="12" applyFont="1" applyFill="1" applyBorder="1" applyProtection="1"/>
    <xf numFmtId="0" fontId="28" fillId="0" borderId="0" xfId="10" applyFont="1" applyBorder="1" applyProtection="1"/>
    <xf numFmtId="0" fontId="34" fillId="0" borderId="0" xfId="10" applyFont="1" applyProtection="1"/>
    <xf numFmtId="0" fontId="41" fillId="0" borderId="0" xfId="10" applyFont="1" applyAlignment="1" applyProtection="1"/>
    <xf numFmtId="49" fontId="0" fillId="0" borderId="0" xfId="0" applyNumberFormat="1"/>
    <xf numFmtId="0" fontId="45" fillId="0" borderId="0" xfId="0" applyFont="1" applyFill="1" applyBorder="1" applyAlignment="1">
      <alignment horizontal="center" vertical="center"/>
    </xf>
    <xf numFmtId="0" fontId="0" fillId="0" borderId="0" xfId="0" applyFont="1" applyFill="1" applyProtection="1"/>
    <xf numFmtId="0" fontId="0" fillId="0" borderId="0" xfId="0" applyFont="1" applyFill="1"/>
    <xf numFmtId="0" fontId="25" fillId="0" borderId="0" xfId="0" applyFont="1" applyFill="1" applyBorder="1"/>
    <xf numFmtId="0" fontId="0" fillId="0" borderId="0" xfId="0" applyFont="1" applyFill="1" applyBorder="1" applyAlignment="1"/>
    <xf numFmtId="0" fontId="34" fillId="0" borderId="0" xfId="0" applyFont="1" applyProtection="1"/>
    <xf numFmtId="0" fontId="25" fillId="0" borderId="0" xfId="0" applyFont="1" applyBorder="1" applyAlignment="1"/>
    <xf numFmtId="0" fontId="0" fillId="0" borderId="3" xfId="0" applyFont="1" applyBorder="1"/>
    <xf numFmtId="0" fontId="34" fillId="0" borderId="0" xfId="0" applyFont="1" applyBorder="1" applyProtection="1"/>
    <xf numFmtId="0" fontId="34" fillId="0" borderId="0" xfId="0" applyFont="1" applyAlignment="1" applyProtection="1">
      <alignment horizontal="right"/>
    </xf>
    <xf numFmtId="0" fontId="55" fillId="0" borderId="10" xfId="0" applyFont="1" applyBorder="1" applyProtection="1"/>
    <xf numFmtId="0" fontId="34" fillId="0" borderId="1" xfId="0" applyFont="1" applyBorder="1" applyProtection="1"/>
    <xf numFmtId="0" fontId="34" fillId="0" borderId="29" xfId="0" applyFont="1" applyBorder="1" applyProtection="1"/>
    <xf numFmtId="0" fontId="34" fillId="0" borderId="12" xfId="0" applyFont="1" applyBorder="1" applyProtection="1"/>
    <xf numFmtId="0" fontId="34" fillId="0" borderId="0" xfId="0" applyFont="1" applyBorder="1" applyAlignment="1" applyProtection="1">
      <alignment horizontal="right"/>
    </xf>
    <xf numFmtId="43" fontId="34" fillId="0" borderId="0" xfId="2" applyNumberFormat="1" applyFont="1" applyFill="1" applyBorder="1" applyAlignment="1" applyProtection="1"/>
    <xf numFmtId="0" fontId="34" fillId="0" borderId="6" xfId="0" applyFont="1" applyBorder="1" applyProtection="1"/>
    <xf numFmtId="43" fontId="34" fillId="0" borderId="0" xfId="2" applyNumberFormat="1" applyFont="1" applyFill="1" applyBorder="1" applyAlignment="1" applyProtection="1">
      <alignment horizontal="center"/>
    </xf>
    <xf numFmtId="43" fontId="34" fillId="0" borderId="0" xfId="2" applyFont="1" applyFill="1" applyBorder="1" applyAlignment="1" applyProtection="1">
      <alignment horizontal="center"/>
    </xf>
    <xf numFmtId="0" fontId="34" fillId="0" borderId="27" xfId="0" applyFont="1" applyBorder="1" applyProtection="1"/>
    <xf numFmtId="0" fontId="34" fillId="0" borderId="8" xfId="0" applyFont="1" applyBorder="1" applyProtection="1"/>
    <xf numFmtId="0" fontId="34" fillId="0" borderId="7" xfId="0" applyFont="1" applyBorder="1" applyProtection="1"/>
    <xf numFmtId="0" fontId="34" fillId="0" borderId="30" xfId="0" applyFont="1" applyBorder="1" applyProtection="1"/>
    <xf numFmtId="0" fontId="34" fillId="0" borderId="31" xfId="0" applyFont="1" applyBorder="1" applyProtection="1"/>
    <xf numFmtId="0" fontId="34" fillId="0" borderId="31" xfId="0" applyFont="1" applyFill="1" applyBorder="1" applyAlignment="1" applyProtection="1">
      <alignment horizontal="right" vertical="center"/>
    </xf>
    <xf numFmtId="0" fontId="34" fillId="0" borderId="31" xfId="0" applyFont="1" applyFill="1" applyBorder="1" applyAlignment="1" applyProtection="1">
      <alignment horizontal="left" vertical="center"/>
    </xf>
    <xf numFmtId="0" fontId="34" fillId="0" borderId="31" xfId="0" applyFont="1" applyBorder="1" applyAlignment="1" applyProtection="1">
      <alignment horizontal="right" vertical="center"/>
    </xf>
    <xf numFmtId="9" fontId="34" fillId="0" borderId="31" xfId="15" applyFont="1" applyFill="1" applyBorder="1" applyAlignment="1" applyProtection="1">
      <alignment horizontal="right" vertical="center"/>
    </xf>
    <xf numFmtId="0" fontId="34" fillId="0" borderId="32" xfId="0" applyFont="1" applyBorder="1" applyAlignment="1" applyProtection="1">
      <alignment horizontal="right" vertical="center"/>
    </xf>
    <xf numFmtId="10" fontId="34" fillId="0" borderId="31" xfId="15" applyNumberFormat="1" applyFont="1" applyFill="1" applyBorder="1" applyAlignment="1" applyProtection="1">
      <alignment horizontal="right" vertical="center"/>
    </xf>
    <xf numFmtId="0" fontId="34" fillId="0" borderId="32" xfId="0" applyFont="1" applyBorder="1" applyProtection="1"/>
    <xf numFmtId="0" fontId="55" fillId="0" borderId="12" xfId="0" applyFont="1" applyBorder="1" applyProtection="1"/>
    <xf numFmtId="0" fontId="34" fillId="0" borderId="20" xfId="0" applyFont="1" applyBorder="1" applyProtection="1"/>
    <xf numFmtId="0" fontId="56" fillId="0" borderId="8" xfId="0" applyFont="1" applyBorder="1" applyProtection="1"/>
    <xf numFmtId="0" fontId="34" fillId="0" borderId="31" xfId="0" applyFont="1" applyBorder="1" applyAlignment="1" applyProtection="1">
      <alignment vertical="center"/>
    </xf>
    <xf numFmtId="0" fontId="34" fillId="0" borderId="31" xfId="0" applyFont="1" applyBorder="1" applyAlignment="1" applyProtection="1">
      <alignment horizontal="right"/>
    </xf>
    <xf numFmtId="4" fontId="34" fillId="0" borderId="31" xfId="0" applyNumberFormat="1" applyFont="1" applyFill="1" applyBorder="1" applyAlignment="1" applyProtection="1">
      <alignment horizontal="right" vertical="center"/>
    </xf>
    <xf numFmtId="10" fontId="34" fillId="0" borderId="0" xfId="0" applyNumberFormat="1" applyFont="1" applyProtection="1"/>
    <xf numFmtId="0" fontId="34" fillId="0" borderId="0" xfId="0" applyFont="1" applyAlignment="1" applyProtection="1">
      <alignment horizontal="left" indent="1"/>
    </xf>
    <xf numFmtId="0" fontId="34" fillId="3" borderId="6" xfId="0" applyFont="1" applyFill="1" applyBorder="1" applyProtection="1"/>
    <xf numFmtId="0" fontId="34" fillId="0" borderId="8" xfId="0" applyFont="1" applyBorder="1" applyAlignment="1" applyProtection="1">
      <alignment horizontal="right"/>
    </xf>
    <xf numFmtId="0" fontId="34" fillId="0" borderId="31" xfId="0" applyFont="1" applyFill="1" applyBorder="1" applyAlignment="1" applyProtection="1">
      <alignment horizontal="center"/>
    </xf>
    <xf numFmtId="0" fontId="34" fillId="0" borderId="33" xfId="0" applyFont="1" applyBorder="1" applyProtection="1"/>
    <xf numFmtId="0" fontId="34" fillId="0" borderId="20" xfId="0" applyFont="1" applyBorder="1" applyAlignment="1" applyProtection="1">
      <alignment vertical="center"/>
    </xf>
    <xf numFmtId="0" fontId="34" fillId="0" borderId="20" xfId="0" applyFont="1" applyBorder="1" applyAlignment="1" applyProtection="1">
      <alignment horizontal="right" vertical="center"/>
    </xf>
    <xf numFmtId="0" fontId="34" fillId="0" borderId="20" xfId="0" applyFont="1" applyBorder="1" applyAlignment="1" applyProtection="1">
      <alignment horizontal="right"/>
    </xf>
    <xf numFmtId="0" fontId="34" fillId="0" borderId="20" xfId="0" applyFont="1" applyFill="1" applyBorder="1" applyAlignment="1" applyProtection="1">
      <alignment horizontal="right" vertical="center"/>
    </xf>
    <xf numFmtId="0" fontId="34" fillId="0" borderId="24" xfId="0" applyFont="1" applyBorder="1" applyProtection="1"/>
    <xf numFmtId="0" fontId="34" fillId="0" borderId="8" xfId="0" applyFont="1" applyBorder="1" applyAlignment="1" applyProtection="1">
      <alignment vertical="center"/>
    </xf>
    <xf numFmtId="0" fontId="34" fillId="0" borderId="8" xfId="0" applyFont="1" applyBorder="1" applyAlignment="1" applyProtection="1">
      <alignment horizontal="right" vertical="center"/>
    </xf>
    <xf numFmtId="0" fontId="34" fillId="0" borderId="8" xfId="0" applyFont="1" applyFill="1" applyBorder="1" applyAlignment="1" applyProtection="1">
      <alignment horizontal="right" vertical="center"/>
    </xf>
    <xf numFmtId="10" fontId="35" fillId="0" borderId="8" xfId="15" applyNumberFormat="1" applyFont="1" applyFill="1" applyBorder="1" applyAlignment="1" applyProtection="1">
      <alignment horizontal="right" vertical="center"/>
    </xf>
    <xf numFmtId="0" fontId="34" fillId="0" borderId="31" xfId="0" applyFont="1" applyBorder="1" applyAlignment="1" applyProtection="1"/>
    <xf numFmtId="0" fontId="34" fillId="0" borderId="0" xfId="0" applyFont="1" applyBorder="1" applyAlignment="1" applyProtection="1"/>
    <xf numFmtId="0" fontId="34" fillId="0" borderId="0" xfId="0" applyFont="1" applyFill="1" applyBorder="1" applyAlignment="1" applyProtection="1"/>
    <xf numFmtId="0" fontId="34" fillId="0" borderId="34" xfId="0" applyFont="1" applyBorder="1" applyProtection="1"/>
    <xf numFmtId="0" fontId="34" fillId="0" borderId="35" xfId="0" applyFont="1" applyBorder="1" applyProtection="1"/>
    <xf numFmtId="0" fontId="34" fillId="0" borderId="35" xfId="0" applyFont="1" applyBorder="1" applyAlignment="1" applyProtection="1">
      <alignment vertical="center"/>
    </xf>
    <xf numFmtId="0" fontId="34" fillId="0" borderId="35" xfId="0" applyFont="1" applyBorder="1" applyAlignment="1" applyProtection="1">
      <alignment horizontal="right" vertical="center"/>
    </xf>
    <xf numFmtId="0" fontId="34" fillId="0" borderId="35" xfId="0" applyFont="1" applyFill="1" applyBorder="1" applyAlignment="1" applyProtection="1">
      <alignment horizontal="right" vertical="center"/>
    </xf>
    <xf numFmtId="2" fontId="34" fillId="0" borderId="36" xfId="0" applyNumberFormat="1" applyFont="1" applyFill="1" applyBorder="1" applyAlignment="1" applyProtection="1">
      <alignment horizontal="right" vertical="center"/>
    </xf>
    <xf numFmtId="0" fontId="34" fillId="0" borderId="37" xfId="0" applyFont="1" applyBorder="1" applyProtection="1"/>
    <xf numFmtId="0" fontId="34" fillId="0" borderId="17" xfId="0" applyFont="1" applyBorder="1" applyProtection="1"/>
    <xf numFmtId="0" fontId="34" fillId="0" borderId="3" xfId="0" applyFont="1" applyBorder="1" applyProtection="1"/>
    <xf numFmtId="0" fontId="34" fillId="0" borderId="38" xfId="0" applyFont="1" applyBorder="1" applyProtection="1"/>
    <xf numFmtId="0" fontId="34" fillId="0" borderId="0" xfId="10" applyFont="1" applyFill="1" applyBorder="1" applyAlignment="1" applyProtection="1">
      <alignment vertical="top"/>
    </xf>
    <xf numFmtId="0" fontId="0" fillId="0" borderId="1" xfId="0" applyFont="1" applyFill="1" applyBorder="1" applyAlignment="1"/>
    <xf numFmtId="0" fontId="25" fillId="0" borderId="0" xfId="0" applyFont="1" applyAlignment="1">
      <alignment horizontal="center" wrapText="1"/>
    </xf>
    <xf numFmtId="0" fontId="0" fillId="0" borderId="2" xfId="0" applyBorder="1"/>
    <xf numFmtId="3" fontId="0" fillId="0" borderId="0" xfId="0" applyNumberFormat="1"/>
    <xf numFmtId="0" fontId="5" fillId="0" borderId="0" xfId="0" applyFont="1" applyFill="1" applyBorder="1" applyAlignment="1">
      <alignment horizontal="center" vertical="center"/>
    </xf>
    <xf numFmtId="0" fontId="9" fillId="0" borderId="0" xfId="0" applyFont="1" applyBorder="1"/>
    <xf numFmtId="0" fontId="0" fillId="0" borderId="2" xfId="0" applyFont="1" applyBorder="1"/>
    <xf numFmtId="0" fontId="5" fillId="0" borderId="0" xfId="0" applyFont="1"/>
    <xf numFmtId="0" fontId="53" fillId="2" borderId="40" xfId="0" applyFont="1" applyFill="1" applyBorder="1" applyAlignment="1" applyProtection="1">
      <alignment horizontal="center"/>
    </xf>
    <xf numFmtId="0" fontId="34" fillId="2" borderId="5" xfId="0" applyFont="1" applyFill="1" applyBorder="1" applyProtection="1"/>
    <xf numFmtId="0" fontId="34" fillId="2" borderId="2" xfId="0" applyFont="1" applyFill="1" applyBorder="1" applyProtection="1"/>
    <xf numFmtId="0" fontId="34" fillId="2" borderId="41" xfId="0" applyFont="1" applyFill="1" applyBorder="1" applyProtection="1"/>
    <xf numFmtId="0" fontId="34" fillId="2" borderId="42" xfId="0" applyFont="1" applyFill="1" applyBorder="1" applyProtection="1"/>
    <xf numFmtId="44" fontId="34" fillId="2" borderId="2" xfId="6" applyFont="1" applyFill="1" applyBorder="1" applyProtection="1"/>
    <xf numFmtId="44" fontId="34" fillId="2" borderId="41" xfId="6" applyFont="1" applyFill="1" applyBorder="1" applyProtection="1"/>
    <xf numFmtId="44" fontId="34" fillId="2" borderId="42" xfId="6" applyFont="1" applyFill="1" applyBorder="1" applyProtection="1"/>
    <xf numFmtId="44" fontId="34" fillId="2" borderId="43" xfId="6" applyFont="1" applyFill="1" applyBorder="1" applyProtection="1"/>
    <xf numFmtId="0" fontId="0" fillId="0" borderId="0" xfId="0" applyFont="1" applyFill="1" applyBorder="1" applyProtection="1"/>
    <xf numFmtId="0" fontId="0" fillId="0" borderId="0" xfId="0" applyProtection="1"/>
    <xf numFmtId="0" fontId="45" fillId="0" borderId="0" xfId="0" applyFont="1" applyFill="1" applyBorder="1" applyAlignment="1" applyProtection="1">
      <alignment horizontal="center" vertical="center"/>
    </xf>
    <xf numFmtId="0" fontId="0" fillId="0" borderId="0" xfId="0" applyFill="1" applyProtection="1"/>
    <xf numFmtId="0" fontId="27" fillId="0" borderId="0" xfId="0" applyFont="1" applyProtection="1"/>
    <xf numFmtId="0" fontId="30" fillId="2" borderId="12" xfId="0" applyFont="1" applyFill="1" applyBorder="1" applyAlignment="1" applyProtection="1">
      <alignment vertical="center"/>
    </xf>
    <xf numFmtId="0" fontId="30" fillId="2" borderId="13" xfId="0" applyFont="1" applyFill="1" applyBorder="1" applyAlignment="1" applyProtection="1">
      <alignment vertical="center"/>
    </xf>
    <xf numFmtId="0" fontId="30" fillId="2" borderId="27" xfId="0" applyFont="1" applyFill="1" applyBorder="1" applyAlignment="1" applyProtection="1">
      <alignment vertical="center"/>
    </xf>
    <xf numFmtId="0" fontId="30" fillId="2" borderId="44" xfId="0" applyFont="1" applyFill="1" applyBorder="1" applyAlignment="1" applyProtection="1">
      <alignment vertical="center"/>
    </xf>
    <xf numFmtId="0" fontId="30" fillId="2" borderId="27" xfId="0" applyFont="1" applyFill="1" applyBorder="1" applyAlignment="1" applyProtection="1"/>
    <xf numFmtId="0" fontId="30" fillId="2" borderId="44" xfId="0" applyFont="1" applyFill="1" applyBorder="1" applyAlignment="1" applyProtection="1"/>
    <xf numFmtId="0" fontId="34" fillId="2" borderId="43" xfId="0" applyFont="1" applyFill="1" applyBorder="1" applyProtection="1"/>
    <xf numFmtId="0" fontId="34" fillId="0" borderId="27" xfId="0" applyFont="1" applyFill="1" applyBorder="1" applyProtection="1"/>
    <xf numFmtId="0" fontId="34" fillId="0" borderId="8" xfId="0" applyFont="1" applyFill="1" applyBorder="1" applyProtection="1"/>
    <xf numFmtId="0" fontId="0" fillId="0" borderId="0" xfId="0" applyFont="1" applyFill="1" applyBorder="1" applyAlignment="1" applyProtection="1"/>
    <xf numFmtId="0" fontId="25" fillId="0" borderId="0" xfId="0" applyFont="1" applyFill="1" applyBorder="1" applyAlignment="1" applyProtection="1">
      <alignment horizontal="center"/>
    </xf>
    <xf numFmtId="0" fontId="48" fillId="0" borderId="0" xfId="0" applyFont="1" applyFill="1" applyBorder="1" applyAlignment="1" applyProtection="1"/>
    <xf numFmtId="0" fontId="5" fillId="0" borderId="0" xfId="0" applyFont="1" applyFill="1" applyAlignment="1">
      <alignment vertical="top"/>
    </xf>
    <xf numFmtId="10" fontId="40" fillId="0" borderId="0" xfId="15" applyNumberFormat="1" applyFont="1" applyFill="1" applyAlignment="1" applyProtection="1">
      <alignment horizontal="center" wrapText="1"/>
    </xf>
    <xf numFmtId="0" fontId="22" fillId="0" borderId="0" xfId="0" applyFont="1" applyProtection="1"/>
    <xf numFmtId="0" fontId="48" fillId="0" borderId="0" xfId="0" applyFont="1" applyBorder="1" applyProtection="1"/>
    <xf numFmtId="10" fontId="76" fillId="4" borderId="8" xfId="15" applyNumberFormat="1" applyFont="1" applyFill="1" applyBorder="1" applyProtection="1">
      <protection locked="0"/>
    </xf>
    <xf numFmtId="0" fontId="76" fillId="4" borderId="39" xfId="0" applyFont="1" applyFill="1" applyBorder="1" applyAlignment="1" applyProtection="1">
      <alignment horizontal="center"/>
      <protection locked="0"/>
    </xf>
    <xf numFmtId="0" fontId="0" fillId="0" borderId="0" xfId="0" applyFont="1" applyAlignment="1" applyProtection="1"/>
    <xf numFmtId="0" fontId="28" fillId="3" borderId="0" xfId="10" applyFont="1" applyFill="1" applyProtection="1"/>
    <xf numFmtId="0" fontId="34" fillId="3" borderId="0" xfId="10" applyFont="1" applyFill="1" applyProtection="1"/>
    <xf numFmtId="0" fontId="34" fillId="3" borderId="0" xfId="10" applyFont="1" applyFill="1" applyBorder="1" applyProtection="1"/>
    <xf numFmtId="0" fontId="28" fillId="3" borderId="0" xfId="10" applyFont="1" applyFill="1" applyBorder="1" applyProtection="1"/>
    <xf numFmtId="0" fontId="42" fillId="3" borderId="0" xfId="10" applyFont="1" applyFill="1" applyBorder="1" applyAlignment="1" applyProtection="1">
      <alignment vertical="top"/>
    </xf>
    <xf numFmtId="0" fontId="43" fillId="3" borderId="0" xfId="10" applyFont="1" applyFill="1" applyBorder="1" applyAlignment="1" applyProtection="1">
      <alignment vertical="top"/>
    </xf>
    <xf numFmtId="0" fontId="41" fillId="3" borderId="0" xfId="10" applyFont="1" applyFill="1" applyAlignment="1" applyProtection="1"/>
    <xf numFmtId="0" fontId="0" fillId="3" borderId="0" xfId="0" applyFill="1"/>
    <xf numFmtId="0" fontId="0" fillId="3" borderId="0" xfId="0" applyFont="1" applyFill="1"/>
    <xf numFmtId="0" fontId="46" fillId="0" borderId="0" xfId="11" applyFont="1" applyFill="1" applyBorder="1" applyAlignment="1" applyProtection="1">
      <alignment vertical="top" wrapText="1"/>
    </xf>
    <xf numFmtId="0" fontId="17" fillId="0" borderId="0" xfId="0" applyFont="1" applyFill="1" applyAlignment="1" applyProtection="1">
      <alignment wrapText="1"/>
    </xf>
    <xf numFmtId="0" fontId="34" fillId="0" borderId="0" xfId="10" applyFont="1" applyFill="1" applyAlignment="1" applyProtection="1">
      <alignment horizontal="justify" vertical="top"/>
    </xf>
    <xf numFmtId="0" fontId="76" fillId="0" borderId="0" xfId="11" applyFont="1" applyFill="1" applyBorder="1" applyAlignment="1" applyProtection="1">
      <alignment horizontal="center" vertical="top"/>
    </xf>
    <xf numFmtId="0" fontId="31" fillId="0" borderId="0" xfId="0" applyFont="1" applyProtection="1"/>
    <xf numFmtId="0" fontId="26" fillId="0" borderId="0" xfId="0" applyFont="1" applyAlignment="1" applyProtection="1"/>
    <xf numFmtId="0" fontId="76" fillId="0" borderId="0" xfId="0" applyFont="1" applyFill="1" applyBorder="1" applyAlignment="1" applyProtection="1">
      <alignment horizontal="center"/>
    </xf>
    <xf numFmtId="0" fontId="0" fillId="0" borderId="0" xfId="0" applyFill="1" applyBorder="1" applyAlignment="1" applyProtection="1"/>
    <xf numFmtId="0" fontId="0" fillId="0" borderId="0" xfId="0" applyAlignment="1" applyProtection="1"/>
    <xf numFmtId="10" fontId="22" fillId="0" borderId="0" xfId="15" applyNumberFormat="1" applyFont="1" applyFill="1" applyAlignment="1" applyProtection="1">
      <alignment horizontal="center" wrapText="1"/>
    </xf>
    <xf numFmtId="0" fontId="3" fillId="0" borderId="0" xfId="10" applyProtection="1"/>
    <xf numFmtId="0" fontId="8" fillId="0" borderId="0" xfId="10" applyFont="1" applyProtection="1"/>
    <xf numFmtId="0" fontId="6" fillId="0" borderId="0" xfId="10" applyFont="1" applyProtection="1"/>
    <xf numFmtId="0" fontId="3" fillId="0" borderId="0" xfId="10" applyFont="1" applyProtection="1"/>
    <xf numFmtId="0" fontId="8" fillId="0" borderId="0" xfId="10" applyFont="1" applyFill="1" applyProtection="1"/>
    <xf numFmtId="0" fontId="61" fillId="0" borderId="0" xfId="10" applyFont="1" applyAlignment="1" applyProtection="1"/>
    <xf numFmtId="0" fontId="3" fillId="0" borderId="0" xfId="10" applyFont="1" applyAlignment="1" applyProtection="1">
      <alignment wrapText="1"/>
    </xf>
    <xf numFmtId="0" fontId="3" fillId="0" borderId="0" xfId="10" applyFont="1" applyFill="1" applyAlignment="1" applyProtection="1">
      <alignment wrapText="1"/>
    </xf>
    <xf numFmtId="3" fontId="3" fillId="0" borderId="0" xfId="10" applyNumberFormat="1" applyProtection="1"/>
    <xf numFmtId="0" fontId="36" fillId="0" borderId="1" xfId="0" applyFont="1" applyFill="1" applyBorder="1" applyAlignment="1">
      <alignment horizontal="center" vertical="center"/>
    </xf>
    <xf numFmtId="0" fontId="3" fillId="0" borderId="0" xfId="10" applyFill="1" applyProtection="1"/>
    <xf numFmtId="0" fontId="17" fillId="0" borderId="0" xfId="0" applyFont="1" applyFill="1" applyAlignment="1" applyProtection="1">
      <alignment horizontal="center"/>
    </xf>
    <xf numFmtId="10" fontId="40" fillId="0" borderId="0" xfId="15" applyNumberFormat="1" applyFont="1" applyFill="1" applyAlignment="1" applyProtection="1">
      <alignment horizontal="center"/>
    </xf>
    <xf numFmtId="0" fontId="0" fillId="2" borderId="0" xfId="0" applyFill="1"/>
    <xf numFmtId="9" fontId="0" fillId="0" borderId="0" xfId="0" applyNumberFormat="1"/>
    <xf numFmtId="0" fontId="0" fillId="0" borderId="0" xfId="0" applyNumberFormat="1"/>
    <xf numFmtId="0" fontId="0" fillId="0" borderId="0" xfId="0" applyFont="1" applyFill="1" applyBorder="1"/>
    <xf numFmtId="0" fontId="34" fillId="0" borderId="0" xfId="11" applyFont="1" applyFill="1" applyAlignment="1" applyProtection="1">
      <alignment vertical="top" wrapText="1"/>
    </xf>
    <xf numFmtId="0" fontId="34" fillId="0" borderId="0" xfId="11" applyFont="1" applyFill="1" applyAlignment="1" applyProtection="1">
      <alignment vertical="top"/>
    </xf>
    <xf numFmtId="0" fontId="31" fillId="0" borderId="0" xfId="0" applyFont="1" applyAlignment="1" applyProtection="1"/>
    <xf numFmtId="0" fontId="0" fillId="0" borderId="0" xfId="0" applyFill="1" applyBorder="1" applyAlignment="1" applyProtection="1">
      <alignment horizontal="left"/>
    </xf>
    <xf numFmtId="0" fontId="0" fillId="0" borderId="3" xfId="0" applyFont="1" applyFill="1" applyBorder="1"/>
    <xf numFmtId="0" fontId="77" fillId="0" borderId="0" xfId="0" applyFont="1"/>
    <xf numFmtId="0" fontId="77" fillId="0" borderId="0" xfId="0" applyFont="1" applyBorder="1" applyAlignment="1">
      <alignment vertical="center" wrapText="1"/>
    </xf>
    <xf numFmtId="0" fontId="77" fillId="0" borderId="0" xfId="0" applyFont="1" applyFill="1"/>
    <xf numFmtId="0" fontId="22" fillId="0" borderId="0" xfId="0" applyFont="1" applyAlignment="1" applyProtection="1"/>
    <xf numFmtId="0" fontId="22" fillId="0" borderId="0" xfId="0" applyFont="1" applyFill="1" applyAlignment="1" applyProtection="1">
      <alignment wrapText="1"/>
    </xf>
    <xf numFmtId="3" fontId="22" fillId="0" borderId="0" xfId="0" applyNumberFormat="1" applyFont="1" applyProtection="1"/>
    <xf numFmtId="0" fontId="22" fillId="0" borderId="0" xfId="0" applyFont="1" applyFill="1" applyProtection="1"/>
    <xf numFmtId="0" fontId="22" fillId="0" borderId="0" xfId="0" applyFont="1" applyAlignment="1" applyProtection="1">
      <alignment wrapText="1"/>
    </xf>
    <xf numFmtId="3" fontId="22" fillId="0" borderId="21" xfId="0" applyNumberFormat="1" applyFont="1" applyFill="1" applyBorder="1" applyAlignment="1" applyProtection="1">
      <alignment horizontal="center"/>
    </xf>
    <xf numFmtId="3" fontId="22" fillId="0" borderId="45" xfId="0" applyNumberFormat="1" applyFont="1" applyBorder="1" applyAlignment="1" applyProtection="1">
      <alignment horizontal="center"/>
    </xf>
    <xf numFmtId="0" fontId="22" fillId="0" borderId="0" xfId="0" applyFont="1" applyFill="1" applyBorder="1" applyAlignment="1" applyProtection="1">
      <alignment horizontal="left"/>
    </xf>
    <xf numFmtId="3" fontId="22" fillId="0" borderId="39" xfId="0" applyNumberFormat="1" applyFont="1" applyBorder="1" applyAlignment="1" applyProtection="1">
      <alignment horizontal="center"/>
    </xf>
    <xf numFmtId="0" fontId="22" fillId="0" borderId="40" xfId="0" applyFont="1" applyBorder="1" applyAlignment="1" applyProtection="1">
      <alignment horizontal="center"/>
    </xf>
    <xf numFmtId="0" fontId="22" fillId="0" borderId="21" xfId="0" applyFont="1" applyFill="1" applyBorder="1" applyAlignment="1" applyProtection="1">
      <alignment horizontal="center"/>
    </xf>
    <xf numFmtId="0" fontId="30" fillId="0" borderId="0" xfId="0" applyFont="1" applyAlignment="1" applyProtection="1">
      <alignment wrapText="1"/>
    </xf>
    <xf numFmtId="0" fontId="30" fillId="0" borderId="0" xfId="0" applyFont="1" applyFill="1" applyAlignment="1" applyProtection="1">
      <alignment wrapText="1"/>
    </xf>
    <xf numFmtId="0" fontId="22" fillId="0" borderId="0" xfId="0" applyFont="1" applyFill="1" applyBorder="1" applyAlignment="1" applyProtection="1">
      <alignment vertical="top"/>
    </xf>
    <xf numFmtId="3" fontId="74" fillId="4" borderId="40" xfId="0" applyNumberFormat="1" applyFont="1" applyFill="1" applyBorder="1" applyProtection="1">
      <protection locked="0"/>
    </xf>
    <xf numFmtId="0" fontId="22" fillId="2" borderId="22" xfId="0" applyFont="1" applyFill="1" applyBorder="1" applyProtection="1"/>
    <xf numFmtId="0" fontId="22" fillId="2" borderId="24" xfId="0" applyFont="1" applyFill="1" applyBorder="1" applyProtection="1"/>
    <xf numFmtId="0" fontId="22" fillId="0" borderId="6" xfId="0" applyFont="1" applyFill="1" applyBorder="1" applyAlignment="1" applyProtection="1"/>
    <xf numFmtId="0" fontId="22" fillId="2" borderId="45" xfId="0" applyFont="1" applyFill="1" applyBorder="1" applyProtection="1"/>
    <xf numFmtId="0" fontId="77" fillId="0" borderId="6" xfId="0" applyFont="1" applyBorder="1" applyAlignment="1" applyProtection="1"/>
    <xf numFmtId="0" fontId="22" fillId="2" borderId="23" xfId="0" applyFont="1" applyFill="1" applyBorder="1" applyProtection="1"/>
    <xf numFmtId="0" fontId="22" fillId="2" borderId="6" xfId="0" applyFont="1" applyFill="1" applyBorder="1" applyProtection="1"/>
    <xf numFmtId="0" fontId="74" fillId="4" borderId="0" xfId="0" applyFont="1" applyFill="1" applyAlignment="1" applyProtection="1">
      <alignment wrapText="1"/>
      <protection locked="0"/>
    </xf>
    <xf numFmtId="3" fontId="74" fillId="4" borderId="46" xfId="0" applyNumberFormat="1" applyFont="1" applyFill="1" applyBorder="1" applyProtection="1">
      <protection locked="0"/>
    </xf>
    <xf numFmtId="0" fontId="22" fillId="2" borderId="25" xfId="0" applyFont="1" applyFill="1" applyBorder="1" applyProtection="1"/>
    <xf numFmtId="0" fontId="22" fillId="2" borderId="7" xfId="0" applyFont="1" applyFill="1" applyBorder="1" applyProtection="1"/>
    <xf numFmtId="164" fontId="22" fillId="0" borderId="40" xfId="0" applyNumberFormat="1" applyFont="1" applyBorder="1" applyProtection="1"/>
    <xf numFmtId="3" fontId="74" fillId="4" borderId="22" xfId="0" applyNumberFormat="1" applyFont="1" applyFill="1" applyBorder="1" applyProtection="1">
      <protection locked="0"/>
    </xf>
    <xf numFmtId="0" fontId="22" fillId="2" borderId="21" xfId="0" applyFont="1" applyFill="1" applyBorder="1" applyProtection="1"/>
    <xf numFmtId="0" fontId="22" fillId="2" borderId="32" xfId="0" applyFont="1" applyFill="1" applyBorder="1" applyProtection="1"/>
    <xf numFmtId="164" fontId="22" fillId="0" borderId="40" xfId="0" applyNumberFormat="1" applyFont="1" applyFill="1" applyBorder="1" applyProtection="1"/>
    <xf numFmtId="3" fontId="46" fillId="0" borderId="0" xfId="0" applyNumberFormat="1" applyFont="1" applyFill="1" applyBorder="1" applyProtection="1"/>
    <xf numFmtId="0" fontId="30" fillId="0" borderId="0" xfId="0" applyFont="1" applyAlignment="1" applyProtection="1"/>
    <xf numFmtId="0" fontId="30" fillId="0" borderId="0" xfId="0" applyFont="1" applyFill="1" applyAlignment="1" applyProtection="1"/>
    <xf numFmtId="0" fontId="30" fillId="0" borderId="0" xfId="0" applyFont="1" applyFill="1" applyBorder="1" applyAlignment="1" applyProtection="1">
      <alignment wrapText="1"/>
    </xf>
    <xf numFmtId="164" fontId="22" fillId="0" borderId="0" xfId="0" applyNumberFormat="1" applyFont="1" applyFill="1" applyBorder="1" applyProtection="1"/>
    <xf numFmtId="164" fontId="22" fillId="0" borderId="0" xfId="0" applyNumberFormat="1" applyFont="1" applyBorder="1" applyProtection="1"/>
    <xf numFmtId="0" fontId="30" fillId="0" borderId="0" xfId="0" applyFont="1" applyAlignment="1" applyProtection="1">
      <alignment horizontal="left" wrapText="1"/>
    </xf>
    <xf numFmtId="0" fontId="30" fillId="0" borderId="0" xfId="0" applyFont="1" applyFill="1" applyAlignment="1" applyProtection="1">
      <alignment horizontal="left" wrapText="1"/>
    </xf>
    <xf numFmtId="0" fontId="22" fillId="0" borderId="0" xfId="0" applyFont="1" applyFill="1" applyAlignment="1" applyProtection="1"/>
    <xf numFmtId="0" fontId="46" fillId="4" borderId="0" xfId="0" applyFont="1" applyFill="1" applyAlignment="1" applyProtection="1">
      <alignment wrapText="1"/>
      <protection locked="0"/>
    </xf>
    <xf numFmtId="3" fontId="22" fillId="0" borderId="31" xfId="0" applyNumberFormat="1" applyFont="1" applyFill="1" applyBorder="1" applyProtection="1"/>
    <xf numFmtId="0" fontId="22" fillId="0" borderId="31" xfId="0" applyFont="1" applyFill="1" applyBorder="1" applyProtection="1"/>
    <xf numFmtId="3" fontId="22" fillId="0" borderId="0" xfId="0" applyNumberFormat="1" applyFont="1" applyBorder="1" applyProtection="1"/>
    <xf numFmtId="0" fontId="22" fillId="0" borderId="0" xfId="0" applyFont="1" applyBorder="1" applyProtection="1"/>
    <xf numFmtId="3" fontId="22" fillId="0" borderId="0" xfId="0" applyNumberFormat="1" applyFont="1" applyBorder="1" applyAlignment="1" applyProtection="1">
      <alignment horizontal="center"/>
    </xf>
    <xf numFmtId="3" fontId="22" fillId="0" borderId="0" xfId="0" applyNumberFormat="1" applyFont="1" applyBorder="1" applyAlignment="1" applyProtection="1">
      <alignment horizontal="right"/>
    </xf>
    <xf numFmtId="3" fontId="22" fillId="0" borderId="0" xfId="0" quotePrefix="1" applyNumberFormat="1" applyFont="1" applyAlignment="1" applyProtection="1">
      <alignment horizontal="right"/>
    </xf>
    <xf numFmtId="3" fontId="22" fillId="0" borderId="0" xfId="0" quotePrefix="1" applyNumberFormat="1" applyFont="1" applyFill="1" applyAlignment="1" applyProtection="1">
      <alignment horizontal="right"/>
    </xf>
    <xf numFmtId="3" fontId="22" fillId="0" borderId="0" xfId="0" applyNumberFormat="1" applyFont="1" applyFill="1" applyBorder="1" applyAlignment="1" applyProtection="1"/>
    <xf numFmtId="9" fontId="22" fillId="2" borderId="40" xfId="0" applyNumberFormat="1" applyFont="1" applyFill="1" applyBorder="1" applyAlignment="1" applyProtection="1"/>
    <xf numFmtId="9" fontId="74" fillId="4" borderId="40" xfId="15" applyFont="1" applyFill="1" applyBorder="1" applyAlignment="1" applyProtection="1">
      <alignment horizontal="right"/>
      <protection locked="0"/>
    </xf>
    <xf numFmtId="3" fontId="30" fillId="0" borderId="0" xfId="0" applyNumberFormat="1" applyFont="1" applyFill="1" applyAlignment="1" applyProtection="1">
      <alignment wrapText="1"/>
    </xf>
    <xf numFmtId="3" fontId="22" fillId="0" borderId="0" xfId="0" applyNumberFormat="1" applyFont="1" applyFill="1" applyBorder="1" applyAlignment="1" applyProtection="1">
      <alignment horizontal="right"/>
    </xf>
    <xf numFmtId="3" fontId="22" fillId="0" borderId="0" xfId="0" applyNumberFormat="1" applyFont="1" applyBorder="1" applyAlignment="1" applyProtection="1"/>
    <xf numFmtId="9" fontId="74" fillId="4" borderId="40" xfId="0" applyNumberFormat="1" applyFont="1" applyFill="1" applyBorder="1" applyAlignment="1" applyProtection="1">
      <protection locked="0"/>
    </xf>
    <xf numFmtId="10" fontId="22" fillId="0" borderId="0" xfId="0" applyNumberFormat="1" applyFont="1" applyAlignment="1" applyProtection="1">
      <alignment wrapText="1"/>
    </xf>
    <xf numFmtId="10" fontId="22" fillId="0" borderId="0" xfId="0" applyNumberFormat="1" applyFont="1" applyFill="1" applyAlignment="1" applyProtection="1">
      <alignment wrapText="1"/>
    </xf>
    <xf numFmtId="10" fontId="74" fillId="4" borderId="40" xfId="0" applyNumberFormat="1" applyFont="1" applyFill="1" applyBorder="1" applyAlignment="1" applyProtection="1">
      <protection locked="0"/>
    </xf>
    <xf numFmtId="0" fontId="22" fillId="0" borderId="0" xfId="0" applyFont="1" applyAlignment="1" applyProtection="1">
      <alignment horizontal="left"/>
    </xf>
    <xf numFmtId="0" fontId="22" fillId="0" borderId="0" xfId="0" applyFont="1" applyAlignment="1">
      <alignment horizontal="left"/>
    </xf>
    <xf numFmtId="0" fontId="32" fillId="0" borderId="0" xfId="0" applyFont="1" applyFill="1" applyBorder="1" applyAlignment="1" applyProtection="1">
      <alignment wrapText="1"/>
    </xf>
    <xf numFmtId="3" fontId="29" fillId="0" borderId="0" xfId="0" applyNumberFormat="1" applyFont="1" applyFill="1" applyBorder="1" applyProtection="1"/>
    <xf numFmtId="0" fontId="22" fillId="0" borderId="0" xfId="0" applyFont="1" applyFill="1" applyBorder="1" applyProtection="1"/>
    <xf numFmtId="3" fontId="29" fillId="0" borderId="0" xfId="0" applyNumberFormat="1" applyFont="1" applyFill="1" applyBorder="1" applyAlignment="1" applyProtection="1">
      <alignment horizontal="left"/>
    </xf>
    <xf numFmtId="3" fontId="22" fillId="0" borderId="0" xfId="0" applyNumberFormat="1" applyFont="1" applyFill="1" applyBorder="1" applyProtection="1"/>
    <xf numFmtId="49" fontId="21" fillId="0" borderId="0" xfId="0" applyNumberFormat="1" applyFont="1" applyAlignment="1" applyProtection="1">
      <alignment horizontal="center"/>
    </xf>
    <xf numFmtId="0" fontId="77" fillId="0" borderId="0" xfId="0" applyFont="1" applyBorder="1" applyProtection="1"/>
    <xf numFmtId="0" fontId="77" fillId="0" borderId="0" xfId="0" applyFont="1" applyFill="1" applyBorder="1" applyProtection="1"/>
    <xf numFmtId="0" fontId="77" fillId="0" borderId="0" xfId="0" applyFont="1" applyFill="1" applyBorder="1" applyAlignment="1" applyProtection="1">
      <alignment horizontal="center"/>
    </xf>
    <xf numFmtId="0" fontId="5" fillId="0" borderId="0" xfId="0" applyFont="1" applyProtection="1"/>
    <xf numFmtId="0" fontId="5" fillId="0" borderId="0" xfId="0" applyFont="1" applyFill="1" applyBorder="1" applyProtection="1"/>
    <xf numFmtId="49" fontId="21" fillId="0" borderId="0" xfId="0" applyNumberFormat="1" applyFont="1" applyProtection="1"/>
    <xf numFmtId="0" fontId="21" fillId="0" borderId="0" xfId="0" applyFont="1" applyProtection="1"/>
    <xf numFmtId="0" fontId="47" fillId="0" borderId="0" xfId="0" applyFont="1" applyFill="1" applyBorder="1" applyAlignment="1" applyProtection="1">
      <alignment horizontal="center" vertical="center"/>
    </xf>
    <xf numFmtId="0" fontId="77" fillId="0" borderId="0" xfId="0" applyFont="1" applyFill="1" applyProtection="1"/>
    <xf numFmtId="0" fontId="5" fillId="0" borderId="0" xfId="0" applyFont="1" applyBorder="1" applyAlignment="1" applyProtection="1">
      <alignment horizontal="center"/>
    </xf>
    <xf numFmtId="49" fontId="21" fillId="0" borderId="0" xfId="0" applyNumberFormat="1" applyFont="1" applyAlignment="1" applyProtection="1">
      <alignment horizontal="center" vertical="center"/>
    </xf>
    <xf numFmtId="0" fontId="21" fillId="0" borderId="0" xfId="0" applyFont="1" applyFill="1" applyBorder="1" applyAlignment="1" applyProtection="1">
      <alignment vertical="center"/>
    </xf>
    <xf numFmtId="0" fontId="77" fillId="0" borderId="0" xfId="0" applyFont="1" applyAlignment="1" applyProtection="1">
      <alignment horizontal="right"/>
    </xf>
    <xf numFmtId="0" fontId="46" fillId="0" borderId="0" xfId="0" applyFont="1" applyFill="1" applyBorder="1" applyAlignment="1" applyProtection="1"/>
    <xf numFmtId="0" fontId="21" fillId="0" borderId="0" xfId="0" applyFont="1" applyFill="1" applyBorder="1" applyProtection="1"/>
    <xf numFmtId="49" fontId="21" fillId="0" borderId="0" xfId="0" applyNumberFormat="1" applyFont="1" applyFill="1" applyBorder="1" applyAlignment="1" applyProtection="1">
      <alignment horizontal="center" vertical="center"/>
    </xf>
    <xf numFmtId="0" fontId="77" fillId="0" borderId="0" xfId="0" applyFont="1" applyFill="1" applyBorder="1" applyAlignment="1" applyProtection="1">
      <alignment horizontal="center" vertical="center"/>
    </xf>
    <xf numFmtId="0" fontId="21" fillId="0" borderId="0" xfId="0" applyFont="1" applyFill="1" applyBorder="1" applyAlignment="1" applyProtection="1">
      <alignment horizontal="right"/>
    </xf>
    <xf numFmtId="0" fontId="5" fillId="0" borderId="0" xfId="0" applyFont="1" applyAlignment="1" applyProtection="1"/>
    <xf numFmtId="0" fontId="21" fillId="0" borderId="0" xfId="0" applyFont="1" applyBorder="1" applyAlignment="1" applyProtection="1">
      <alignment vertical="top"/>
    </xf>
    <xf numFmtId="0" fontId="77" fillId="0" borderId="0" xfId="0" applyFont="1" applyAlignment="1" applyProtection="1"/>
    <xf numFmtId="0" fontId="77" fillId="0" borderId="0" xfId="0" applyFont="1" applyFill="1" applyBorder="1" applyAlignment="1" applyProtection="1"/>
    <xf numFmtId="0" fontId="22" fillId="3" borderId="0" xfId="10" applyFont="1" applyFill="1" applyProtection="1"/>
    <xf numFmtId="0" fontId="22" fillId="0" borderId="0" xfId="10" applyFont="1" applyProtection="1"/>
    <xf numFmtId="0" fontId="22" fillId="3" borderId="0" xfId="10" applyFont="1" applyFill="1" applyBorder="1" applyAlignment="1" applyProtection="1">
      <alignment vertical="top" wrapText="1"/>
    </xf>
    <xf numFmtId="0" fontId="22" fillId="3" borderId="0" xfId="10" applyFont="1" applyFill="1" applyBorder="1" applyAlignment="1" applyProtection="1">
      <alignment vertical="top"/>
    </xf>
    <xf numFmtId="0" fontId="22" fillId="3" borderId="0" xfId="10" applyFont="1" applyFill="1" applyBorder="1" applyProtection="1"/>
    <xf numFmtId="0" fontId="5" fillId="3" borderId="0" xfId="0" applyFont="1" applyFill="1"/>
    <xf numFmtId="0" fontId="22" fillId="0" borderId="0" xfId="10" applyFont="1" applyBorder="1" applyProtection="1"/>
    <xf numFmtId="0" fontId="22" fillId="0" borderId="0" xfId="10" applyFont="1" applyFill="1" applyProtection="1"/>
    <xf numFmtId="0" fontId="30" fillId="2" borderId="18" xfId="12" applyFont="1" applyFill="1" applyBorder="1" applyAlignment="1" applyProtection="1">
      <alignment vertical="center"/>
    </xf>
    <xf numFmtId="0" fontId="30" fillId="2" borderId="19" xfId="12" applyFont="1" applyFill="1" applyBorder="1" applyAlignment="1" applyProtection="1">
      <alignment vertical="center"/>
    </xf>
    <xf numFmtId="0" fontId="65" fillId="2" borderId="19" xfId="12" applyFont="1" applyFill="1" applyBorder="1" applyAlignment="1" applyProtection="1">
      <alignment horizontal="left" vertical="center"/>
    </xf>
    <xf numFmtId="0" fontId="30" fillId="2" borderId="47" xfId="12" applyFont="1" applyFill="1" applyBorder="1" applyAlignment="1" applyProtection="1">
      <alignment vertical="center"/>
    </xf>
    <xf numFmtId="0" fontId="22" fillId="0" borderId="0" xfId="12" applyFont="1" applyProtection="1"/>
    <xf numFmtId="0" fontId="22" fillId="0" borderId="0" xfId="12" applyFont="1" applyFill="1" applyBorder="1" applyProtection="1"/>
    <xf numFmtId="0" fontId="30" fillId="0" borderId="0" xfId="12" applyFont="1" applyFill="1" applyBorder="1" applyAlignment="1" applyProtection="1">
      <alignment vertical="center" wrapText="1"/>
    </xf>
    <xf numFmtId="0" fontId="75" fillId="4" borderId="26" xfId="12" applyFont="1" applyFill="1" applyBorder="1" applyAlignment="1" applyProtection="1">
      <alignment horizontal="center" vertical="center"/>
      <protection locked="0"/>
    </xf>
    <xf numFmtId="0" fontId="22" fillId="0" borderId="0" xfId="12" applyFont="1" applyBorder="1" applyAlignment="1" applyProtection="1">
      <alignment horizontal="left"/>
    </xf>
    <xf numFmtId="0" fontId="22" fillId="0" borderId="0" xfId="12" applyFont="1" applyFill="1" applyBorder="1" applyAlignment="1" applyProtection="1">
      <alignment horizontal="left"/>
    </xf>
    <xf numFmtId="0" fontId="29" fillId="0" borderId="0" xfId="12" applyFont="1" applyFill="1" applyBorder="1" applyAlignment="1" applyProtection="1">
      <alignment horizontal="left"/>
    </xf>
    <xf numFmtId="0" fontId="22" fillId="0" borderId="1" xfId="12" applyFont="1" applyFill="1" applyBorder="1" applyProtection="1"/>
    <xf numFmtId="0" fontId="29" fillId="0" borderId="1" xfId="12" applyFont="1" applyBorder="1" applyAlignment="1" applyProtection="1">
      <alignment horizontal="left"/>
    </xf>
    <xf numFmtId="0" fontId="22" fillId="0" borderId="1" xfId="12" applyFont="1" applyBorder="1" applyProtection="1"/>
    <xf numFmtId="0" fontId="22" fillId="0" borderId="5" xfId="12" applyFont="1" applyBorder="1" applyProtection="1"/>
    <xf numFmtId="0" fontId="22" fillId="0" borderId="0" xfId="12" applyFont="1" applyBorder="1" applyProtection="1"/>
    <xf numFmtId="0" fontId="22" fillId="0" borderId="2" xfId="12" applyFont="1" applyBorder="1" applyProtection="1"/>
    <xf numFmtId="0" fontId="30" fillId="0" borderId="12" xfId="12" applyFont="1" applyFill="1" applyBorder="1" applyProtection="1"/>
    <xf numFmtId="0" fontId="30" fillId="0" borderId="17" xfId="12" applyFont="1" applyFill="1" applyBorder="1" applyProtection="1"/>
    <xf numFmtId="0" fontId="22" fillId="0" borderId="3" xfId="12" applyFont="1" applyFill="1" applyBorder="1" applyProtection="1"/>
    <xf numFmtId="0" fontId="29" fillId="0" borderId="3" xfId="12" applyFont="1" applyBorder="1" applyAlignment="1" applyProtection="1">
      <alignment horizontal="left"/>
    </xf>
    <xf numFmtId="0" fontId="22" fillId="0" borderId="3" xfId="12" applyFont="1" applyBorder="1" applyProtection="1"/>
    <xf numFmtId="0" fontId="22" fillId="0" borderId="4" xfId="12" applyFont="1" applyBorder="1" applyProtection="1"/>
    <xf numFmtId="0" fontId="30" fillId="0" borderId="0" xfId="12" applyFont="1" applyFill="1" applyBorder="1" applyProtection="1"/>
    <xf numFmtId="0" fontId="30" fillId="0" borderId="10" xfId="12" applyFont="1" applyFill="1" applyBorder="1" applyProtection="1"/>
    <xf numFmtId="0" fontId="22" fillId="0" borderId="17" xfId="12" applyFont="1" applyFill="1" applyBorder="1" applyProtection="1"/>
    <xf numFmtId="0" fontId="22" fillId="3" borderId="0" xfId="12" applyFont="1" applyFill="1" applyProtection="1"/>
    <xf numFmtId="0" fontId="22" fillId="3" borderId="22" xfId="12" applyFont="1" applyFill="1" applyBorder="1" applyProtection="1"/>
    <xf numFmtId="0" fontId="22" fillId="3" borderId="31" xfId="12" applyFont="1" applyFill="1" applyBorder="1" applyProtection="1"/>
    <xf numFmtId="49" fontId="75" fillId="4" borderId="40" xfId="3" applyNumberFormat="1" applyFont="1" applyFill="1" applyBorder="1" applyAlignment="1" applyProtection="1">
      <alignment horizontal="center"/>
      <protection locked="0"/>
    </xf>
    <xf numFmtId="0" fontId="75" fillId="4" borderId="40" xfId="3" applyNumberFormat="1" applyFont="1" applyFill="1" applyBorder="1" applyAlignment="1" applyProtection="1">
      <alignment horizontal="center"/>
      <protection locked="0"/>
    </xf>
    <xf numFmtId="165" fontId="30" fillId="0" borderId="40" xfId="12" applyNumberFormat="1" applyFont="1" applyBorder="1" applyProtection="1"/>
    <xf numFmtId="165" fontId="30" fillId="0" borderId="40" xfId="3" applyNumberFormat="1" applyFont="1" applyBorder="1" applyProtection="1"/>
    <xf numFmtId="0" fontId="30" fillId="0" borderId="22" xfId="12" applyFont="1" applyBorder="1" applyProtection="1"/>
    <xf numFmtId="0" fontId="22" fillId="0" borderId="32" xfId="12" applyFont="1" applyBorder="1" applyProtection="1"/>
    <xf numFmtId="165" fontId="22" fillId="0" borderId="40" xfId="3" applyNumberFormat="1" applyFont="1" applyBorder="1" applyProtection="1"/>
    <xf numFmtId="165" fontId="22" fillId="0" borderId="26" xfId="3" applyNumberFormat="1" applyFont="1" applyBorder="1" applyProtection="1"/>
    <xf numFmtId="0" fontId="79" fillId="3" borderId="0" xfId="12" applyFont="1" applyFill="1" applyAlignment="1" applyProtection="1">
      <alignment horizontal="right"/>
    </xf>
    <xf numFmtId="0" fontId="62" fillId="2" borderId="26" xfId="0" applyFont="1" applyFill="1" applyBorder="1" applyAlignment="1">
      <alignment horizontal="center" vertical="center"/>
    </xf>
    <xf numFmtId="0" fontId="66" fillId="0" borderId="0" xfId="0" applyFont="1" applyFill="1" applyBorder="1" applyAlignment="1" applyProtection="1">
      <alignment horizontal="left"/>
    </xf>
    <xf numFmtId="0" fontId="3" fillId="0" borderId="0" xfId="0" applyFont="1" applyBorder="1" applyAlignment="1" applyProtection="1"/>
    <xf numFmtId="0" fontId="22" fillId="0" borderId="48" xfId="0" applyFont="1" applyBorder="1" applyAlignment="1" applyProtection="1">
      <alignment horizontal="center" vertical="center" wrapText="1"/>
    </xf>
    <xf numFmtId="165" fontId="22" fillId="0" borderId="49" xfId="2" applyNumberFormat="1" applyFont="1" applyBorder="1" applyAlignment="1" applyProtection="1">
      <alignment horizontal="center" vertical="center" wrapText="1"/>
    </xf>
    <xf numFmtId="0" fontId="8" fillId="0" borderId="50" xfId="0" applyFont="1" applyBorder="1" applyProtection="1"/>
    <xf numFmtId="0" fontId="8" fillId="0" borderId="46" xfId="0" applyFont="1" applyBorder="1" applyAlignment="1" applyProtection="1">
      <alignment horizontal="center"/>
    </xf>
    <xf numFmtId="0" fontId="8" fillId="0" borderId="46" xfId="0" applyFont="1" applyBorder="1" applyProtection="1"/>
    <xf numFmtId="0" fontId="8" fillId="0" borderId="24" xfId="0" applyFont="1" applyBorder="1" applyProtection="1"/>
    <xf numFmtId="3" fontId="7" fillId="0" borderId="46" xfId="0" applyNumberFormat="1" applyFont="1" applyBorder="1" applyAlignment="1" applyProtection="1">
      <alignment horizontal="center"/>
    </xf>
    <xf numFmtId="3" fontId="7" fillId="0" borderId="46" xfId="0" applyNumberFormat="1" applyFont="1" applyBorder="1" applyAlignment="1" applyProtection="1"/>
    <xf numFmtId="37" fontId="7" fillId="0" borderId="20" xfId="2" applyNumberFormat="1" applyFont="1" applyBorder="1" applyAlignment="1" applyProtection="1">
      <alignment horizontal="center"/>
    </xf>
    <xf numFmtId="37" fontId="7" fillId="0" borderId="46" xfId="2" applyNumberFormat="1" applyFont="1" applyBorder="1" applyAlignment="1" applyProtection="1">
      <alignment horizontal="center" wrapText="1"/>
    </xf>
    <xf numFmtId="37" fontId="7" fillId="0" borderId="51" xfId="2" applyNumberFormat="1" applyFont="1" applyBorder="1" applyAlignment="1" applyProtection="1">
      <alignment horizontal="center"/>
    </xf>
    <xf numFmtId="37" fontId="8" fillId="0" borderId="40" xfId="2" applyNumberFormat="1" applyFont="1" applyBorder="1" applyAlignment="1" applyProtection="1">
      <alignment vertical="center"/>
    </xf>
    <xf numFmtId="37" fontId="80" fillId="4" borderId="40" xfId="2" applyNumberFormat="1" applyFont="1" applyFill="1" applyBorder="1" applyAlignment="1" applyProtection="1">
      <alignment vertical="center"/>
      <protection locked="0"/>
    </xf>
    <xf numFmtId="165" fontId="8" fillId="0" borderId="49" xfId="2" applyNumberFormat="1" applyFont="1" applyBorder="1" applyAlignment="1" applyProtection="1">
      <alignment vertical="center"/>
    </xf>
    <xf numFmtId="165" fontId="8" fillId="0" borderId="52" xfId="2" applyNumberFormat="1" applyFont="1" applyBorder="1" applyAlignment="1" applyProtection="1">
      <alignment vertical="center"/>
    </xf>
    <xf numFmtId="0" fontId="22" fillId="0" borderId="54" xfId="0" applyFont="1" applyBorder="1" applyAlignment="1" applyProtection="1">
      <alignment horizontal="center" vertical="center" wrapText="1"/>
    </xf>
    <xf numFmtId="0" fontId="22" fillId="0" borderId="4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3" fontId="8" fillId="0" borderId="55" xfId="0" applyNumberFormat="1" applyFont="1" applyBorder="1" applyProtection="1"/>
    <xf numFmtId="37" fontId="8" fillId="0" borderId="3" xfId="0" applyNumberFormat="1" applyFont="1" applyBorder="1" applyProtection="1"/>
    <xf numFmtId="165" fontId="8" fillId="0" borderId="56" xfId="0" applyNumberFormat="1" applyFont="1" applyBorder="1" applyProtection="1"/>
    <xf numFmtId="0" fontId="8" fillId="0" borderId="10" xfId="0" applyFont="1" applyBorder="1" applyAlignment="1" applyProtection="1">
      <alignment vertical="center"/>
    </xf>
    <xf numFmtId="0" fontId="8" fillId="0" borderId="1" xfId="0" applyFont="1" applyBorder="1" applyAlignment="1" applyProtection="1">
      <alignment vertical="center"/>
    </xf>
    <xf numFmtId="167" fontId="8" fillId="0" borderId="57" xfId="0" applyNumberFormat="1" applyFont="1" applyFill="1" applyBorder="1" applyAlignment="1" applyProtection="1">
      <alignment vertical="center"/>
    </xf>
    <xf numFmtId="0" fontId="8" fillId="0" borderId="29" xfId="0" applyFont="1" applyBorder="1" applyAlignment="1" applyProtection="1">
      <alignment vertical="center"/>
    </xf>
    <xf numFmtId="165" fontId="80" fillId="4" borderId="42" xfId="2" applyNumberFormat="1" applyFont="1" applyFill="1" applyBorder="1" applyAlignment="1" applyProtection="1">
      <alignment horizontal="right" vertical="center"/>
      <protection locked="0"/>
    </xf>
    <xf numFmtId="0" fontId="8" fillId="0" borderId="12" xfId="0" applyFont="1" applyBorder="1" applyAlignment="1" applyProtection="1">
      <alignment vertical="center"/>
    </xf>
    <xf numFmtId="0" fontId="8" fillId="0" borderId="0" xfId="0" applyFont="1" applyBorder="1" applyAlignment="1" applyProtection="1">
      <alignment vertical="center"/>
    </xf>
    <xf numFmtId="4" fontId="8" fillId="0" borderId="39" xfId="0" applyNumberFormat="1" applyFont="1" applyFill="1" applyBorder="1" applyAlignment="1" applyProtection="1">
      <alignment vertical="center"/>
    </xf>
    <xf numFmtId="0" fontId="7" fillId="0" borderId="12" xfId="0" quotePrefix="1" applyFont="1" applyBorder="1" applyAlignment="1" applyProtection="1">
      <alignment horizontal="left" vertical="center"/>
    </xf>
    <xf numFmtId="167" fontId="7" fillId="0" borderId="58" xfId="0" applyNumberFormat="1" applyFont="1" applyFill="1" applyBorder="1" applyAlignment="1" applyProtection="1">
      <alignment vertical="center"/>
    </xf>
    <xf numFmtId="0" fontId="60" fillId="0" borderId="0" xfId="0" applyFont="1" applyFill="1" applyBorder="1" applyAlignment="1" applyProtection="1">
      <alignment horizontal="left" vertical="center"/>
    </xf>
    <xf numFmtId="0" fontId="60" fillId="0" borderId="6" xfId="0" applyFont="1" applyFill="1" applyBorder="1" applyAlignment="1" applyProtection="1">
      <alignment horizontal="left" vertical="center"/>
    </xf>
    <xf numFmtId="165" fontId="8" fillId="0" borderId="59" xfId="2" applyNumberFormat="1" applyFont="1" applyBorder="1" applyAlignment="1" applyProtection="1">
      <alignment horizontal="right" vertical="center"/>
    </xf>
    <xf numFmtId="165" fontId="8" fillId="0" borderId="56" xfId="2" applyNumberFormat="1" applyFont="1" applyBorder="1" applyAlignment="1" applyProtection="1">
      <alignment horizontal="right" vertical="center"/>
    </xf>
    <xf numFmtId="0" fontId="7" fillId="0" borderId="60" xfId="0" quotePrefix="1" applyFont="1" applyBorder="1" applyAlignment="1" applyProtection="1">
      <alignment vertical="center"/>
    </xf>
    <xf numFmtId="0" fontId="8" fillId="0" borderId="61" xfId="0" applyFont="1" applyBorder="1" applyAlignment="1" applyProtection="1">
      <alignment vertical="center"/>
    </xf>
    <xf numFmtId="0" fontId="8" fillId="0" borderId="61" xfId="0" applyFont="1" applyBorder="1" applyAlignment="1" applyProtection="1">
      <alignment horizontal="right" vertical="center"/>
    </xf>
    <xf numFmtId="10" fontId="80" fillId="4" borderId="7" xfId="15" applyNumberFormat="1" applyFont="1" applyFill="1" applyBorder="1" applyAlignment="1" applyProtection="1">
      <alignment vertical="center"/>
      <protection locked="0"/>
    </xf>
    <xf numFmtId="165" fontId="80" fillId="4" borderId="41" xfId="2" applyNumberFormat="1" applyFont="1" applyFill="1" applyBorder="1" applyAlignment="1" applyProtection="1">
      <alignment horizontal="right" vertical="center"/>
      <protection locked="0"/>
    </xf>
    <xf numFmtId="165" fontId="8" fillId="0" borderId="47" xfId="2" applyNumberFormat="1" applyFont="1" applyBorder="1" applyAlignment="1" applyProtection="1">
      <alignment horizontal="right" vertical="center"/>
    </xf>
    <xf numFmtId="0" fontId="9" fillId="3" borderId="0" xfId="0" applyFont="1" applyFill="1" applyBorder="1" applyAlignment="1">
      <alignment horizontal="center" vertical="center"/>
    </xf>
    <xf numFmtId="49" fontId="9" fillId="3" borderId="0" xfId="0" applyNumberFormat="1" applyFont="1" applyFill="1" applyAlignment="1">
      <alignment horizontal="center" vertical="center"/>
    </xf>
    <xf numFmtId="0" fontId="0" fillId="3" borderId="0" xfId="0" applyFont="1" applyFill="1" applyAlignment="1">
      <alignment horizontal="center" vertical="center"/>
    </xf>
    <xf numFmtId="0" fontId="49" fillId="3" borderId="0" xfId="0" applyFont="1" applyFill="1" applyBorder="1" applyAlignment="1" applyProtection="1">
      <alignment horizontal="center" vertical="center"/>
    </xf>
    <xf numFmtId="0" fontId="0" fillId="3" borderId="0" xfId="0" applyFont="1" applyFill="1" applyBorder="1"/>
    <xf numFmtId="49" fontId="9" fillId="3" borderId="0" xfId="0" applyNumberFormat="1" applyFont="1" applyFill="1"/>
    <xf numFmtId="0" fontId="9" fillId="3" borderId="0" xfId="0" applyFont="1" applyFill="1" applyBorder="1"/>
    <xf numFmtId="0" fontId="0" fillId="2" borderId="22" xfId="0" applyFont="1" applyFill="1" applyBorder="1" applyAlignment="1"/>
    <xf numFmtId="0" fontId="0" fillId="2" borderId="31" xfId="0" applyFont="1" applyFill="1" applyBorder="1" applyAlignment="1"/>
    <xf numFmtId="0" fontId="0" fillId="2" borderId="32" xfId="0" applyFont="1" applyFill="1" applyBorder="1" applyAlignment="1"/>
    <xf numFmtId="0" fontId="0" fillId="2" borderId="22" xfId="0" applyFont="1" applyFill="1" applyBorder="1"/>
    <xf numFmtId="0" fontId="0" fillId="2" borderId="32" xfId="0" applyFont="1" applyFill="1" applyBorder="1"/>
    <xf numFmtId="0" fontId="0" fillId="2" borderId="31" xfId="0" applyFont="1" applyFill="1" applyBorder="1"/>
    <xf numFmtId="0" fontId="0" fillId="3" borderId="0" xfId="0" applyFont="1" applyFill="1" applyBorder="1" applyAlignment="1"/>
    <xf numFmtId="0" fontId="0" fillId="3" borderId="0" xfId="0" applyFont="1" applyFill="1" applyBorder="1" applyAlignment="1">
      <alignment horizontal="center"/>
    </xf>
    <xf numFmtId="0" fontId="17" fillId="3" borderId="0" xfId="0" applyFont="1" applyFill="1" applyProtection="1"/>
    <xf numFmtId="0" fontId="17" fillId="0" borderId="0" xfId="0" applyFont="1" applyAlignment="1" applyProtection="1">
      <alignment horizontal="left"/>
    </xf>
    <xf numFmtId="0" fontId="17" fillId="0" borderId="0" xfId="0" applyFont="1" applyProtection="1"/>
    <xf numFmtId="0" fontId="2" fillId="0" borderId="0" xfId="0" applyFont="1"/>
    <xf numFmtId="0" fontId="2" fillId="0" borderId="0" xfId="0" applyFont="1" applyBorder="1"/>
    <xf numFmtId="0" fontId="0" fillId="0" borderId="22" xfId="0" applyFont="1" applyBorder="1"/>
    <xf numFmtId="0" fontId="0" fillId="0" borderId="31" xfId="0" applyFont="1" applyBorder="1"/>
    <xf numFmtId="0" fontId="0" fillId="0" borderId="32" xfId="0" applyFont="1" applyBorder="1"/>
    <xf numFmtId="0" fontId="77" fillId="0" borderId="0" xfId="0" applyFont="1" applyAlignment="1" applyProtection="1">
      <alignment vertical="top"/>
    </xf>
    <xf numFmtId="0" fontId="81" fillId="0" borderId="0" xfId="0" applyFont="1" applyFill="1" applyBorder="1" applyAlignment="1" applyProtection="1"/>
    <xf numFmtId="0" fontId="21" fillId="0" borderId="0" xfId="0" applyFont="1" applyFill="1" applyAlignment="1" applyProtection="1">
      <alignment horizontal="right"/>
    </xf>
    <xf numFmtId="0" fontId="82" fillId="0" borderId="0" xfId="9" applyFont="1" applyBorder="1" applyAlignment="1" applyProtection="1">
      <alignment horizontal="right"/>
    </xf>
    <xf numFmtId="0" fontId="0" fillId="3" borderId="0" xfId="0" applyFill="1" applyAlignment="1">
      <alignment horizontal="left"/>
    </xf>
    <xf numFmtId="0" fontId="0" fillId="0" borderId="0" xfId="0" applyFont="1" applyFill="1" applyBorder="1" applyAlignment="1">
      <alignment horizontal="center" vertical="center"/>
    </xf>
    <xf numFmtId="0" fontId="0" fillId="3" borderId="0" xfId="0" applyFill="1" applyAlignment="1"/>
    <xf numFmtId="0" fontId="0" fillId="3" borderId="0" xfId="0" applyFill="1" applyBorder="1" applyAlignment="1"/>
    <xf numFmtId="0" fontId="0" fillId="0" borderId="0" xfId="0" applyFont="1" applyFill="1" applyBorder="1" applyAlignment="1">
      <alignment horizontal="center"/>
    </xf>
    <xf numFmtId="170" fontId="80" fillId="4" borderId="40" xfId="0" applyNumberFormat="1" applyFont="1" applyFill="1" applyBorder="1" applyAlignment="1" applyProtection="1">
      <alignment horizontal="center"/>
      <protection locked="0"/>
    </xf>
    <xf numFmtId="0" fontId="30" fillId="0" borderId="31" xfId="12" applyFont="1" applyBorder="1" applyProtection="1"/>
    <xf numFmtId="0" fontId="30" fillId="0" borderId="0" xfId="12" applyFont="1" applyFill="1" applyBorder="1" applyAlignment="1" applyProtection="1">
      <alignment vertical="center"/>
    </xf>
    <xf numFmtId="0" fontId="30" fillId="0" borderId="19" xfId="12" applyFont="1" applyFill="1" applyBorder="1" applyAlignment="1" applyProtection="1">
      <alignment vertical="center"/>
    </xf>
    <xf numFmtId="0" fontId="65" fillId="0" borderId="0" xfId="12" applyFont="1" applyFill="1" applyBorder="1" applyAlignment="1" applyProtection="1">
      <alignment horizontal="left" vertical="center"/>
    </xf>
    <xf numFmtId="0" fontId="65" fillId="0" borderId="19" xfId="12" applyFont="1" applyFill="1" applyBorder="1" applyAlignment="1" applyProtection="1">
      <alignment horizontal="left" vertical="center"/>
    </xf>
    <xf numFmtId="0" fontId="30" fillId="0" borderId="1" xfId="12" applyFont="1" applyFill="1" applyBorder="1" applyAlignment="1" applyProtection="1">
      <alignment vertical="center"/>
    </xf>
    <xf numFmtId="0" fontId="65" fillId="0" borderId="1" xfId="12" applyFont="1" applyFill="1" applyBorder="1" applyAlignment="1" applyProtection="1">
      <alignment horizontal="left" vertical="center"/>
    </xf>
    <xf numFmtId="0" fontId="22" fillId="0" borderId="3" xfId="12" applyFont="1" applyFill="1" applyBorder="1" applyAlignment="1" applyProtection="1">
      <alignment horizontal="left"/>
    </xf>
    <xf numFmtId="0" fontId="30" fillId="0" borderId="10" xfId="12" applyFont="1" applyFill="1" applyBorder="1" applyAlignment="1" applyProtection="1">
      <alignment vertical="center"/>
    </xf>
    <xf numFmtId="0" fontId="30" fillId="0" borderId="5" xfId="12" applyFont="1" applyFill="1" applyBorder="1" applyAlignment="1" applyProtection="1">
      <alignment vertical="center"/>
    </xf>
    <xf numFmtId="0" fontId="22" fillId="0" borderId="10" xfId="12" applyFont="1" applyFill="1" applyBorder="1" applyProtection="1"/>
    <xf numFmtId="0" fontId="22" fillId="0" borderId="1" xfId="12" applyFont="1" applyFill="1" applyBorder="1" applyAlignment="1" applyProtection="1">
      <alignment horizontal="left"/>
    </xf>
    <xf numFmtId="0" fontId="22" fillId="0" borderId="3" xfId="12" applyFont="1" applyBorder="1" applyAlignment="1" applyProtection="1">
      <alignment horizontal="left"/>
    </xf>
    <xf numFmtId="0" fontId="30" fillId="0" borderId="1" xfId="12" applyFont="1" applyFill="1" applyBorder="1" applyAlignment="1" applyProtection="1">
      <alignment horizontal="center"/>
    </xf>
    <xf numFmtId="0" fontId="29" fillId="0" borderId="1" xfId="12" applyFont="1" applyFill="1" applyBorder="1" applyAlignment="1" applyProtection="1">
      <alignment horizontal="left"/>
    </xf>
    <xf numFmtId="0" fontId="22" fillId="0" borderId="12" xfId="12" applyFont="1" applyFill="1" applyBorder="1" applyProtection="1"/>
    <xf numFmtId="0" fontId="29" fillId="0" borderId="3" xfId="12" applyFont="1" applyFill="1" applyBorder="1" applyAlignment="1" applyProtection="1">
      <alignment horizontal="left"/>
    </xf>
    <xf numFmtId="165" fontId="22" fillId="0" borderId="0" xfId="3" applyNumberFormat="1" applyFont="1" applyFill="1" applyBorder="1" applyProtection="1"/>
    <xf numFmtId="0" fontId="20" fillId="0" borderId="40" xfId="0" applyFont="1" applyBorder="1" applyAlignment="1" applyProtection="1">
      <alignment horizontal="right"/>
    </xf>
    <xf numFmtId="0" fontId="77" fillId="0" borderId="0" xfId="0" applyFont="1" applyBorder="1" applyAlignment="1" applyProtection="1"/>
    <xf numFmtId="0" fontId="17" fillId="0" borderId="0" xfId="0" applyFont="1" applyAlignment="1" applyProtection="1"/>
    <xf numFmtId="0" fontId="84" fillId="4" borderId="26" xfId="0" applyFont="1" applyFill="1" applyBorder="1" applyAlignment="1" applyProtection="1">
      <alignment horizontal="center"/>
      <protection locked="0"/>
    </xf>
    <xf numFmtId="0" fontId="0" fillId="0" borderId="0" xfId="0" applyFill="1" applyBorder="1" applyAlignment="1"/>
    <xf numFmtId="0" fontId="30" fillId="0" borderId="0" xfId="0" applyFont="1" applyAlignment="1" applyProtection="1">
      <alignment horizontal="right" wrapText="1"/>
    </xf>
    <xf numFmtId="164" fontId="29" fillId="0" borderId="0" xfId="0" applyNumberFormat="1" applyFont="1" applyFill="1" applyBorder="1" applyProtection="1"/>
    <xf numFmtId="0" fontId="30" fillId="0" borderId="0" xfId="0" applyFont="1" applyFill="1" applyAlignment="1" applyProtection="1">
      <alignment horizontal="right" wrapText="1"/>
    </xf>
    <xf numFmtId="164" fontId="22" fillId="2" borderId="40" xfId="0" applyNumberFormat="1" applyFont="1" applyFill="1" applyBorder="1" applyProtection="1"/>
    <xf numFmtId="0" fontId="5" fillId="0" borderId="0" xfId="0" applyFont="1" applyFill="1" applyProtection="1"/>
    <xf numFmtId="0" fontId="62" fillId="2" borderId="28" xfId="0" applyFont="1" applyFill="1" applyBorder="1" applyAlignment="1" applyProtection="1">
      <alignment horizontal="center" vertical="center"/>
    </xf>
    <xf numFmtId="0" fontId="62" fillId="0" borderId="0" xfId="0" applyFont="1" applyFill="1" applyBorder="1" applyAlignment="1" applyProtection="1">
      <alignment vertical="center"/>
    </xf>
    <xf numFmtId="0" fontId="21" fillId="0" borderId="0" xfId="0" applyFont="1" applyFill="1" applyBorder="1" applyAlignment="1" applyProtection="1"/>
    <xf numFmtId="0" fontId="30" fillId="0" borderId="0" xfId="0" applyFont="1" applyFill="1" applyBorder="1" applyAlignment="1" applyProtection="1"/>
    <xf numFmtId="0" fontId="74" fillId="0" borderId="0" xfId="0" applyFont="1" applyFill="1" applyBorder="1" applyAlignment="1" applyProtection="1">
      <alignment vertical="center"/>
    </xf>
    <xf numFmtId="0" fontId="21" fillId="0" borderId="0" xfId="0" applyFont="1" applyAlignment="1" applyProtection="1">
      <alignment vertical="top"/>
    </xf>
    <xf numFmtId="0" fontId="21" fillId="0" borderId="0" xfId="0" applyFont="1" applyBorder="1" applyAlignment="1" applyProtection="1">
      <alignment horizontal="center" vertical="top"/>
    </xf>
    <xf numFmtId="0" fontId="21" fillId="0" borderId="0" xfId="0" applyFont="1" applyFill="1" applyBorder="1" applyAlignment="1" applyProtection="1">
      <alignment vertical="top"/>
    </xf>
    <xf numFmtId="0" fontId="81" fillId="0" borderId="0" xfId="0" applyFont="1" applyAlignment="1" applyProtection="1">
      <alignment vertical="top"/>
    </xf>
    <xf numFmtId="0" fontId="21" fillId="0" borderId="0" xfId="0" applyFont="1" applyAlignment="1" applyProtection="1">
      <alignment vertical="top" wrapText="1"/>
    </xf>
    <xf numFmtId="0" fontId="77" fillId="0" borderId="0" xfId="0" applyFont="1" applyFill="1" applyBorder="1" applyAlignment="1" applyProtection="1">
      <alignment vertical="top" wrapText="1"/>
    </xf>
    <xf numFmtId="0" fontId="75" fillId="0" borderId="0" xfId="0" applyFont="1" applyFill="1" applyBorder="1" applyAlignment="1" applyProtection="1">
      <alignment horizontal="center" vertical="center"/>
    </xf>
    <xf numFmtId="0" fontId="63" fillId="0" borderId="0" xfId="0" applyFont="1" applyFill="1" applyBorder="1" applyAlignment="1" applyProtection="1"/>
    <xf numFmtId="0" fontId="85" fillId="0" borderId="0" xfId="0" applyFont="1" applyFill="1" applyBorder="1" applyAlignment="1" applyProtection="1">
      <alignment vertical="top" wrapText="1"/>
    </xf>
    <xf numFmtId="0" fontId="5" fillId="0" borderId="0" xfId="0" applyFont="1" applyFill="1" applyBorder="1" applyAlignment="1" applyProtection="1"/>
    <xf numFmtId="0" fontId="62" fillId="0" borderId="1" xfId="0" applyFont="1" applyFill="1" applyBorder="1" applyAlignment="1" applyProtection="1">
      <alignment horizontal="center"/>
    </xf>
    <xf numFmtId="0" fontId="21" fillId="0" borderId="0" xfId="0" applyFont="1" applyAlignment="1" applyProtection="1">
      <alignment vertical="center"/>
    </xf>
    <xf numFmtId="0" fontId="21" fillId="0" borderId="0" xfId="0" applyFont="1" applyAlignment="1" applyProtection="1">
      <alignment vertical="center" wrapText="1"/>
    </xf>
    <xf numFmtId="0" fontId="74" fillId="0" borderId="0" xfId="0" applyFont="1" applyFill="1" applyBorder="1" applyAlignment="1" applyProtection="1">
      <alignment vertical="top"/>
    </xf>
    <xf numFmtId="0" fontId="21" fillId="0" borderId="1" xfId="0" applyFont="1" applyBorder="1" applyAlignment="1" applyProtection="1"/>
    <xf numFmtId="14" fontId="74" fillId="0" borderId="0" xfId="0" applyNumberFormat="1" applyFont="1" applyFill="1" applyBorder="1" applyAlignment="1" applyProtection="1">
      <alignment vertical="center"/>
    </xf>
    <xf numFmtId="14" fontId="74" fillId="0" borderId="0" xfId="0" applyNumberFormat="1" applyFont="1" applyFill="1" applyBorder="1" applyAlignment="1" applyProtection="1"/>
    <xf numFmtId="49" fontId="26" fillId="0" borderId="0" xfId="0" applyNumberFormat="1" applyFont="1" applyAlignment="1" applyProtection="1">
      <alignment horizontal="center" vertical="center"/>
    </xf>
    <xf numFmtId="0" fontId="74" fillId="4" borderId="26" xfId="0" applyFont="1" applyFill="1" applyBorder="1" applyAlignment="1" applyProtection="1">
      <alignment horizontal="center" vertical="center"/>
      <protection locked="0"/>
    </xf>
    <xf numFmtId="0" fontId="0" fillId="3" borderId="0" xfId="0" applyFont="1" applyFill="1" applyProtection="1"/>
    <xf numFmtId="0" fontId="75" fillId="0" borderId="0" xfId="12" applyFont="1" applyFill="1" applyBorder="1" applyAlignment="1" applyProtection="1">
      <alignment horizontal="center" vertical="center"/>
    </xf>
    <xf numFmtId="0" fontId="75" fillId="0" borderId="3" xfId="12" applyFont="1" applyFill="1" applyBorder="1" applyAlignment="1" applyProtection="1">
      <alignment horizontal="center" vertical="center"/>
    </xf>
    <xf numFmtId="49" fontId="75" fillId="0" borderId="0" xfId="3" applyNumberFormat="1" applyFont="1" applyFill="1" applyBorder="1" applyAlignment="1" applyProtection="1">
      <alignment horizontal="center"/>
    </xf>
    <xf numFmtId="0" fontId="75" fillId="0" borderId="0" xfId="3" applyNumberFormat="1" applyFont="1" applyFill="1" applyBorder="1" applyAlignment="1" applyProtection="1">
      <alignment horizontal="center"/>
    </xf>
    <xf numFmtId="0" fontId="74" fillId="0" borderId="3" xfId="12" applyFont="1" applyFill="1" applyBorder="1" applyProtection="1"/>
    <xf numFmtId="0" fontId="74" fillId="0" borderId="0" xfId="12" applyFont="1" applyFill="1" applyBorder="1" applyProtection="1"/>
    <xf numFmtId="3" fontId="62" fillId="0" borderId="0" xfId="0" applyNumberFormat="1" applyFont="1" applyFill="1" applyBorder="1" applyAlignment="1" applyProtection="1">
      <alignment horizontal="left"/>
    </xf>
    <xf numFmtId="0" fontId="17" fillId="0" borderId="0" xfId="0" applyFont="1" applyBorder="1" applyProtection="1"/>
    <xf numFmtId="0" fontId="17" fillId="0" borderId="62" xfId="0" applyFont="1" applyFill="1" applyBorder="1" applyAlignment="1" applyProtection="1"/>
    <xf numFmtId="0" fontId="25" fillId="0" borderId="12" xfId="0" applyFont="1" applyBorder="1"/>
    <xf numFmtId="0" fontId="17" fillId="0" borderId="63" xfId="0" applyFont="1" applyFill="1" applyBorder="1" applyProtection="1"/>
    <xf numFmtId="0" fontId="0" fillId="0" borderId="55" xfId="0" applyFont="1" applyBorder="1"/>
    <xf numFmtId="0" fontId="2" fillId="0" borderId="0" xfId="0" applyFont="1" applyBorder="1" applyAlignment="1"/>
    <xf numFmtId="0" fontId="17" fillId="0" borderId="0" xfId="0" applyFont="1" applyFill="1" applyBorder="1" applyProtection="1"/>
    <xf numFmtId="0" fontId="20" fillId="0" borderId="0" xfId="0" applyFont="1" applyBorder="1" applyAlignment="1" applyProtection="1"/>
    <xf numFmtId="164" fontId="74" fillId="4" borderId="40" xfId="0" applyNumberFormat="1" applyFont="1" applyFill="1" applyBorder="1" applyProtection="1">
      <protection locked="0"/>
    </xf>
    <xf numFmtId="0" fontId="75" fillId="4" borderId="26" xfId="0" applyFont="1" applyFill="1" applyBorder="1" applyAlignment="1" applyProtection="1">
      <protection locked="0"/>
    </xf>
    <xf numFmtId="0" fontId="73" fillId="0" borderId="0" xfId="0" applyFont="1" applyBorder="1" applyAlignment="1">
      <alignment horizontal="center" vertical="center"/>
    </xf>
    <xf numFmtId="0" fontId="57" fillId="0" borderId="12" xfId="0" applyFont="1" applyBorder="1" applyAlignment="1">
      <alignment vertical="center"/>
    </xf>
    <xf numFmtId="0" fontId="57" fillId="2" borderId="17" xfId="0" applyFont="1" applyFill="1" applyBorder="1" applyAlignment="1">
      <alignment vertical="center"/>
    </xf>
    <xf numFmtId="0" fontId="87" fillId="0" borderId="10" xfId="0" applyFont="1" applyBorder="1" applyAlignment="1">
      <alignment horizontal="left" vertical="center"/>
    </xf>
    <xf numFmtId="0" fontId="31" fillId="0" borderId="1" xfId="0" applyFont="1" applyBorder="1" applyAlignment="1">
      <alignment vertical="center"/>
    </xf>
    <xf numFmtId="0" fontId="38" fillId="2" borderId="3" xfId="0" applyFont="1" applyFill="1" applyBorder="1" applyAlignment="1">
      <alignment vertical="center"/>
    </xf>
    <xf numFmtId="0" fontId="57" fillId="2" borderId="60" xfId="0" applyFont="1" applyFill="1" applyBorder="1" applyAlignment="1">
      <alignment vertical="center"/>
    </xf>
    <xf numFmtId="0" fontId="38" fillId="2" borderId="61" xfId="0" applyFont="1" applyFill="1" applyBorder="1" applyAlignment="1">
      <alignment vertical="center"/>
    </xf>
    <xf numFmtId="0" fontId="0" fillId="3" borderId="0" xfId="0" applyFill="1" applyBorder="1"/>
    <xf numFmtId="3" fontId="0" fillId="0" borderId="64" xfId="0" applyNumberFormat="1" applyBorder="1" applyAlignment="1">
      <alignment horizontal="center"/>
    </xf>
    <xf numFmtId="0" fontId="0" fillId="0" borderId="65" xfId="0" applyBorder="1"/>
    <xf numFmtId="0" fontId="65" fillId="0" borderId="0" xfId="0" applyFont="1" applyAlignment="1" applyProtection="1">
      <alignment wrapText="1"/>
    </xf>
    <xf numFmtId="0" fontId="0" fillId="0" borderId="0" xfId="0"/>
    <xf numFmtId="0" fontId="0" fillId="0" borderId="0" xfId="0" applyAlignment="1">
      <alignment wrapText="1"/>
    </xf>
    <xf numFmtId="0" fontId="81" fillId="0" borderId="0" xfId="0" applyFont="1" applyAlignment="1">
      <alignment horizontal="right"/>
    </xf>
    <xf numFmtId="0" fontId="0" fillId="0" borderId="0" xfId="0"/>
    <xf numFmtId="3" fontId="0" fillId="2" borderId="0" xfId="0" applyNumberFormat="1" applyFill="1"/>
    <xf numFmtId="44" fontId="100" fillId="2" borderId="0" xfId="8" applyFont="1" applyFill="1"/>
    <xf numFmtId="0" fontId="36" fillId="0" borderId="1" xfId="0" applyFont="1" applyFill="1" applyBorder="1" applyAlignment="1">
      <alignment vertical="center"/>
    </xf>
    <xf numFmtId="0" fontId="36" fillId="0" borderId="12" xfId="0" applyFont="1" applyFill="1" applyBorder="1" applyAlignment="1">
      <alignment vertical="center"/>
    </xf>
    <xf numFmtId="0" fontId="16" fillId="0" borderId="0" xfId="0" applyNumberFormat="1" applyFont="1" applyFill="1" applyAlignment="1">
      <alignment horizontal="justify" vertical="top" wrapText="1"/>
    </xf>
    <xf numFmtId="0" fontId="5" fillId="0" borderId="0" xfId="0" applyFont="1" applyFill="1"/>
    <xf numFmtId="0" fontId="52" fillId="0" borderId="0" xfId="0" applyFont="1" applyFill="1" applyBorder="1" applyAlignment="1" applyProtection="1">
      <alignment vertical="top" wrapText="1"/>
    </xf>
    <xf numFmtId="0" fontId="15" fillId="0" borderId="0" xfId="0" applyFont="1" applyFill="1" applyAlignment="1">
      <alignment horizontal="justify" vertical="top" wrapText="1"/>
    </xf>
    <xf numFmtId="0" fontId="20" fillId="0" borderId="0" xfId="0" applyFont="1" applyFill="1" applyAlignment="1" applyProtection="1">
      <alignment wrapText="1"/>
    </xf>
    <xf numFmtId="0" fontId="20" fillId="2" borderId="40" xfId="0" applyFont="1" applyFill="1" applyBorder="1" applyAlignment="1" applyProtection="1">
      <alignment horizontal="center"/>
    </xf>
    <xf numFmtId="0" fontId="20" fillId="2" borderId="40" xfId="0" applyFont="1" applyFill="1" applyBorder="1" applyAlignment="1" applyProtection="1">
      <alignment horizontal="center" wrapText="1"/>
    </xf>
    <xf numFmtId="0" fontId="18" fillId="2" borderId="40" xfId="0" applyFont="1" applyFill="1" applyBorder="1" applyAlignment="1" applyProtection="1">
      <alignment horizontal="center" wrapText="1"/>
    </xf>
    <xf numFmtId="0" fontId="20" fillId="2" borderId="40" xfId="0" applyFont="1" applyFill="1" applyBorder="1" applyAlignment="1" applyProtection="1">
      <alignment horizontal="right"/>
    </xf>
    <xf numFmtId="166" fontId="17" fillId="0" borderId="40" xfId="8" applyNumberFormat="1" applyFont="1" applyBorder="1" applyProtection="1"/>
    <xf numFmtId="0" fontId="17" fillId="3" borderId="0" xfId="0" applyFont="1" applyFill="1" applyBorder="1" applyAlignment="1" applyProtection="1">
      <alignment horizontal="right"/>
    </xf>
    <xf numFmtId="165" fontId="17" fillId="3" borderId="0" xfId="2" applyNumberFormat="1" applyFont="1" applyFill="1" applyBorder="1" applyAlignment="1" applyProtection="1">
      <alignment horizontal="left"/>
    </xf>
    <xf numFmtId="166" fontId="17" fillId="3" borderId="0" xfId="8" applyNumberFormat="1" applyFont="1" applyFill="1" applyProtection="1"/>
    <xf numFmtId="166" fontId="17" fillId="3" borderId="0" xfId="8" applyNumberFormat="1" applyFont="1" applyFill="1" applyBorder="1" applyAlignment="1" applyProtection="1">
      <alignment horizontal="center"/>
    </xf>
    <xf numFmtId="0" fontId="17" fillId="3" borderId="0" xfId="0" applyFont="1" applyFill="1" applyBorder="1" applyAlignment="1" applyProtection="1">
      <alignment horizontal="center"/>
    </xf>
    <xf numFmtId="0" fontId="17" fillId="3" borderId="0" xfId="0" applyFont="1" applyFill="1" applyBorder="1" applyProtection="1"/>
    <xf numFmtId="0" fontId="3" fillId="3" borderId="0" xfId="10" applyFill="1" applyProtection="1"/>
    <xf numFmtId="0" fontId="7" fillId="3" borderId="0" xfId="10" applyFont="1" applyFill="1" applyAlignment="1" applyProtection="1">
      <alignment vertical="center"/>
    </xf>
    <xf numFmtId="0" fontId="7" fillId="3" borderId="0" xfId="10" applyFont="1" applyFill="1" applyAlignment="1" applyProtection="1">
      <alignment horizontal="center" vertical="center"/>
    </xf>
    <xf numFmtId="0" fontId="8" fillId="3" borderId="0" xfId="10" applyFont="1" applyFill="1" applyAlignment="1" applyProtection="1">
      <alignment vertical="center"/>
    </xf>
    <xf numFmtId="0" fontId="20" fillId="0" borderId="0" xfId="0" applyFont="1" applyFill="1" applyAlignment="1" applyProtection="1"/>
    <xf numFmtId="0" fontId="17" fillId="0" borderId="10" xfId="0" applyFont="1" applyFill="1" applyBorder="1" applyProtection="1"/>
    <xf numFmtId="0" fontId="17" fillId="0" borderId="1" xfId="0" applyFont="1" applyFill="1" applyBorder="1" applyProtection="1"/>
    <xf numFmtId="9" fontId="22" fillId="0" borderId="11" xfId="15" applyFont="1" applyFill="1" applyBorder="1" applyAlignment="1" applyProtection="1">
      <alignment vertical="center"/>
    </xf>
    <xf numFmtId="3" fontId="22" fillId="0" borderId="5" xfId="0" applyNumberFormat="1" applyFont="1" applyFill="1" applyBorder="1" applyAlignment="1" applyProtection="1">
      <alignment vertical="center"/>
    </xf>
    <xf numFmtId="0" fontId="17" fillId="0" borderId="12" xfId="0" applyFont="1" applyFill="1" applyBorder="1" applyAlignment="1" applyProtection="1">
      <alignment horizontal="left"/>
    </xf>
    <xf numFmtId="9" fontId="22" fillId="0" borderId="13" xfId="15" applyFont="1" applyFill="1" applyBorder="1" applyAlignment="1" applyProtection="1">
      <alignment vertical="center"/>
    </xf>
    <xf numFmtId="3" fontId="22" fillId="0" borderId="2" xfId="0" applyNumberFormat="1" applyFont="1" applyFill="1" applyBorder="1" applyAlignment="1" applyProtection="1">
      <alignment vertical="center"/>
    </xf>
    <xf numFmtId="0" fontId="20" fillId="0" borderId="12" xfId="0" applyFont="1" applyFill="1" applyBorder="1" applyProtection="1"/>
    <xf numFmtId="0" fontId="22" fillId="0" borderId="2" xfId="0" applyFont="1" applyFill="1" applyBorder="1" applyProtection="1"/>
    <xf numFmtId="0" fontId="20" fillId="0" borderId="0" xfId="0" applyFont="1" applyFill="1" applyBorder="1" applyAlignment="1" applyProtection="1">
      <alignment wrapText="1"/>
    </xf>
    <xf numFmtId="9" fontId="22" fillId="2" borderId="13" xfId="15" applyFont="1" applyFill="1" applyBorder="1" applyAlignment="1" applyProtection="1">
      <alignment vertical="center"/>
    </xf>
    <xf numFmtId="3" fontId="22" fillId="2" borderId="2" xfId="0" applyNumberFormat="1" applyFont="1" applyFill="1" applyBorder="1" applyAlignment="1" applyProtection="1">
      <alignment vertical="center"/>
    </xf>
    <xf numFmtId="10" fontId="22" fillId="0" borderId="0" xfId="16" applyNumberFormat="1" applyFont="1" applyFill="1" applyAlignment="1" applyProtection="1">
      <alignment wrapText="1"/>
    </xf>
    <xf numFmtId="0" fontId="17" fillId="0" borderId="12" xfId="0" applyFont="1" applyFill="1" applyBorder="1" applyProtection="1"/>
    <xf numFmtId="9" fontId="22" fillId="2" borderId="44" xfId="15" applyFont="1" applyFill="1" applyBorder="1" applyAlignment="1" applyProtection="1">
      <alignment vertical="center"/>
    </xf>
    <xf numFmtId="3" fontId="22" fillId="2" borderId="43" xfId="0" applyNumberFormat="1" applyFont="1" applyFill="1" applyBorder="1" applyAlignment="1" applyProtection="1">
      <alignment vertical="center"/>
    </xf>
    <xf numFmtId="0" fontId="17" fillId="0" borderId="17" xfId="0" applyFont="1" applyFill="1" applyBorder="1" applyProtection="1"/>
    <xf numFmtId="0" fontId="17" fillId="0" borderId="3" xfId="0" applyFont="1" applyFill="1" applyBorder="1" applyProtection="1"/>
    <xf numFmtId="3" fontId="22" fillId="0" borderId="4" xfId="0" applyNumberFormat="1" applyFont="1" applyFill="1" applyBorder="1" applyAlignment="1" applyProtection="1">
      <alignment vertical="center"/>
    </xf>
    <xf numFmtId="0" fontId="17" fillId="0" borderId="4" xfId="0" applyFont="1" applyFill="1" applyBorder="1" applyProtection="1"/>
    <xf numFmtId="3" fontId="22" fillId="0" borderId="51" xfId="0" applyNumberFormat="1" applyFont="1" applyFill="1" applyBorder="1" applyAlignment="1" applyProtection="1">
      <alignment vertical="center"/>
    </xf>
    <xf numFmtId="3" fontId="22" fillId="0" borderId="66" xfId="0" applyNumberFormat="1" applyFont="1" applyFill="1" applyBorder="1" applyAlignment="1" applyProtection="1">
      <alignment vertical="center"/>
    </xf>
    <xf numFmtId="0" fontId="17" fillId="0" borderId="12" xfId="0" applyFont="1" applyFill="1" applyBorder="1" applyAlignment="1" applyProtection="1"/>
    <xf numFmtId="0" fontId="17" fillId="0" borderId="2" xfId="0" applyFont="1" applyFill="1" applyBorder="1" applyAlignment="1" applyProtection="1"/>
    <xf numFmtId="0" fontId="20" fillId="0" borderId="0" xfId="0" applyFont="1" applyFill="1" applyAlignment="1" applyProtection="1">
      <alignment horizontal="left" wrapText="1"/>
    </xf>
    <xf numFmtId="0" fontId="22" fillId="2" borderId="13" xfId="0" applyFont="1" applyFill="1" applyBorder="1" applyAlignment="1" applyProtection="1">
      <alignment vertical="center"/>
    </xf>
    <xf numFmtId="0" fontId="22" fillId="0" borderId="13" xfId="0" applyFont="1" applyFill="1" applyBorder="1" applyAlignment="1" applyProtection="1"/>
    <xf numFmtId="0" fontId="22" fillId="2" borderId="44" xfId="0" applyFont="1" applyFill="1" applyBorder="1" applyAlignment="1" applyProtection="1">
      <alignment vertical="center"/>
    </xf>
    <xf numFmtId="0" fontId="17" fillId="0" borderId="17" xfId="0" applyFont="1" applyFill="1" applyBorder="1" applyAlignment="1" applyProtection="1"/>
    <xf numFmtId="0" fontId="17" fillId="0" borderId="4" xfId="0" applyFont="1" applyFill="1" applyBorder="1" applyAlignment="1" applyProtection="1"/>
    <xf numFmtId="0" fontId="22" fillId="0" borderId="1" xfId="0" applyFont="1" applyFill="1" applyBorder="1" applyProtection="1"/>
    <xf numFmtId="0" fontId="22" fillId="0" borderId="3" xfId="0" applyFont="1" applyFill="1" applyBorder="1" applyProtection="1"/>
    <xf numFmtId="0" fontId="17" fillId="0" borderId="0" xfId="0" applyFont="1" applyFill="1" applyAlignment="1" applyProtection="1"/>
    <xf numFmtId="0" fontId="5" fillId="0" borderId="0" xfId="0" applyFont="1" applyBorder="1" applyAlignment="1">
      <alignment vertical="center" wrapText="1"/>
    </xf>
    <xf numFmtId="0" fontId="21" fillId="0" borderId="16" xfId="0" applyFont="1" applyBorder="1" applyAlignment="1">
      <alignment horizontal="center"/>
    </xf>
    <xf numFmtId="0" fontId="5" fillId="0" borderId="11" xfId="0" applyFont="1" applyBorder="1"/>
    <xf numFmtId="0" fontId="5" fillId="0" borderId="5" xfId="0" applyFont="1" applyBorder="1"/>
    <xf numFmtId="0" fontId="21" fillId="0" borderId="67" xfId="0" applyFont="1" applyBorder="1" applyAlignment="1">
      <alignment horizontal="center"/>
    </xf>
    <xf numFmtId="0" fontId="5" fillId="0" borderId="13" xfId="0" applyFont="1" applyBorder="1"/>
    <xf numFmtId="0" fontId="5" fillId="0" borderId="2" xfId="0" applyFont="1" applyBorder="1"/>
    <xf numFmtId="3" fontId="5" fillId="0" borderId="0" xfId="0" applyNumberFormat="1" applyFont="1" applyBorder="1" applyAlignment="1"/>
    <xf numFmtId="44" fontId="70" fillId="2" borderId="68" xfId="8" applyFont="1" applyFill="1" applyBorder="1" applyAlignment="1">
      <alignment horizontal="center"/>
    </xf>
    <xf numFmtId="0" fontId="17" fillId="0" borderId="0" xfId="0" applyFont="1" applyFill="1" applyBorder="1" applyAlignment="1" applyProtection="1">
      <alignment wrapText="1"/>
    </xf>
    <xf numFmtId="0" fontId="94" fillId="0" borderId="0" xfId="10" applyFont="1" applyFill="1" applyProtection="1"/>
    <xf numFmtId="0" fontId="21" fillId="0" borderId="69" xfId="0" applyFont="1" applyBorder="1" applyAlignment="1">
      <alignment horizontal="center"/>
    </xf>
    <xf numFmtId="0" fontId="5" fillId="0" borderId="70" xfId="0" applyFont="1" applyBorder="1"/>
    <xf numFmtId="0" fontId="5" fillId="0" borderId="4" xfId="0" applyFont="1" applyBorder="1"/>
    <xf numFmtId="44" fontId="70" fillId="2" borderId="71" xfId="8" applyFont="1" applyFill="1" applyBorder="1" applyAlignment="1">
      <alignment horizontal="center"/>
    </xf>
    <xf numFmtId="0" fontId="22" fillId="0" borderId="0" xfId="0" applyFont="1" applyFill="1" applyBorder="1" applyAlignment="1" applyProtection="1">
      <alignment horizontal="right"/>
    </xf>
    <xf numFmtId="0" fontId="22" fillId="0" borderId="0" xfId="0" applyFont="1" applyAlignment="1" applyProtection="1">
      <alignment vertical="top"/>
    </xf>
    <xf numFmtId="0" fontId="22" fillId="0" borderId="0" xfId="0" applyFont="1" applyFill="1" applyAlignment="1" applyProtection="1">
      <alignment vertical="top"/>
    </xf>
    <xf numFmtId="3" fontId="22" fillId="0" borderId="0" xfId="0" applyNumberFormat="1" applyFont="1" applyAlignment="1" applyProtection="1">
      <alignment vertical="top"/>
    </xf>
    <xf numFmtId="0" fontId="5" fillId="0" borderId="0" xfId="0" applyFont="1" applyAlignment="1">
      <alignment vertical="top"/>
    </xf>
    <xf numFmtId="0" fontId="30" fillId="0" borderId="0" xfId="0" applyFont="1" applyFill="1" applyAlignment="1" applyProtection="1">
      <alignment horizontal="left"/>
    </xf>
    <xf numFmtId="0" fontId="95" fillId="0" borderId="3" xfId="0" applyNumberFormat="1" applyFont="1" applyBorder="1" applyAlignment="1">
      <alignment horizontal="right"/>
    </xf>
    <xf numFmtId="0" fontId="62" fillId="4" borderId="26" xfId="0" applyFont="1" applyFill="1" applyBorder="1" applyAlignment="1" applyProtection="1">
      <alignment horizontal="center" vertical="center"/>
      <protection locked="0"/>
    </xf>
    <xf numFmtId="0" fontId="0" fillId="0" borderId="0" xfId="0"/>
    <xf numFmtId="0" fontId="0" fillId="0" borderId="0" xfId="0" applyProtection="1"/>
    <xf numFmtId="0" fontId="50" fillId="4" borderId="26" xfId="0" applyFont="1" applyFill="1" applyBorder="1" applyAlignment="1" applyProtection="1">
      <alignment horizontal="center" vertical="center"/>
      <protection locked="0"/>
    </xf>
    <xf numFmtId="166" fontId="34" fillId="0" borderId="43" xfId="6" applyNumberFormat="1" applyFont="1" applyBorder="1" applyProtection="1"/>
    <xf numFmtId="166" fontId="76" fillId="4" borderId="72" xfId="6" applyNumberFormat="1" applyFont="1" applyFill="1" applyBorder="1" applyProtection="1">
      <protection locked="0"/>
    </xf>
    <xf numFmtId="166" fontId="53" fillId="4" borderId="31" xfId="0" applyNumberFormat="1" applyFont="1" applyFill="1" applyBorder="1" applyAlignment="1" applyProtection="1">
      <alignment horizontal="center"/>
      <protection locked="0"/>
    </xf>
    <xf numFmtId="0" fontId="32" fillId="0" borderId="0" xfId="0" applyFont="1" applyFill="1" applyBorder="1" applyAlignment="1" applyProtection="1">
      <alignment vertical="top" wrapText="1"/>
    </xf>
    <xf numFmtId="0" fontId="102" fillId="0" borderId="0" xfId="0" applyFont="1"/>
    <xf numFmtId="0" fontId="0" fillId="0" borderId="62" xfId="0" applyFont="1" applyFill="1" applyBorder="1"/>
    <xf numFmtId="0" fontId="0" fillId="0" borderId="52" xfId="0" applyFont="1" applyBorder="1"/>
    <xf numFmtId="0" fontId="0" fillId="0" borderId="73" xfId="0" applyFont="1" applyBorder="1"/>
    <xf numFmtId="0" fontId="7" fillId="0" borderId="17" xfId="0" quotePrefix="1" applyFont="1" applyBorder="1" applyAlignment="1" applyProtection="1">
      <alignment vertical="center"/>
    </xf>
    <xf numFmtId="0" fontId="7" fillId="0" borderId="3" xfId="0" quotePrefix="1" applyFont="1" applyBorder="1" applyAlignment="1" applyProtection="1">
      <alignment vertical="center"/>
    </xf>
    <xf numFmtId="3" fontId="53" fillId="4" borderId="8" xfId="2" applyNumberFormat="1" applyFont="1" applyFill="1" applyBorder="1" applyAlignment="1" applyProtection="1">
      <protection locked="0"/>
    </xf>
    <xf numFmtId="3" fontId="53" fillId="4" borderId="8" xfId="2" applyNumberFormat="1" applyFont="1" applyFill="1" applyBorder="1" applyAlignment="1" applyProtection="1">
      <alignment horizontal="center"/>
      <protection locked="0"/>
    </xf>
    <xf numFmtId="42" fontId="53" fillId="4" borderId="72" xfId="6" applyNumberFormat="1" applyFont="1" applyFill="1" applyBorder="1" applyProtection="1">
      <protection locked="0"/>
    </xf>
    <xf numFmtId="42" fontId="17" fillId="0" borderId="43" xfId="6" applyNumberFormat="1" applyFont="1" applyBorder="1" applyProtection="1"/>
    <xf numFmtId="42" fontId="17" fillId="0" borderId="73" xfId="6" applyNumberFormat="1" applyFont="1" applyBorder="1" applyProtection="1"/>
    <xf numFmtId="1" fontId="34" fillId="0" borderId="20" xfId="0" applyNumberFormat="1" applyFont="1" applyFill="1" applyBorder="1" applyAlignment="1" applyProtection="1">
      <alignment horizontal="right" vertical="center"/>
    </xf>
    <xf numFmtId="0" fontId="9" fillId="7" borderId="40" xfId="0" applyFont="1" applyFill="1" applyBorder="1" applyAlignment="1" applyProtection="1">
      <alignment horizontal="center" vertical="center"/>
    </xf>
    <xf numFmtId="49" fontId="0" fillId="4" borderId="0" xfId="0" applyNumberFormat="1" applyFill="1"/>
    <xf numFmtId="0" fontId="4" fillId="8" borderId="0" xfId="9" applyFill="1" applyAlignment="1" applyProtection="1"/>
    <xf numFmtId="42" fontId="100" fillId="0" borderId="0" xfId="8" applyNumberFormat="1" applyFont="1" applyFill="1"/>
    <xf numFmtId="42" fontId="100" fillId="9" borderId="0" xfId="8" applyNumberFormat="1" applyFont="1" applyFill="1"/>
    <xf numFmtId="42" fontId="100" fillId="0" borderId="0" xfId="8" applyNumberFormat="1" applyFont="1"/>
    <xf numFmtId="0" fontId="101" fillId="0" borderId="0" xfId="0" applyFont="1"/>
    <xf numFmtId="0" fontId="7" fillId="0" borderId="38" xfId="0" applyFont="1" applyFill="1" applyBorder="1" applyAlignment="1" applyProtection="1">
      <alignment horizontal="right" vertical="center"/>
    </xf>
    <xf numFmtId="0" fontId="9" fillId="0" borderId="0" xfId="0" applyFont="1"/>
    <xf numFmtId="1" fontId="53" fillId="4" borderId="40" xfId="16" applyNumberFormat="1" applyFont="1" applyFill="1" applyBorder="1" applyAlignment="1" applyProtection="1">
      <alignment horizontal="center"/>
      <protection locked="0"/>
    </xf>
    <xf numFmtId="0" fontId="15" fillId="0" borderId="0" xfId="0" applyFont="1" applyAlignment="1" applyProtection="1">
      <alignment vertical="top" wrapText="1"/>
    </xf>
    <xf numFmtId="49" fontId="20" fillId="0" borderId="10" xfId="0" applyNumberFormat="1" applyFont="1" applyBorder="1" applyProtection="1"/>
    <xf numFmtId="0" fontId="20" fillId="0" borderId="1" xfId="0" applyFont="1" applyBorder="1" applyProtection="1"/>
    <xf numFmtId="0" fontId="17" fillId="0" borderId="1" xfId="0" applyFont="1" applyBorder="1" applyProtection="1"/>
    <xf numFmtId="0" fontId="17" fillId="0" borderId="5" xfId="0" applyFont="1" applyBorder="1" applyProtection="1"/>
    <xf numFmtId="0" fontId="17" fillId="0" borderId="12" xfId="0" applyFont="1" applyBorder="1" applyProtection="1"/>
    <xf numFmtId="0" fontId="20" fillId="0" borderId="0" xfId="0" applyFont="1" applyBorder="1" applyProtection="1"/>
    <xf numFmtId="0" fontId="17" fillId="0" borderId="2" xfId="0" applyFont="1" applyBorder="1" applyProtection="1"/>
    <xf numFmtId="49" fontId="17" fillId="0" borderId="12" xfId="0" applyNumberFormat="1" applyFont="1" applyBorder="1" applyProtection="1"/>
    <xf numFmtId="0" fontId="20" fillId="0" borderId="0" xfId="0" applyFont="1" applyBorder="1" applyAlignment="1" applyProtection="1">
      <alignment vertical="top"/>
    </xf>
    <xf numFmtId="0" fontId="17" fillId="0" borderId="0" xfId="0" applyFont="1" applyBorder="1" applyAlignment="1" applyProtection="1">
      <alignment vertical="top" wrapText="1"/>
    </xf>
    <xf numFmtId="0" fontId="17" fillId="0" borderId="0" xfId="0" applyFont="1" applyFill="1" applyBorder="1" applyAlignment="1" applyProtection="1"/>
    <xf numFmtId="0" fontId="17" fillId="0" borderId="17" xfId="0" applyFont="1" applyBorder="1" applyProtection="1"/>
    <xf numFmtId="0" fontId="17" fillId="0" borderId="3" xfId="0" applyFont="1" applyBorder="1" applyProtection="1"/>
    <xf numFmtId="0" fontId="20" fillId="0" borderId="3" xfId="0" applyFont="1" applyBorder="1" applyProtection="1"/>
    <xf numFmtId="0" fontId="17" fillId="0" borderId="4" xfId="0" applyFont="1" applyBorder="1" applyProtection="1"/>
    <xf numFmtId="0" fontId="17" fillId="0" borderId="0" xfId="0" applyFont="1" applyFill="1" applyProtection="1"/>
    <xf numFmtId="0" fontId="20" fillId="0" borderId="0" xfId="0" applyFont="1" applyFill="1" applyAlignment="1" applyProtection="1">
      <alignment horizontal="center"/>
    </xf>
    <xf numFmtId="0" fontId="32" fillId="4" borderId="26" xfId="0" applyFont="1" applyFill="1" applyBorder="1" applyAlignment="1" applyProtection="1">
      <alignment horizontal="center"/>
      <protection locked="0"/>
    </xf>
    <xf numFmtId="0" fontId="5" fillId="0" borderId="0" xfId="0" applyFont="1" applyFill="1" applyBorder="1" applyAlignment="1" applyProtection="1">
      <alignment vertical="top" wrapText="1"/>
    </xf>
    <xf numFmtId="0" fontId="32" fillId="4" borderId="26" xfId="0" applyFont="1" applyFill="1" applyBorder="1" applyAlignment="1" applyProtection="1">
      <alignment horizontal="center" vertical="center"/>
      <protection locked="0"/>
    </xf>
    <xf numFmtId="0" fontId="9" fillId="0" borderId="0" xfId="0" applyFont="1" applyFill="1" applyBorder="1"/>
    <xf numFmtId="49" fontId="9" fillId="0" borderId="0" xfId="0" applyNumberFormat="1" applyFont="1" applyFill="1" applyBorder="1" applyAlignment="1">
      <alignment horizontal="center" vertical="center"/>
    </xf>
    <xf numFmtId="49" fontId="9" fillId="0" borderId="0" xfId="0" applyNumberFormat="1" applyFont="1" applyFill="1" applyBorder="1"/>
    <xf numFmtId="0" fontId="50" fillId="0" borderId="0" xfId="0" applyFont="1" applyFill="1" applyBorder="1" applyAlignment="1" applyProtection="1">
      <alignment horizontal="center" vertical="center"/>
      <protection locked="0"/>
    </xf>
    <xf numFmtId="0" fontId="0" fillId="0" borderId="0" xfId="0" applyFont="1" applyFill="1" applyBorder="1" applyAlignment="1">
      <alignment vertical="top" wrapText="1"/>
    </xf>
    <xf numFmtId="0" fontId="17" fillId="0" borderId="0" xfId="0" applyFont="1" applyFill="1" applyBorder="1" applyAlignment="1" applyProtection="1">
      <alignment horizontal="left"/>
    </xf>
    <xf numFmtId="0" fontId="3" fillId="0" borderId="0" xfId="10" applyFill="1" applyBorder="1" applyProtection="1"/>
    <xf numFmtId="0" fontId="9" fillId="0" borderId="0" xfId="0" applyFont="1" applyFill="1" applyBorder="1" applyAlignment="1"/>
    <xf numFmtId="0" fontId="53" fillId="0" borderId="0" xfId="0" applyFont="1" applyFill="1" applyBorder="1" applyAlignment="1" applyProtection="1">
      <protection locked="0"/>
    </xf>
    <xf numFmtId="0" fontId="9" fillId="0" borderId="0" xfId="0" applyFont="1" applyFill="1" applyBorder="1" applyAlignment="1">
      <alignment vertical="center"/>
    </xf>
    <xf numFmtId="0" fontId="15" fillId="0" borderId="0" xfId="0" applyFont="1" applyFill="1" applyBorder="1" applyAlignment="1">
      <alignment vertical="top" wrapText="1"/>
    </xf>
    <xf numFmtId="0" fontId="53" fillId="0" borderId="0" xfId="0" applyNumberFormat="1" applyFont="1" applyFill="1" applyBorder="1" applyAlignment="1" applyProtection="1">
      <alignment vertical="top" wrapText="1"/>
      <protection locked="0"/>
    </xf>
    <xf numFmtId="0" fontId="9" fillId="0" borderId="0" xfId="0" applyFont="1" applyFill="1" applyBorder="1" applyAlignment="1">
      <alignment vertical="center" wrapText="1"/>
    </xf>
    <xf numFmtId="0" fontId="4" fillId="0" borderId="0" xfId="9" applyFill="1" applyBorder="1" applyAlignment="1" applyProtection="1">
      <alignment vertical="center"/>
    </xf>
    <xf numFmtId="166" fontId="53" fillId="0" borderId="0" xfId="8" applyNumberFormat="1" applyFont="1" applyFill="1" applyBorder="1" applyAlignment="1" applyProtection="1">
      <alignment vertical="center"/>
      <protection locked="0"/>
    </xf>
    <xf numFmtId="0" fontId="4" fillId="0" borderId="0" xfId="9" applyFill="1" applyBorder="1" applyAlignment="1" applyProtection="1">
      <alignment vertical="center" wrapText="1"/>
    </xf>
    <xf numFmtId="0" fontId="9" fillId="0" borderId="0" xfId="0" applyFont="1" applyFill="1" applyBorder="1" applyAlignment="1">
      <alignment wrapText="1"/>
    </xf>
    <xf numFmtId="0" fontId="20" fillId="0" borderId="0" xfId="9" applyFont="1" applyFill="1" applyBorder="1" applyAlignment="1" applyProtection="1">
      <alignment wrapText="1"/>
    </xf>
    <xf numFmtId="0" fontId="50" fillId="0" borderId="0" xfId="0" applyFont="1" applyFill="1" applyBorder="1" applyAlignment="1" applyProtection="1">
      <alignment vertical="center"/>
      <protection locked="0"/>
    </xf>
    <xf numFmtId="0" fontId="0" fillId="0" borderId="0" xfId="0" applyNumberFormat="1" applyFill="1" applyBorder="1" applyAlignment="1">
      <alignment vertical="top" wrapText="1"/>
    </xf>
    <xf numFmtId="0" fontId="44" fillId="0" borderId="0" xfId="0" applyFont="1" applyFill="1" applyBorder="1" applyAlignment="1"/>
    <xf numFmtId="0" fontId="20" fillId="0" borderId="0" xfId="0" applyFont="1" applyFill="1" applyBorder="1" applyAlignment="1" applyProtection="1"/>
    <xf numFmtId="0" fontId="0" fillId="0" borderId="0" xfId="0" applyNumberFormat="1" applyFont="1" applyFill="1" applyBorder="1" applyAlignment="1">
      <alignment wrapText="1"/>
    </xf>
    <xf numFmtId="0" fontId="0" fillId="0" borderId="0" xfId="0"/>
    <xf numFmtId="0" fontId="29" fillId="0" borderId="0" xfId="12" applyFont="1" applyBorder="1" applyAlignment="1" applyProtection="1">
      <alignment horizontal="left"/>
      <protection locked="0" hidden="1"/>
    </xf>
    <xf numFmtId="0" fontId="32" fillId="0" borderId="0" xfId="0" applyFont="1" applyFill="1" applyBorder="1" applyAlignment="1" applyProtection="1">
      <alignment horizontal="center"/>
    </xf>
    <xf numFmtId="0" fontId="32" fillId="0" borderId="0" xfId="0" applyFont="1" applyFill="1" applyBorder="1" applyAlignment="1" applyProtection="1">
      <alignment horizontal="left" vertical="top" wrapText="1"/>
    </xf>
    <xf numFmtId="0" fontId="104" fillId="0" borderId="0" xfId="0" applyFont="1"/>
    <xf numFmtId="0" fontId="16" fillId="3" borderId="0" xfId="0" applyFont="1" applyFill="1" applyBorder="1" applyAlignment="1">
      <alignment horizontal="center" vertical="top" wrapText="1"/>
    </xf>
    <xf numFmtId="0" fontId="5" fillId="0" borderId="0" xfId="0" applyFont="1" applyBorder="1" applyAlignment="1" applyProtection="1">
      <alignment vertical="top" wrapText="1"/>
    </xf>
    <xf numFmtId="0" fontId="0" fillId="3" borderId="3" xfId="0" applyFill="1" applyBorder="1" applyAlignment="1">
      <alignment horizontal="left" vertical="top" wrapText="1"/>
    </xf>
    <xf numFmtId="0" fontId="0" fillId="0" borderId="0" xfId="0"/>
    <xf numFmtId="0" fontId="0" fillId="0" borderId="0" xfId="0" applyFill="1" applyBorder="1"/>
    <xf numFmtId="49" fontId="9" fillId="3" borderId="0" xfId="0" applyNumberFormat="1" applyFont="1" applyFill="1" applyAlignment="1">
      <alignment horizontal="left"/>
    </xf>
    <xf numFmtId="0" fontId="53" fillId="0" borderId="0" xfId="0" applyFont="1" applyFill="1" applyBorder="1" applyAlignment="1" applyProtection="1">
      <alignment horizontal="center"/>
    </xf>
    <xf numFmtId="1" fontId="0" fillId="9" borderId="0" xfId="0" applyNumberFormat="1" applyFill="1"/>
    <xf numFmtId="0" fontId="0" fillId="0" borderId="0" xfId="0"/>
    <xf numFmtId="0" fontId="53" fillId="4" borderId="52" xfId="0" applyFont="1" applyFill="1" applyBorder="1" applyProtection="1">
      <protection locked="0"/>
    </xf>
    <xf numFmtId="0" fontId="0" fillId="0" borderId="62" xfId="0" applyFill="1" applyBorder="1"/>
    <xf numFmtId="0" fontId="53" fillId="4" borderId="62" xfId="0" applyFont="1" applyFill="1" applyBorder="1" applyProtection="1">
      <protection locked="0"/>
    </xf>
    <xf numFmtId="0" fontId="62" fillId="0" borderId="0" xfId="0" applyFont="1" applyFill="1" applyBorder="1" applyAlignment="1" applyProtection="1">
      <alignment horizontal="center" vertical="center"/>
      <protection locked="0"/>
    </xf>
    <xf numFmtId="0" fontId="74" fillId="4" borderId="26" xfId="0" applyFont="1" applyFill="1" applyBorder="1" applyAlignment="1" applyProtection="1">
      <protection locked="0"/>
    </xf>
    <xf numFmtId="0" fontId="53" fillId="0" borderId="0" xfId="0" applyFont="1" applyFill="1" applyBorder="1" applyAlignment="1" applyProtection="1">
      <alignment vertical="top" wrapText="1"/>
      <protection locked="0"/>
    </xf>
    <xf numFmtId="0" fontId="25" fillId="0" borderId="0" xfId="0" applyFont="1" applyBorder="1" applyAlignment="1">
      <alignment wrapText="1"/>
    </xf>
    <xf numFmtId="0" fontId="9" fillId="0" borderId="1" xfId="0" applyFont="1" applyBorder="1" applyAlignment="1">
      <alignment vertical="center"/>
    </xf>
    <xf numFmtId="0" fontId="9" fillId="0" borderId="0" xfId="0" applyFont="1" applyBorder="1" applyAlignment="1">
      <alignment vertical="center"/>
    </xf>
    <xf numFmtId="0" fontId="9" fillId="0" borderId="1" xfId="0" applyFont="1" applyBorder="1" applyAlignment="1">
      <alignment horizontal="left"/>
    </xf>
    <xf numFmtId="0" fontId="9" fillId="0" borderId="1" xfId="0" applyFont="1" applyBorder="1" applyAlignment="1"/>
    <xf numFmtId="0" fontId="53" fillId="0" borderId="1" xfId="0" applyFont="1" applyFill="1" applyBorder="1" applyAlignment="1" applyProtection="1">
      <alignment vertical="top" wrapText="1"/>
      <protection locked="0"/>
    </xf>
    <xf numFmtId="0" fontId="53" fillId="0" borderId="1" xfId="0" applyFont="1" applyFill="1" applyBorder="1" applyAlignment="1" applyProtection="1">
      <alignment horizontal="left" vertical="top" wrapText="1"/>
      <protection locked="0"/>
    </xf>
    <xf numFmtId="0" fontId="9" fillId="0" borderId="0" xfId="0" applyFont="1" applyFill="1" applyBorder="1" applyAlignment="1">
      <alignment horizontal="right" wrapText="1"/>
    </xf>
    <xf numFmtId="0" fontId="25" fillId="0" borderId="3" xfId="0" applyFont="1" applyFill="1" applyBorder="1" applyAlignment="1">
      <alignment vertical="center"/>
    </xf>
    <xf numFmtId="0" fontId="53" fillId="0" borderId="3" xfId="0" applyFont="1" applyFill="1" applyBorder="1" applyAlignment="1" applyProtection="1">
      <alignment vertical="top" wrapText="1"/>
      <protection locked="0"/>
    </xf>
    <xf numFmtId="0" fontId="109" fillId="4" borderId="26" xfId="0" applyFont="1" applyFill="1" applyBorder="1" applyAlignment="1" applyProtection="1">
      <alignment horizontal="center" vertical="center"/>
      <protection locked="0"/>
    </xf>
    <xf numFmtId="0" fontId="109" fillId="0" borderId="26" xfId="0" applyFont="1" applyFill="1" applyBorder="1" applyAlignment="1" applyProtection="1">
      <alignment horizontal="center" vertical="center"/>
    </xf>
    <xf numFmtId="0" fontId="0" fillId="0" borderId="3" xfId="0" applyBorder="1" applyAlignment="1"/>
    <xf numFmtId="0" fontId="107" fillId="0" borderId="0" xfId="0" applyFont="1" applyBorder="1" applyAlignment="1"/>
    <xf numFmtId="0" fontId="107" fillId="0" borderId="40" xfId="0" applyFont="1" applyBorder="1" applyAlignment="1">
      <alignment horizontal="center" wrapText="1"/>
    </xf>
    <xf numFmtId="0" fontId="0" fillId="0" borderId="40" xfId="0" applyBorder="1"/>
    <xf numFmtId="0" fontId="0" fillId="12" borderId="40" xfId="0" applyFill="1" applyBorder="1"/>
    <xf numFmtId="9" fontId="0" fillId="0" borderId="40" xfId="0" applyNumberFormat="1" applyBorder="1"/>
    <xf numFmtId="0" fontId="110" fillId="0" borderId="40" xfId="0" applyFont="1" applyFill="1" applyBorder="1"/>
    <xf numFmtId="0" fontId="0" fillId="0" borderId="40" xfId="0" applyFill="1" applyBorder="1"/>
    <xf numFmtId="0" fontId="107" fillId="0" borderId="40" xfId="0" applyFont="1" applyBorder="1"/>
    <xf numFmtId="0" fontId="78" fillId="13" borderId="0" xfId="0" applyFont="1" applyFill="1" applyBorder="1" applyProtection="1"/>
    <xf numFmtId="0" fontId="77" fillId="13" borderId="0" xfId="0" applyFont="1" applyFill="1" applyBorder="1" applyProtection="1"/>
    <xf numFmtId="0" fontId="107" fillId="0" borderId="0" xfId="0" applyFont="1"/>
    <xf numFmtId="0" fontId="30" fillId="0" borderId="0" xfId="12" applyFont="1" applyProtection="1"/>
    <xf numFmtId="0" fontId="0" fillId="0" borderId="0" xfId="0"/>
    <xf numFmtId="0" fontId="112" fillId="0" borderId="0" xfId="0" applyFont="1" applyAlignment="1">
      <alignment wrapText="1"/>
    </xf>
    <xf numFmtId="0" fontId="110" fillId="0" borderId="0" xfId="0" applyFont="1" applyAlignment="1">
      <alignment wrapText="1"/>
    </xf>
    <xf numFmtId="0" fontId="110" fillId="0" borderId="0" xfId="0" applyFont="1"/>
    <xf numFmtId="0" fontId="62" fillId="4" borderId="26" xfId="12" applyFont="1" applyFill="1" applyBorder="1" applyAlignment="1" applyProtection="1">
      <alignment horizontal="center" vertical="center"/>
      <protection locked="0"/>
    </xf>
    <xf numFmtId="0" fontId="110" fillId="0" borderId="0" xfId="0" applyFont="1" applyFill="1" applyAlignment="1">
      <alignment wrapText="1"/>
    </xf>
    <xf numFmtId="49" fontId="110" fillId="0" borderId="0" xfId="0" applyNumberFormat="1" applyFont="1" applyAlignment="1">
      <alignment wrapText="1"/>
    </xf>
    <xf numFmtId="9" fontId="110" fillId="0" borderId="0" xfId="0" applyNumberFormat="1" applyFont="1" applyAlignment="1">
      <alignment wrapText="1"/>
    </xf>
    <xf numFmtId="49" fontId="110" fillId="0" borderId="0" xfId="0" applyNumberFormat="1" applyFont="1" applyAlignment="1">
      <alignment horizontal="right" wrapText="1"/>
    </xf>
    <xf numFmtId="3" fontId="110" fillId="0" borderId="0" xfId="0" applyNumberFormat="1" applyFont="1" applyAlignment="1">
      <alignment wrapText="1"/>
    </xf>
    <xf numFmtId="44" fontId="110" fillId="0" borderId="0" xfId="0" applyNumberFormat="1" applyFont="1" applyAlignment="1">
      <alignment wrapText="1"/>
    </xf>
    <xf numFmtId="164" fontId="22" fillId="0" borderId="0" xfId="0" applyNumberFormat="1" applyFont="1" applyFill="1" applyBorder="1" applyAlignment="1" applyProtection="1">
      <alignment vertical="top" wrapText="1"/>
    </xf>
    <xf numFmtId="164" fontId="22" fillId="14" borderId="40" xfId="0" applyNumberFormat="1" applyFont="1" applyFill="1" applyBorder="1" applyProtection="1"/>
    <xf numFmtId="164" fontId="22" fillId="0" borderId="0" xfId="0" applyNumberFormat="1" applyFont="1" applyFill="1" applyBorder="1" applyAlignment="1" applyProtection="1">
      <alignment horizontal="left" vertical="top" wrapText="1"/>
    </xf>
    <xf numFmtId="0" fontId="22" fillId="0" borderId="22" xfId="0" applyFont="1" applyBorder="1" applyAlignment="1" applyProtection="1">
      <alignment wrapText="1"/>
    </xf>
    <xf numFmtId="164" fontId="22" fillId="0" borderId="39" xfId="0" applyNumberFormat="1" applyFont="1" applyBorder="1" applyProtection="1"/>
    <xf numFmtId="0" fontId="22" fillId="0" borderId="22" xfId="0" applyFont="1" applyFill="1" applyBorder="1" applyAlignment="1" applyProtection="1">
      <alignment wrapText="1"/>
    </xf>
    <xf numFmtId="164" fontId="22" fillId="0" borderId="15" xfId="0" applyNumberFormat="1" applyFont="1" applyFill="1" applyBorder="1" applyProtection="1"/>
    <xf numFmtId="10" fontId="22" fillId="0" borderId="40" xfId="15" applyNumberFormat="1" applyFont="1" applyFill="1" applyBorder="1" applyAlignment="1" applyProtection="1">
      <alignment horizontal="center" wrapText="1"/>
    </xf>
    <xf numFmtId="0" fontId="30" fillId="3" borderId="0" xfId="12" applyFont="1" applyFill="1" applyBorder="1" applyAlignment="1" applyProtection="1">
      <alignment vertical="center" wrapText="1"/>
    </xf>
    <xf numFmtId="0" fontId="30" fillId="3" borderId="0" xfId="12" applyFont="1" applyFill="1" applyBorder="1" applyAlignment="1" applyProtection="1">
      <alignment horizontal="center" vertical="center" wrapText="1"/>
    </xf>
    <xf numFmtId="165" fontId="22" fillId="0" borderId="0" xfId="3" applyNumberFormat="1" applyFont="1" applyBorder="1" applyProtection="1"/>
    <xf numFmtId="165" fontId="0" fillId="0" borderId="40" xfId="0" applyNumberFormat="1" applyBorder="1"/>
    <xf numFmtId="49" fontId="62" fillId="4" borderId="40" xfId="3" applyNumberFormat="1" applyFont="1" applyFill="1" applyBorder="1" applyAlignment="1" applyProtection="1">
      <alignment horizontal="center"/>
      <protection locked="0"/>
    </xf>
    <xf numFmtId="165" fontId="62" fillId="4" borderId="40" xfId="3" applyNumberFormat="1" applyFont="1" applyFill="1" applyBorder="1" applyAlignment="1" applyProtection="1">
      <alignment horizontal="center"/>
      <protection locked="0"/>
    </xf>
    <xf numFmtId="0" fontId="30" fillId="0" borderId="0" xfId="12" applyFont="1" applyFill="1" applyAlignment="1" applyProtection="1">
      <alignment horizontal="center" vertical="center"/>
    </xf>
    <xf numFmtId="10" fontId="22" fillId="0" borderId="40" xfId="16" applyNumberFormat="1" applyFont="1" applyFill="1" applyBorder="1" applyAlignment="1" applyProtection="1">
      <alignment wrapText="1"/>
    </xf>
    <xf numFmtId="0" fontId="22" fillId="0" borderId="45" xfId="0" applyFont="1" applyFill="1" applyBorder="1" applyAlignment="1" applyProtection="1">
      <alignment horizontal="center"/>
    </xf>
    <xf numFmtId="0" fontId="30" fillId="0" borderId="0" xfId="0" applyFont="1" applyFill="1" applyAlignment="1" applyProtection="1">
      <alignment horizontal="center"/>
    </xf>
    <xf numFmtId="0" fontId="5" fillId="0" borderId="6" xfId="0" applyFont="1" applyBorder="1" applyAlignment="1" applyProtection="1">
      <alignment horizontal="center"/>
    </xf>
    <xf numFmtId="0" fontId="0" fillId="0" borderId="0" xfId="0"/>
    <xf numFmtId="0" fontId="0" fillId="0" borderId="12" xfId="0" applyBorder="1"/>
    <xf numFmtId="0" fontId="0" fillId="0" borderId="0" xfId="0" applyAlignment="1">
      <alignment wrapText="1"/>
    </xf>
    <xf numFmtId="0" fontId="0" fillId="0" borderId="0" xfId="0" applyAlignment="1">
      <alignment horizontal="left" wrapText="1"/>
    </xf>
    <xf numFmtId="0" fontId="0" fillId="0" borderId="0" xfId="0" applyFont="1"/>
    <xf numFmtId="0" fontId="0" fillId="0" borderId="0" xfId="0" applyBorder="1"/>
    <xf numFmtId="0" fontId="0" fillId="15" borderId="0" xfId="0" applyFill="1"/>
    <xf numFmtId="9" fontId="100" fillId="0" borderId="0" xfId="16" applyFont="1" applyFill="1"/>
    <xf numFmtId="0" fontId="0" fillId="0" borderId="0" xfId="0" applyNumberFormat="1" applyFill="1"/>
    <xf numFmtId="10" fontId="100" fillId="9" borderId="0" xfId="14" applyNumberFormat="1" applyFont="1" applyFill="1"/>
    <xf numFmtId="10" fontId="77" fillId="0" borderId="32" xfId="16" applyNumberFormat="1" applyFont="1" applyFill="1" applyBorder="1" applyAlignment="1" applyProtection="1"/>
    <xf numFmtId="0" fontId="77" fillId="0" borderId="6" xfId="0" applyFont="1" applyFill="1" applyBorder="1" applyAlignment="1" applyProtection="1"/>
    <xf numFmtId="0" fontId="84" fillId="0" borderId="0" xfId="0" applyFont="1" applyFill="1" applyBorder="1" applyAlignment="1" applyProtection="1">
      <alignment horizontal="center"/>
      <protection locked="0"/>
    </xf>
    <xf numFmtId="0" fontId="77" fillId="0" borderId="0" xfId="0" applyFont="1" applyFill="1" applyBorder="1" applyAlignment="1" applyProtection="1">
      <alignment horizontal="left" vertical="top"/>
      <protection locked="0"/>
    </xf>
    <xf numFmtId="0" fontId="22" fillId="2" borderId="23" xfId="12" applyFont="1" applyFill="1" applyBorder="1" applyAlignment="1" applyProtection="1"/>
    <xf numFmtId="0" fontId="22" fillId="2" borderId="20" xfId="12" applyFont="1" applyFill="1" applyBorder="1" applyAlignment="1" applyProtection="1"/>
    <xf numFmtId="0" fontId="22" fillId="2" borderId="24" xfId="12" applyFont="1" applyFill="1" applyBorder="1" applyAlignment="1" applyProtection="1"/>
    <xf numFmtId="0" fontId="22" fillId="2" borderId="21" xfId="12" applyFont="1" applyFill="1" applyBorder="1" applyAlignment="1" applyProtection="1"/>
    <xf numFmtId="0" fontId="22" fillId="2" borderId="0" xfId="12" applyFont="1" applyFill="1" applyBorder="1" applyAlignment="1" applyProtection="1"/>
    <xf numFmtId="0" fontId="22" fillId="2" borderId="6" xfId="12" applyFont="1" applyFill="1" applyBorder="1" applyAlignment="1" applyProtection="1"/>
    <xf numFmtId="165" fontId="80" fillId="4" borderId="40" xfId="1" applyNumberFormat="1" applyFont="1" applyFill="1" applyBorder="1" applyAlignment="1" applyProtection="1">
      <alignment horizontal="center"/>
      <protection locked="0"/>
    </xf>
    <xf numFmtId="0" fontId="80" fillId="4" borderId="40" xfId="0" applyNumberFormat="1" applyFont="1" applyFill="1" applyBorder="1" applyAlignment="1" applyProtection="1">
      <alignment horizontal="center"/>
      <protection locked="0"/>
    </xf>
    <xf numFmtId="2" fontId="0" fillId="0" borderId="0" xfId="0" applyNumberFormat="1"/>
    <xf numFmtId="0" fontId="77" fillId="0" borderId="0" xfId="0" applyFont="1" applyProtection="1"/>
    <xf numFmtId="0" fontId="116" fillId="0" borderId="0" xfId="0" applyFont="1"/>
    <xf numFmtId="0" fontId="118" fillId="0" borderId="0" xfId="0" applyFont="1"/>
    <xf numFmtId="0" fontId="118" fillId="0" borderId="0" xfId="0" applyFont="1" applyBorder="1"/>
    <xf numFmtId="0" fontId="7" fillId="0" borderId="0" xfId="0" quotePrefix="1" applyFont="1" applyBorder="1" applyAlignment="1" applyProtection="1">
      <alignment horizontal="left" vertical="center"/>
    </xf>
    <xf numFmtId="165" fontId="8" fillId="0" borderId="0" xfId="2" applyNumberFormat="1" applyFont="1" applyBorder="1" applyAlignment="1" applyProtection="1">
      <alignment horizontal="right" vertical="center"/>
    </xf>
    <xf numFmtId="0" fontId="74" fillId="0" borderId="0" xfId="0" applyFont="1" applyFill="1" applyBorder="1" applyAlignment="1" applyProtection="1">
      <alignment horizontal="left" vertical="top"/>
      <protection locked="0"/>
    </xf>
    <xf numFmtId="0" fontId="22" fillId="0" borderId="0" xfId="0" applyFont="1" applyFill="1" applyAlignment="1" applyProtection="1">
      <alignment horizontal="left"/>
    </xf>
    <xf numFmtId="168" fontId="75" fillId="0" borderId="0" xfId="0" applyNumberFormat="1" applyFont="1" applyFill="1" applyBorder="1" applyAlignment="1" applyProtection="1">
      <alignment horizontal="left"/>
      <protection locked="0"/>
    </xf>
    <xf numFmtId="0" fontId="9" fillId="0" borderId="1" xfId="0" applyFont="1" applyBorder="1" applyAlignment="1">
      <alignment horizontal="left" vertical="top"/>
    </xf>
    <xf numFmtId="0" fontId="22" fillId="0" borderId="0" xfId="10" applyFont="1" applyAlignment="1" applyProtection="1">
      <alignment vertical="top" wrapText="1"/>
    </xf>
    <xf numFmtId="0" fontId="22" fillId="3" borderId="0" xfId="10" applyFont="1" applyFill="1" applyBorder="1" applyAlignment="1" applyProtection="1">
      <alignment vertical="top" wrapText="1"/>
    </xf>
    <xf numFmtId="0" fontId="22" fillId="0" borderId="0" xfId="10" applyFont="1" applyFill="1" applyBorder="1" applyAlignment="1" applyProtection="1">
      <alignment horizontal="justify" vertical="top" wrapText="1"/>
    </xf>
    <xf numFmtId="0" fontId="22" fillId="3" borderId="0" xfId="10" applyFont="1" applyFill="1" applyBorder="1" applyAlignment="1" applyProtection="1">
      <alignment horizontal="justify" vertical="top" wrapText="1"/>
    </xf>
    <xf numFmtId="0" fontId="22" fillId="0" borderId="0" xfId="10" applyFont="1" applyFill="1" applyBorder="1" applyAlignment="1" applyProtection="1">
      <alignment vertical="top" wrapText="1"/>
    </xf>
    <xf numFmtId="0" fontId="62" fillId="4" borderId="26" xfId="10" applyFont="1" applyFill="1" applyBorder="1" applyAlignment="1" applyProtection="1">
      <alignment horizontal="center" vertical="center" wrapText="1"/>
      <protection locked="0"/>
    </xf>
    <xf numFmtId="0" fontId="62" fillId="0" borderId="0" xfId="10" applyFont="1" applyFill="1" applyBorder="1" applyAlignment="1" applyProtection="1">
      <alignment horizontal="center" vertical="center" wrapText="1"/>
    </xf>
    <xf numFmtId="0" fontId="62" fillId="12" borderId="26" xfId="10" applyFont="1" applyFill="1" applyBorder="1" applyAlignment="1" applyProtection="1">
      <alignment horizontal="center" vertical="center" wrapText="1"/>
      <protection locked="0"/>
    </xf>
    <xf numFmtId="49" fontId="30" fillId="0" borderId="8" xfId="10" applyNumberFormat="1" applyFont="1" applyBorder="1" applyAlignment="1" applyProtection="1">
      <alignment vertical="top" wrapText="1"/>
    </xf>
    <xf numFmtId="0" fontId="30" fillId="0" borderId="0" xfId="10" applyFont="1" applyBorder="1" applyAlignment="1" applyProtection="1">
      <alignment vertical="top" wrapText="1"/>
    </xf>
    <xf numFmtId="0" fontId="22" fillId="0" borderId="0" xfId="10" applyFont="1" applyFill="1" applyAlignment="1" applyProtection="1">
      <alignment vertical="top" wrapText="1"/>
    </xf>
    <xf numFmtId="0" fontId="29" fillId="0" borderId="0" xfId="10" applyFont="1" applyBorder="1" applyAlignment="1" applyProtection="1"/>
    <xf numFmtId="0" fontId="22" fillId="0" borderId="8" xfId="10" applyFont="1" applyBorder="1" applyProtection="1"/>
    <xf numFmtId="0" fontId="29" fillId="0" borderId="8" xfId="10" applyFont="1" applyBorder="1" applyAlignment="1" applyProtection="1"/>
    <xf numFmtId="49" fontId="21" fillId="0" borderId="0" xfId="0" applyNumberFormat="1" applyFont="1" applyBorder="1" applyAlignment="1" applyProtection="1">
      <alignment horizontal="center" vertical="center"/>
    </xf>
    <xf numFmtId="0" fontId="62" fillId="4" borderId="25" xfId="0" applyFont="1" applyFill="1" applyBorder="1" applyAlignment="1" applyProtection="1">
      <alignment vertical="center"/>
      <protection locked="0"/>
    </xf>
    <xf numFmtId="0" fontId="62" fillId="4" borderId="39" xfId="0" applyFont="1" applyFill="1" applyBorder="1" applyAlignment="1" applyProtection="1">
      <alignment vertical="center"/>
      <protection locked="0"/>
    </xf>
    <xf numFmtId="0" fontId="62" fillId="4" borderId="39" xfId="0" applyFont="1" applyFill="1" applyBorder="1" applyAlignment="1" applyProtection="1">
      <alignment horizontal="center" vertical="center"/>
      <protection locked="0"/>
    </xf>
    <xf numFmtId="0" fontId="109" fillId="0" borderId="0" xfId="0" applyFont="1" applyFill="1" applyBorder="1" applyAlignment="1" applyProtection="1">
      <alignment horizontal="center" vertical="center"/>
    </xf>
    <xf numFmtId="0" fontId="76" fillId="0" borderId="0" xfId="0" applyFont="1" applyFill="1" applyBorder="1" applyAlignment="1" applyProtection="1">
      <alignment horizontal="center"/>
      <protection locked="0"/>
    </xf>
    <xf numFmtId="0" fontId="0" fillId="0" borderId="0" xfId="0"/>
    <xf numFmtId="0" fontId="0" fillId="0" borderId="3" xfId="0" applyBorder="1"/>
    <xf numFmtId="0" fontId="0" fillId="0" borderId="4" xfId="0" applyBorder="1"/>
    <xf numFmtId="0" fontId="0" fillId="0" borderId="40" xfId="0" applyFont="1" applyBorder="1"/>
    <xf numFmtId="0" fontId="0" fillId="0" borderId="0" xfId="0" applyFont="1"/>
    <xf numFmtId="0" fontId="0" fillId="0" borderId="0" xfId="0" applyBorder="1"/>
    <xf numFmtId="0" fontId="76" fillId="0" borderId="0" xfId="0" applyFont="1" applyFill="1" applyBorder="1" applyAlignment="1" applyProtection="1">
      <alignment horizontal="center"/>
    </xf>
    <xf numFmtId="0" fontId="0" fillId="0" borderId="0" xfId="0"/>
    <xf numFmtId="0" fontId="22" fillId="0" borderId="0" xfId="10" applyFont="1" applyBorder="1" applyAlignment="1" applyProtection="1">
      <alignment horizontal="center"/>
    </xf>
    <xf numFmtId="0" fontId="30" fillId="0" borderId="1" xfId="10" applyFont="1" applyBorder="1" applyAlignment="1" applyProtection="1">
      <alignment horizontal="left" vertical="top" wrapText="1"/>
    </xf>
    <xf numFmtId="0" fontId="22" fillId="0" borderId="0" xfId="10" applyFont="1" applyFill="1" applyBorder="1" applyAlignment="1" applyProtection="1">
      <alignment vertical="top" wrapText="1"/>
    </xf>
    <xf numFmtId="0" fontId="0" fillId="0" borderId="0" xfId="0" applyBorder="1"/>
    <xf numFmtId="0" fontId="32" fillId="4" borderId="26" xfId="0" applyFont="1" applyFill="1" applyBorder="1" applyAlignment="1" applyProtection="1">
      <protection locked="0"/>
    </xf>
    <xf numFmtId="0" fontId="110" fillId="0" borderId="0" xfId="0" applyFont="1" applyFill="1" applyAlignment="1">
      <alignment vertical="top" wrapText="1"/>
    </xf>
    <xf numFmtId="0" fontId="30" fillId="0" borderId="0" xfId="10" applyFont="1" applyBorder="1" applyAlignment="1" applyProtection="1"/>
    <xf numFmtId="0" fontId="32" fillId="4" borderId="8" xfId="10" applyFont="1" applyFill="1" applyBorder="1" applyAlignment="1" applyProtection="1">
      <alignment horizontal="left"/>
      <protection locked="0"/>
    </xf>
    <xf numFmtId="0" fontId="32" fillId="4" borderId="8" xfId="10" applyFont="1" applyFill="1" applyBorder="1" applyAlignment="1" applyProtection="1">
      <protection locked="0"/>
    </xf>
    <xf numFmtId="0" fontId="121" fillId="0" borderId="0" xfId="0" applyFont="1" applyAlignment="1" applyProtection="1">
      <alignment wrapText="1"/>
    </xf>
    <xf numFmtId="0" fontId="122" fillId="0" borderId="0" xfId="0" applyFont="1" applyAlignment="1" applyProtection="1">
      <alignment wrapText="1"/>
    </xf>
    <xf numFmtId="0" fontId="123" fillId="0" borderId="0" xfId="0" applyFont="1" applyAlignment="1">
      <alignment vertical="center" wrapText="1"/>
    </xf>
    <xf numFmtId="0" fontId="53" fillId="18" borderId="52" xfId="0" applyFont="1" applyFill="1" applyBorder="1" applyProtection="1">
      <protection locked="0"/>
    </xf>
    <xf numFmtId="0" fontId="0" fillId="0" borderId="0" xfId="0"/>
    <xf numFmtId="0" fontId="110" fillId="0" borderId="0" xfId="0" applyFont="1" applyAlignment="1">
      <alignment wrapText="1"/>
    </xf>
    <xf numFmtId="0" fontId="0" fillId="0" borderId="0" xfId="0"/>
    <xf numFmtId="0" fontId="0" fillId="0" borderId="0" xfId="0"/>
    <xf numFmtId="0" fontId="110" fillId="0" borderId="0" xfId="0" applyFont="1" applyAlignment="1">
      <alignment wrapText="1"/>
    </xf>
    <xf numFmtId="0" fontId="114" fillId="0" borderId="0" xfId="0" applyFont="1" applyAlignment="1">
      <alignment horizontal="left" wrapText="1"/>
    </xf>
    <xf numFmtId="0" fontId="114" fillId="19" borderId="0" xfId="0" applyFont="1" applyFill="1" applyAlignment="1">
      <alignment horizontal="left" wrapText="1"/>
    </xf>
    <xf numFmtId="0" fontId="114" fillId="0" borderId="0" xfId="0" applyFont="1" applyFill="1" applyAlignment="1">
      <alignment horizontal="left" wrapText="1"/>
    </xf>
    <xf numFmtId="0" fontId="114" fillId="0" borderId="0" xfId="0" applyFont="1"/>
    <xf numFmtId="0" fontId="114" fillId="0" borderId="0" xfId="0" applyFont="1" applyAlignment="1">
      <alignment horizontal="right"/>
    </xf>
    <xf numFmtId="3" fontId="114" fillId="0" borderId="0" xfId="0" applyNumberFormat="1" applyFont="1" applyAlignment="1">
      <alignment horizontal="right"/>
    </xf>
    <xf numFmtId="2" fontId="114" fillId="0" borderId="0" xfId="0" applyNumberFormat="1" applyFont="1" applyAlignment="1">
      <alignment horizontal="right"/>
    </xf>
    <xf numFmtId="0" fontId="115" fillId="0" borderId="0" xfId="0" applyFont="1"/>
    <xf numFmtId="0" fontId="117" fillId="17" borderId="8" xfId="0" applyFont="1" applyFill="1" applyBorder="1" applyProtection="1">
      <protection locked="0"/>
    </xf>
    <xf numFmtId="0" fontId="111" fillId="0" borderId="0" xfId="0" applyFont="1" applyAlignment="1">
      <alignment horizontal="center"/>
    </xf>
    <xf numFmtId="0" fontId="108" fillId="4" borderId="3" xfId="0" applyFont="1" applyFill="1" applyBorder="1" applyAlignment="1" applyProtection="1">
      <alignment horizontal="center" vertical="center"/>
      <protection locked="0"/>
    </xf>
    <xf numFmtId="49" fontId="107" fillId="0" borderId="0" xfId="0" applyNumberFormat="1" applyFont="1" applyAlignment="1" applyProtection="1">
      <alignment horizontal="center"/>
    </xf>
    <xf numFmtId="0" fontId="5" fillId="0" borderId="0" xfId="0" applyFont="1" applyFill="1" applyBorder="1" applyAlignment="1" applyProtection="1">
      <alignment horizontal="left" vertical="top"/>
    </xf>
    <xf numFmtId="0" fontId="62" fillId="0" borderId="3" xfId="0" applyFont="1" applyFill="1" applyBorder="1" applyAlignment="1" applyProtection="1">
      <alignment horizontal="center" vertical="center"/>
      <protection locked="0"/>
    </xf>
    <xf numFmtId="49" fontId="21" fillId="0" borderId="0" xfId="0" applyNumberFormat="1" applyFont="1" applyFill="1" applyBorder="1" applyAlignment="1" applyProtection="1">
      <alignment horizontal="center"/>
    </xf>
    <xf numFmtId="0" fontId="9" fillId="0" borderId="0" xfId="0" applyFont="1" applyAlignment="1" applyProtection="1"/>
    <xf numFmtId="0" fontId="0" fillId="0" borderId="0" xfId="0"/>
    <xf numFmtId="0" fontId="22" fillId="0" borderId="0" xfId="10" applyFont="1" applyFill="1" applyBorder="1" applyAlignment="1" applyProtection="1">
      <alignment horizontal="left" vertical="top" wrapText="1"/>
    </xf>
    <xf numFmtId="0" fontId="15" fillId="3" borderId="0" xfId="0" applyFont="1" applyFill="1" applyBorder="1" applyAlignment="1">
      <alignment vertical="top" wrapText="1"/>
    </xf>
    <xf numFmtId="0" fontId="22" fillId="0" borderId="0" xfId="10" applyFont="1" applyFill="1" applyBorder="1" applyAlignment="1" applyProtection="1">
      <alignment vertical="top" wrapText="1"/>
    </xf>
    <xf numFmtId="0" fontId="81" fillId="0" borderId="0" xfId="0" applyFont="1" applyFill="1" applyProtection="1"/>
    <xf numFmtId="0" fontId="53" fillId="12" borderId="26" xfId="0" applyFont="1" applyFill="1" applyBorder="1" applyAlignment="1" applyProtection="1">
      <alignment horizontal="center" vertical="center"/>
      <protection locked="0"/>
    </xf>
    <xf numFmtId="0" fontId="5" fillId="0" borderId="0" xfId="0" applyFont="1" applyFill="1" applyAlignment="1" applyProtection="1">
      <alignment horizontal="justify"/>
    </xf>
    <xf numFmtId="0" fontId="124" fillId="0" borderId="0" xfId="0" applyFont="1" applyFill="1" applyBorder="1" applyAlignment="1" applyProtection="1"/>
    <xf numFmtId="0" fontId="112" fillId="0" borderId="0" xfId="0" applyFont="1" applyProtection="1"/>
    <xf numFmtId="0" fontId="90" fillId="0" borderId="0" xfId="0" applyFont="1" applyAlignment="1" applyProtection="1">
      <alignment horizontal="left" vertical="top" wrapText="1"/>
    </xf>
    <xf numFmtId="0" fontId="112" fillId="0" borderId="0" xfId="0" applyFont="1" applyAlignment="1">
      <alignment vertical="top" wrapText="1"/>
    </xf>
    <xf numFmtId="0" fontId="90" fillId="0" borderId="0" xfId="0" applyFont="1" applyAlignment="1" applyProtection="1">
      <alignment vertical="top" wrapText="1"/>
    </xf>
    <xf numFmtId="0" fontId="62" fillId="4" borderId="3" xfId="10" applyFont="1" applyFill="1" applyBorder="1" applyAlignment="1" applyProtection="1">
      <alignment vertical="top" wrapText="1"/>
      <protection locked="0"/>
    </xf>
    <xf numFmtId="0" fontId="0" fillId="0" borderId="8" xfId="0" applyBorder="1"/>
    <xf numFmtId="0" fontId="30" fillId="0" borderId="1" xfId="10" applyFont="1" applyBorder="1" applyAlignment="1" applyProtection="1">
      <alignment vertical="top"/>
    </xf>
    <xf numFmtId="0" fontId="22" fillId="3" borderId="0" xfId="10" applyFont="1" applyFill="1" applyAlignment="1" applyProtection="1">
      <alignment horizontal="right"/>
    </xf>
    <xf numFmtId="0" fontId="16" fillId="3" borderId="0" xfId="0" applyFont="1" applyFill="1" applyBorder="1" applyAlignment="1">
      <alignment vertical="top" wrapText="1"/>
    </xf>
    <xf numFmtId="0" fontId="104" fillId="0" borderId="0" xfId="0" applyFont="1" applyAlignment="1">
      <alignment vertical="top"/>
    </xf>
    <xf numFmtId="0" fontId="15" fillId="3" borderId="0" xfId="0" applyFont="1" applyFill="1" applyBorder="1" applyAlignment="1">
      <alignment horizontal="left" vertical="top" wrapText="1"/>
    </xf>
    <xf numFmtId="0" fontId="0" fillId="0" borderId="0" xfId="0" applyFill="1" applyBorder="1" applyProtection="1"/>
    <xf numFmtId="0" fontId="119" fillId="3" borderId="0" xfId="0" applyFont="1" applyFill="1" applyAlignment="1">
      <alignment horizontal="left" vertical="center"/>
    </xf>
    <xf numFmtId="0" fontId="119" fillId="3" borderId="0" xfId="0" applyFont="1" applyFill="1" applyAlignment="1">
      <alignment vertical="center"/>
    </xf>
    <xf numFmtId="0" fontId="5" fillId="15" borderId="40" xfId="0" applyFont="1" applyFill="1" applyBorder="1"/>
    <xf numFmtId="0" fontId="0" fillId="0" borderId="0" xfId="0" applyFont="1" applyAlignment="1">
      <alignment vertical="top" wrapText="1"/>
    </xf>
    <xf numFmtId="0" fontId="5" fillId="0" borderId="0" xfId="0" applyFont="1" applyAlignment="1" applyProtection="1">
      <alignment vertical="top" wrapText="1"/>
    </xf>
    <xf numFmtId="0" fontId="74" fillId="4" borderId="3"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top" wrapText="1"/>
    </xf>
    <xf numFmtId="0" fontId="21" fillId="0" borderId="0" xfId="0" applyFont="1" applyAlignment="1" applyProtection="1">
      <alignment horizontal="left"/>
    </xf>
    <xf numFmtId="0" fontId="21" fillId="0" borderId="0" xfId="0" applyFont="1" applyAlignment="1" applyProtection="1"/>
    <xf numFmtId="0" fontId="15" fillId="3" borderId="0" xfId="0" applyFont="1" applyFill="1" applyAlignment="1">
      <alignment horizontal="justify" vertical="top" wrapText="1"/>
    </xf>
    <xf numFmtId="0" fontId="0" fillId="0" borderId="40" xfId="0" applyFont="1" applyBorder="1" applyAlignment="1">
      <alignment horizontal="center"/>
    </xf>
    <xf numFmtId="0" fontId="30" fillId="0" borderId="0" xfId="0" applyFont="1" applyAlignment="1" applyProtection="1">
      <alignment horizontal="left"/>
    </xf>
    <xf numFmtId="0" fontId="0" fillId="2" borderId="58" xfId="0" applyFont="1" applyFill="1" applyBorder="1" applyAlignment="1">
      <alignment horizontal="center"/>
    </xf>
    <xf numFmtId="0" fontId="21" fillId="0" borderId="0" xfId="0" applyFont="1" applyBorder="1" applyAlignment="1" applyProtection="1"/>
    <xf numFmtId="0" fontId="0" fillId="0" borderId="0" xfId="0"/>
    <xf numFmtId="0" fontId="21" fillId="0" borderId="0" xfId="0" applyFont="1" applyFill="1" applyBorder="1" applyAlignment="1" applyProtection="1">
      <alignment horizontal="left" vertical="top" wrapText="1"/>
    </xf>
    <xf numFmtId="0" fontId="21" fillId="0" borderId="0" xfId="0" applyFont="1" applyBorder="1" applyAlignment="1" applyProtection="1">
      <alignment horizontal="center"/>
    </xf>
    <xf numFmtId="0" fontId="0" fillId="0" borderId="3" xfId="0" applyBorder="1"/>
    <xf numFmtId="0" fontId="21" fillId="0" borderId="0" xfId="0" applyFont="1" applyAlignment="1" applyProtection="1">
      <alignment horizontal="left" vertical="top"/>
    </xf>
    <xf numFmtId="0" fontId="0" fillId="0" borderId="0" xfId="0" applyAlignment="1"/>
    <xf numFmtId="0" fontId="110" fillId="0" borderId="0" xfId="0" applyFont="1" applyAlignment="1">
      <alignment horizontal="left" vertical="center" wrapText="1"/>
    </xf>
    <xf numFmtId="0" fontId="74" fillId="0" borderId="0" xfId="0" applyFont="1" applyFill="1" applyBorder="1" applyAlignment="1" applyProtection="1"/>
    <xf numFmtId="0" fontId="0" fillId="0" borderId="0" xfId="0" applyFill="1" applyBorder="1"/>
    <xf numFmtId="0" fontId="21" fillId="0" borderId="0" xfId="0" applyFont="1" applyAlignment="1" applyProtection="1">
      <alignment horizontal="right"/>
    </xf>
    <xf numFmtId="0" fontId="21" fillId="0" borderId="0" xfId="0" applyFont="1" applyFill="1" applyBorder="1" applyAlignment="1" applyProtection="1">
      <alignment horizontal="left"/>
    </xf>
    <xf numFmtId="0" fontId="0" fillId="0" borderId="0" xfId="0" applyFont="1"/>
    <xf numFmtId="0" fontId="5" fillId="0" borderId="0" xfId="0" applyFont="1" applyBorder="1" applyAlignment="1" applyProtection="1">
      <alignment horizontal="justify" vertical="top" wrapText="1"/>
    </xf>
    <xf numFmtId="0" fontId="0" fillId="0" borderId="0" xfId="0" applyBorder="1"/>
    <xf numFmtId="0" fontId="0" fillId="15" borderId="23" xfId="0" applyFill="1" applyBorder="1"/>
    <xf numFmtId="0" fontId="0" fillId="15" borderId="24" xfId="0" applyFill="1" applyBorder="1"/>
    <xf numFmtId="0" fontId="0" fillId="15" borderId="25" xfId="0" applyFill="1" applyBorder="1"/>
    <xf numFmtId="0" fontId="0" fillId="15" borderId="7" xfId="0" applyFill="1" applyBorder="1"/>
    <xf numFmtId="0" fontId="0" fillId="15" borderId="22" xfId="0" applyFill="1" applyBorder="1"/>
    <xf numFmtId="0" fontId="0" fillId="15" borderId="32" xfId="0" applyFill="1" applyBorder="1"/>
    <xf numFmtId="164" fontId="22" fillId="15" borderId="40" xfId="0" applyNumberFormat="1" applyFont="1" applyFill="1" applyBorder="1" applyProtection="1"/>
    <xf numFmtId="0" fontId="0" fillId="15" borderId="21" xfId="0" applyFill="1" applyBorder="1"/>
    <xf numFmtId="0" fontId="0" fillId="15" borderId="6" xfId="0" applyFill="1" applyBorder="1"/>
    <xf numFmtId="3" fontId="17" fillId="12" borderId="26" xfId="0" applyNumberFormat="1" applyFont="1" applyFill="1" applyBorder="1" applyAlignment="1" applyProtection="1">
      <alignment horizontal="center" vertical="center"/>
      <protection locked="0"/>
    </xf>
    <xf numFmtId="0" fontId="21" fillId="0" borderId="0" xfId="0" applyFont="1"/>
    <xf numFmtId="0" fontId="30" fillId="0" borderId="1" xfId="0" applyFont="1" applyFill="1" applyBorder="1" applyAlignment="1">
      <alignment vertical="center" wrapText="1"/>
    </xf>
    <xf numFmtId="0" fontId="30" fillId="0" borderId="0" xfId="0" applyFont="1" applyFill="1" applyBorder="1" applyAlignment="1">
      <alignment vertical="center" wrapText="1"/>
    </xf>
    <xf numFmtId="0" fontId="15" fillId="3" borderId="0" xfId="0" applyFont="1" applyFill="1" applyAlignment="1">
      <alignment vertical="top" wrapText="1"/>
    </xf>
    <xf numFmtId="0" fontId="32" fillId="4" borderId="0" xfId="0" applyFont="1" applyFill="1" applyAlignment="1" applyProtection="1">
      <alignment vertical="top" wrapText="1"/>
      <protection locked="0"/>
    </xf>
    <xf numFmtId="0" fontId="32" fillId="0" borderId="6" xfId="0" applyFont="1" applyFill="1" applyBorder="1" applyAlignment="1" applyProtection="1">
      <alignment vertical="top" wrapText="1"/>
      <protection locked="0"/>
    </xf>
    <xf numFmtId="0" fontId="9" fillId="7" borderId="22" xfId="0" applyFont="1" applyFill="1" applyBorder="1" applyAlignment="1" applyProtection="1">
      <alignment horizontal="center" vertical="center"/>
    </xf>
    <xf numFmtId="0" fontId="9" fillId="7" borderId="82" xfId="0" applyFont="1" applyFill="1" applyBorder="1" applyAlignment="1" applyProtection="1">
      <alignment horizontal="center" vertical="center"/>
    </xf>
    <xf numFmtId="0" fontId="9" fillId="7" borderId="56" xfId="0" applyFont="1" applyFill="1" applyBorder="1" applyAlignment="1" applyProtection="1">
      <alignment horizontal="center" vertical="center"/>
    </xf>
    <xf numFmtId="0" fontId="0" fillId="0" borderId="0" xfId="0"/>
    <xf numFmtId="0" fontId="110" fillId="0" borderId="0" xfId="0" applyFont="1" applyFill="1" applyAlignment="1">
      <alignment horizontal="left" vertical="top" wrapText="1"/>
    </xf>
    <xf numFmtId="0" fontId="22" fillId="0" borderId="0" xfId="10" applyFont="1" applyAlignment="1" applyProtection="1">
      <alignment horizontal="left" vertical="top" wrapText="1"/>
    </xf>
    <xf numFmtId="0" fontId="0" fillId="0" borderId="0" xfId="0"/>
    <xf numFmtId="0" fontId="0" fillId="0" borderId="0" xfId="0" applyAlignment="1">
      <alignment wrapText="1"/>
    </xf>
    <xf numFmtId="0" fontId="0" fillId="0" borderId="0" xfId="0" applyAlignment="1"/>
    <xf numFmtId="0" fontId="0" fillId="0" borderId="0" xfId="0"/>
    <xf numFmtId="0" fontId="0" fillId="0" borderId="0" xfId="0" applyFill="1" applyAlignment="1">
      <alignment vertical="top" wrapText="1"/>
    </xf>
    <xf numFmtId="0" fontId="38" fillId="0" borderId="0" xfId="0" applyFont="1" applyAlignment="1">
      <alignment horizontal="left"/>
    </xf>
    <xf numFmtId="0" fontId="0" fillId="0" borderId="0" xfId="0" applyFont="1" applyAlignment="1">
      <alignment vertical="center" wrapText="1"/>
    </xf>
    <xf numFmtId="0" fontId="38" fillId="0" borderId="0" xfId="0" applyFont="1" applyFill="1"/>
    <xf numFmtId="0" fontId="38" fillId="0" borderId="8" xfId="0" applyFont="1" applyFill="1" applyBorder="1" applyAlignment="1">
      <alignment horizontal="left"/>
    </xf>
    <xf numFmtId="0" fontId="31" fillId="0" borderId="8" xfId="0" applyFont="1" applyFill="1" applyBorder="1" applyAlignment="1">
      <alignment horizontal="left"/>
    </xf>
    <xf numFmtId="0" fontId="31" fillId="0" borderId="8" xfId="0" applyFont="1" applyFill="1" applyBorder="1"/>
    <xf numFmtId="0" fontId="16" fillId="0" borderId="0" xfId="0" applyFont="1" applyAlignment="1">
      <alignment horizontal="left"/>
    </xf>
    <xf numFmtId="0" fontId="9" fillId="6" borderId="0" xfId="0" applyFont="1" applyFill="1"/>
    <xf numFmtId="0" fontId="0" fillId="6" borderId="0" xfId="0" applyFont="1" applyFill="1" applyAlignment="1">
      <alignment horizontal="left"/>
    </xf>
    <xf numFmtId="0" fontId="0" fillId="6" borderId="0" xfId="0" applyFont="1" applyFill="1"/>
    <xf numFmtId="0" fontId="96" fillId="0" borderId="0" xfId="0" applyFont="1" applyAlignment="1">
      <alignment horizontal="left"/>
    </xf>
    <xf numFmtId="0" fontId="9" fillId="0" borderId="0" xfId="0" applyFont="1" applyAlignment="1">
      <alignment horizontal="left"/>
    </xf>
    <xf numFmtId="0" fontId="0" fillId="0" borderId="12" xfId="0" applyFont="1" applyBorder="1" applyAlignment="1">
      <alignment horizontal="left"/>
    </xf>
    <xf numFmtId="0" fontId="0" fillId="0" borderId="0" xfId="0" applyFont="1" applyBorder="1" applyAlignment="1">
      <alignment horizontal="left"/>
    </xf>
    <xf numFmtId="168" fontId="0" fillId="0" borderId="0" xfId="0" applyNumberFormat="1" applyFont="1" applyBorder="1" applyAlignment="1">
      <alignment horizontal="left"/>
    </xf>
    <xf numFmtId="0" fontId="0" fillId="0" borderId="2" xfId="0" applyFont="1" applyBorder="1" applyAlignment="1">
      <alignment horizontal="left"/>
    </xf>
    <xf numFmtId="0" fontId="9" fillId="6" borderId="0" xfId="0" applyFont="1" applyFill="1" applyAlignment="1">
      <alignment horizontal="left"/>
    </xf>
    <xf numFmtId="0" fontId="9" fillId="0" borderId="0" xfId="0" applyFont="1" applyBorder="1" applyAlignment="1">
      <alignment horizontal="left" vertical="top"/>
    </xf>
    <xf numFmtId="0" fontId="0" fillId="0" borderId="0" xfId="0" applyFont="1" applyAlignment="1">
      <alignment horizontal="left" vertical="top"/>
    </xf>
    <xf numFmtId="0" fontId="0" fillId="0" borderId="0" xfId="0" applyFont="1" applyAlignment="1">
      <alignment horizontal="center" vertical="top"/>
    </xf>
    <xf numFmtId="0" fontId="0" fillId="0" borderId="0" xfId="0" applyFont="1" applyBorder="1" applyAlignment="1">
      <alignment horizontal="left" vertical="top"/>
    </xf>
    <xf numFmtId="0" fontId="21" fillId="6" borderId="0" xfId="0" applyFont="1" applyFill="1" applyAlignment="1">
      <alignment horizontal="left"/>
    </xf>
    <xf numFmtId="0" fontId="133" fillId="0" borderId="0" xfId="26" applyFont="1"/>
    <xf numFmtId="0" fontId="133" fillId="0" borderId="0" xfId="26" applyFont="1" applyFill="1"/>
    <xf numFmtId="0" fontId="133" fillId="6" borderId="0" xfId="26" applyFont="1" applyFill="1"/>
    <xf numFmtId="0" fontId="133" fillId="6" borderId="0" xfId="26" applyFont="1" applyFill="1" applyBorder="1"/>
    <xf numFmtId="0" fontId="133" fillId="0" borderId="0" xfId="26" applyFont="1" applyFill="1" applyBorder="1"/>
    <xf numFmtId="0" fontId="133" fillId="6" borderId="0" xfId="0" applyFont="1" applyFill="1"/>
    <xf numFmtId="0" fontId="134" fillId="6" borderId="0" xfId="0" applyFont="1" applyFill="1" applyBorder="1" applyAlignment="1">
      <alignment horizontal="center"/>
    </xf>
    <xf numFmtId="0" fontId="133" fillId="6" borderId="0" xfId="0" applyFont="1" applyFill="1" applyBorder="1"/>
    <xf numFmtId="0" fontId="133" fillId="0" borderId="0" xfId="26" applyFont="1" applyAlignment="1"/>
    <xf numFmtId="0" fontId="20" fillId="0" borderId="0" xfId="26" applyFont="1"/>
    <xf numFmtId="0" fontId="20" fillId="0" borderId="0" xfId="26" applyFont="1" applyFill="1" applyBorder="1" applyAlignment="1">
      <alignment horizontal="center"/>
    </xf>
    <xf numFmtId="0" fontId="20" fillId="0" borderId="0" xfId="26" applyFont="1" applyAlignment="1">
      <alignment horizontal="left"/>
    </xf>
    <xf numFmtId="0" fontId="17" fillId="0" borderId="0" xfId="26" applyFont="1" applyFill="1" applyAlignment="1">
      <alignment horizontal="center"/>
    </xf>
    <xf numFmtId="0" fontId="17" fillId="0" borderId="0" xfId="26" applyFont="1" applyAlignment="1">
      <alignment horizontal="center"/>
    </xf>
    <xf numFmtId="0" fontId="17" fillId="0" borderId="0" xfId="26" applyFont="1"/>
    <xf numFmtId="0" fontId="17" fillId="0" borderId="0" xfId="26" applyFont="1" applyFill="1"/>
    <xf numFmtId="0" fontId="20" fillId="0" borderId="0" xfId="26" applyFont="1" applyAlignment="1">
      <alignment horizontal="justify" wrapText="1"/>
    </xf>
    <xf numFmtId="0" fontId="20" fillId="0" borderId="0" xfId="26" applyFont="1" applyFill="1" applyAlignment="1">
      <alignment horizontal="justify" wrapText="1"/>
    </xf>
    <xf numFmtId="0" fontId="17" fillId="0" borderId="0" xfId="26" applyFont="1" applyAlignment="1">
      <alignment vertical="center"/>
    </xf>
    <xf numFmtId="0" fontId="20" fillId="0" borderId="0" xfId="26" applyFont="1" applyAlignment="1">
      <alignment wrapText="1"/>
    </xf>
    <xf numFmtId="0" fontId="20" fillId="0" borderId="8" xfId="26" applyFont="1" applyBorder="1" applyAlignment="1">
      <alignment horizontal="center"/>
    </xf>
    <xf numFmtId="0" fontId="20" fillId="0" borderId="0" xfId="26" applyFont="1" applyAlignment="1">
      <alignment horizontal="center"/>
    </xf>
    <xf numFmtId="0" fontId="17" fillId="6" borderId="0" xfId="26" applyFont="1" applyFill="1"/>
    <xf numFmtId="0" fontId="20" fillId="6" borderId="0" xfId="26" applyFont="1" applyFill="1" applyBorder="1" applyAlignment="1">
      <alignment horizontal="center"/>
    </xf>
    <xf numFmtId="0" fontId="17" fillId="6" borderId="0" xfId="26" applyFont="1" applyFill="1" applyBorder="1"/>
    <xf numFmtId="0" fontId="20" fillId="20" borderId="8" xfId="26" applyFont="1" applyFill="1" applyBorder="1" applyAlignment="1">
      <alignment horizontal="center"/>
    </xf>
    <xf numFmtId="0" fontId="17" fillId="0" borderId="0" xfId="26" applyFont="1" applyFill="1" applyBorder="1"/>
    <xf numFmtId="0" fontId="20" fillId="0" borderId="0" xfId="0" applyFont="1"/>
    <xf numFmtId="0" fontId="17" fillId="0" borderId="0" xfId="0" applyFont="1" applyFill="1"/>
    <xf numFmtId="0" fontId="20" fillId="20" borderId="8" xfId="0" applyFont="1" applyFill="1" applyBorder="1" applyAlignment="1">
      <alignment horizontal="center"/>
    </xf>
    <xf numFmtId="0" fontId="20" fillId="0" borderId="0" xfId="0" applyFont="1" applyFill="1" applyBorder="1" applyAlignment="1">
      <alignment horizontal="center"/>
    </xf>
    <xf numFmtId="0" fontId="17" fillId="0" borderId="0" xfId="0" applyFont="1" applyFill="1" applyBorder="1"/>
    <xf numFmtId="0" fontId="17" fillId="0" borderId="0" xfId="0" applyFont="1"/>
    <xf numFmtId="0" fontId="17" fillId="0" borderId="0" xfId="0" applyFont="1" applyAlignment="1">
      <alignment horizontal="justify" wrapText="1"/>
    </xf>
    <xf numFmtId="0" fontId="17" fillId="0" borderId="0" xfId="26" applyFont="1" applyAlignment="1">
      <alignment horizontal="justify"/>
    </xf>
    <xf numFmtId="0" fontId="17" fillId="6" borderId="0" xfId="26" applyFont="1" applyFill="1" applyAlignment="1">
      <alignment horizontal="justify"/>
    </xf>
    <xf numFmtId="0" fontId="9" fillId="0" borderId="0" xfId="23" applyFont="1" applyAlignment="1">
      <alignment horizontal="justify"/>
    </xf>
    <xf numFmtId="0" fontId="20" fillId="0" borderId="0" xfId="26" applyFont="1" applyFill="1" applyAlignment="1">
      <alignment horizontal="center"/>
    </xf>
    <xf numFmtId="0" fontId="1" fillId="0" borderId="0" xfId="23" applyFont="1" applyAlignment="1">
      <alignment horizontal="justify"/>
    </xf>
    <xf numFmtId="0" fontId="17" fillId="6" borderId="0" xfId="26" applyFont="1" applyFill="1" applyAlignment="1">
      <alignment wrapText="1"/>
    </xf>
    <xf numFmtId="0" fontId="20" fillId="6" borderId="0" xfId="26" applyFont="1" applyFill="1" applyAlignment="1">
      <alignment horizontal="center"/>
    </xf>
    <xf numFmtId="0" fontId="1" fillId="6" borderId="0" xfId="23" applyFont="1" applyFill="1" applyAlignment="1">
      <alignment horizontal="justify"/>
    </xf>
    <xf numFmtId="0" fontId="20" fillId="0" borderId="0" xfId="26" applyFont="1" applyBorder="1"/>
    <xf numFmtId="0" fontId="17" fillId="0" borderId="0" xfId="26" applyFont="1" applyFill="1" applyAlignment="1"/>
    <xf numFmtId="0" fontId="17" fillId="0" borderId="0" xfId="26" applyFont="1" applyAlignment="1">
      <alignment horizontal="left" wrapText="1"/>
    </xf>
    <xf numFmtId="0" fontId="17" fillId="0" borderId="0" xfId="26" applyNumberFormat="1" applyFont="1" applyAlignment="1">
      <alignment horizontal="justify" vertical="top" wrapText="1"/>
    </xf>
    <xf numFmtId="0" fontId="20" fillId="0" borderId="0" xfId="26" applyFont="1" applyAlignment="1">
      <alignment horizontal="right"/>
    </xf>
    <xf numFmtId="0" fontId="20" fillId="0" borderId="36" xfId="26" applyFont="1" applyBorder="1" applyAlignment="1">
      <alignment horizontal="center"/>
    </xf>
    <xf numFmtId="0" fontId="17" fillId="0" borderId="0" xfId="11" applyFont="1" applyAlignment="1">
      <alignment horizontal="justify"/>
    </xf>
    <xf numFmtId="0" fontId="120" fillId="0" borderId="0" xfId="0" applyFont="1" applyAlignment="1"/>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xf>
    <xf numFmtId="0" fontId="0" fillId="0" borderId="0" xfId="0" applyAlignment="1" applyProtection="1">
      <alignment horizontal="center"/>
    </xf>
    <xf numFmtId="0" fontId="5" fillId="0" borderId="0" xfId="0" applyFont="1" applyFill="1" applyAlignment="1" applyProtection="1">
      <alignment horizontal="left" vertical="top"/>
    </xf>
    <xf numFmtId="0" fontId="5" fillId="0" borderId="0" xfId="0" applyFont="1" applyFill="1" applyBorder="1" applyAlignment="1" applyProtection="1">
      <alignment horizontal="justify" vertical="top" wrapText="1"/>
    </xf>
    <xf numFmtId="0" fontId="103" fillId="0" borderId="0" xfId="0" applyFont="1" applyFill="1" applyBorder="1" applyAlignment="1" applyProtection="1">
      <alignment vertical="top" wrapText="1"/>
    </xf>
    <xf numFmtId="0" fontId="22" fillId="0" borderId="0" xfId="0" applyFont="1" applyFill="1" applyBorder="1" applyAlignment="1" applyProtection="1">
      <alignment vertical="top" wrapText="1"/>
    </xf>
    <xf numFmtId="0" fontId="5" fillId="0" borderId="61" xfId="0" applyFont="1" applyBorder="1" applyProtection="1"/>
    <xf numFmtId="0" fontId="5" fillId="0" borderId="61" xfId="0" applyFont="1" applyBorder="1" applyAlignment="1" applyProtection="1">
      <alignment vertical="top" wrapText="1"/>
    </xf>
    <xf numFmtId="0" fontId="135" fillId="0" borderId="0" xfId="0" applyFont="1" applyProtection="1"/>
    <xf numFmtId="0" fontId="5" fillId="0" borderId="0" xfId="0" applyFont="1" applyFill="1" applyBorder="1" applyAlignment="1" applyProtection="1">
      <alignment horizontal="right" vertical="center"/>
    </xf>
    <xf numFmtId="0" fontId="21"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49" fontId="9" fillId="0" borderId="0" xfId="0" applyNumberFormat="1" applyFont="1" applyAlignment="1" applyProtection="1">
      <alignment horizontal="center" vertical="center"/>
    </xf>
    <xf numFmtId="0" fontId="0" fillId="0" borderId="0" xfId="0" applyFont="1" applyBorder="1" applyProtection="1"/>
    <xf numFmtId="0" fontId="9" fillId="0" borderId="0" xfId="0" applyFont="1" applyBorder="1" applyProtection="1"/>
    <xf numFmtId="0" fontId="53" fillId="12" borderId="3" xfId="0" applyFont="1" applyFill="1" applyBorder="1" applyAlignment="1" applyProtection="1">
      <protection locked="0"/>
    </xf>
    <xf numFmtId="0" fontId="107" fillId="0" borderId="0" xfId="0" applyFont="1" applyBorder="1" applyProtection="1"/>
    <xf numFmtId="0" fontId="137" fillId="0" borderId="0" xfId="0" applyFont="1" applyProtection="1"/>
    <xf numFmtId="0" fontId="0" fillId="0" borderId="0" xfId="0" applyAlignment="1">
      <alignment vertical="top" wrapText="1"/>
    </xf>
    <xf numFmtId="0" fontId="17" fillId="0" borderId="0" xfId="0" applyFont="1" applyFill="1" applyBorder="1" applyAlignment="1" applyProtection="1">
      <alignment vertical="top" wrapText="1"/>
    </xf>
    <xf numFmtId="0" fontId="36" fillId="0" borderId="0" xfId="0" applyFont="1" applyFill="1" applyBorder="1" applyAlignment="1" applyProtection="1">
      <alignment vertical="center"/>
    </xf>
    <xf numFmtId="0" fontId="21" fillId="0" borderId="0" xfId="0" applyFont="1" applyFill="1" applyBorder="1" applyAlignment="1" applyProtection="1">
      <alignment vertical="center" wrapText="1"/>
    </xf>
    <xf numFmtId="0" fontId="5" fillId="0" borderId="0" xfId="0" applyFont="1" applyFill="1" applyBorder="1" applyAlignment="1" applyProtection="1">
      <alignment horizontal="left" vertical="top" wrapText="1"/>
    </xf>
    <xf numFmtId="0" fontId="0" fillId="0" borderId="0" xfId="0" applyFill="1" applyBorder="1" applyAlignment="1" applyProtection="1">
      <alignment horizontal="left"/>
      <protection locked="0"/>
    </xf>
    <xf numFmtId="0" fontId="4" fillId="0" borderId="0" xfId="9" applyAlignment="1" applyProtection="1">
      <alignment vertical="top" wrapText="1"/>
    </xf>
    <xf numFmtId="0" fontId="0" fillId="0" borderId="0" xfId="0" applyAlignment="1"/>
    <xf numFmtId="0" fontId="17" fillId="0" borderId="0" xfId="26" applyFont="1" applyAlignment="1">
      <alignment wrapText="1"/>
    </xf>
    <xf numFmtId="0" fontId="17" fillId="0" borderId="0" xfId="26" applyFont="1" applyAlignment="1">
      <alignment horizontal="justify" wrapText="1"/>
    </xf>
    <xf numFmtId="0" fontId="0" fillId="0" borderId="12" xfId="0" applyFont="1" applyBorder="1" applyAlignment="1">
      <alignment horizontal="left"/>
    </xf>
    <xf numFmtId="168" fontId="0" fillId="0" borderId="0" xfId="0" applyNumberFormat="1" applyFont="1" applyBorder="1" applyAlignment="1">
      <alignment horizontal="left"/>
    </xf>
    <xf numFmtId="0" fontId="0" fillId="0" borderId="0" xfId="0" applyFont="1" applyBorder="1" applyAlignment="1">
      <alignment horizontal="left"/>
    </xf>
    <xf numFmtId="0" fontId="9" fillId="0" borderId="0" xfId="0" applyFont="1" applyFill="1" applyAlignment="1">
      <alignment horizontal="left"/>
    </xf>
    <xf numFmtId="0" fontId="0" fillId="0" borderId="0" xfId="0" applyFill="1" applyBorder="1" applyAlignment="1">
      <alignment horizontal="left"/>
    </xf>
    <xf numFmtId="0" fontId="0" fillId="0" borderId="0" xfId="0" applyFont="1" applyFill="1" applyBorder="1" applyAlignment="1">
      <alignment horizontal="left"/>
    </xf>
    <xf numFmtId="168" fontId="0" fillId="0" borderId="0" xfId="0" applyNumberFormat="1" applyFont="1" applyFill="1" applyBorder="1" applyAlignment="1">
      <alignment horizontal="left"/>
    </xf>
    <xf numFmtId="168" fontId="0" fillId="4" borderId="22" xfId="0" applyNumberFormat="1" applyFont="1" applyFill="1" applyBorder="1" applyAlignment="1"/>
    <xf numFmtId="168" fontId="0" fillId="4" borderId="32" xfId="0" applyNumberFormat="1" applyFont="1" applyFill="1" applyBorder="1" applyAlignment="1"/>
    <xf numFmtId="0" fontId="0" fillId="4" borderId="22" xfId="0" applyFont="1" applyFill="1" applyBorder="1" applyAlignment="1"/>
    <xf numFmtId="0" fontId="0" fillId="4" borderId="31" xfId="0" applyFont="1" applyFill="1" applyBorder="1" applyAlignment="1"/>
    <xf numFmtId="0" fontId="0" fillId="4" borderId="32" xfId="0" applyFont="1" applyFill="1" applyBorder="1" applyAlignment="1"/>
    <xf numFmtId="0" fontId="17" fillId="0" borderId="0" xfId="26" applyFont="1" applyAlignment="1">
      <alignment horizontal="justify" vertical="top"/>
    </xf>
    <xf numFmtId="0" fontId="5" fillId="0" borderId="0" xfId="0" applyFont="1" applyFill="1" applyBorder="1" applyAlignment="1" applyProtection="1">
      <alignment horizontal="left" vertical="top" wrapText="1"/>
    </xf>
    <xf numFmtId="0" fontId="17" fillId="0" borderId="0" xfId="26" applyFont="1" applyAlignment="1">
      <alignment horizontal="justify" wrapText="1"/>
    </xf>
    <xf numFmtId="168" fontId="0" fillId="0" borderId="0" xfId="0" applyNumberFormat="1" applyFont="1" applyBorder="1" applyAlignment="1">
      <alignment horizontal="left"/>
    </xf>
    <xf numFmtId="0" fontId="0" fillId="0" borderId="0" xfId="0" applyFont="1" applyBorder="1" applyAlignment="1">
      <alignment horizontal="left"/>
    </xf>
    <xf numFmtId="0" fontId="0" fillId="0" borderId="12" xfId="0" applyFont="1" applyBorder="1" applyAlignment="1">
      <alignment horizontal="left"/>
    </xf>
    <xf numFmtId="0" fontId="138" fillId="0" borderId="0" xfId="29" applyFont="1" applyAlignment="1"/>
    <xf numFmtId="0" fontId="141" fillId="0" borderId="0" xfId="29" applyFont="1" applyAlignment="1">
      <alignment horizontal="center" vertical="center"/>
    </xf>
    <xf numFmtId="0" fontId="120" fillId="0" borderId="0" xfId="29" applyFont="1"/>
    <xf numFmtId="49" fontId="142" fillId="0" borderId="0" xfId="29" applyNumberFormat="1" applyFont="1"/>
    <xf numFmtId="3" fontId="138" fillId="0" borderId="0" xfId="29" applyNumberFormat="1" applyFont="1" applyAlignment="1"/>
    <xf numFmtId="0" fontId="143" fillId="0" borderId="0" xfId="29" applyFont="1"/>
    <xf numFmtId="0" fontId="22" fillId="0" borderId="0" xfId="29" applyFont="1"/>
    <xf numFmtId="3" fontId="108" fillId="22" borderId="97" xfId="29" applyNumberFormat="1" applyFont="1" applyFill="1" applyBorder="1" applyAlignment="1" applyProtection="1">
      <alignment horizontal="center" vertical="center"/>
      <protection locked="0"/>
    </xf>
    <xf numFmtId="3" fontId="143" fillId="0" borderId="0" xfId="29" applyNumberFormat="1" applyFont="1" applyAlignment="1">
      <alignment horizontal="center"/>
    </xf>
    <xf numFmtId="0" fontId="142" fillId="0" borderId="0" xfId="29" applyFont="1"/>
    <xf numFmtId="0" fontId="108" fillId="22" borderId="97" xfId="29" applyFont="1" applyFill="1" applyBorder="1" applyAlignment="1" applyProtection="1">
      <alignment horizontal="center" vertical="center"/>
      <protection locked="0"/>
    </xf>
    <xf numFmtId="0" fontId="144" fillId="0" borderId="0" xfId="29" applyFont="1"/>
    <xf numFmtId="0" fontId="108" fillId="0" borderId="0" xfId="29" applyFont="1" applyAlignment="1">
      <alignment horizontal="center" vertical="center"/>
    </xf>
    <xf numFmtId="0" fontId="143" fillId="0" borderId="0" xfId="29" applyFont="1" applyAlignment="1">
      <alignment vertical="top" wrapText="1"/>
    </xf>
    <xf numFmtId="0" fontId="120" fillId="0" borderId="0" xfId="29" applyFont="1" applyAlignment="1">
      <alignment horizontal="center"/>
    </xf>
    <xf numFmtId="0" fontId="148" fillId="0" borderId="0" xfId="29" applyFont="1" applyAlignment="1">
      <alignment vertical="top" wrapText="1"/>
    </xf>
    <xf numFmtId="49" fontId="111" fillId="0" borderId="0" xfId="0" applyNumberFormat="1" applyFont="1"/>
    <xf numFmtId="0" fontId="111" fillId="15" borderId="18" xfId="0" applyFont="1" applyFill="1" applyBorder="1" applyAlignment="1"/>
    <xf numFmtId="0" fontId="0" fillId="15" borderId="19" xfId="0" applyFill="1" applyBorder="1" applyAlignment="1"/>
    <xf numFmtId="0" fontId="0" fillId="15" borderId="47" xfId="0" applyFill="1" applyBorder="1" applyAlignment="1"/>
    <xf numFmtId="0" fontId="17" fillId="0" borderId="0" xfId="26" applyFont="1" applyAlignment="1">
      <alignment wrapText="1"/>
    </xf>
    <xf numFmtId="0" fontId="17" fillId="23" borderId="0" xfId="26" applyNumberFormat="1" applyFont="1" applyFill="1" applyAlignment="1">
      <alignment horizontal="justify" vertical="top" wrapText="1"/>
    </xf>
    <xf numFmtId="0" fontId="17" fillId="23" borderId="0" xfId="26" applyFont="1" applyFill="1" applyAlignment="1"/>
    <xf numFmtId="0" fontId="20" fillId="23" borderId="0" xfId="26" applyFont="1" applyFill="1" applyBorder="1" applyAlignment="1">
      <alignment horizontal="center"/>
    </xf>
    <xf numFmtId="0" fontId="20" fillId="23" borderId="0" xfId="26" applyFont="1" applyFill="1" applyAlignment="1">
      <alignment horizontal="center"/>
    </xf>
    <xf numFmtId="0" fontId="17" fillId="0" borderId="0" xfId="0" applyFont="1" applyAlignment="1">
      <alignment horizontal="justify" vertical="top" wrapText="1"/>
    </xf>
    <xf numFmtId="0" fontId="5" fillId="0" borderId="0" xfId="0" applyFont="1" applyBorder="1" applyAlignment="1" applyProtection="1">
      <alignment horizontal="left" vertical="top" wrapText="1"/>
    </xf>
    <xf numFmtId="0" fontId="17" fillId="0" borderId="0" xfId="26" applyFont="1" applyFill="1" applyAlignment="1">
      <alignment wrapText="1"/>
    </xf>
    <xf numFmtId="0" fontId="20" fillId="0" borderId="0" xfId="26" applyFont="1" applyFill="1"/>
    <xf numFmtId="0" fontId="17" fillId="0" borderId="0" xfId="26" applyFont="1" applyFill="1" applyAlignment="1">
      <alignment horizontal="justify"/>
    </xf>
    <xf numFmtId="49" fontId="17" fillId="0" borderId="0" xfId="26" applyNumberFormat="1" applyFont="1" applyFill="1"/>
    <xf numFmtId="0" fontId="22" fillId="3" borderId="0" xfId="10" applyFont="1" applyFill="1" applyBorder="1" applyAlignment="1" applyProtection="1">
      <alignment horizontal="left" vertical="top"/>
    </xf>
    <xf numFmtId="0" fontId="17" fillId="0" borderId="0" xfId="26" applyFont="1" applyAlignment="1">
      <alignment wrapText="1"/>
    </xf>
    <xf numFmtId="0" fontId="17" fillId="0" borderId="0" xfId="26" applyFont="1" applyAlignment="1">
      <alignment horizontal="justify" vertical="center" wrapText="1"/>
    </xf>
    <xf numFmtId="0" fontId="17" fillId="0" borderId="0" xfId="26" applyFont="1" applyAlignment="1">
      <alignment horizontal="justify" wrapText="1"/>
    </xf>
    <xf numFmtId="0" fontId="22" fillId="3" borderId="0" xfId="10" applyFont="1" applyFill="1" applyBorder="1" applyAlignment="1" applyProtection="1">
      <alignment horizontal="center" vertical="top"/>
    </xf>
    <xf numFmtId="0" fontId="151" fillId="0" borderId="0" xfId="0" applyFont="1"/>
    <xf numFmtId="0" fontId="0" fillId="0" borderId="0" xfId="0" applyAlignment="1">
      <alignment horizontal="left"/>
    </xf>
    <xf numFmtId="168" fontId="0" fillId="0" borderId="0" xfId="0" applyNumberFormat="1" applyFont="1" applyBorder="1" applyAlignment="1">
      <alignment horizontal="left"/>
    </xf>
    <xf numFmtId="0" fontId="82" fillId="0" borderId="0" xfId="9" applyFont="1" applyBorder="1" applyAlignment="1" applyProtection="1">
      <alignment horizontal="left"/>
    </xf>
    <xf numFmtId="0" fontId="0" fillId="0" borderId="0" xfId="0" applyFont="1" applyBorder="1" applyAlignment="1">
      <alignment horizontal="left"/>
    </xf>
    <xf numFmtId="0" fontId="0" fillId="0" borderId="0" xfId="0" applyBorder="1" applyAlignment="1">
      <alignment horizontal="left"/>
    </xf>
    <xf numFmtId="0" fontId="0" fillId="0" borderId="22" xfId="0" applyFont="1" applyBorder="1" applyAlignment="1">
      <alignment horizontal="left"/>
    </xf>
    <xf numFmtId="0" fontId="0" fillId="0" borderId="32" xfId="0" applyBorder="1" applyAlignment="1">
      <alignment horizontal="left"/>
    </xf>
    <xf numFmtId="0" fontId="82" fillId="0" borderId="0" xfId="9" applyFont="1" applyFill="1" applyBorder="1" applyAlignment="1" applyProtection="1"/>
    <xf numFmtId="0" fontId="0" fillId="0" borderId="46" xfId="0" applyFill="1" applyBorder="1" applyAlignment="1">
      <alignment horizontal="left" vertical="top" wrapText="1"/>
    </xf>
    <xf numFmtId="0" fontId="0" fillId="0" borderId="45" xfId="0" applyFont="1" applyFill="1" applyBorder="1"/>
    <xf numFmtId="0" fontId="0" fillId="0" borderId="46" xfId="0" applyFont="1" applyFill="1" applyBorder="1" applyAlignment="1">
      <alignment horizontal="center" vertical="top"/>
    </xf>
    <xf numFmtId="0" fontId="82" fillId="0" borderId="45" xfId="9" applyFont="1" applyFill="1" applyBorder="1" applyAlignment="1" applyProtection="1"/>
    <xf numFmtId="0" fontId="0" fillId="0" borderId="39" xfId="0" applyFont="1" applyFill="1" applyBorder="1"/>
    <xf numFmtId="0" fontId="132" fillId="0" borderId="39" xfId="0" applyFont="1" applyFill="1" applyBorder="1"/>
    <xf numFmtId="0" fontId="0" fillId="0" borderId="1" xfId="0" applyFont="1" applyFill="1" applyBorder="1" applyAlignment="1">
      <alignment horizontal="center" vertical="top"/>
    </xf>
    <xf numFmtId="168" fontId="0" fillId="0" borderId="0" xfId="0" applyNumberFormat="1" applyFill="1" applyBorder="1" applyAlignment="1">
      <alignment horizontal="left"/>
    </xf>
    <xf numFmtId="0" fontId="131" fillId="0" borderId="0" xfId="9" applyFont="1" applyFill="1" applyBorder="1" applyAlignment="1" applyProtection="1">
      <alignment horizontal="left"/>
    </xf>
    <xf numFmtId="168" fontId="0" fillId="12" borderId="22" xfId="0" applyNumberFormat="1" applyFill="1" applyBorder="1" applyAlignment="1">
      <alignment horizontal="left"/>
    </xf>
    <xf numFmtId="168" fontId="0" fillId="12" borderId="32" xfId="0" applyNumberFormat="1" applyFont="1" applyFill="1" applyBorder="1" applyAlignment="1">
      <alignment horizontal="left"/>
    </xf>
    <xf numFmtId="0" fontId="0" fillId="12" borderId="22" xfId="0" applyFill="1" applyBorder="1" applyAlignment="1">
      <alignment horizontal="left"/>
    </xf>
    <xf numFmtId="0" fontId="0" fillId="12" borderId="31" xfId="0" applyFill="1" applyBorder="1" applyAlignment="1">
      <alignment horizontal="left"/>
    </xf>
    <xf numFmtId="0" fontId="0" fillId="12" borderId="32" xfId="0" applyFill="1" applyBorder="1" applyAlignment="1">
      <alignment horizontal="left"/>
    </xf>
    <xf numFmtId="0" fontId="0" fillId="0" borderId="22" xfId="0" applyFill="1" applyBorder="1" applyAlignment="1">
      <alignment horizontal="left"/>
    </xf>
    <xf numFmtId="0" fontId="131" fillId="0" borderId="32" xfId="9" applyFont="1" applyFill="1" applyBorder="1" applyAlignment="1" applyProtection="1">
      <alignment horizontal="left"/>
    </xf>
    <xf numFmtId="0" fontId="17" fillId="23" borderId="0" xfId="26" applyFont="1" applyFill="1"/>
    <xf numFmtId="49" fontId="107" fillId="0" borderId="0" xfId="0" applyNumberFormat="1" applyFont="1" applyAlignment="1">
      <alignment horizontal="left"/>
    </xf>
    <xf numFmtId="0" fontId="157" fillId="0" borderId="0" xfId="0" applyFont="1"/>
    <xf numFmtId="0" fontId="52" fillId="0" borderId="0" xfId="26" applyFont="1" applyFill="1"/>
    <xf numFmtId="0" fontId="0" fillId="0" borderId="0" xfId="0" applyAlignment="1"/>
    <xf numFmtId="0" fontId="1" fillId="0" borderId="0" xfId="23" applyFont="1" applyAlignment="1">
      <alignment horizontal="justify" vertical="top"/>
    </xf>
    <xf numFmtId="0" fontId="42" fillId="0" borderId="12" xfId="0" applyFont="1" applyFill="1" applyBorder="1" applyAlignment="1" applyProtection="1">
      <alignment horizontal="center"/>
    </xf>
    <xf numFmtId="0" fontId="42" fillId="0" borderId="2" xfId="0" applyFont="1" applyFill="1" applyBorder="1" applyAlignment="1" applyProtection="1">
      <alignment horizontal="center"/>
    </xf>
    <xf numFmtId="0" fontId="30" fillId="0" borderId="17" xfId="0" applyFont="1" applyFill="1" applyBorder="1" applyAlignment="1" applyProtection="1">
      <alignment horizontal="left" vertical="center"/>
    </xf>
    <xf numFmtId="0" fontId="30" fillId="0" borderId="3" xfId="0" applyFont="1" applyFill="1" applyBorder="1" applyAlignment="1" applyProtection="1">
      <alignment horizontal="left" vertical="center"/>
    </xf>
    <xf numFmtId="0" fontId="30" fillId="0" borderId="0" xfId="0" applyFont="1" applyBorder="1" applyAlignment="1" applyProtection="1">
      <alignment horizontal="right" vertical="center" wrapText="1"/>
    </xf>
    <xf numFmtId="0" fontId="53" fillId="4" borderId="40" xfId="0" applyFont="1" applyFill="1" applyBorder="1" applyAlignment="1" applyProtection="1">
      <alignment horizontal="center"/>
      <protection locked="0"/>
    </xf>
    <xf numFmtId="166" fontId="53" fillId="4" borderId="40" xfId="8" applyNumberFormat="1" applyFont="1" applyFill="1" applyBorder="1" applyProtection="1">
      <protection locked="0"/>
    </xf>
    <xf numFmtId="10" fontId="53" fillId="4" borderId="40" xfId="16" applyNumberFormat="1" applyFont="1" applyFill="1" applyBorder="1" applyAlignment="1" applyProtection="1">
      <alignment horizontal="center"/>
      <protection locked="0"/>
    </xf>
    <xf numFmtId="0" fontId="9" fillId="0" borderId="1" xfId="0" applyFont="1" applyBorder="1" applyAlignment="1">
      <alignment horizontal="left" vertical="top" wrapText="1"/>
    </xf>
    <xf numFmtId="0" fontId="9" fillId="0" borderId="3"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3" xfId="0" applyFont="1" applyFill="1" applyBorder="1" applyAlignment="1">
      <alignment horizontal="center"/>
    </xf>
    <xf numFmtId="0" fontId="76" fillId="0" borderId="0" xfId="0" applyFont="1" applyFill="1" applyBorder="1" applyAlignment="1" applyProtection="1">
      <alignment horizontal="center"/>
      <protection locked="0"/>
    </xf>
    <xf numFmtId="0" fontId="0" fillId="0" borderId="40" xfId="0" applyFont="1" applyBorder="1" applyAlignment="1">
      <alignment horizontal="center"/>
    </xf>
    <xf numFmtId="0" fontId="0" fillId="0" borderId="10" xfId="0"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7" fillId="0" borderId="18" xfId="0" quotePrefix="1" applyFont="1" applyBorder="1" applyAlignment="1" applyProtection="1">
      <alignment horizontal="left" vertical="center"/>
    </xf>
    <xf numFmtId="0" fontId="7" fillId="0" borderId="19" xfId="0" quotePrefix="1" applyFont="1" applyBorder="1" applyAlignment="1" applyProtection="1">
      <alignment horizontal="left" vertical="center"/>
    </xf>
    <xf numFmtId="0" fontId="7" fillId="0" borderId="3" xfId="0" quotePrefix="1" applyFont="1" applyBorder="1" applyAlignment="1" applyProtection="1">
      <alignment horizontal="left" vertical="center"/>
    </xf>
    <xf numFmtId="0" fontId="7" fillId="0" borderId="9" xfId="0" quotePrefix="1" applyFont="1" applyBorder="1" applyAlignment="1" applyProtection="1">
      <alignment horizontal="left" vertical="center"/>
    </xf>
    <xf numFmtId="0" fontId="42" fillId="3" borderId="0" xfId="12" applyFont="1" applyFill="1" applyAlignment="1" applyProtection="1">
      <alignment horizontal="center" vertical="center"/>
    </xf>
    <xf numFmtId="0" fontId="30" fillId="15" borderId="0" xfId="12" applyFont="1" applyFill="1" applyAlignment="1" applyProtection="1">
      <alignment horizontal="center" vertical="center"/>
    </xf>
    <xf numFmtId="0" fontId="74" fillId="12" borderId="22" xfId="0" applyFont="1" applyFill="1" applyBorder="1" applyAlignment="1" applyProtection="1">
      <alignment horizontal="left" vertical="top"/>
      <protection locked="0"/>
    </xf>
    <xf numFmtId="0" fontId="77" fillId="0" borderId="31" xfId="0" applyFont="1" applyBorder="1" applyAlignment="1" applyProtection="1">
      <alignment horizontal="left" vertical="top"/>
      <protection locked="0"/>
    </xf>
    <xf numFmtId="0" fontId="77" fillId="0" borderId="32" xfId="0" applyFont="1" applyBorder="1" applyAlignment="1" applyProtection="1">
      <alignment horizontal="left" vertical="top"/>
      <protection locked="0"/>
    </xf>
    <xf numFmtId="0" fontId="30" fillId="0" borderId="0" xfId="0" applyFont="1" applyBorder="1" applyAlignment="1" applyProtection="1">
      <alignment horizontal="right" wrapText="1"/>
    </xf>
    <xf numFmtId="172" fontId="5" fillId="0" borderId="77" xfId="0" applyNumberFormat="1" applyFont="1" applyBorder="1" applyAlignment="1" applyProtection="1">
      <alignment horizontal="center" vertical="center"/>
    </xf>
    <xf numFmtId="172" fontId="5" fillId="0" borderId="63" xfId="0" applyNumberFormat="1" applyFont="1" applyBorder="1" applyAlignment="1" applyProtection="1">
      <alignment horizontal="center" vertical="center"/>
    </xf>
    <xf numFmtId="164" fontId="22" fillId="12" borderId="49" xfId="0" applyNumberFormat="1" applyFont="1" applyFill="1" applyBorder="1" applyAlignment="1" applyProtection="1">
      <alignment horizontal="center" vertical="center"/>
      <protection locked="0"/>
    </xf>
    <xf numFmtId="164" fontId="22" fillId="12" borderId="53" xfId="0" applyNumberFormat="1" applyFont="1" applyFill="1" applyBorder="1" applyAlignment="1" applyProtection="1">
      <alignment horizontal="center" vertical="center"/>
      <protection locked="0"/>
    </xf>
    <xf numFmtId="164" fontId="22" fillId="16" borderId="0" xfId="0" applyNumberFormat="1" applyFont="1" applyFill="1" applyBorder="1" applyAlignment="1" applyProtection="1">
      <alignment horizontal="left" vertical="top" wrapText="1"/>
    </xf>
    <xf numFmtId="0" fontId="74" fillId="12" borderId="25" xfId="0" applyFont="1" applyFill="1" applyBorder="1" applyAlignment="1" applyProtection="1">
      <alignment horizontal="left" vertical="top"/>
      <protection locked="0"/>
    </xf>
    <xf numFmtId="0" fontId="77" fillId="0" borderId="8" xfId="0" applyFont="1" applyBorder="1" applyAlignment="1" applyProtection="1">
      <alignment horizontal="left" vertical="top"/>
      <protection locked="0"/>
    </xf>
    <xf numFmtId="0" fontId="77" fillId="0" borderId="7" xfId="0" applyFont="1" applyBorder="1" applyAlignment="1" applyProtection="1">
      <alignment horizontal="left" vertical="top"/>
      <protection locked="0"/>
    </xf>
    <xf numFmtId="0" fontId="9" fillId="12" borderId="18" xfId="0" applyFont="1" applyFill="1" applyBorder="1" applyAlignment="1">
      <alignment horizontal="center" vertical="center"/>
    </xf>
    <xf numFmtId="0" fontId="9" fillId="12" borderId="47" xfId="0" applyFont="1" applyFill="1" applyBorder="1" applyAlignment="1">
      <alignment horizontal="center" vertical="center"/>
    </xf>
    <xf numFmtId="0" fontId="7" fillId="0" borderId="17"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74" xfId="0" applyFont="1" applyBorder="1" applyAlignment="1" applyProtection="1">
      <alignment horizontal="right"/>
    </xf>
    <xf numFmtId="0" fontId="7" fillId="0" borderId="3" xfId="0" applyFont="1" applyBorder="1" applyAlignment="1" applyProtection="1">
      <alignment horizontal="right"/>
    </xf>
    <xf numFmtId="0" fontId="7" fillId="0" borderId="38" xfId="0" applyFont="1" applyBorder="1" applyAlignment="1" applyProtection="1">
      <alignment horizontal="right"/>
    </xf>
    <xf numFmtId="0" fontId="93" fillId="4" borderId="39" xfId="0" applyFont="1" applyFill="1" applyBorder="1" applyAlignment="1" applyProtection="1">
      <alignment horizontal="center" wrapText="1"/>
      <protection locked="0"/>
    </xf>
    <xf numFmtId="0" fontId="103" fillId="4" borderId="8" xfId="0" applyFont="1" applyFill="1" applyBorder="1" applyAlignment="1" applyProtection="1">
      <alignment horizontal="center" wrapText="1"/>
      <protection locked="0"/>
    </xf>
    <xf numFmtId="0" fontId="105" fillId="4" borderId="8" xfId="0" applyFont="1" applyFill="1" applyBorder="1" applyAlignment="1" applyProtection="1">
      <alignment horizontal="center" wrapText="1"/>
      <protection locked="0"/>
    </xf>
    <xf numFmtId="0" fontId="32" fillId="4" borderId="10" xfId="0" applyFont="1" applyFill="1" applyBorder="1" applyAlignment="1" applyProtection="1">
      <alignment horizontal="center" vertical="center" wrapText="1"/>
      <protection locked="0"/>
    </xf>
    <xf numFmtId="0" fontId="32" fillId="4" borderId="1" xfId="0" applyFont="1" applyFill="1" applyBorder="1" applyAlignment="1" applyProtection="1">
      <alignment horizontal="center" vertical="center" wrapText="1"/>
      <protection locked="0"/>
    </xf>
    <xf numFmtId="0" fontId="32" fillId="4" borderId="5" xfId="0" applyFont="1" applyFill="1" applyBorder="1" applyAlignment="1" applyProtection="1">
      <alignment horizontal="center" vertical="center" wrapText="1"/>
      <protection locked="0"/>
    </xf>
    <xf numFmtId="0" fontId="32" fillId="4" borderId="17" xfId="0" applyFont="1" applyFill="1" applyBorder="1" applyAlignment="1" applyProtection="1">
      <alignment horizontal="center" vertical="center" wrapText="1"/>
      <protection locked="0"/>
    </xf>
    <xf numFmtId="0" fontId="32" fillId="4" borderId="3" xfId="0" applyFont="1" applyFill="1" applyBorder="1" applyAlignment="1" applyProtection="1">
      <alignment horizontal="center" vertical="center" wrapText="1"/>
      <protection locked="0"/>
    </xf>
    <xf numFmtId="0" fontId="32" fillId="4" borderId="4" xfId="0" applyFont="1" applyFill="1" applyBorder="1" applyAlignment="1" applyProtection="1">
      <alignment horizontal="center" vertical="center" wrapText="1"/>
      <protection locked="0"/>
    </xf>
    <xf numFmtId="0" fontId="30" fillId="0" borderId="0" xfId="0" applyFont="1" applyAlignment="1" applyProtection="1">
      <alignment horizontal="left" vertical="top" wrapText="1"/>
    </xf>
    <xf numFmtId="0" fontId="0" fillId="0" borderId="0" xfId="0" applyAlignment="1">
      <alignment horizontal="left" wrapText="1"/>
    </xf>
    <xf numFmtId="0" fontId="7" fillId="0" borderId="47" xfId="0" quotePrefix="1" applyFont="1" applyBorder="1" applyAlignment="1" applyProtection="1">
      <alignment horizontal="left" vertical="center"/>
    </xf>
    <xf numFmtId="171" fontId="95" fillId="0" borderId="3" xfId="0" applyNumberFormat="1" applyFont="1" applyBorder="1" applyAlignment="1">
      <alignment horizontal="left"/>
    </xf>
    <xf numFmtId="0" fontId="36" fillId="2" borderId="10" xfId="0" applyFont="1" applyFill="1" applyBorder="1" applyAlignment="1">
      <alignment horizontal="center" vertical="center"/>
    </xf>
    <xf numFmtId="0" fontId="36" fillId="2" borderId="1" xfId="0" applyFont="1" applyFill="1" applyBorder="1" applyAlignment="1">
      <alignment horizontal="center" vertical="center"/>
    </xf>
    <xf numFmtId="0" fontId="36" fillId="2" borderId="5" xfId="0" applyFont="1" applyFill="1" applyBorder="1" applyAlignment="1">
      <alignment horizontal="center" vertical="center"/>
    </xf>
    <xf numFmtId="0" fontId="36" fillId="2" borderId="17" xfId="0" applyFont="1" applyFill="1" applyBorder="1" applyAlignment="1">
      <alignment horizontal="center" vertical="center"/>
    </xf>
    <xf numFmtId="0" fontId="36" fillId="2" borderId="3" xfId="0" applyFont="1" applyFill="1" applyBorder="1" applyAlignment="1">
      <alignment horizontal="center" vertical="center"/>
    </xf>
    <xf numFmtId="0" fontId="36" fillId="2" borderId="4" xfId="0" applyFont="1" applyFill="1" applyBorder="1" applyAlignment="1">
      <alignment horizontal="center" vertical="center"/>
    </xf>
    <xf numFmtId="0" fontId="30" fillId="0" borderId="0" xfId="0" applyFont="1" applyAlignment="1" applyProtection="1">
      <alignment horizontal="left"/>
    </xf>
    <xf numFmtId="0" fontId="30" fillId="3" borderId="0" xfId="12" applyFont="1" applyFill="1" applyBorder="1" applyAlignment="1" applyProtection="1">
      <alignment horizontal="center" vertical="center" wrapText="1"/>
    </xf>
    <xf numFmtId="171" fontId="8" fillId="3" borderId="0" xfId="10" applyNumberFormat="1" applyFont="1" applyFill="1" applyAlignment="1" applyProtection="1">
      <alignment horizontal="left" vertical="center"/>
    </xf>
    <xf numFmtId="0" fontId="53" fillId="4" borderId="8" xfId="0" applyFont="1" applyFill="1" applyBorder="1" applyAlignment="1" applyProtection="1">
      <alignment horizontal="center"/>
      <protection locked="0"/>
    </xf>
    <xf numFmtId="0" fontId="76" fillId="4" borderId="8" xfId="0" applyFont="1" applyFill="1" applyBorder="1" applyAlignment="1" applyProtection="1">
      <alignment horizontal="center"/>
      <protection locked="0"/>
    </xf>
    <xf numFmtId="0" fontId="0" fillId="0" borderId="0" xfId="0" applyAlignment="1">
      <alignment horizontal="left"/>
    </xf>
    <xf numFmtId="0" fontId="0" fillId="15" borderId="22" xfId="0" applyFill="1" applyBorder="1" applyAlignment="1">
      <alignment horizontal="center"/>
    </xf>
    <xf numFmtId="0" fontId="0" fillId="15" borderId="31" xfId="0" applyFill="1" applyBorder="1" applyAlignment="1">
      <alignment horizontal="center"/>
    </xf>
    <xf numFmtId="0" fontId="0" fillId="15" borderId="32" xfId="0" applyFill="1" applyBorder="1" applyAlignment="1">
      <alignment horizontal="center"/>
    </xf>
    <xf numFmtId="0" fontId="38" fillId="0" borderId="10" xfId="0" applyFont="1" applyBorder="1" applyAlignment="1">
      <alignment horizontal="center" vertical="center"/>
    </xf>
    <xf numFmtId="0" fontId="38" fillId="0" borderId="5" xfId="0" applyFont="1" applyBorder="1" applyAlignment="1">
      <alignment horizontal="center" vertical="center"/>
    </xf>
    <xf numFmtId="0" fontId="38" fillId="0" borderId="12" xfId="0" applyFont="1" applyBorder="1" applyAlignment="1">
      <alignment horizontal="center" vertical="center"/>
    </xf>
    <xf numFmtId="0" fontId="38" fillId="0" borderId="2" xfId="0" applyFont="1" applyBorder="1" applyAlignment="1">
      <alignment horizontal="center" vertical="center"/>
    </xf>
    <xf numFmtId="0" fontId="38" fillId="0" borderId="17" xfId="0" applyFont="1" applyBorder="1" applyAlignment="1">
      <alignment horizontal="center" vertical="center"/>
    </xf>
    <xf numFmtId="0" fontId="38" fillId="0" borderId="4" xfId="0" applyFont="1" applyBorder="1" applyAlignment="1">
      <alignment horizontal="center" vertical="center"/>
    </xf>
    <xf numFmtId="0" fontId="5" fillId="3" borderId="79"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80"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81"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0" fillId="11" borderId="40" xfId="0" applyFont="1" applyFill="1" applyBorder="1" applyAlignment="1">
      <alignment horizontal="center" vertical="center"/>
    </xf>
    <xf numFmtId="0" fontId="48" fillId="11" borderId="40" xfId="0" applyFont="1" applyFill="1" applyBorder="1" applyAlignment="1" applyProtection="1">
      <alignment horizontal="center"/>
    </xf>
    <xf numFmtId="0" fontId="33" fillId="4" borderId="22" xfId="0" applyFont="1" applyFill="1" applyBorder="1" applyAlignment="1" applyProtection="1">
      <alignment horizontal="left"/>
      <protection locked="0"/>
    </xf>
    <xf numFmtId="0" fontId="33" fillId="4" borderId="31" xfId="0" applyFont="1" applyFill="1" applyBorder="1" applyAlignment="1" applyProtection="1">
      <alignment horizontal="left"/>
      <protection locked="0"/>
    </xf>
    <xf numFmtId="0" fontId="33" fillId="4" borderId="32" xfId="0" applyFont="1" applyFill="1" applyBorder="1" applyAlignment="1" applyProtection="1">
      <alignment horizontal="left"/>
      <protection locked="0"/>
    </xf>
    <xf numFmtId="164" fontId="53" fillId="4" borderId="40" xfId="8" applyNumberFormat="1" applyFont="1" applyFill="1" applyBorder="1" applyProtection="1">
      <protection locked="0"/>
    </xf>
    <xf numFmtId="0" fontId="0" fillId="18" borderId="40" xfId="0" applyFont="1" applyFill="1" applyBorder="1" applyAlignment="1">
      <alignment horizontal="center"/>
    </xf>
    <xf numFmtId="0" fontId="30" fillId="0" borderId="46" xfId="12" applyFont="1" applyBorder="1" applyAlignment="1" applyProtection="1">
      <alignment horizontal="center" vertical="center" wrapText="1"/>
    </xf>
    <xf numFmtId="0" fontId="30" fillId="0" borderId="45" xfId="12" applyFont="1" applyBorder="1" applyAlignment="1" applyProtection="1">
      <alignment horizontal="center" vertical="center" wrapText="1"/>
    </xf>
    <xf numFmtId="0" fontId="30" fillId="0" borderId="39" xfId="12" applyFont="1" applyBorder="1" applyAlignment="1" applyProtection="1">
      <alignment horizontal="center" vertical="center" wrapText="1"/>
    </xf>
    <xf numFmtId="0" fontId="30" fillId="0" borderId="40" xfId="12" applyFont="1" applyBorder="1" applyAlignment="1" applyProtection="1">
      <alignment horizontal="center" vertical="center"/>
    </xf>
    <xf numFmtId="0" fontId="30" fillId="3" borderId="32" xfId="12" applyFont="1" applyFill="1" applyBorder="1" applyProtection="1"/>
    <xf numFmtId="0" fontId="30" fillId="3" borderId="40" xfId="12" applyFont="1" applyFill="1" applyBorder="1" applyProtection="1"/>
    <xf numFmtId="0" fontId="30" fillId="3" borderId="22" xfId="12" applyFont="1" applyFill="1" applyBorder="1" applyAlignment="1" applyProtection="1"/>
    <xf numFmtId="0" fontId="30" fillId="3" borderId="31" xfId="12" applyFont="1" applyFill="1" applyBorder="1" applyAlignment="1" applyProtection="1"/>
    <xf numFmtId="0" fontId="77" fillId="0" borderId="32" xfId="0" applyFont="1" applyBorder="1" applyAlignment="1"/>
    <xf numFmtId="0" fontId="9" fillId="0" borderId="62" xfId="0" applyFont="1" applyBorder="1" applyAlignment="1">
      <alignment horizontal="right"/>
    </xf>
    <xf numFmtId="0" fontId="9" fillId="0" borderId="40" xfId="0" applyFont="1" applyBorder="1" applyAlignment="1">
      <alignment horizontal="right"/>
    </xf>
    <xf numFmtId="166" fontId="2" fillId="0" borderId="40" xfId="8" applyNumberFormat="1" applyFont="1" applyBorder="1"/>
    <xf numFmtId="0" fontId="0" fillId="0" borderId="40" xfId="0" applyFont="1" applyFill="1" applyBorder="1" applyAlignment="1">
      <alignment horizontal="center"/>
    </xf>
    <xf numFmtId="10" fontId="2" fillId="0" borderId="40" xfId="16" applyNumberFormat="1" applyFont="1" applyFill="1" applyBorder="1" applyAlignment="1">
      <alignment horizontal="center"/>
    </xf>
    <xf numFmtId="0" fontId="0" fillId="0" borderId="58" xfId="0" applyFont="1" applyBorder="1" applyAlignment="1">
      <alignment horizontal="center"/>
    </xf>
    <xf numFmtId="0" fontId="30" fillId="0" borderId="40" xfId="12" applyFont="1" applyBorder="1" applyAlignment="1" applyProtection="1">
      <alignment horizontal="center" vertical="center" wrapText="1"/>
    </xf>
    <xf numFmtId="165" fontId="30" fillId="0" borderId="40" xfId="3" applyNumberFormat="1" applyFont="1" applyBorder="1" applyAlignment="1" applyProtection="1">
      <alignment horizontal="center" vertical="center" wrapText="1"/>
    </xf>
    <xf numFmtId="0" fontId="30" fillId="0" borderId="39" xfId="12" applyFont="1" applyBorder="1" applyAlignment="1" applyProtection="1">
      <alignment horizontal="center" vertical="center"/>
    </xf>
    <xf numFmtId="0" fontId="30" fillId="0" borderId="46" xfId="12" applyFont="1" applyBorder="1" applyAlignment="1" applyProtection="1">
      <alignment horizontal="center" vertical="center"/>
    </xf>
    <xf numFmtId="0" fontId="30" fillId="0" borderId="40" xfId="12" applyFont="1" applyBorder="1" applyAlignment="1" applyProtection="1">
      <alignment horizontal="center" wrapText="1"/>
    </xf>
    <xf numFmtId="0" fontId="20" fillId="0" borderId="19" xfId="0" applyFont="1" applyBorder="1" applyAlignment="1" applyProtection="1">
      <alignment horizontal="center"/>
    </xf>
    <xf numFmtId="168" fontId="53" fillId="4" borderId="3" xfId="0" applyNumberFormat="1" applyFont="1" applyFill="1" applyBorder="1" applyAlignment="1" applyProtection="1">
      <alignment horizontal="left"/>
      <protection locked="0"/>
    </xf>
    <xf numFmtId="0" fontId="53" fillId="4" borderId="3" xfId="0" applyFont="1" applyFill="1" applyBorder="1" applyAlignment="1" applyProtection="1">
      <alignment horizontal="left"/>
      <protection locked="0"/>
    </xf>
    <xf numFmtId="49" fontId="53" fillId="4" borderId="3" xfId="0" applyNumberFormat="1" applyFont="1" applyFill="1" applyBorder="1" applyAlignment="1" applyProtection="1">
      <alignment horizontal="left"/>
      <protection locked="0"/>
    </xf>
    <xf numFmtId="0" fontId="53" fillId="4" borderId="3" xfId="0" applyNumberFormat="1" applyFont="1" applyFill="1" applyBorder="1" applyAlignment="1" applyProtection="1">
      <alignment horizontal="left"/>
      <protection locked="0"/>
    </xf>
    <xf numFmtId="0" fontId="9" fillId="2" borderId="62" xfId="0" applyFont="1" applyFill="1" applyBorder="1"/>
    <xf numFmtId="0" fontId="9" fillId="2" borderId="40" xfId="0" applyFont="1" applyFill="1" applyBorder="1"/>
    <xf numFmtId="0" fontId="9" fillId="2" borderId="52" xfId="0" applyFont="1" applyFill="1" applyBorder="1"/>
    <xf numFmtId="0" fontId="4" fillId="0" borderId="22" xfId="9" applyFill="1" applyBorder="1" applyAlignment="1" applyProtection="1">
      <alignment horizontal="center" wrapText="1"/>
    </xf>
    <xf numFmtId="0" fontId="4" fillId="0" borderId="31" xfId="9" applyFill="1" applyBorder="1" applyAlignment="1" applyProtection="1">
      <alignment horizontal="center" wrapText="1"/>
    </xf>
    <xf numFmtId="0" fontId="4" fillId="0" borderId="32" xfId="9" applyFill="1" applyBorder="1" applyAlignment="1" applyProtection="1">
      <alignment horizontal="center" wrapText="1"/>
    </xf>
    <xf numFmtId="0" fontId="29" fillId="0" borderId="0" xfId="0" applyFont="1" applyBorder="1" applyAlignment="1" applyProtection="1">
      <alignment horizontal="justify" vertical="top" wrapText="1"/>
    </xf>
    <xf numFmtId="0" fontId="30" fillId="0" borderId="12" xfId="12" applyFont="1" applyFill="1" applyBorder="1" applyAlignment="1" applyProtection="1">
      <alignment horizontal="left" vertical="center" wrapText="1"/>
    </xf>
    <xf numFmtId="0" fontId="30" fillId="0" borderId="0" xfId="12" applyFont="1" applyFill="1" applyBorder="1" applyAlignment="1" applyProtection="1">
      <alignment horizontal="left" vertical="center" wrapText="1"/>
    </xf>
    <xf numFmtId="0" fontId="77" fillId="0" borderId="0" xfId="0" applyFont="1" applyBorder="1" applyAlignment="1">
      <alignment vertical="center" wrapText="1"/>
    </xf>
    <xf numFmtId="0" fontId="77" fillId="0" borderId="22" xfId="0" applyFont="1" applyBorder="1" applyAlignment="1">
      <alignment horizontal="center" vertical="center" wrapText="1"/>
    </xf>
    <xf numFmtId="0" fontId="77" fillId="0" borderId="31" xfId="0" applyFont="1" applyBorder="1" applyAlignment="1">
      <alignment horizontal="center" vertical="center" wrapText="1"/>
    </xf>
    <xf numFmtId="0" fontId="77" fillId="0" borderId="32" xfId="0" applyFont="1" applyBorder="1" applyAlignment="1">
      <alignment horizontal="center" vertical="center" wrapText="1"/>
    </xf>
    <xf numFmtId="0" fontId="92" fillId="4" borderId="8" xfId="0" applyFont="1" applyFill="1" applyBorder="1" applyAlignment="1" applyProtection="1">
      <alignment horizontal="center"/>
      <protection locked="0"/>
    </xf>
    <xf numFmtId="0" fontId="4" fillId="0" borderId="0" xfId="9" applyFont="1" applyFill="1" applyBorder="1" applyAlignment="1" applyProtection="1">
      <alignment horizontal="right" vertical="center"/>
    </xf>
    <xf numFmtId="0" fontId="4" fillId="0" borderId="2" xfId="9" applyFont="1" applyFill="1" applyBorder="1" applyAlignment="1" applyProtection="1">
      <alignment horizontal="right" vertical="center"/>
    </xf>
    <xf numFmtId="3" fontId="62" fillId="2" borderId="18" xfId="0" applyNumberFormat="1" applyFont="1" applyFill="1" applyBorder="1" applyAlignment="1">
      <alignment horizontal="center" vertical="center"/>
    </xf>
    <xf numFmtId="0" fontId="62" fillId="2" borderId="47" xfId="0" applyFont="1" applyFill="1" applyBorder="1" applyAlignment="1">
      <alignment horizontal="center" vertical="center"/>
    </xf>
    <xf numFmtId="0" fontId="11" fillId="2" borderId="10" xfId="12" applyFont="1" applyFill="1" applyBorder="1" applyAlignment="1" applyProtection="1">
      <alignment horizontal="center" vertical="center"/>
    </xf>
    <xf numFmtId="0" fontId="39" fillId="2" borderId="1" xfId="12" applyFont="1" applyFill="1" applyBorder="1" applyAlignment="1" applyProtection="1">
      <alignment horizontal="center" vertical="center"/>
    </xf>
    <xf numFmtId="0" fontId="39" fillId="2" borderId="5" xfId="12" applyFont="1" applyFill="1" applyBorder="1" applyAlignment="1" applyProtection="1">
      <alignment horizontal="center" vertical="center"/>
    </xf>
    <xf numFmtId="0" fontId="39" fillId="2" borderId="17" xfId="12" applyFont="1" applyFill="1" applyBorder="1" applyAlignment="1" applyProtection="1">
      <alignment horizontal="center" vertical="center"/>
    </xf>
    <xf numFmtId="0" fontId="39" fillId="2" borderId="3" xfId="12" applyFont="1" applyFill="1" applyBorder="1" applyAlignment="1" applyProtection="1">
      <alignment horizontal="center" vertical="center"/>
    </xf>
    <xf numFmtId="0" fontId="39" fillId="2" borderId="4" xfId="12" applyFont="1" applyFill="1" applyBorder="1" applyAlignment="1" applyProtection="1">
      <alignment horizontal="center" vertical="center"/>
    </xf>
    <xf numFmtId="0" fontId="16" fillId="3" borderId="0" xfId="0" applyNumberFormat="1" applyFont="1" applyFill="1" applyAlignment="1">
      <alignment horizontal="left" vertical="top" wrapText="1"/>
    </xf>
    <xf numFmtId="0" fontId="0" fillId="18" borderId="22" xfId="0" applyFont="1" applyFill="1" applyBorder="1" applyAlignment="1">
      <alignment horizontal="center"/>
    </xf>
    <xf numFmtId="0" fontId="0" fillId="18" borderId="32" xfId="0" applyFont="1" applyFill="1" applyBorder="1" applyAlignment="1">
      <alignment horizontal="center"/>
    </xf>
    <xf numFmtId="0" fontId="0" fillId="18" borderId="22" xfId="0" applyFont="1" applyFill="1" applyBorder="1" applyAlignment="1">
      <alignment horizontal="center" vertical="center"/>
    </xf>
    <xf numFmtId="0" fontId="0" fillId="18" borderId="31" xfId="0" applyFill="1" applyBorder="1" applyAlignment="1">
      <alignment horizontal="center" vertical="center"/>
    </xf>
    <xf numFmtId="0" fontId="0" fillId="18" borderId="32" xfId="0" applyFill="1" applyBorder="1" applyAlignment="1">
      <alignment horizontal="center" vertical="center"/>
    </xf>
    <xf numFmtId="0" fontId="22" fillId="0" borderId="22" xfId="0" applyFont="1" applyBorder="1" applyAlignment="1" applyProtection="1">
      <alignment horizontal="left"/>
    </xf>
    <xf numFmtId="0" fontId="22" fillId="0" borderId="32" xfId="0" applyFont="1" applyBorder="1" applyAlignment="1" applyProtection="1">
      <alignment horizontal="left"/>
    </xf>
    <xf numFmtId="0" fontId="4" fillId="0" borderId="22" xfId="9" applyFill="1" applyBorder="1" applyAlignment="1" applyProtection="1">
      <alignment horizontal="center" vertical="center" wrapText="1"/>
    </xf>
    <xf numFmtId="0" fontId="4" fillId="0" borderId="31" xfId="9" applyFill="1" applyBorder="1" applyAlignment="1" applyProtection="1">
      <alignment horizontal="center" vertical="center" wrapText="1"/>
    </xf>
    <xf numFmtId="0" fontId="4" fillId="0" borderId="32" xfId="9" applyFill="1" applyBorder="1" applyAlignment="1" applyProtection="1">
      <alignment horizontal="center" vertical="center" wrapText="1"/>
    </xf>
    <xf numFmtId="164" fontId="2" fillId="0" borderId="40" xfId="8" applyNumberFormat="1" applyFont="1" applyFill="1" applyBorder="1"/>
    <xf numFmtId="10" fontId="2" fillId="18" borderId="22" xfId="16" applyNumberFormat="1" applyFont="1" applyFill="1" applyBorder="1" applyAlignment="1">
      <alignment horizontal="center"/>
    </xf>
    <xf numFmtId="10" fontId="2" fillId="18" borderId="31" xfId="16" applyNumberFormat="1" applyFont="1" applyFill="1" applyBorder="1" applyAlignment="1">
      <alignment horizontal="center"/>
    </xf>
    <xf numFmtId="10" fontId="2" fillId="18" borderId="32" xfId="16" applyNumberFormat="1" applyFont="1" applyFill="1" applyBorder="1" applyAlignment="1">
      <alignment horizontal="center"/>
    </xf>
    <xf numFmtId="0" fontId="0" fillId="18" borderId="31" xfId="0" applyFont="1" applyFill="1" applyBorder="1" applyAlignment="1">
      <alignment horizontal="center"/>
    </xf>
    <xf numFmtId="0" fontId="12" fillId="0" borderId="12" xfId="0" applyNumberFormat="1" applyFont="1" applyBorder="1" applyAlignment="1">
      <alignment vertical="top" wrapText="1"/>
    </xf>
    <xf numFmtId="0" fontId="12" fillId="0" borderId="0" xfId="0" applyNumberFormat="1" applyFont="1" applyBorder="1" applyAlignment="1">
      <alignment vertical="top" wrapText="1"/>
    </xf>
    <xf numFmtId="0" fontId="12" fillId="0" borderId="2" xfId="0" applyNumberFormat="1" applyFont="1" applyBorder="1" applyAlignment="1">
      <alignment vertical="top" wrapText="1"/>
    </xf>
    <xf numFmtId="0" fontId="21" fillId="0" borderId="76" xfId="0" applyFont="1" applyBorder="1" applyAlignment="1">
      <alignment horizontal="center" vertical="center"/>
    </xf>
    <xf numFmtId="0" fontId="21" fillId="0" borderId="62" xfId="0" applyFont="1" applyBorder="1" applyAlignment="1">
      <alignment horizontal="center" vertical="center"/>
    </xf>
    <xf numFmtId="0" fontId="21" fillId="0" borderId="57" xfId="0" applyFont="1" applyBorder="1" applyAlignment="1">
      <alignment horizontal="center" vertical="center"/>
    </xf>
    <xf numFmtId="0" fontId="21" fillId="0" borderId="40" xfId="0" applyFont="1" applyBorder="1" applyAlignment="1">
      <alignment horizontal="center" vertical="center"/>
    </xf>
    <xf numFmtId="0" fontId="21" fillId="0" borderId="48" xfId="0" applyFont="1" applyBorder="1" applyAlignment="1">
      <alignment horizontal="center" vertical="center" wrapText="1"/>
    </xf>
    <xf numFmtId="0" fontId="21"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4" fillId="0" borderId="0" xfId="9" applyAlignment="1" applyProtection="1">
      <alignment horizontal="right"/>
    </xf>
    <xf numFmtId="0" fontId="4" fillId="0" borderId="2" xfId="9" applyBorder="1" applyAlignment="1" applyProtection="1">
      <alignment horizontal="right"/>
    </xf>
    <xf numFmtId="0" fontId="29" fillId="3" borderId="22" xfId="12" applyFont="1" applyFill="1" applyBorder="1" applyAlignment="1" applyProtection="1">
      <alignment horizontal="left" vertical="top" wrapText="1"/>
    </xf>
    <xf numFmtId="0" fontId="29" fillId="3" borderId="31" xfId="12" applyFont="1" applyFill="1" applyBorder="1" applyAlignment="1" applyProtection="1">
      <alignment horizontal="left" vertical="top" wrapText="1"/>
    </xf>
    <xf numFmtId="0" fontId="29" fillId="3" borderId="32" xfId="12" applyFont="1" applyFill="1" applyBorder="1" applyAlignment="1" applyProtection="1">
      <alignment horizontal="left" vertical="top" wrapText="1"/>
    </xf>
    <xf numFmtId="0" fontId="39" fillId="2" borderId="10" xfId="0" applyFont="1" applyFill="1" applyBorder="1" applyAlignment="1" applyProtection="1">
      <alignment horizontal="center" vertical="center"/>
    </xf>
    <xf numFmtId="0" fontId="39" fillId="2" borderId="1" xfId="0" applyFont="1" applyFill="1" applyBorder="1" applyAlignment="1" applyProtection="1">
      <alignment horizontal="center" vertical="center"/>
    </xf>
    <xf numFmtId="0" fontId="39" fillId="2" borderId="5" xfId="0" applyFont="1" applyFill="1" applyBorder="1" applyAlignment="1" applyProtection="1">
      <alignment horizontal="center" vertical="center"/>
    </xf>
    <xf numFmtId="0" fontId="39" fillId="2" borderId="17" xfId="0" applyFont="1" applyFill="1" applyBorder="1" applyAlignment="1" applyProtection="1">
      <alignment horizontal="center" vertical="center"/>
    </xf>
    <xf numFmtId="0" fontId="39" fillId="2" borderId="3" xfId="0" applyFont="1" applyFill="1" applyBorder="1" applyAlignment="1" applyProtection="1">
      <alignment horizontal="center" vertical="center"/>
    </xf>
    <xf numFmtId="0" fontId="39" fillId="2" borderId="4" xfId="0" applyFont="1" applyFill="1" applyBorder="1" applyAlignment="1" applyProtection="1">
      <alignment horizontal="center" vertical="center"/>
    </xf>
    <xf numFmtId="0" fontId="76" fillId="4" borderId="40" xfId="0" applyFont="1" applyFill="1" applyBorder="1" applyAlignment="1" applyProtection="1">
      <alignment horizontal="left" wrapText="1"/>
      <protection locked="0"/>
    </xf>
    <xf numFmtId="0" fontId="30" fillId="0" borderId="12" xfId="12" applyFont="1" applyFill="1" applyBorder="1" applyAlignment="1" applyProtection="1">
      <alignment vertical="center" wrapText="1"/>
    </xf>
    <xf numFmtId="0" fontId="30" fillId="0" borderId="0" xfId="12" applyFont="1" applyFill="1" applyBorder="1" applyAlignment="1" applyProtection="1">
      <alignment vertical="center" wrapText="1"/>
    </xf>
    <xf numFmtId="0" fontId="76" fillId="4" borderId="40" xfId="0" applyFont="1" applyFill="1" applyBorder="1" applyAlignment="1" applyProtection="1">
      <alignment horizontal="center" wrapText="1"/>
      <protection locked="0"/>
    </xf>
    <xf numFmtId="0" fontId="30" fillId="0" borderId="12" xfId="12" applyFont="1" applyFill="1" applyBorder="1" applyAlignment="1" applyProtection="1">
      <alignment horizontal="left"/>
    </xf>
    <xf numFmtId="0" fontId="30" fillId="0" borderId="0" xfId="12" applyFont="1" applyFill="1" applyBorder="1" applyAlignment="1" applyProtection="1">
      <alignment horizontal="left"/>
    </xf>
    <xf numFmtId="0" fontId="30" fillId="0" borderId="2" xfId="12" applyFont="1" applyFill="1" applyBorder="1" applyAlignment="1" applyProtection="1">
      <alignment horizontal="left"/>
    </xf>
    <xf numFmtId="0" fontId="19" fillId="0" borderId="33" xfId="0" applyFont="1" applyBorder="1" applyAlignment="1" applyProtection="1">
      <alignment horizontal="left" wrapText="1"/>
    </xf>
    <xf numFmtId="0" fontId="55" fillId="0" borderId="20" xfId="0" applyFont="1" applyBorder="1" applyAlignment="1" applyProtection="1">
      <alignment horizontal="left" wrapText="1"/>
    </xf>
    <xf numFmtId="0" fontId="22" fillId="0" borderId="31" xfId="12" applyFont="1" applyBorder="1" applyAlignment="1" applyProtection="1">
      <alignment horizontal="center"/>
    </xf>
    <xf numFmtId="0" fontId="22" fillId="0" borderId="20" xfId="12" applyFont="1" applyBorder="1" applyAlignment="1" applyProtection="1">
      <alignment horizontal="center"/>
    </xf>
    <xf numFmtId="0" fontId="22" fillId="0" borderId="32" xfId="12" applyFont="1" applyBorder="1" applyAlignment="1" applyProtection="1">
      <alignment horizontal="center"/>
    </xf>
    <xf numFmtId="165" fontId="17" fillId="2" borderId="40" xfId="2" applyNumberFormat="1" applyFont="1" applyFill="1" applyBorder="1" applyAlignment="1" applyProtection="1">
      <alignment horizontal="center"/>
    </xf>
    <xf numFmtId="0" fontId="17" fillId="2" borderId="40" xfId="0" applyFont="1" applyFill="1" applyBorder="1" applyAlignment="1" applyProtection="1">
      <alignment horizontal="center"/>
    </xf>
    <xf numFmtId="0" fontId="74" fillId="4" borderId="8" xfId="12" applyFont="1" applyFill="1" applyBorder="1" applyAlignment="1" applyProtection="1">
      <alignment horizontal="left"/>
      <protection locked="0"/>
    </xf>
    <xf numFmtId="0" fontId="20" fillId="2" borderId="40" xfId="0" applyFont="1" applyFill="1" applyBorder="1" applyAlignment="1" applyProtection="1">
      <alignment horizontal="center" wrapText="1"/>
    </xf>
    <xf numFmtId="0" fontId="9" fillId="2" borderId="62" xfId="0" applyFont="1" applyFill="1" applyBorder="1" applyAlignment="1">
      <alignment horizontal="left"/>
    </xf>
    <xf numFmtId="0" fontId="9" fillId="2" borderId="40" xfId="0" applyFont="1" applyFill="1" applyBorder="1" applyAlignment="1">
      <alignment horizontal="left"/>
    </xf>
    <xf numFmtId="0" fontId="9" fillId="2" borderId="52" xfId="0" applyFont="1" applyFill="1" applyBorder="1" applyAlignment="1">
      <alignment horizontal="left"/>
    </xf>
    <xf numFmtId="3" fontId="22" fillId="0" borderId="22" xfId="0" applyNumberFormat="1" applyFont="1" applyBorder="1" applyAlignment="1" applyProtection="1">
      <alignment horizontal="center"/>
    </xf>
    <xf numFmtId="3" fontId="22" fillId="0" borderId="31" xfId="0" applyNumberFormat="1" applyFont="1" applyBorder="1" applyAlignment="1" applyProtection="1">
      <alignment horizontal="center"/>
    </xf>
    <xf numFmtId="3" fontId="22" fillId="0" borderId="32" xfId="0" applyNumberFormat="1" applyFont="1" applyBorder="1" applyAlignment="1" applyProtection="1">
      <alignment horizontal="center"/>
    </xf>
    <xf numFmtId="0" fontId="22" fillId="0" borderId="23"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1" xfId="0" applyFont="1" applyBorder="1" applyAlignment="1" applyProtection="1">
      <alignment horizontal="center" vertical="center"/>
    </xf>
    <xf numFmtId="0" fontId="22" fillId="0" borderId="0" xfId="0" applyFont="1" applyBorder="1" applyAlignment="1" applyProtection="1">
      <alignment horizontal="center" vertical="center"/>
    </xf>
    <xf numFmtId="0" fontId="22" fillId="0" borderId="6" xfId="0" applyFont="1" applyBorder="1" applyAlignment="1" applyProtection="1">
      <alignment horizontal="center" vertical="center"/>
    </xf>
    <xf numFmtId="0" fontId="22" fillId="0" borderId="25" xfId="0" applyFont="1" applyBorder="1" applyAlignment="1" applyProtection="1">
      <alignment horizontal="center" vertical="center"/>
    </xf>
    <xf numFmtId="0" fontId="22" fillId="0" borderId="8" xfId="0" applyFont="1" applyBorder="1" applyAlignment="1" applyProtection="1">
      <alignment horizontal="center" vertical="center"/>
    </xf>
    <xf numFmtId="0" fontId="22" fillId="0" borderId="7" xfId="0" applyFont="1" applyBorder="1" applyAlignment="1" applyProtection="1">
      <alignment horizontal="center" vertical="center"/>
    </xf>
    <xf numFmtId="166" fontId="2" fillId="0" borderId="40" xfId="8" applyNumberFormat="1" applyFont="1" applyFill="1" applyBorder="1"/>
    <xf numFmtId="164" fontId="2" fillId="0" borderId="22" xfId="8" applyNumberFormat="1" applyFont="1" applyFill="1" applyBorder="1" applyAlignment="1"/>
    <xf numFmtId="164" fontId="2" fillId="0" borderId="31" xfId="8" applyNumberFormat="1" applyFont="1" applyFill="1" applyBorder="1" applyAlignment="1"/>
    <xf numFmtId="164" fontId="2" fillId="0" borderId="32" xfId="8" applyNumberFormat="1" applyFont="1" applyFill="1" applyBorder="1" applyAlignment="1"/>
    <xf numFmtId="0" fontId="0" fillId="11" borderId="22" xfId="0" applyFont="1" applyFill="1" applyBorder="1" applyAlignment="1">
      <alignment horizontal="center" vertical="center"/>
    </xf>
    <xf numFmtId="0" fontId="0" fillId="11" borderId="31" xfId="0" applyFont="1" applyFill="1" applyBorder="1" applyAlignment="1">
      <alignment horizontal="center" vertical="center"/>
    </xf>
    <xf numFmtId="0" fontId="0" fillId="11" borderId="32" xfId="0" applyFont="1" applyFill="1" applyBorder="1" applyAlignment="1">
      <alignment horizontal="center" vertical="center"/>
    </xf>
    <xf numFmtId="0" fontId="20" fillId="0" borderId="0" xfId="0" applyFont="1" applyFill="1" applyBorder="1" applyAlignment="1" applyProtection="1">
      <alignment horizontal="center"/>
    </xf>
    <xf numFmtId="0" fontId="0" fillId="11" borderId="40" xfId="0" applyFont="1" applyFill="1" applyBorder="1" applyAlignment="1">
      <alignment horizontal="center"/>
    </xf>
    <xf numFmtId="0" fontId="4" fillId="0" borderId="40" xfId="9" applyFill="1" applyBorder="1" applyAlignment="1" applyProtection="1">
      <alignment horizontal="center" vertical="center"/>
    </xf>
    <xf numFmtId="0" fontId="0" fillId="0" borderId="40" xfId="0" applyNumberFormat="1" applyFont="1" applyFill="1" applyBorder="1" applyAlignment="1">
      <alignment horizontal="center"/>
    </xf>
    <xf numFmtId="0" fontId="20" fillId="0" borderId="3" xfId="0" applyFont="1" applyFill="1" applyBorder="1" applyAlignment="1" applyProtection="1">
      <alignment horizontal="center"/>
    </xf>
    <xf numFmtId="0" fontId="4" fillId="4" borderId="3" xfId="9" applyFont="1" applyFill="1" applyBorder="1" applyAlignment="1" applyProtection="1">
      <alignment horizontal="left"/>
      <protection locked="0"/>
    </xf>
    <xf numFmtId="0" fontId="53" fillId="4" borderId="4" xfId="0" applyFont="1" applyFill="1" applyBorder="1" applyAlignment="1" applyProtection="1">
      <alignment horizontal="left"/>
      <protection locked="0"/>
    </xf>
    <xf numFmtId="0" fontId="36" fillId="2" borderId="10"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17"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15" fillId="0" borderId="0" xfId="0" applyFont="1" applyAlignment="1" applyProtection="1">
      <alignment vertical="top" wrapText="1"/>
    </xf>
    <xf numFmtId="0" fontId="53" fillId="4" borderId="3" xfId="0" applyFont="1" applyFill="1" applyBorder="1" applyAlignment="1" applyProtection="1">
      <alignment horizontal="left" vertical="center"/>
      <protection locked="0"/>
    </xf>
    <xf numFmtId="0" fontId="20" fillId="0" borderId="0" xfId="0" applyFont="1" applyBorder="1" applyAlignment="1" applyProtection="1">
      <alignment horizontal="center"/>
    </xf>
    <xf numFmtId="0" fontId="20" fillId="0" borderId="2" xfId="0" applyFont="1" applyBorder="1" applyAlignment="1" applyProtection="1">
      <alignment horizontal="center"/>
    </xf>
    <xf numFmtId="0" fontId="21" fillId="0" borderId="49" xfId="0" applyFont="1" applyBorder="1" applyAlignment="1">
      <alignment horizontal="center" vertical="center" wrapText="1"/>
    </xf>
    <xf numFmtId="0" fontId="21" fillId="0" borderId="42" xfId="0" applyFont="1" applyBorder="1" applyAlignment="1">
      <alignment horizontal="center" vertical="center" wrapText="1"/>
    </xf>
    <xf numFmtId="166" fontId="2" fillId="18" borderId="22" xfId="8" applyNumberFormat="1" applyFont="1" applyFill="1" applyBorder="1" applyAlignment="1"/>
    <xf numFmtId="166" fontId="2" fillId="18" borderId="31" xfId="8" applyNumberFormat="1" applyFont="1" applyFill="1" applyBorder="1" applyAlignment="1"/>
    <xf numFmtId="166" fontId="2" fillId="18" borderId="32" xfId="8" applyNumberFormat="1" applyFont="1" applyFill="1" applyBorder="1" applyAlignment="1"/>
    <xf numFmtId="0" fontId="89" fillId="4" borderId="3" xfId="9" applyFont="1" applyFill="1" applyBorder="1" applyAlignment="1" applyProtection="1">
      <alignment horizontal="left"/>
      <protection locked="0"/>
    </xf>
    <xf numFmtId="0" fontId="36" fillId="2" borderId="5" xfId="0" applyFont="1" applyFill="1" applyBorder="1" applyAlignment="1" applyProtection="1">
      <alignment horizontal="center" vertical="center"/>
    </xf>
    <xf numFmtId="0" fontId="36" fillId="2" borderId="4" xfId="0" applyFont="1" applyFill="1" applyBorder="1" applyAlignment="1" applyProtection="1">
      <alignment horizontal="center" vertical="center"/>
    </xf>
    <xf numFmtId="0" fontId="82" fillId="0" borderId="1" xfId="9" applyFont="1" applyBorder="1" applyAlignment="1" applyProtection="1">
      <alignment horizontal="right"/>
    </xf>
    <xf numFmtId="0" fontId="82" fillId="0" borderId="5" xfId="9" applyFont="1" applyBorder="1" applyAlignment="1" applyProtection="1">
      <alignment horizontal="right"/>
    </xf>
    <xf numFmtId="0" fontId="62" fillId="6" borderId="18" xfId="0" applyFont="1" applyFill="1" applyBorder="1" applyAlignment="1" applyProtection="1">
      <alignment horizontal="center"/>
    </xf>
    <xf numFmtId="0" fontId="62" fillId="6" borderId="47" xfId="0" applyFont="1" applyFill="1" applyBorder="1" applyAlignment="1" applyProtection="1">
      <alignment horizontal="center"/>
    </xf>
    <xf numFmtId="0" fontId="21" fillId="2" borderId="18" xfId="0" applyFont="1" applyFill="1" applyBorder="1" applyAlignment="1" applyProtection="1"/>
    <xf numFmtId="0" fontId="21" fillId="2" borderId="19" xfId="0" applyFont="1" applyFill="1" applyBorder="1" applyAlignment="1" applyProtection="1"/>
    <xf numFmtId="0" fontId="21" fillId="2" borderId="47" xfId="0" applyFont="1" applyFill="1" applyBorder="1" applyAlignment="1" applyProtection="1"/>
    <xf numFmtId="0" fontId="84" fillId="4" borderId="3" xfId="0" applyFont="1" applyFill="1" applyBorder="1" applyAlignment="1" applyProtection="1">
      <alignment horizontal="left"/>
      <protection locked="0"/>
    </xf>
    <xf numFmtId="0" fontId="74" fillId="4" borderId="3" xfId="0" applyFont="1" applyFill="1" applyBorder="1" applyAlignment="1" applyProtection="1">
      <alignment horizontal="left"/>
      <protection locked="0"/>
    </xf>
    <xf numFmtId="0" fontId="21" fillId="0" borderId="1" xfId="0" applyFont="1" applyBorder="1" applyAlignment="1" applyProtection="1">
      <alignment horizontal="center"/>
    </xf>
    <xf numFmtId="0" fontId="32" fillId="4" borderId="3" xfId="0" applyFont="1" applyFill="1" applyBorder="1" applyAlignment="1" applyProtection="1">
      <alignment horizontal="center"/>
      <protection locked="0"/>
    </xf>
    <xf numFmtId="0" fontId="74" fillId="4" borderId="3" xfId="0" applyFont="1" applyFill="1" applyBorder="1" applyAlignment="1" applyProtection="1">
      <alignment horizontal="left" vertical="center"/>
      <protection locked="0"/>
    </xf>
    <xf numFmtId="0" fontId="32" fillId="4" borderId="3" xfId="0" applyFont="1" applyFill="1" applyBorder="1" applyAlignment="1" applyProtection="1">
      <alignment horizontal="left"/>
      <protection locked="0"/>
    </xf>
    <xf numFmtId="0" fontId="76" fillId="4" borderId="84" xfId="0" applyFont="1" applyFill="1" applyBorder="1" applyAlignment="1" applyProtection="1">
      <alignment horizontal="left" vertical="top" wrapText="1"/>
      <protection locked="0"/>
    </xf>
    <xf numFmtId="0" fontId="76" fillId="4" borderId="83" xfId="0" applyFont="1" applyFill="1" applyBorder="1" applyAlignment="1" applyProtection="1">
      <alignment horizontal="left" vertical="top" wrapText="1"/>
      <protection locked="0"/>
    </xf>
    <xf numFmtId="0" fontId="2" fillId="0" borderId="12" xfId="0" applyFont="1" applyBorder="1" applyAlignment="1">
      <alignment horizontal="left"/>
    </xf>
    <xf numFmtId="0" fontId="2" fillId="0" borderId="0" xfId="0" applyFont="1" applyBorder="1" applyAlignment="1">
      <alignment horizontal="left"/>
    </xf>
    <xf numFmtId="0" fontId="17" fillId="0" borderId="0" xfId="0" applyFont="1" applyBorder="1" applyAlignment="1" applyProtection="1">
      <alignment horizontal="left"/>
    </xf>
    <xf numFmtId="0" fontId="2" fillId="0" borderId="2" xfId="0" applyFont="1" applyBorder="1" applyAlignment="1">
      <alignment horizontal="left"/>
    </xf>
    <xf numFmtId="0" fontId="20" fillId="0" borderId="0" xfId="0" applyFont="1" applyBorder="1" applyAlignment="1" applyProtection="1">
      <alignment horizontal="left"/>
    </xf>
    <xf numFmtId="0" fontId="35" fillId="0" borderId="0" xfId="0" applyFont="1" applyBorder="1" applyAlignment="1" applyProtection="1">
      <alignment horizontal="left"/>
    </xf>
    <xf numFmtId="0" fontId="76" fillId="4" borderId="83" xfId="0" applyFont="1" applyFill="1" applyBorder="1" applyAlignment="1" applyProtection="1">
      <alignment horizontal="left" vertical="top"/>
      <protection locked="0"/>
    </xf>
    <xf numFmtId="169" fontId="76" fillId="4" borderId="83" xfId="0" applyNumberFormat="1" applyFont="1" applyFill="1" applyBorder="1" applyAlignment="1" applyProtection="1">
      <alignment horizontal="left" vertical="top"/>
      <protection locked="0"/>
    </xf>
    <xf numFmtId="169" fontId="76" fillId="4" borderId="85" xfId="0" applyNumberFormat="1" applyFont="1" applyFill="1" applyBorder="1" applyAlignment="1" applyProtection="1">
      <alignment horizontal="left" vertical="top"/>
      <protection locked="0"/>
    </xf>
    <xf numFmtId="0" fontId="76" fillId="4" borderId="27" xfId="0" applyFont="1" applyFill="1" applyBorder="1" applyAlignment="1" applyProtection="1">
      <alignment horizontal="left" vertical="top"/>
      <protection locked="0"/>
    </xf>
    <xf numFmtId="0" fontId="76" fillId="4" borderId="8" xfId="0" applyFont="1" applyFill="1" applyBorder="1" applyAlignment="1" applyProtection="1">
      <alignment horizontal="left" vertical="top"/>
      <protection locked="0"/>
    </xf>
    <xf numFmtId="0" fontId="32" fillId="4" borderId="3" xfId="0" applyFont="1" applyFill="1" applyBorder="1" applyAlignment="1" applyProtection="1">
      <alignment horizontal="left" vertical="center"/>
      <protection locked="0"/>
    </xf>
    <xf numFmtId="0" fontId="74" fillId="4" borderId="18" xfId="0" applyFont="1" applyFill="1" applyBorder="1" applyAlignment="1" applyProtection="1">
      <alignment horizontal="center"/>
      <protection locked="0"/>
    </xf>
    <xf numFmtId="0" fontId="74" fillId="4" borderId="47" xfId="0" applyFont="1" applyFill="1" applyBorder="1" applyAlignment="1" applyProtection="1">
      <alignment horizontal="center"/>
      <protection locked="0"/>
    </xf>
    <xf numFmtId="0" fontId="5" fillId="0" borderId="0" xfId="0" applyFont="1" applyFill="1" applyBorder="1" applyAlignment="1" applyProtection="1">
      <alignment horizontal="left" vertical="top" wrapText="1"/>
    </xf>
    <xf numFmtId="0" fontId="32" fillId="4" borderId="10" xfId="0" applyFont="1" applyFill="1" applyBorder="1" applyAlignment="1" applyProtection="1">
      <alignment horizontal="left" vertical="top" wrapText="1"/>
      <protection locked="0"/>
    </xf>
    <xf numFmtId="0" fontId="32" fillId="4" borderId="1" xfId="0" applyFont="1" applyFill="1" applyBorder="1" applyAlignment="1" applyProtection="1">
      <alignment horizontal="left" vertical="top" wrapText="1"/>
      <protection locked="0"/>
    </xf>
    <xf numFmtId="0" fontId="74" fillId="4" borderId="1" xfId="0" applyFont="1" applyFill="1" applyBorder="1" applyAlignment="1" applyProtection="1">
      <alignment horizontal="left" vertical="top" wrapText="1"/>
      <protection locked="0"/>
    </xf>
    <xf numFmtId="0" fontId="74" fillId="4" borderId="5" xfId="0" applyFont="1" applyFill="1" applyBorder="1" applyAlignment="1" applyProtection="1">
      <alignment horizontal="left" vertical="top" wrapText="1"/>
      <protection locked="0"/>
    </xf>
    <xf numFmtId="0" fontId="74" fillId="4" borderId="17" xfId="0" applyFont="1" applyFill="1" applyBorder="1" applyAlignment="1" applyProtection="1">
      <alignment horizontal="left" vertical="top" wrapText="1"/>
      <protection locked="0"/>
    </xf>
    <xf numFmtId="0" fontId="74" fillId="4" borderId="3" xfId="0" applyFont="1" applyFill="1" applyBorder="1" applyAlignment="1" applyProtection="1">
      <alignment horizontal="left" vertical="top" wrapText="1"/>
      <protection locked="0"/>
    </xf>
    <xf numFmtId="0" fontId="74" fillId="4" borderId="4" xfId="0" applyFont="1" applyFill="1" applyBorder="1" applyAlignment="1" applyProtection="1">
      <alignment horizontal="left" vertical="top" wrapText="1"/>
      <protection locked="0"/>
    </xf>
    <xf numFmtId="0" fontId="74" fillId="4" borderId="3" xfId="0" applyFont="1" applyFill="1" applyBorder="1" applyAlignment="1" applyProtection="1">
      <alignment horizontal="left" vertical="top"/>
      <protection locked="0"/>
    </xf>
    <xf numFmtId="0" fontId="74" fillId="4" borderId="3" xfId="0" applyFont="1" applyFill="1" applyBorder="1" applyAlignment="1" applyProtection="1">
      <alignment horizontal="center"/>
      <protection locked="0"/>
    </xf>
    <xf numFmtId="0" fontId="74" fillId="4" borderId="18" xfId="0" applyFont="1" applyFill="1" applyBorder="1" applyAlignment="1" applyProtection="1">
      <alignment horizontal="left"/>
      <protection locked="0"/>
    </xf>
    <xf numFmtId="0" fontId="74" fillId="4" borderId="47" xfId="0" applyFont="1" applyFill="1" applyBorder="1" applyAlignment="1" applyProtection="1">
      <alignment horizontal="left"/>
      <protection locked="0"/>
    </xf>
    <xf numFmtId="167" fontId="76" fillId="4" borderId="8" xfId="5" applyNumberFormat="1" applyFont="1" applyFill="1" applyBorder="1" applyAlignment="1" applyProtection="1">
      <alignment horizontal="left" vertical="top"/>
      <protection locked="0"/>
    </xf>
    <xf numFmtId="2" fontId="76" fillId="4" borderId="8" xfId="0" applyNumberFormat="1" applyFont="1" applyFill="1" applyBorder="1" applyAlignment="1" applyProtection="1">
      <alignment horizontal="left" vertical="top"/>
      <protection locked="0"/>
    </xf>
    <xf numFmtId="2" fontId="76" fillId="4" borderId="43" xfId="0" applyNumberFormat="1" applyFont="1" applyFill="1" applyBorder="1" applyAlignment="1" applyProtection="1">
      <alignment horizontal="left" vertical="top"/>
      <protection locked="0"/>
    </xf>
    <xf numFmtId="0" fontId="5" fillId="0" borderId="0" xfId="0" applyFont="1" applyAlignment="1" applyProtection="1">
      <alignment horizontal="left"/>
    </xf>
    <xf numFmtId="0" fontId="22" fillId="0" borderId="0" xfId="0" applyFont="1" applyAlignment="1" applyProtection="1">
      <alignment vertical="top" wrapText="1"/>
    </xf>
    <xf numFmtId="0" fontId="5" fillId="0" borderId="0" xfId="0" applyFont="1" applyAlignment="1" applyProtection="1">
      <alignment horizontal="left" vertical="top"/>
    </xf>
    <xf numFmtId="0" fontId="117" fillId="17" borderId="8" xfId="0" applyFont="1" applyFill="1" applyBorder="1" applyAlignment="1" applyProtection="1">
      <alignment horizontal="center"/>
      <protection locked="0"/>
    </xf>
    <xf numFmtId="0" fontId="9" fillId="2" borderId="18" xfId="0" applyFont="1" applyFill="1" applyBorder="1"/>
    <xf numFmtId="0" fontId="9" fillId="2" borderId="19" xfId="0" applyFont="1" applyFill="1" applyBorder="1"/>
    <xf numFmtId="0" fontId="9" fillId="2" borderId="47" xfId="0" applyFont="1" applyFill="1" applyBorder="1"/>
    <xf numFmtId="0" fontId="0" fillId="3" borderId="1" xfId="0" applyFill="1" applyBorder="1" applyAlignment="1">
      <alignment wrapText="1"/>
    </xf>
    <xf numFmtId="0" fontId="0" fillId="0" borderId="1" xfId="0" applyBorder="1" applyAlignment="1">
      <alignment wrapText="1"/>
    </xf>
    <xf numFmtId="0" fontId="0" fillId="0" borderId="0" xfId="0" applyAlignment="1">
      <alignment wrapText="1"/>
    </xf>
    <xf numFmtId="0" fontId="4" fillId="2" borderId="22" xfId="9" applyFill="1" applyBorder="1" applyAlignment="1" applyProtection="1">
      <alignment horizontal="center" vertical="center" wrapText="1"/>
    </xf>
    <xf numFmtId="0" fontId="4" fillId="2" borderId="31" xfId="9" applyFill="1" applyBorder="1" applyAlignment="1" applyProtection="1">
      <alignment horizontal="center" vertical="center" wrapText="1"/>
    </xf>
    <xf numFmtId="0" fontId="4" fillId="2" borderId="32" xfId="9" applyFill="1" applyBorder="1" applyAlignment="1" applyProtection="1">
      <alignment horizontal="center" vertical="center" wrapText="1"/>
    </xf>
    <xf numFmtId="166" fontId="53" fillId="4" borderId="22" xfId="8" applyNumberFormat="1" applyFont="1" applyFill="1" applyBorder="1" applyAlignment="1" applyProtection="1">
      <alignment horizontal="center" vertical="center"/>
      <protection locked="0"/>
    </xf>
    <xf numFmtId="166" fontId="53" fillId="4" borderId="31" xfId="8" applyNumberFormat="1" applyFont="1" applyFill="1" applyBorder="1" applyAlignment="1" applyProtection="1">
      <alignment horizontal="center" vertical="center"/>
      <protection locked="0"/>
    </xf>
    <xf numFmtId="166" fontId="53" fillId="4" borderId="32" xfId="8" applyNumberFormat="1" applyFont="1" applyFill="1" applyBorder="1" applyAlignment="1" applyProtection="1">
      <alignment horizontal="center" vertical="center"/>
      <protection locked="0"/>
    </xf>
    <xf numFmtId="10" fontId="53" fillId="3" borderId="22" xfId="16" applyNumberFormat="1" applyFont="1" applyFill="1" applyBorder="1" applyAlignment="1" applyProtection="1">
      <alignment horizontal="center" vertical="center"/>
    </xf>
    <xf numFmtId="10" fontId="53" fillId="3" borderId="31" xfId="16" applyNumberFormat="1" applyFont="1" applyFill="1" applyBorder="1" applyAlignment="1" applyProtection="1">
      <alignment horizontal="center" vertical="center"/>
    </xf>
    <xf numFmtId="10" fontId="53" fillId="3" borderId="32" xfId="16" applyNumberFormat="1" applyFont="1" applyFill="1" applyBorder="1" applyAlignment="1" applyProtection="1">
      <alignment horizontal="center" vertical="center"/>
    </xf>
    <xf numFmtId="0" fontId="53" fillId="15" borderId="22" xfId="0" applyFont="1" applyFill="1" applyBorder="1" applyAlignment="1" applyProtection="1">
      <alignment horizontal="center" vertical="center"/>
    </xf>
    <xf numFmtId="0" fontId="53" fillId="15" borderId="31" xfId="0" applyFont="1" applyFill="1" applyBorder="1" applyAlignment="1" applyProtection="1">
      <alignment horizontal="center" vertical="center"/>
    </xf>
    <xf numFmtId="0" fontId="53" fillId="15" borderId="32" xfId="0" applyFont="1" applyFill="1" applyBorder="1" applyAlignment="1" applyProtection="1">
      <alignment horizontal="center" vertical="center"/>
    </xf>
    <xf numFmtId="0" fontId="53" fillId="4" borderId="22" xfId="0" applyFont="1" applyFill="1" applyBorder="1" applyAlignment="1" applyProtection="1">
      <alignment horizontal="center" vertical="center"/>
      <protection locked="0"/>
    </xf>
    <xf numFmtId="0" fontId="53" fillId="4" borderId="31" xfId="0" applyFont="1" applyFill="1" applyBorder="1" applyAlignment="1" applyProtection="1">
      <alignment horizontal="center" vertical="center"/>
      <protection locked="0"/>
    </xf>
    <xf numFmtId="0" fontId="0" fillId="0" borderId="31" xfId="0" applyBorder="1" applyAlignment="1"/>
    <xf numFmtId="0" fontId="0" fillId="0" borderId="32" xfId="0" applyBorder="1" applyAlignment="1"/>
    <xf numFmtId="0" fontId="9" fillId="2" borderId="23"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0" fillId="0" borderId="20" xfId="0" applyBorder="1" applyAlignment="1"/>
    <xf numFmtId="0" fontId="0" fillId="0" borderId="24" xfId="0" applyBorder="1" applyAlignment="1"/>
    <xf numFmtId="0" fontId="0" fillId="0" borderId="8" xfId="0" applyBorder="1" applyAlignment="1"/>
    <xf numFmtId="0" fontId="0" fillId="0" borderId="7" xfId="0" applyBorder="1" applyAlignment="1"/>
    <xf numFmtId="0" fontId="9" fillId="2" borderId="39" xfId="0" applyFont="1" applyFill="1" applyBorder="1" applyAlignment="1">
      <alignment horizontal="center"/>
    </xf>
    <xf numFmtId="0" fontId="9" fillId="2" borderId="25" xfId="0" applyFont="1" applyFill="1" applyBorder="1" applyAlignment="1">
      <alignment horizontal="center"/>
    </xf>
    <xf numFmtId="0" fontId="9" fillId="2" borderId="8" xfId="0" applyFont="1" applyFill="1" applyBorder="1" applyAlignment="1">
      <alignment horizontal="center"/>
    </xf>
    <xf numFmtId="10" fontId="53" fillId="4" borderId="39" xfId="16" applyNumberFormat="1" applyFont="1" applyFill="1" applyBorder="1" applyAlignment="1" applyProtection="1">
      <alignment horizontal="center" vertical="center"/>
      <protection locked="0"/>
    </xf>
    <xf numFmtId="0" fontId="53" fillId="3" borderId="39" xfId="0" applyFont="1" applyFill="1" applyBorder="1" applyAlignment="1" applyProtection="1">
      <alignment horizontal="center" vertical="center"/>
    </xf>
    <xf numFmtId="0" fontId="0" fillId="2" borderId="40" xfId="0" applyFont="1" applyFill="1" applyBorder="1" applyAlignment="1">
      <alignment horizontal="center"/>
    </xf>
    <xf numFmtId="0" fontId="0" fillId="2" borderId="22" xfId="0" applyFont="1" applyFill="1" applyBorder="1" applyAlignment="1">
      <alignment horizontal="center"/>
    </xf>
    <xf numFmtId="0" fontId="0" fillId="2" borderId="31" xfId="0" applyFont="1" applyFill="1" applyBorder="1" applyAlignment="1">
      <alignment horizontal="center"/>
    </xf>
    <xf numFmtId="0" fontId="0" fillId="4" borderId="22" xfId="0" applyFont="1" applyFill="1" applyBorder="1" applyAlignment="1" applyProtection="1">
      <protection locked="0"/>
    </xf>
    <xf numFmtId="0" fontId="0" fillId="0" borderId="31" xfId="0" applyBorder="1" applyAlignment="1" applyProtection="1">
      <protection locked="0"/>
    </xf>
    <xf numFmtId="0" fontId="0" fillId="0" borderId="32" xfId="0" applyBorder="1" applyAlignment="1" applyProtection="1">
      <protection locked="0"/>
    </xf>
    <xf numFmtId="0" fontId="76" fillId="0" borderId="0" xfId="0" applyFont="1" applyFill="1" applyBorder="1" applyAlignment="1" applyProtection="1">
      <alignment horizontal="center"/>
    </xf>
    <xf numFmtId="0" fontId="76" fillId="4" borderId="58" xfId="0" applyFont="1" applyFill="1" applyBorder="1" applyAlignment="1" applyProtection="1">
      <alignment horizontal="center"/>
      <protection locked="0"/>
    </xf>
    <xf numFmtId="0" fontId="53" fillId="4" borderId="10" xfId="0" applyNumberFormat="1" applyFont="1" applyFill="1" applyBorder="1" applyAlignment="1" applyProtection="1">
      <alignment horizontal="left" vertical="top" wrapText="1"/>
      <protection locked="0"/>
    </xf>
    <xf numFmtId="0" fontId="53" fillId="4" borderId="1" xfId="0" applyNumberFormat="1" applyFont="1" applyFill="1" applyBorder="1" applyAlignment="1" applyProtection="1">
      <alignment horizontal="left" vertical="top" wrapText="1"/>
      <protection locked="0"/>
    </xf>
    <xf numFmtId="0" fontId="53" fillId="4" borderId="5" xfId="0" applyNumberFormat="1" applyFont="1" applyFill="1" applyBorder="1" applyAlignment="1" applyProtection="1">
      <alignment horizontal="left" vertical="top" wrapText="1"/>
      <protection locked="0"/>
    </xf>
    <xf numFmtId="0" fontId="53" fillId="4" borderId="12" xfId="0" applyNumberFormat="1" applyFont="1" applyFill="1" applyBorder="1" applyAlignment="1" applyProtection="1">
      <alignment horizontal="left" vertical="top" wrapText="1"/>
      <protection locked="0"/>
    </xf>
    <xf numFmtId="0" fontId="53" fillId="4" borderId="0" xfId="0" applyNumberFormat="1" applyFont="1" applyFill="1" applyBorder="1" applyAlignment="1" applyProtection="1">
      <alignment horizontal="left" vertical="top" wrapText="1"/>
      <protection locked="0"/>
    </xf>
    <xf numFmtId="0" fontId="53" fillId="4" borderId="2" xfId="0" applyNumberFormat="1" applyFont="1" applyFill="1" applyBorder="1" applyAlignment="1" applyProtection="1">
      <alignment horizontal="left" vertical="top" wrapText="1"/>
      <protection locked="0"/>
    </xf>
    <xf numFmtId="0" fontId="53" fillId="4" borderId="17" xfId="0" applyNumberFormat="1" applyFont="1" applyFill="1" applyBorder="1" applyAlignment="1" applyProtection="1">
      <alignment horizontal="left" vertical="top" wrapText="1"/>
      <protection locked="0"/>
    </xf>
    <xf numFmtId="0" fontId="53" fillId="4" borderId="3" xfId="0" applyNumberFormat="1" applyFont="1" applyFill="1" applyBorder="1" applyAlignment="1" applyProtection="1">
      <alignment horizontal="left" vertical="top" wrapText="1"/>
      <protection locked="0"/>
    </xf>
    <xf numFmtId="0" fontId="53" fillId="4" borderId="4" xfId="0" applyNumberFormat="1" applyFont="1" applyFill="1" applyBorder="1" applyAlignment="1" applyProtection="1">
      <alignment horizontal="left" vertical="top" wrapText="1"/>
      <protection locked="0"/>
    </xf>
    <xf numFmtId="0" fontId="0" fillId="3" borderId="0" xfId="0" applyFill="1" applyAlignment="1">
      <alignment horizontal="left" vertical="top" wrapText="1"/>
    </xf>
    <xf numFmtId="0" fontId="107" fillId="3" borderId="0" xfId="0" applyFont="1" applyFill="1" applyAlignment="1">
      <alignment horizontal="left" vertical="top" wrapText="1"/>
    </xf>
    <xf numFmtId="0" fontId="107" fillId="3" borderId="3" xfId="0" applyFont="1" applyFill="1" applyBorder="1" applyAlignment="1">
      <alignment horizontal="left" vertical="top" wrapText="1"/>
    </xf>
    <xf numFmtId="0" fontId="21" fillId="0" borderId="0" xfId="0" applyFont="1" applyBorder="1" applyAlignment="1" applyProtection="1">
      <alignment horizontal="left" vertical="top" wrapText="1"/>
    </xf>
    <xf numFmtId="0" fontId="5" fillId="0" borderId="0" xfId="0" applyFont="1" applyAlignment="1" applyProtection="1">
      <alignment vertical="top" wrapText="1"/>
    </xf>
    <xf numFmtId="0" fontId="0" fillId="0" borderId="0" xfId="0" applyAlignment="1">
      <alignment vertical="top" wrapText="1"/>
    </xf>
    <xf numFmtId="0" fontId="112" fillId="0" borderId="0" xfId="0" applyFont="1" applyAlignment="1">
      <alignment horizontal="left" vertical="top" wrapText="1"/>
    </xf>
    <xf numFmtId="0" fontId="90" fillId="0" borderId="0" xfId="0" applyFont="1" applyAlignment="1" applyProtection="1">
      <alignment horizontal="left"/>
    </xf>
    <xf numFmtId="0" fontId="20" fillId="0" borderId="3" xfId="0" applyFont="1" applyBorder="1" applyAlignment="1" applyProtection="1">
      <alignment horizontal="left"/>
    </xf>
    <xf numFmtId="0" fontId="0" fillId="0" borderId="0" xfId="0" applyNumberFormat="1" applyFont="1" applyAlignment="1">
      <alignment horizontal="justify" vertical="top" wrapText="1"/>
    </xf>
    <xf numFmtId="0" fontId="68" fillId="0" borderId="0" xfId="0" applyFont="1" applyAlignment="1">
      <alignment horizontal="left" vertical="top" wrapText="1"/>
    </xf>
    <xf numFmtId="169" fontId="32" fillId="4" borderId="83" xfId="0" applyNumberFormat="1" applyFont="1" applyFill="1" applyBorder="1" applyAlignment="1" applyProtection="1">
      <alignment horizontal="left" vertical="top"/>
      <protection locked="0"/>
    </xf>
    <xf numFmtId="169" fontId="32" fillId="4" borderId="85" xfId="0" applyNumberFormat="1" applyFont="1" applyFill="1" applyBorder="1" applyAlignment="1" applyProtection="1">
      <alignment horizontal="left" vertical="top"/>
      <protection locked="0"/>
    </xf>
    <xf numFmtId="0" fontId="75" fillId="4" borderId="8" xfId="0" applyFont="1" applyFill="1" applyBorder="1" applyAlignment="1" applyProtection="1">
      <alignment horizontal="left" wrapText="1"/>
      <protection locked="0"/>
    </xf>
    <xf numFmtId="168" fontId="75" fillId="4" borderId="8" xfId="0" applyNumberFormat="1" applyFont="1" applyFill="1" applyBorder="1" applyAlignment="1" applyProtection="1">
      <alignment horizontal="left"/>
      <protection locked="0"/>
    </xf>
    <xf numFmtId="0" fontId="5" fillId="0" borderId="0" xfId="0" applyFont="1" applyAlignment="1" applyProtection="1">
      <alignment horizontal="justify" vertical="top" wrapText="1"/>
    </xf>
    <xf numFmtId="0" fontId="22" fillId="0" borderId="0" xfId="0" applyFont="1" applyAlignment="1" applyProtection="1">
      <alignment horizontal="justify" vertical="top" wrapText="1"/>
    </xf>
    <xf numFmtId="0" fontId="5" fillId="0" borderId="0" xfId="0" applyFont="1" applyAlignment="1">
      <alignment horizontal="justify" vertical="top" wrapText="1"/>
    </xf>
    <xf numFmtId="0" fontId="117" fillId="17" borderId="8" xfId="0" applyFont="1" applyFill="1" applyBorder="1" applyAlignment="1">
      <alignment horizontal="center"/>
    </xf>
    <xf numFmtId="0" fontId="15" fillId="3" borderId="0" xfId="0" applyFont="1" applyFill="1" applyAlignment="1">
      <alignment horizontal="justify" vertical="top" wrapText="1"/>
    </xf>
    <xf numFmtId="0" fontId="30" fillId="0" borderId="46" xfId="0" applyFont="1" applyBorder="1" applyAlignment="1" applyProtection="1">
      <alignment horizontal="left" vertical="center" wrapText="1"/>
    </xf>
    <xf numFmtId="0" fontId="30" fillId="0" borderId="39" xfId="0" applyFont="1" applyBorder="1" applyAlignment="1" applyProtection="1">
      <alignment horizontal="left" vertical="center" wrapText="1"/>
    </xf>
    <xf numFmtId="0" fontId="29" fillId="0" borderId="0" xfId="0" applyFont="1" applyAlignment="1" applyProtection="1">
      <alignment horizontal="left"/>
    </xf>
    <xf numFmtId="0" fontId="65" fillId="0" borderId="0" xfId="0" applyFont="1" applyAlignment="1" applyProtection="1">
      <alignment horizontal="left"/>
    </xf>
    <xf numFmtId="0" fontId="17" fillId="0" borderId="0" xfId="0" applyFont="1" applyAlignment="1" applyProtection="1">
      <alignment horizontal="left" wrapText="1"/>
    </xf>
    <xf numFmtId="0" fontId="103" fillId="4" borderId="31" xfId="0" applyFont="1" applyFill="1" applyBorder="1" applyAlignment="1" applyProtection="1">
      <alignment horizontal="center"/>
      <protection locked="0"/>
    </xf>
    <xf numFmtId="0" fontId="105" fillId="4" borderId="31" xfId="0" applyFont="1" applyFill="1" applyBorder="1" applyAlignment="1" applyProtection="1">
      <alignment horizontal="center"/>
      <protection locked="0"/>
    </xf>
    <xf numFmtId="0" fontId="4" fillId="0" borderId="40" xfId="9" applyFill="1" applyBorder="1" applyAlignment="1" applyProtection="1">
      <alignment horizontal="center"/>
    </xf>
    <xf numFmtId="166" fontId="2" fillId="0" borderId="40" xfId="8" applyNumberFormat="1" applyFont="1" applyFill="1" applyBorder="1" applyAlignment="1">
      <alignment horizontal="center"/>
    </xf>
    <xf numFmtId="0" fontId="53" fillId="4" borderId="10" xfId="0" applyFont="1" applyFill="1" applyBorder="1" applyAlignment="1" applyProtection="1">
      <alignment vertical="top" wrapText="1"/>
      <protection locked="0"/>
    </xf>
    <xf numFmtId="0" fontId="53" fillId="4" borderId="1" xfId="0" applyFont="1" applyFill="1" applyBorder="1" applyAlignment="1" applyProtection="1">
      <alignment vertical="top" wrapText="1"/>
      <protection locked="0"/>
    </xf>
    <xf numFmtId="0" fontId="53" fillId="4" borderId="5" xfId="0" applyFont="1" applyFill="1" applyBorder="1" applyAlignment="1" applyProtection="1">
      <alignment vertical="top" wrapText="1"/>
      <protection locked="0"/>
    </xf>
    <xf numFmtId="0" fontId="53" fillId="4" borderId="12" xfId="0" applyFont="1" applyFill="1" applyBorder="1" applyAlignment="1" applyProtection="1">
      <alignment vertical="top" wrapText="1"/>
      <protection locked="0"/>
    </xf>
    <xf numFmtId="0" fontId="53" fillId="4" borderId="0" xfId="0" applyFont="1" applyFill="1" applyBorder="1" applyAlignment="1" applyProtection="1">
      <alignment vertical="top" wrapText="1"/>
      <protection locked="0"/>
    </xf>
    <xf numFmtId="0" fontId="53" fillId="4" borderId="2" xfId="0" applyFont="1" applyFill="1" applyBorder="1" applyAlignment="1" applyProtection="1">
      <alignment vertical="top" wrapText="1"/>
      <protection locked="0"/>
    </xf>
    <xf numFmtId="0" fontId="53" fillId="4" borderId="17" xfId="0" applyFont="1" applyFill="1" applyBorder="1" applyAlignment="1" applyProtection="1">
      <alignment vertical="top" wrapText="1"/>
      <protection locked="0"/>
    </xf>
    <xf numFmtId="0" fontId="53" fillId="4" borderId="3" xfId="0" applyFont="1" applyFill="1" applyBorder="1" applyAlignment="1" applyProtection="1">
      <alignment vertical="top" wrapText="1"/>
      <protection locked="0"/>
    </xf>
    <xf numFmtId="0" fontId="53" fillId="4" borderId="4" xfId="0" applyFont="1" applyFill="1" applyBorder="1" applyAlignment="1" applyProtection="1">
      <alignment vertical="top" wrapText="1"/>
      <protection locked="0"/>
    </xf>
    <xf numFmtId="0" fontId="107" fillId="0" borderId="18" xfId="0" applyFont="1" applyBorder="1" applyAlignment="1">
      <alignment horizontal="left" vertical="center"/>
    </xf>
    <xf numFmtId="0" fontId="107" fillId="0" borderId="19" xfId="0" applyFont="1" applyBorder="1" applyAlignment="1">
      <alignment horizontal="left" vertical="center"/>
    </xf>
    <xf numFmtId="0" fontId="107" fillId="0" borderId="47" xfId="0" applyFont="1" applyBorder="1" applyAlignment="1">
      <alignment horizontal="left" vertical="center"/>
    </xf>
    <xf numFmtId="0" fontId="107" fillId="0" borderId="10" xfId="0" applyFont="1" applyBorder="1" applyAlignment="1">
      <alignment horizontal="left" vertical="center" wrapText="1"/>
    </xf>
    <xf numFmtId="0" fontId="107" fillId="0" borderId="1" xfId="0" applyFont="1" applyBorder="1" applyAlignment="1">
      <alignment horizontal="left" vertical="center" wrapText="1"/>
    </xf>
    <xf numFmtId="0" fontId="107" fillId="0" borderId="5" xfId="0" applyFont="1" applyBorder="1" applyAlignment="1">
      <alignment horizontal="left" vertical="center" wrapText="1"/>
    </xf>
    <xf numFmtId="0" fontId="107" fillId="0" borderId="17" xfId="0" applyFont="1" applyBorder="1" applyAlignment="1">
      <alignment horizontal="left" vertical="center" wrapText="1"/>
    </xf>
    <xf numFmtId="0" fontId="107" fillId="0" borderId="3" xfId="0" applyFont="1" applyBorder="1" applyAlignment="1">
      <alignment horizontal="left" vertical="center" wrapText="1"/>
    </xf>
    <xf numFmtId="0" fontId="107" fillId="0" borderId="4" xfId="0" applyFont="1" applyBorder="1" applyAlignment="1">
      <alignment horizontal="left" vertical="center" wrapText="1"/>
    </xf>
    <xf numFmtId="0" fontId="0" fillId="5" borderId="1" xfId="0" applyFill="1" applyBorder="1" applyAlignment="1">
      <alignment horizontal="left" vertical="top" wrapText="1"/>
    </xf>
    <xf numFmtId="0" fontId="0" fillId="5" borderId="0" xfId="0" applyFill="1" applyBorder="1" applyAlignment="1">
      <alignment horizontal="left" vertical="top" wrapText="1"/>
    </xf>
    <xf numFmtId="0" fontId="117" fillId="17" borderId="8" xfId="0" applyFont="1" applyFill="1" applyBorder="1" applyAlignment="1" applyProtection="1">
      <alignment horizontal="left"/>
      <protection locked="0"/>
    </xf>
    <xf numFmtId="0" fontId="21" fillId="2" borderId="18" xfId="0" applyFont="1" applyFill="1" applyBorder="1" applyAlignment="1" applyProtection="1">
      <alignment horizontal="left"/>
    </xf>
    <xf numFmtId="0" fontId="21" fillId="2" borderId="19" xfId="0" applyFont="1" applyFill="1" applyBorder="1" applyAlignment="1" applyProtection="1">
      <alignment horizontal="left"/>
    </xf>
    <xf numFmtId="0" fontId="21" fillId="2" borderId="47" xfId="0" applyFont="1" applyFill="1" applyBorder="1" applyAlignment="1" applyProtection="1">
      <alignment horizontal="left"/>
    </xf>
    <xf numFmtId="0" fontId="32" fillId="4" borderId="3" xfId="0" applyFont="1" applyFill="1" applyBorder="1" applyAlignment="1" applyProtection="1">
      <alignment horizontal="center" vertical="center"/>
      <protection locked="0"/>
    </xf>
    <xf numFmtId="2" fontId="74" fillId="10" borderId="18" xfId="14" applyNumberFormat="1" applyFont="1" applyFill="1" applyBorder="1" applyAlignment="1" applyProtection="1">
      <alignment horizontal="center"/>
    </xf>
    <xf numFmtId="2" fontId="74" fillId="10" borderId="47" xfId="14" applyNumberFormat="1" applyFont="1" applyFill="1" applyBorder="1" applyAlignment="1" applyProtection="1">
      <alignment horizontal="center"/>
    </xf>
    <xf numFmtId="0" fontId="21" fillId="0" borderId="12" xfId="0" applyFont="1" applyBorder="1" applyAlignment="1" applyProtection="1">
      <alignment horizontal="center"/>
    </xf>
    <xf numFmtId="0" fontId="21" fillId="0" borderId="2" xfId="0" applyFont="1" applyBorder="1" applyAlignment="1" applyProtection="1">
      <alignment horizontal="center"/>
    </xf>
    <xf numFmtId="166" fontId="74" fillId="10" borderId="18" xfId="5" applyNumberFormat="1" applyFont="1" applyFill="1" applyBorder="1" applyAlignment="1" applyProtection="1">
      <alignment horizontal="left"/>
    </xf>
    <xf numFmtId="166" fontId="74" fillId="10" borderId="47" xfId="5" applyNumberFormat="1" applyFont="1" applyFill="1" applyBorder="1" applyAlignment="1" applyProtection="1">
      <alignment horizontal="left"/>
    </xf>
    <xf numFmtId="0" fontId="21" fillId="0" borderId="0" xfId="0" applyFont="1" applyBorder="1" applyAlignment="1" applyProtection="1">
      <alignment horizontal="center"/>
    </xf>
    <xf numFmtId="0" fontId="74" fillId="10" borderId="18" xfId="0" applyFont="1" applyFill="1" applyBorder="1" applyAlignment="1" applyProtection="1">
      <alignment horizontal="center"/>
    </xf>
    <xf numFmtId="0" fontId="74" fillId="10" borderId="47" xfId="0" applyFont="1" applyFill="1" applyBorder="1" applyAlignment="1" applyProtection="1">
      <alignment horizontal="center"/>
    </xf>
    <xf numFmtId="0" fontId="5" fillId="0" borderId="0" xfId="0" applyFont="1" applyBorder="1" applyAlignment="1" applyProtection="1">
      <alignment horizontal="left" vertical="top" wrapText="1"/>
    </xf>
    <xf numFmtId="0" fontId="21" fillId="0" borderId="0" xfId="0" applyFont="1" applyFill="1" applyBorder="1" applyAlignment="1" applyProtection="1">
      <alignment horizontal="left" vertical="top" wrapText="1"/>
    </xf>
    <xf numFmtId="0" fontId="9" fillId="0" borderId="75" xfId="0" applyFont="1" applyBorder="1" applyAlignment="1">
      <alignment horizontal="right"/>
    </xf>
    <xf numFmtId="0" fontId="9" fillId="0" borderId="58" xfId="0" applyFont="1" applyBorder="1" applyAlignment="1">
      <alignment horizontal="right"/>
    </xf>
    <xf numFmtId="0" fontId="0" fillId="2" borderId="58" xfId="0" applyFont="1" applyFill="1" applyBorder="1" applyAlignment="1">
      <alignment horizontal="center"/>
    </xf>
    <xf numFmtId="166" fontId="2" fillId="0" borderId="58" xfId="8" applyNumberFormat="1" applyFont="1" applyBorder="1"/>
    <xf numFmtId="0" fontId="5" fillId="0" borderId="22" xfId="0" applyFont="1" applyBorder="1" applyAlignment="1" applyProtection="1">
      <alignment horizontal="center"/>
    </xf>
    <xf numFmtId="0" fontId="5" fillId="0" borderId="31" xfId="0" applyFont="1" applyBorder="1" applyAlignment="1" applyProtection="1">
      <alignment horizontal="center"/>
    </xf>
    <xf numFmtId="0" fontId="5" fillId="0" borderId="32" xfId="0" applyFont="1" applyBorder="1" applyAlignment="1" applyProtection="1">
      <alignment horizontal="center"/>
    </xf>
    <xf numFmtId="0" fontId="62" fillId="4" borderId="3" xfId="0" applyFont="1" applyFill="1" applyBorder="1" applyAlignment="1" applyProtection="1">
      <alignment horizontal="left"/>
      <protection locked="0"/>
    </xf>
    <xf numFmtId="0" fontId="83" fillId="4" borderId="3" xfId="0" applyFont="1" applyFill="1" applyBorder="1" applyAlignment="1" applyProtection="1">
      <alignment horizontal="left"/>
      <protection locked="0"/>
    </xf>
    <xf numFmtId="0" fontId="62" fillId="4" borderId="3" xfId="0" applyFont="1" applyFill="1" applyBorder="1" applyAlignment="1" applyProtection="1">
      <alignment horizontal="center" vertical="center"/>
      <protection locked="0"/>
    </xf>
    <xf numFmtId="0" fontId="75" fillId="4" borderId="18" xfId="0" applyFont="1" applyFill="1" applyBorder="1" applyAlignment="1" applyProtection="1">
      <alignment horizontal="center"/>
      <protection locked="0"/>
    </xf>
    <xf numFmtId="0" fontId="75" fillId="4" borderId="47" xfId="0" applyFont="1" applyFill="1" applyBorder="1" applyAlignment="1" applyProtection="1">
      <alignment horizontal="center"/>
      <protection locked="0"/>
    </xf>
    <xf numFmtId="0" fontId="21" fillId="12" borderId="18" xfId="0" applyFont="1" applyFill="1" applyBorder="1" applyAlignment="1" applyProtection="1">
      <alignment horizontal="center" vertical="center"/>
    </xf>
    <xf numFmtId="0" fontId="21" fillId="12" borderId="19" xfId="0" applyFont="1" applyFill="1" applyBorder="1" applyAlignment="1" applyProtection="1">
      <alignment horizontal="center" vertical="center"/>
    </xf>
    <xf numFmtId="0" fontId="21" fillId="12" borderId="47" xfId="0" applyFont="1" applyFill="1" applyBorder="1" applyAlignment="1" applyProtection="1">
      <alignment horizontal="center" vertical="center"/>
    </xf>
    <xf numFmtId="0" fontId="9" fillId="15" borderId="18" xfId="0" applyFont="1" applyFill="1" applyBorder="1" applyAlignment="1" applyProtection="1">
      <alignment horizontal="left" vertical="center"/>
    </xf>
    <xf numFmtId="0" fontId="9" fillId="15" borderId="19" xfId="0" applyFont="1" applyFill="1" applyBorder="1" applyAlignment="1" applyProtection="1">
      <alignment horizontal="left" vertical="center"/>
    </xf>
    <xf numFmtId="0" fontId="9" fillId="15" borderId="47" xfId="0" applyFont="1" applyFill="1" applyBorder="1" applyAlignment="1" applyProtection="1">
      <alignment horizontal="left" vertical="center"/>
    </xf>
    <xf numFmtId="0" fontId="5" fillId="0" borderId="0" xfId="0" applyFont="1" applyFill="1" applyAlignment="1" applyProtection="1">
      <alignment horizontal="left" vertical="top" wrapText="1"/>
    </xf>
    <xf numFmtId="0" fontId="22" fillId="0" borderId="0" xfId="10" applyFont="1" applyFill="1" applyBorder="1" applyAlignment="1" applyProtection="1">
      <alignment horizontal="left" vertical="top" wrapText="1"/>
    </xf>
    <xf numFmtId="0" fontId="21" fillId="0" borderId="10" xfId="0" applyFont="1" applyBorder="1" applyAlignment="1" applyProtection="1">
      <alignment horizontal="center"/>
    </xf>
    <xf numFmtId="0" fontId="21" fillId="0" borderId="5" xfId="0" applyFont="1" applyBorder="1" applyAlignment="1" applyProtection="1">
      <alignment horizontal="center"/>
    </xf>
    <xf numFmtId="0" fontId="21" fillId="0" borderId="17" xfId="0" applyFont="1" applyBorder="1" applyAlignment="1" applyProtection="1">
      <alignment horizontal="center"/>
    </xf>
    <xf numFmtId="0" fontId="21" fillId="0" borderId="3" xfId="0" applyFont="1" applyBorder="1" applyAlignment="1" applyProtection="1">
      <alignment horizontal="center"/>
    </xf>
    <xf numFmtId="0" fontId="21" fillId="0" borderId="4" xfId="0" applyFont="1" applyBorder="1" applyAlignment="1" applyProtection="1">
      <alignment horizontal="center"/>
    </xf>
    <xf numFmtId="0" fontId="21" fillId="0" borderId="10" xfId="0" applyFont="1" applyBorder="1" applyAlignment="1" applyProtection="1">
      <alignment horizontal="center" wrapText="1"/>
    </xf>
    <xf numFmtId="0" fontId="21" fillId="0" borderId="1" xfId="0" applyFont="1" applyBorder="1" applyAlignment="1" applyProtection="1">
      <alignment horizontal="center" wrapText="1"/>
    </xf>
    <xf numFmtId="0" fontId="21" fillId="0" borderId="5" xfId="0" applyFont="1" applyBorder="1" applyAlignment="1" applyProtection="1">
      <alignment horizontal="center" wrapText="1"/>
    </xf>
    <xf numFmtId="0" fontId="21" fillId="0" borderId="12" xfId="0" applyFont="1" applyBorder="1" applyAlignment="1" applyProtection="1">
      <alignment horizontal="center" wrapText="1"/>
    </xf>
    <xf numFmtId="0" fontId="21" fillId="0" borderId="0" xfId="0" applyFont="1" applyBorder="1" applyAlignment="1" applyProtection="1">
      <alignment horizontal="center" wrapText="1"/>
    </xf>
    <xf numFmtId="0" fontId="21" fillId="0" borderId="2" xfId="0" applyFont="1" applyBorder="1" applyAlignment="1" applyProtection="1">
      <alignment horizontal="center" wrapText="1"/>
    </xf>
    <xf numFmtId="0" fontId="21" fillId="0" borderId="17" xfId="0" applyFont="1" applyBorder="1" applyAlignment="1" applyProtection="1">
      <alignment horizontal="center" wrapText="1"/>
    </xf>
    <xf numFmtId="0" fontId="21" fillId="0" borderId="3" xfId="0" applyFont="1" applyBorder="1" applyAlignment="1" applyProtection="1">
      <alignment horizontal="center" wrapText="1"/>
    </xf>
    <xf numFmtId="0" fontId="21" fillId="0" borderId="4" xfId="0" applyFont="1" applyBorder="1" applyAlignment="1" applyProtection="1">
      <alignment horizontal="center" wrapText="1"/>
    </xf>
    <xf numFmtId="0" fontId="21" fillId="0" borderId="18" xfId="0" applyFont="1" applyBorder="1" applyAlignment="1" applyProtection="1">
      <alignment horizontal="center"/>
    </xf>
    <xf numFmtId="0" fontId="21" fillId="0" borderId="19" xfId="0" applyFont="1" applyBorder="1" applyAlignment="1" applyProtection="1">
      <alignment horizontal="center"/>
    </xf>
    <xf numFmtId="0" fontId="21" fillId="0" borderId="47" xfId="0" applyFont="1" applyBorder="1" applyAlignment="1" applyProtection="1">
      <alignment horizontal="center"/>
    </xf>
    <xf numFmtId="0" fontId="21" fillId="0" borderId="78" xfId="0" applyFont="1" applyBorder="1" applyAlignment="1" applyProtection="1">
      <alignment horizontal="center"/>
    </xf>
    <xf numFmtId="0" fontId="21" fillId="0" borderId="28" xfId="0" applyFont="1" applyBorder="1" applyAlignment="1" applyProtection="1">
      <alignment horizontal="center"/>
    </xf>
    <xf numFmtId="0" fontId="107" fillId="0" borderId="18" xfId="0" applyFont="1" applyBorder="1" applyAlignment="1">
      <alignment horizontal="left" vertical="center" wrapText="1"/>
    </xf>
    <xf numFmtId="0" fontId="107" fillId="0" borderId="19" xfId="0" applyFont="1" applyBorder="1" applyAlignment="1">
      <alignment horizontal="left" vertical="center" wrapText="1"/>
    </xf>
    <xf numFmtId="0" fontId="107" fillId="0" borderId="47" xfId="0" applyFont="1" applyBorder="1" applyAlignment="1">
      <alignment horizontal="left" vertical="center" wrapText="1"/>
    </xf>
    <xf numFmtId="0" fontId="5" fillId="0" borderId="12" xfId="0" applyFont="1" applyFill="1" applyBorder="1" applyAlignment="1" applyProtection="1">
      <alignment horizontal="left" vertical="top" wrapText="1"/>
    </xf>
    <xf numFmtId="0" fontId="5" fillId="12" borderId="3" xfId="0" applyFont="1" applyFill="1" applyBorder="1" applyAlignment="1" applyProtection="1">
      <alignment horizontal="left" vertical="top"/>
      <protection locked="0"/>
    </xf>
    <xf numFmtId="0" fontId="62" fillId="4" borderId="22" xfId="0" applyFont="1" applyFill="1" applyBorder="1" applyAlignment="1" applyProtection="1">
      <alignment horizontal="left" vertical="center"/>
      <protection locked="0"/>
    </xf>
    <xf numFmtId="0" fontId="62" fillId="4" borderId="31" xfId="0" applyFont="1" applyFill="1" applyBorder="1" applyAlignment="1" applyProtection="1">
      <alignment horizontal="left" vertical="center"/>
      <protection locked="0"/>
    </xf>
    <xf numFmtId="0" fontId="62" fillId="4" borderId="32" xfId="0" applyFont="1" applyFill="1" applyBorder="1" applyAlignment="1" applyProtection="1">
      <alignment horizontal="left" vertical="center"/>
      <protection locked="0"/>
    </xf>
    <xf numFmtId="0" fontId="5" fillId="0" borderId="0" xfId="0" applyFont="1" applyBorder="1" applyAlignment="1" applyProtection="1">
      <alignment horizontal="left"/>
    </xf>
    <xf numFmtId="0" fontId="5" fillId="0" borderId="0" xfId="0" applyFont="1" applyAlignment="1" applyProtection="1">
      <alignment horizontal="left" vertical="top" wrapText="1"/>
    </xf>
    <xf numFmtId="0" fontId="5" fillId="0" borderId="0" xfId="0" applyFont="1" applyAlignment="1" applyProtection="1">
      <alignment horizontal="left" wrapText="1"/>
    </xf>
    <xf numFmtId="0" fontId="32" fillId="4" borderId="3" xfId="0" applyFont="1" applyFill="1" applyBorder="1" applyAlignment="1" applyProtection="1">
      <alignment horizontal="left" wrapText="1"/>
      <protection locked="0"/>
    </xf>
    <xf numFmtId="0" fontId="0" fillId="0" borderId="3" xfId="0" applyBorder="1" applyAlignment="1">
      <alignment horizontal="left" wrapText="1"/>
    </xf>
    <xf numFmtId="0" fontId="77" fillId="0" borderId="0" xfId="0" applyFont="1" applyAlignment="1" applyProtection="1">
      <alignment vertical="top" wrapText="1"/>
    </xf>
    <xf numFmtId="0" fontId="32" fillId="4" borderId="3" xfId="0" applyFont="1" applyFill="1" applyBorder="1" applyAlignment="1" applyProtection="1">
      <alignment horizontal="left" vertical="top" wrapText="1"/>
      <protection locked="0"/>
    </xf>
    <xf numFmtId="14" fontId="74" fillId="4" borderId="3" xfId="0" applyNumberFormat="1" applyFont="1" applyFill="1" applyBorder="1" applyAlignment="1" applyProtection="1">
      <alignment horizontal="center" vertical="center"/>
      <protection locked="0"/>
    </xf>
    <xf numFmtId="14" fontId="74" fillId="4" borderId="3" xfId="0" applyNumberFormat="1" applyFont="1" applyFill="1" applyBorder="1" applyAlignment="1" applyProtection="1">
      <protection locked="0"/>
    </xf>
    <xf numFmtId="0" fontId="21" fillId="15" borderId="18" xfId="0" applyFont="1" applyFill="1" applyBorder="1" applyAlignment="1" applyProtection="1"/>
    <xf numFmtId="0" fontId="21" fillId="15" borderId="19" xfId="0" applyFont="1" applyFill="1" applyBorder="1" applyAlignment="1" applyProtection="1"/>
    <xf numFmtId="0" fontId="21" fillId="15" borderId="47" xfId="0" applyFont="1" applyFill="1" applyBorder="1" applyAlignment="1" applyProtection="1"/>
    <xf numFmtId="0" fontId="110" fillId="0" borderId="1" xfId="0" applyFont="1" applyBorder="1" applyAlignment="1">
      <alignment horizontal="left" vertical="center" wrapText="1"/>
    </xf>
    <xf numFmtId="0" fontId="110" fillId="0" borderId="0" xfId="0" applyFont="1" applyAlignment="1">
      <alignment horizontal="left" vertical="center" wrapText="1"/>
    </xf>
    <xf numFmtId="0" fontId="110" fillId="0" borderId="0" xfId="0" applyFont="1" applyAlignment="1">
      <alignment horizontal="left" vertical="center"/>
    </xf>
    <xf numFmtId="0" fontId="62" fillId="4" borderId="25" xfId="0" applyFont="1" applyFill="1" applyBorder="1" applyAlignment="1" applyProtection="1">
      <alignment horizontal="left" vertical="center"/>
      <protection locked="0"/>
    </xf>
    <xf numFmtId="0" fontId="62" fillId="4" borderId="8" xfId="0" applyFont="1" applyFill="1" applyBorder="1" applyAlignment="1" applyProtection="1">
      <alignment horizontal="left" vertical="center"/>
      <protection locked="0"/>
    </xf>
    <xf numFmtId="0" fontId="62" fillId="4" borderId="7" xfId="0" applyFont="1" applyFill="1" applyBorder="1" applyAlignment="1" applyProtection="1">
      <alignment horizontal="left" vertical="center"/>
      <protection locked="0"/>
    </xf>
    <xf numFmtId="0" fontId="5" fillId="0" borderId="86" xfId="0" applyFont="1" applyBorder="1" applyAlignment="1" applyProtection="1">
      <alignment horizontal="center"/>
    </xf>
    <xf numFmtId="0" fontId="5" fillId="0" borderId="83" xfId="0" applyFont="1" applyBorder="1" applyAlignment="1" applyProtection="1">
      <alignment horizontal="center"/>
    </xf>
    <xf numFmtId="0" fontId="5" fillId="0" borderId="87" xfId="0" applyFont="1" applyBorder="1" applyAlignment="1" applyProtection="1">
      <alignment horizontal="center"/>
    </xf>
    <xf numFmtId="0" fontId="107" fillId="0" borderId="10" xfId="0" applyFont="1" applyBorder="1" applyAlignment="1">
      <alignment horizontal="center" vertical="center" wrapText="1"/>
    </xf>
    <xf numFmtId="0" fontId="107" fillId="0" borderId="1" xfId="0" applyFont="1" applyBorder="1" applyAlignment="1">
      <alignment horizontal="center" vertical="center" wrapText="1"/>
    </xf>
    <xf numFmtId="0" fontId="107" fillId="0" borderId="5" xfId="0" applyFont="1" applyBorder="1" applyAlignment="1">
      <alignment horizontal="center" vertical="center" wrapText="1"/>
    </xf>
    <xf numFmtId="0" fontId="107" fillId="0" borderId="12" xfId="0" applyFont="1" applyBorder="1" applyAlignment="1">
      <alignment horizontal="center" vertical="center" wrapText="1"/>
    </xf>
    <xf numFmtId="0" fontId="107" fillId="0" borderId="0" xfId="0" applyFont="1" applyBorder="1" applyAlignment="1">
      <alignment horizontal="center" vertical="center" wrapText="1"/>
    </xf>
    <xf numFmtId="0" fontId="107" fillId="0" borderId="2" xfId="0" applyFont="1" applyBorder="1" applyAlignment="1">
      <alignment horizontal="center" vertical="center" wrapText="1"/>
    </xf>
    <xf numFmtId="0" fontId="107" fillId="0" borderId="17" xfId="0" applyFont="1" applyBorder="1" applyAlignment="1">
      <alignment horizontal="center" vertical="center" wrapText="1"/>
    </xf>
    <xf numFmtId="0" fontId="107" fillId="0" borderId="3" xfId="0" applyFont="1" applyBorder="1" applyAlignment="1">
      <alignment horizontal="center" vertical="center" wrapText="1"/>
    </xf>
    <xf numFmtId="0" fontId="107" fillId="0" borderId="4" xfId="0" applyFont="1" applyBorder="1" applyAlignment="1">
      <alignment horizontal="center" vertical="center" wrapText="1"/>
    </xf>
    <xf numFmtId="0" fontId="77" fillId="12" borderId="8" xfId="0" applyFont="1" applyFill="1" applyBorder="1" applyAlignment="1" applyProtection="1">
      <alignment horizontal="center"/>
      <protection locked="0"/>
    </xf>
    <xf numFmtId="0" fontId="53" fillId="4" borderId="18" xfId="0" applyFont="1" applyFill="1" applyBorder="1" applyAlignment="1" applyProtection="1">
      <alignment horizontal="center"/>
      <protection locked="0"/>
    </xf>
    <xf numFmtId="0" fontId="53" fillId="4" borderId="19" xfId="0" applyFont="1" applyFill="1" applyBorder="1" applyAlignment="1" applyProtection="1">
      <alignment horizontal="center"/>
      <protection locked="0"/>
    </xf>
    <xf numFmtId="0" fontId="53" fillId="4" borderId="47" xfId="0" applyFont="1" applyFill="1" applyBorder="1" applyAlignment="1" applyProtection="1">
      <alignment horizontal="center"/>
      <protection locked="0"/>
    </xf>
    <xf numFmtId="0" fontId="0" fillId="0" borderId="0" xfId="0" applyFill="1" applyBorder="1" applyAlignment="1">
      <alignment horizontal="center"/>
    </xf>
    <xf numFmtId="0" fontId="119" fillId="3" borderId="1" xfId="0" applyFont="1" applyFill="1" applyBorder="1" applyAlignment="1">
      <alignment horizontal="center" vertical="center" wrapText="1"/>
    </xf>
    <xf numFmtId="0" fontId="119" fillId="3" borderId="0" xfId="0" applyFont="1" applyFill="1" applyAlignment="1">
      <alignment horizontal="center" vertical="center" wrapText="1"/>
    </xf>
    <xf numFmtId="0" fontId="86" fillId="4" borderId="3" xfId="0" applyFont="1" applyFill="1" applyBorder="1" applyAlignment="1" applyProtection="1">
      <alignment horizontal="center"/>
      <protection locked="0"/>
    </xf>
    <xf numFmtId="0" fontId="106" fillId="4" borderId="3" xfId="0" applyFont="1" applyFill="1" applyBorder="1" applyAlignment="1" applyProtection="1">
      <alignment horizontal="left"/>
      <protection locked="0"/>
    </xf>
    <xf numFmtId="0" fontId="0" fillId="4" borderId="3" xfId="0" applyFont="1" applyFill="1" applyBorder="1" applyAlignment="1" applyProtection="1">
      <alignment horizontal="center"/>
      <protection locked="0"/>
    </xf>
    <xf numFmtId="0" fontId="0" fillId="4" borderId="3" xfId="0" applyFill="1" applyBorder="1" applyAlignment="1" applyProtection="1">
      <alignment horizontal="center"/>
      <protection locked="0"/>
    </xf>
    <xf numFmtId="0" fontId="49" fillId="4" borderId="3" xfId="0" applyFont="1" applyFill="1" applyBorder="1" applyAlignment="1" applyProtection="1">
      <alignment horizontal="center"/>
      <protection locked="0"/>
    </xf>
    <xf numFmtId="0" fontId="119" fillId="0" borderId="0" xfId="0" applyFont="1" applyFill="1" applyBorder="1" applyAlignment="1">
      <alignment horizontal="center" vertical="top" wrapText="1"/>
    </xf>
    <xf numFmtId="0" fontId="1" fillId="3" borderId="0" xfId="0" applyFont="1" applyFill="1" applyBorder="1" applyAlignment="1">
      <alignment horizontal="left" vertical="top"/>
    </xf>
    <xf numFmtId="0" fontId="1" fillId="3" borderId="12" xfId="0" applyFont="1" applyFill="1" applyBorder="1" applyAlignment="1">
      <alignment horizontal="left" vertical="top"/>
    </xf>
    <xf numFmtId="0" fontId="1" fillId="3" borderId="0" xfId="0" applyFont="1" applyFill="1" applyBorder="1" applyAlignment="1">
      <alignment horizontal="left" vertical="top" wrapText="1"/>
    </xf>
    <xf numFmtId="0" fontId="113" fillId="4" borderId="3" xfId="0" applyFont="1" applyFill="1" applyBorder="1" applyAlignment="1" applyProtection="1">
      <alignment horizontal="center" vertical="top" wrapText="1"/>
      <protection locked="0"/>
    </xf>
    <xf numFmtId="0" fontId="0" fillId="3" borderId="0" xfId="0" applyFill="1" applyBorder="1" applyAlignment="1">
      <alignment vertical="top" wrapText="1"/>
    </xf>
    <xf numFmtId="0" fontId="0" fillId="3" borderId="0" xfId="0" applyFont="1" applyFill="1" applyBorder="1" applyAlignment="1">
      <alignment vertical="top" wrapText="1"/>
    </xf>
    <xf numFmtId="0" fontId="0" fillId="0" borderId="0" xfId="0" applyBorder="1" applyAlignment="1">
      <alignment horizontal="left" wrapText="1"/>
    </xf>
    <xf numFmtId="0" fontId="91" fillId="0" borderId="0" xfId="0" applyFont="1" applyAlignment="1" applyProtection="1">
      <alignment horizontal="left" vertical="top" wrapText="1"/>
    </xf>
    <xf numFmtId="0" fontId="5" fillId="0" borderId="0" xfId="0" applyFont="1" applyFill="1" applyAlignment="1" applyProtection="1">
      <alignment vertical="top" wrapText="1"/>
    </xf>
    <xf numFmtId="0" fontId="77" fillId="0" borderId="0" xfId="0" applyFont="1" applyFill="1" applyAlignment="1" applyProtection="1">
      <alignment vertical="top" wrapText="1"/>
    </xf>
    <xf numFmtId="0" fontId="4" fillId="0" borderId="31" xfId="9" applyBorder="1" applyAlignment="1" applyProtection="1">
      <alignment horizontal="center" vertical="center" wrapText="1"/>
    </xf>
    <xf numFmtId="0" fontId="4" fillId="0" borderId="32" xfId="9" applyBorder="1" applyAlignment="1" applyProtection="1">
      <alignment horizontal="center" vertical="center" wrapText="1"/>
    </xf>
    <xf numFmtId="10" fontId="53" fillId="4" borderId="22" xfId="16" applyNumberFormat="1" applyFont="1" applyFill="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15" borderId="31" xfId="0" applyFill="1" applyBorder="1" applyAlignment="1" applyProtection="1">
      <alignment horizontal="center" vertical="center"/>
    </xf>
    <xf numFmtId="0" fontId="0" fillId="15" borderId="31" xfId="0" applyFill="1" applyBorder="1" applyAlignment="1" applyProtection="1"/>
    <xf numFmtId="0" fontId="0" fillId="15" borderId="32" xfId="0" applyFill="1" applyBorder="1" applyAlignment="1" applyProtection="1"/>
    <xf numFmtId="0" fontId="4" fillId="2" borderId="40" xfId="9" applyFill="1" applyBorder="1" applyAlignment="1" applyProtection="1">
      <alignment horizontal="center" vertical="center" wrapText="1"/>
    </xf>
    <xf numFmtId="10" fontId="53" fillId="4" borderId="40" xfId="16" applyNumberFormat="1" applyFont="1" applyFill="1" applyBorder="1" applyAlignment="1" applyProtection="1">
      <alignment horizontal="center" vertical="center"/>
      <protection locked="0"/>
    </xf>
    <xf numFmtId="0" fontId="53" fillId="4" borderId="40" xfId="0" applyFont="1" applyFill="1" applyBorder="1" applyAlignment="1" applyProtection="1">
      <alignment horizontal="center" vertical="center"/>
      <protection locked="0"/>
    </xf>
    <xf numFmtId="0" fontId="9" fillId="0" borderId="40" xfId="0" applyFont="1" applyBorder="1" applyAlignment="1">
      <alignment horizontal="center" vertical="center"/>
    </xf>
    <xf numFmtId="0" fontId="9" fillId="0" borderId="22"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22" xfId="0" applyFont="1" applyBorder="1" applyAlignment="1">
      <alignment horizontal="center" wrapText="1"/>
    </xf>
    <xf numFmtId="0" fontId="9" fillId="0" borderId="31" xfId="0" applyFont="1" applyBorder="1" applyAlignment="1">
      <alignment horizontal="center" wrapText="1"/>
    </xf>
    <xf numFmtId="0" fontId="9" fillId="0" borderId="32" xfId="0" applyFont="1" applyBorder="1" applyAlignment="1">
      <alignment horizontal="center" wrapText="1"/>
    </xf>
    <xf numFmtId="0" fontId="20" fillId="0" borderId="23" xfId="9" applyFont="1" applyBorder="1" applyAlignment="1" applyProtection="1">
      <alignment horizontal="center" wrapText="1"/>
    </xf>
    <xf numFmtId="0" fontId="67" fillId="0" borderId="20" xfId="9" applyFont="1" applyBorder="1" applyAlignment="1" applyProtection="1">
      <alignment horizontal="center" wrapText="1"/>
    </xf>
    <xf numFmtId="0" fontId="67" fillId="0" borderId="24" xfId="9" applyFont="1" applyBorder="1" applyAlignment="1" applyProtection="1">
      <alignment horizontal="center" wrapText="1"/>
    </xf>
    <xf numFmtId="0" fontId="9" fillId="0" borderId="23" xfId="0" applyFont="1" applyBorder="1" applyAlignment="1">
      <alignment horizontal="center" wrapText="1"/>
    </xf>
    <xf numFmtId="0" fontId="9" fillId="0" borderId="20" xfId="0" applyFont="1" applyBorder="1" applyAlignment="1">
      <alignment horizontal="center" wrapText="1"/>
    </xf>
    <xf numFmtId="0" fontId="9" fillId="0" borderId="24" xfId="0" applyFont="1" applyBorder="1" applyAlignment="1">
      <alignment horizontal="center" wrapText="1"/>
    </xf>
    <xf numFmtId="0" fontId="9" fillId="3" borderId="22"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9" fillId="2" borderId="40" xfId="0" applyFont="1" applyFill="1" applyBorder="1" applyAlignment="1">
      <alignment horizontal="center" vertical="center" wrapText="1"/>
    </xf>
    <xf numFmtId="0" fontId="4" fillId="2" borderId="40" xfId="9" applyFill="1" applyBorder="1" applyAlignment="1" applyProtection="1">
      <alignment horizontal="center" vertical="center"/>
    </xf>
    <xf numFmtId="0" fontId="0" fillId="0" borderId="0" xfId="0" applyFont="1" applyAlignment="1">
      <alignment vertical="top" wrapText="1"/>
    </xf>
    <xf numFmtId="0" fontId="53" fillId="4" borderId="3" xfId="0" applyFont="1" applyFill="1" applyBorder="1" applyAlignment="1" applyProtection="1">
      <alignment horizontal="center"/>
      <protection locked="0"/>
    </xf>
    <xf numFmtId="0" fontId="53" fillId="4" borderId="3" xfId="0" applyFont="1" applyFill="1" applyBorder="1" applyAlignment="1" applyProtection="1">
      <protection locked="0"/>
    </xf>
    <xf numFmtId="0" fontId="9" fillId="2" borderId="18" xfId="0" applyFont="1" applyFill="1" applyBorder="1" applyAlignment="1"/>
    <xf numFmtId="0" fontId="9" fillId="2" borderId="19" xfId="0" applyFont="1" applyFill="1" applyBorder="1" applyAlignment="1"/>
    <xf numFmtId="0" fontId="9" fillId="2" borderId="47" xfId="0" applyFont="1" applyFill="1" applyBorder="1" applyAlignment="1"/>
    <xf numFmtId="0" fontId="0" fillId="3" borderId="0" xfId="0" applyNumberFormat="1" applyFill="1" applyAlignment="1">
      <alignment horizontal="justify" wrapText="1"/>
    </xf>
    <xf numFmtId="0" fontId="0" fillId="3" borderId="0" xfId="0" applyNumberFormat="1" applyFont="1" applyFill="1" applyAlignment="1">
      <alignment horizontal="justify" wrapText="1"/>
    </xf>
    <xf numFmtId="0" fontId="50" fillId="4" borderId="22" xfId="0" applyFont="1" applyFill="1" applyBorder="1" applyAlignment="1" applyProtection="1">
      <alignment horizontal="center" vertical="center"/>
      <protection locked="0"/>
    </xf>
    <xf numFmtId="0" fontId="50" fillId="4" borderId="31" xfId="0" applyFont="1" applyFill="1" applyBorder="1" applyAlignment="1" applyProtection="1">
      <alignment horizontal="center" vertical="center"/>
      <protection locked="0"/>
    </xf>
    <xf numFmtId="0" fontId="50" fillId="4" borderId="32" xfId="0" applyFont="1" applyFill="1" applyBorder="1" applyAlignment="1" applyProtection="1">
      <alignment horizontal="center" vertical="center"/>
      <protection locked="0"/>
    </xf>
    <xf numFmtId="0" fontId="5" fillId="12" borderId="31" xfId="0" applyFont="1" applyFill="1" applyBorder="1" applyAlignment="1" applyProtection="1">
      <protection locked="0"/>
    </xf>
    <xf numFmtId="0" fontId="0" fillId="3" borderId="0" xfId="0" applyNumberFormat="1" applyFill="1" applyBorder="1" applyAlignment="1">
      <alignment horizontal="justify" vertical="top" wrapText="1"/>
    </xf>
    <xf numFmtId="0" fontId="0" fillId="3" borderId="0" xfId="0" applyNumberFormat="1" applyFont="1" applyFill="1" applyBorder="1" applyAlignment="1">
      <alignment horizontal="justify" vertical="top" wrapText="1"/>
    </xf>
    <xf numFmtId="0" fontId="20" fillId="2" borderId="18" xfId="0" applyFont="1" applyFill="1" applyBorder="1" applyProtection="1"/>
    <xf numFmtId="0" fontId="20" fillId="2" borderId="19" xfId="0" applyFont="1" applyFill="1" applyBorder="1" applyProtection="1"/>
    <xf numFmtId="0" fontId="20" fillId="2" borderId="47" xfId="0" applyFont="1" applyFill="1" applyBorder="1" applyProtection="1"/>
    <xf numFmtId="0" fontId="121" fillId="0" borderId="0" xfId="0" applyFont="1" applyAlignment="1" applyProtection="1">
      <alignment horizontal="center" vertical="top" wrapText="1"/>
    </xf>
    <xf numFmtId="0" fontId="128" fillId="0" borderId="0" xfId="0" applyFont="1" applyAlignment="1">
      <alignment horizontal="left" vertical="center" wrapText="1"/>
    </xf>
    <xf numFmtId="0" fontId="0" fillId="0" borderId="0" xfId="0" applyFill="1" applyBorder="1" applyAlignment="1" applyProtection="1">
      <alignment horizontal="center"/>
    </xf>
    <xf numFmtId="0" fontId="72" fillId="4" borderId="3" xfId="0" applyFont="1" applyFill="1" applyBorder="1" applyAlignment="1" applyProtection="1">
      <alignment horizontal="center"/>
      <protection locked="0"/>
    </xf>
    <xf numFmtId="0" fontId="0" fillId="0" borderId="3" xfId="0" applyNumberFormat="1" applyFont="1" applyFill="1" applyBorder="1" applyAlignment="1" applyProtection="1"/>
    <xf numFmtId="0" fontId="76" fillId="4" borderId="3" xfId="0" applyFont="1" applyFill="1" applyBorder="1" applyAlignment="1" applyProtection="1">
      <alignment horizontal="center"/>
      <protection locked="0"/>
    </xf>
    <xf numFmtId="0" fontId="31" fillId="0" borderId="0" xfId="0" applyFont="1" applyAlignment="1" applyProtection="1">
      <alignment horizontal="center"/>
    </xf>
    <xf numFmtId="14" fontId="76" fillId="4" borderId="3" xfId="0" applyNumberFormat="1" applyFont="1" applyFill="1" applyBorder="1" applyAlignment="1" applyProtection="1">
      <alignment horizontal="center"/>
      <protection locked="0"/>
    </xf>
    <xf numFmtId="0" fontId="54" fillId="0" borderId="0" xfId="11" applyFont="1" applyFill="1" applyAlignment="1" applyProtection="1">
      <alignment horizontal="justify" vertical="top" wrapText="1"/>
    </xf>
    <xf numFmtId="0" fontId="53" fillId="4" borderId="3" xfId="11" applyFont="1" applyFill="1" applyBorder="1" applyAlignment="1" applyProtection="1">
      <alignment horizontal="center" vertical="top" wrapText="1"/>
      <protection locked="0"/>
    </xf>
    <xf numFmtId="0" fontId="76" fillId="4" borderId="3" xfId="11" applyFont="1" applyFill="1" applyBorder="1" applyAlignment="1" applyProtection="1">
      <alignment horizontal="center" vertical="top" wrapText="1"/>
      <protection locked="0"/>
    </xf>
    <xf numFmtId="0" fontId="17" fillId="0" borderId="0" xfId="11" applyFont="1" applyFill="1" applyAlignment="1" applyProtection="1">
      <alignment horizontal="left" vertical="top"/>
    </xf>
    <xf numFmtId="0" fontId="9" fillId="0" borderId="1" xfId="0" applyFont="1" applyBorder="1" applyAlignment="1" applyProtection="1">
      <alignment horizontal="center"/>
    </xf>
    <xf numFmtId="0" fontId="0" fillId="0" borderId="1" xfId="0" applyBorder="1" applyAlignment="1" applyProtection="1"/>
    <xf numFmtId="0" fontId="26" fillId="0" borderId="0" xfId="0" applyFont="1" applyAlignment="1" applyProtection="1">
      <alignment horizontal="center"/>
    </xf>
    <xf numFmtId="0" fontId="48" fillId="0" borderId="0" xfId="11" applyFont="1" applyFill="1" applyBorder="1" applyAlignment="1" applyProtection="1">
      <alignment horizontal="center" vertical="top" wrapText="1"/>
    </xf>
    <xf numFmtId="0" fontId="48" fillId="0" borderId="3" xfId="11" applyFont="1" applyFill="1" applyBorder="1" applyAlignment="1" applyProtection="1">
      <alignment horizontal="center" vertical="top" wrapText="1"/>
    </xf>
    <xf numFmtId="0" fontId="20" fillId="0" borderId="1" xfId="11" applyFont="1" applyFill="1" applyBorder="1" applyAlignment="1" applyProtection="1">
      <alignment horizontal="center" vertical="top" wrapText="1"/>
    </xf>
    <xf numFmtId="0" fontId="25" fillId="0" borderId="1" xfId="0" applyFont="1" applyBorder="1" applyAlignment="1" applyProtection="1">
      <alignment horizontal="center"/>
    </xf>
    <xf numFmtId="0" fontId="76" fillId="4" borderId="18" xfId="0" applyFont="1" applyFill="1" applyBorder="1" applyAlignment="1" applyProtection="1">
      <alignment horizontal="left"/>
      <protection locked="0"/>
    </xf>
    <xf numFmtId="0" fontId="76" fillId="4" borderId="19" xfId="0" applyFont="1" applyFill="1" applyBorder="1" applyAlignment="1" applyProtection="1">
      <alignment horizontal="left"/>
      <protection locked="0"/>
    </xf>
    <xf numFmtId="0" fontId="76" fillId="4" borderId="47" xfId="0" applyFont="1" applyFill="1" applyBorder="1" applyAlignment="1" applyProtection="1">
      <alignment horizontal="left"/>
      <protection locked="0"/>
    </xf>
    <xf numFmtId="0" fontId="71" fillId="0" borderId="1" xfId="0" applyFont="1" applyBorder="1" applyAlignment="1" applyProtection="1">
      <alignment horizontal="center"/>
    </xf>
    <xf numFmtId="14" fontId="72" fillId="4" borderId="3" xfId="0" applyNumberFormat="1" applyFont="1" applyFill="1" applyBorder="1" applyAlignment="1" applyProtection="1">
      <alignment horizontal="center"/>
      <protection locked="0"/>
    </xf>
    <xf numFmtId="0" fontId="88" fillId="4" borderId="3" xfId="0" applyFont="1" applyFill="1" applyBorder="1" applyAlignment="1" applyProtection="1">
      <alignment horizontal="center"/>
      <protection locked="0"/>
    </xf>
    <xf numFmtId="0" fontId="9" fillId="0" borderId="1" xfId="0" applyFont="1" applyFill="1" applyBorder="1" applyAlignment="1" applyProtection="1">
      <alignment horizontal="center"/>
    </xf>
    <xf numFmtId="0" fontId="0" fillId="0" borderId="3" xfId="0" applyFont="1" applyFill="1" applyBorder="1" applyAlignment="1" applyProtection="1">
      <alignment horizontal="center"/>
    </xf>
    <xf numFmtId="0" fontId="20" fillId="0" borderId="1" xfId="10" applyFont="1" applyFill="1" applyBorder="1" applyAlignment="1" applyProtection="1">
      <alignment horizontal="center" vertical="top"/>
    </xf>
    <xf numFmtId="0" fontId="22" fillId="3" borderId="0" xfId="10" applyFont="1" applyFill="1" applyBorder="1" applyAlignment="1" applyProtection="1">
      <alignment horizontal="left" vertical="top" wrapText="1"/>
    </xf>
    <xf numFmtId="0" fontId="65" fillId="3" borderId="10" xfId="10" applyFont="1" applyFill="1" applyBorder="1" applyAlignment="1" applyProtection="1">
      <alignment horizontal="center" vertical="center"/>
    </xf>
    <xf numFmtId="0" fontId="65" fillId="3" borderId="1" xfId="10" applyFont="1" applyFill="1" applyBorder="1" applyAlignment="1" applyProtection="1">
      <alignment horizontal="center" vertical="center"/>
    </xf>
    <xf numFmtId="0" fontId="65" fillId="3" borderId="5" xfId="10" applyFont="1" applyFill="1" applyBorder="1" applyAlignment="1" applyProtection="1">
      <alignment horizontal="center" vertical="center"/>
    </xf>
    <xf numFmtId="0" fontId="65" fillId="3" borderId="12" xfId="10" applyFont="1" applyFill="1" applyBorder="1" applyAlignment="1" applyProtection="1">
      <alignment horizontal="center" vertical="center"/>
    </xf>
    <xf numFmtId="0" fontId="65" fillId="3" borderId="0" xfId="10" applyFont="1" applyFill="1" applyBorder="1" applyAlignment="1" applyProtection="1">
      <alignment horizontal="center" vertical="center"/>
    </xf>
    <xf numFmtId="0" fontId="65" fillId="3" borderId="2" xfId="10" applyFont="1" applyFill="1" applyBorder="1" applyAlignment="1" applyProtection="1">
      <alignment horizontal="center" vertical="center"/>
    </xf>
    <xf numFmtId="0" fontId="65" fillId="3" borderId="17" xfId="10" applyFont="1" applyFill="1" applyBorder="1" applyAlignment="1" applyProtection="1">
      <alignment horizontal="center" vertical="center"/>
    </xf>
    <xf numFmtId="0" fontId="65" fillId="3" borderId="3" xfId="10" applyFont="1" applyFill="1" applyBorder="1" applyAlignment="1" applyProtection="1">
      <alignment horizontal="center" vertical="center"/>
    </xf>
    <xf numFmtId="0" fontId="65" fillId="3" borderId="4" xfId="10" applyFont="1" applyFill="1" applyBorder="1" applyAlignment="1" applyProtection="1">
      <alignment horizontal="center" vertical="center"/>
    </xf>
    <xf numFmtId="0" fontId="30" fillId="0" borderId="1" xfId="10" applyFont="1" applyBorder="1" applyAlignment="1" applyProtection="1">
      <alignment horizontal="left" vertical="top" wrapText="1"/>
    </xf>
    <xf numFmtId="0" fontId="22" fillId="0" borderId="0" xfId="10" applyFont="1" applyFill="1" applyAlignment="1" applyProtection="1">
      <alignment horizontal="left" vertical="top" wrapText="1"/>
    </xf>
    <xf numFmtId="0" fontId="22" fillId="3" borderId="0" xfId="10" applyFont="1" applyFill="1" applyBorder="1" applyAlignment="1" applyProtection="1">
      <alignment horizontal="left"/>
    </xf>
    <xf numFmtId="0" fontId="32" fillId="4" borderId="3" xfId="10" applyFont="1" applyFill="1" applyBorder="1" applyAlignment="1" applyProtection="1">
      <alignment horizontal="left" vertical="top" wrapText="1"/>
      <protection locked="0"/>
    </xf>
    <xf numFmtId="0" fontId="62" fillId="4" borderId="3" xfId="10" applyFont="1" applyFill="1" applyBorder="1" applyAlignment="1" applyProtection="1">
      <alignment horizontal="left" vertical="top" wrapText="1"/>
      <protection locked="0"/>
    </xf>
    <xf numFmtId="0" fontId="30" fillId="0" borderId="0" xfId="10" applyFont="1" applyBorder="1" applyAlignment="1" applyProtection="1">
      <alignment horizontal="left" vertical="top" wrapText="1"/>
    </xf>
    <xf numFmtId="0" fontId="32" fillId="4" borderId="3" xfId="10" applyFont="1" applyFill="1" applyBorder="1" applyAlignment="1" applyProtection="1">
      <alignment horizontal="left"/>
      <protection locked="0"/>
    </xf>
    <xf numFmtId="0" fontId="30" fillId="0" borderId="20" xfId="10" applyFont="1" applyBorder="1" applyAlignment="1" applyProtection="1">
      <alignment horizontal="left" vertical="top" wrapText="1"/>
    </xf>
    <xf numFmtId="0" fontId="20" fillId="0" borderId="0" xfId="10" applyFont="1" applyAlignment="1" applyProtection="1">
      <alignment horizontal="center" vertical="center"/>
    </xf>
    <xf numFmtId="0" fontId="22" fillId="3" borderId="0" xfId="10" applyFont="1" applyFill="1" applyBorder="1" applyAlignment="1" applyProtection="1">
      <alignment horizontal="left" vertical="top"/>
    </xf>
    <xf numFmtId="0" fontId="11" fillId="2" borderId="10" xfId="10" applyFont="1" applyFill="1" applyBorder="1" applyAlignment="1" applyProtection="1">
      <alignment horizontal="center" vertical="center" wrapText="1"/>
    </xf>
    <xf numFmtId="0" fontId="11" fillId="2" borderId="1" xfId="10" applyFont="1" applyFill="1" applyBorder="1" applyAlignment="1" applyProtection="1">
      <alignment horizontal="center" vertical="center" wrapText="1"/>
    </xf>
    <xf numFmtId="0" fontId="11" fillId="2" borderId="5" xfId="10" applyFont="1" applyFill="1" applyBorder="1" applyAlignment="1" applyProtection="1">
      <alignment horizontal="center" vertical="center" wrapText="1"/>
    </xf>
    <xf numFmtId="0" fontId="11" fillId="2" borderId="17" xfId="10" applyFont="1" applyFill="1" applyBorder="1" applyAlignment="1" applyProtection="1">
      <alignment horizontal="center" vertical="center" wrapText="1"/>
    </xf>
    <xf numFmtId="0" fontId="11" fillId="2" borderId="3" xfId="10" applyFont="1" applyFill="1" applyBorder="1" applyAlignment="1" applyProtection="1">
      <alignment horizontal="center" vertical="center" wrapText="1"/>
    </xf>
    <xf numFmtId="0" fontId="11" fillId="2" borderId="4" xfId="10" applyFont="1" applyFill="1" applyBorder="1" applyAlignment="1" applyProtection="1">
      <alignment horizontal="center" vertical="center" wrapText="1"/>
    </xf>
    <xf numFmtId="0" fontId="30" fillId="3" borderId="1" xfId="10" applyFont="1" applyFill="1" applyBorder="1" applyAlignment="1" applyProtection="1">
      <alignment horizontal="left" vertical="top" wrapText="1"/>
    </xf>
    <xf numFmtId="0" fontId="30" fillId="3" borderId="0" xfId="10" applyFont="1" applyFill="1" applyBorder="1" applyAlignment="1" applyProtection="1">
      <alignment horizontal="left" vertical="top" wrapText="1"/>
    </xf>
    <xf numFmtId="49" fontId="30" fillId="15" borderId="0" xfId="10" applyNumberFormat="1" applyFont="1" applyFill="1" applyBorder="1" applyAlignment="1" applyProtection="1">
      <alignment horizontal="left" vertical="top"/>
    </xf>
    <xf numFmtId="0" fontId="0" fillId="0" borderId="0" xfId="0" applyAlignment="1">
      <alignment vertical="top"/>
    </xf>
    <xf numFmtId="0" fontId="110" fillId="0" borderId="0" xfId="0" applyFont="1" applyFill="1" applyAlignment="1">
      <alignment horizontal="left" vertical="top" wrapText="1"/>
    </xf>
    <xf numFmtId="0" fontId="22" fillId="0" borderId="0" xfId="10" applyFont="1" applyAlignment="1" applyProtection="1">
      <alignment horizontal="left" vertical="top" wrapText="1"/>
    </xf>
    <xf numFmtId="0" fontId="0" fillId="0" borderId="0" xfId="0" applyAlignment="1" applyProtection="1">
      <alignment horizontal="left" wrapText="1"/>
    </xf>
    <xf numFmtId="0" fontId="0" fillId="0" borderId="0" xfId="0" applyFont="1" applyAlignment="1" applyProtection="1">
      <alignment horizontal="left" wrapText="1"/>
    </xf>
    <xf numFmtId="0" fontId="53" fillId="4" borderId="3" xfId="0" applyFont="1" applyFill="1" applyBorder="1" applyAlignment="1" applyProtection="1">
      <alignment horizontal="center" wrapText="1"/>
      <protection locked="0"/>
    </xf>
    <xf numFmtId="0" fontId="53" fillId="4" borderId="3" xfId="0" applyFont="1" applyFill="1" applyBorder="1" applyProtection="1">
      <protection locked="0"/>
    </xf>
    <xf numFmtId="0" fontId="53" fillId="12" borderId="3" xfId="0" applyFont="1" applyFill="1" applyBorder="1" applyAlignment="1" applyProtection="1">
      <protection locked="0"/>
    </xf>
    <xf numFmtId="0" fontId="147" fillId="0" borderId="0" xfId="29" applyFont="1" applyAlignment="1">
      <alignment horizontal="center"/>
    </xf>
    <xf numFmtId="0" fontId="138" fillId="0" borderId="0" xfId="29" applyFont="1" applyAlignment="1"/>
    <xf numFmtId="0" fontId="148" fillId="0" borderId="0" xfId="29" applyFont="1" applyAlignment="1">
      <alignment horizontal="left" vertical="top" wrapText="1"/>
    </xf>
    <xf numFmtId="0" fontId="109" fillId="22" borderId="88" xfId="29" applyFont="1" applyFill="1" applyBorder="1" applyAlignment="1" applyProtection="1">
      <alignment horizontal="center" vertical="center" wrapText="1"/>
      <protection locked="0"/>
    </xf>
    <xf numFmtId="0" fontId="146" fillId="0" borderId="89" xfId="29" applyFont="1" applyBorder="1" applyProtection="1">
      <protection locked="0"/>
    </xf>
    <xf numFmtId="0" fontId="146" fillId="0" borderId="90" xfId="29" applyFont="1" applyBorder="1" applyProtection="1">
      <protection locked="0"/>
    </xf>
    <xf numFmtId="0" fontId="146" fillId="0" borderId="91" xfId="29" applyFont="1" applyBorder="1" applyProtection="1">
      <protection locked="0"/>
    </xf>
    <xf numFmtId="0" fontId="146" fillId="0" borderId="92" xfId="29" applyFont="1" applyBorder="1" applyProtection="1">
      <protection locked="0"/>
    </xf>
    <xf numFmtId="0" fontId="146" fillId="0" borderId="93" xfId="29" applyFont="1" applyBorder="1" applyProtection="1">
      <protection locked="0"/>
    </xf>
    <xf numFmtId="0" fontId="149" fillId="0" borderId="0" xfId="29" applyFont="1" applyAlignment="1">
      <alignment horizontal="center" vertical="top" wrapText="1"/>
    </xf>
    <xf numFmtId="0" fontId="22" fillId="0" borderId="0" xfId="29" applyFont="1" applyAlignment="1">
      <alignment horizontal="left" vertical="top" wrapText="1"/>
    </xf>
    <xf numFmtId="0" fontId="140" fillId="0" borderId="0" xfId="29" applyFont="1" applyAlignment="1"/>
    <xf numFmtId="0" fontId="143" fillId="0" borderId="0" xfId="29" applyFont="1" applyAlignment="1">
      <alignment vertical="top" wrapText="1"/>
    </xf>
    <xf numFmtId="0" fontId="142" fillId="0" borderId="0" xfId="29" applyFont="1" applyAlignment="1">
      <alignment horizontal="left"/>
    </xf>
    <xf numFmtId="0" fontId="145" fillId="0" borderId="0" xfId="29" applyFont="1" applyAlignment="1">
      <alignment horizontal="left" vertical="top" wrapText="1"/>
    </xf>
    <xf numFmtId="0" fontId="142" fillId="21" borderId="88" xfId="29" applyFont="1" applyFill="1" applyBorder="1" applyAlignment="1">
      <alignment vertical="center" wrapText="1"/>
    </xf>
    <xf numFmtId="0" fontId="140" fillId="0" borderId="89" xfId="29" applyFont="1" applyBorder="1"/>
    <xf numFmtId="0" fontId="140" fillId="0" borderId="90" xfId="29" applyFont="1" applyBorder="1"/>
    <xf numFmtId="0" fontId="140" fillId="0" borderId="91" xfId="29" applyFont="1" applyBorder="1"/>
    <xf numFmtId="0" fontId="140" fillId="0" borderId="92" xfId="29" applyFont="1" applyBorder="1"/>
    <xf numFmtId="0" fontId="140" fillId="0" borderId="93" xfId="29" applyFont="1" applyBorder="1"/>
    <xf numFmtId="0" fontId="142" fillId="21" borderId="94" xfId="29" applyFont="1" applyFill="1" applyBorder="1" applyAlignment="1">
      <alignment vertical="center"/>
    </xf>
    <xf numFmtId="0" fontId="140" fillId="0" borderId="95" xfId="29" applyFont="1" applyBorder="1"/>
    <xf numFmtId="0" fontId="140" fillId="0" borderId="96" xfId="29" applyFont="1" applyBorder="1"/>
    <xf numFmtId="0" fontId="143" fillId="0" borderId="0" xfId="29" applyFont="1" applyAlignment="1">
      <alignment horizontal="left" vertical="top" wrapText="1"/>
    </xf>
    <xf numFmtId="3" fontId="143" fillId="0" borderId="98" xfId="29" applyNumberFormat="1" applyFont="1" applyBorder="1" applyAlignment="1">
      <alignment horizontal="center"/>
    </xf>
    <xf numFmtId="0" fontId="140" fillId="0" borderId="99" xfId="29" applyFont="1" applyBorder="1"/>
    <xf numFmtId="0" fontId="140" fillId="0" borderId="100" xfId="29" applyFont="1" applyBorder="1"/>
    <xf numFmtId="0" fontId="143" fillId="21" borderId="98" xfId="29" applyFont="1" applyFill="1" applyBorder="1"/>
    <xf numFmtId="0" fontId="143" fillId="0" borderId="98" xfId="29" applyFont="1" applyBorder="1" applyAlignment="1">
      <alignment horizontal="center"/>
    </xf>
    <xf numFmtId="0" fontId="22" fillId="0" borderId="98" xfId="29" applyFont="1" applyFill="1" applyBorder="1" applyAlignment="1">
      <alignment horizontal="center"/>
    </xf>
    <xf numFmtId="0" fontId="140" fillId="0" borderId="100" xfId="29" applyFont="1" applyFill="1" applyBorder="1"/>
    <xf numFmtId="0" fontId="142" fillId="21" borderId="94" xfId="29" applyFont="1" applyFill="1" applyBorder="1"/>
    <xf numFmtId="0" fontId="139" fillId="21" borderId="88" xfId="29" applyFont="1" applyFill="1" applyBorder="1" applyAlignment="1">
      <alignment horizontal="center" vertical="center"/>
    </xf>
    <xf numFmtId="3" fontId="143" fillId="12" borderId="94" xfId="29" applyNumberFormat="1" applyFont="1" applyFill="1" applyBorder="1" applyAlignment="1">
      <alignment horizontal="center"/>
    </xf>
    <xf numFmtId="0" fontId="140" fillId="12" borderId="95" xfId="29" applyFont="1" applyFill="1" applyBorder="1"/>
    <xf numFmtId="0" fontId="140" fillId="12" borderId="96" xfId="29" applyFont="1" applyFill="1" applyBorder="1"/>
    <xf numFmtId="0" fontId="108" fillId="22" borderId="94" xfId="29" applyFont="1" applyFill="1" applyBorder="1" applyAlignment="1" applyProtection="1">
      <alignment horizontal="center"/>
    </xf>
    <xf numFmtId="0" fontId="140" fillId="0" borderId="95" xfId="29" applyFont="1" applyBorder="1" applyProtection="1"/>
    <xf numFmtId="0" fontId="140" fillId="0" borderId="96" xfId="29" applyFont="1" applyBorder="1" applyProtection="1"/>
    <xf numFmtId="0" fontId="136" fillId="4" borderId="18" xfId="0" applyFont="1" applyFill="1" applyBorder="1" applyAlignment="1" applyProtection="1">
      <alignment horizontal="center" vertical="center" wrapText="1"/>
      <protection locked="0"/>
    </xf>
    <xf numFmtId="0" fontId="136" fillId="4" borderId="47" xfId="0" applyFont="1" applyFill="1" applyBorder="1" applyAlignment="1" applyProtection="1">
      <alignment horizontal="center" vertical="center" wrapText="1"/>
      <protection locked="0"/>
    </xf>
    <xf numFmtId="0" fontId="110" fillId="0" borderId="0" xfId="0" applyFont="1" applyAlignment="1">
      <alignment horizontal="left" vertical="top" wrapText="1"/>
    </xf>
    <xf numFmtId="0" fontId="22" fillId="0" borderId="0" xfId="0" applyFont="1" applyBorder="1" applyAlignment="1" applyProtection="1">
      <alignment horizontal="left" vertical="top" wrapText="1"/>
    </xf>
    <xf numFmtId="0" fontId="21" fillId="2" borderId="18" xfId="0" applyFont="1" applyFill="1" applyBorder="1" applyAlignment="1" applyProtection="1">
      <alignment horizontal="left" vertical="center" wrapText="1"/>
    </xf>
    <xf numFmtId="0" fontId="21" fillId="2" borderId="19" xfId="0" applyFont="1" applyFill="1" applyBorder="1" applyAlignment="1" applyProtection="1">
      <alignment horizontal="left" vertical="center" wrapText="1"/>
    </xf>
    <xf numFmtId="0" fontId="21" fillId="2" borderId="47" xfId="0" applyFont="1" applyFill="1" applyBorder="1" applyAlignment="1" applyProtection="1">
      <alignment horizontal="left" vertical="center" wrapText="1"/>
    </xf>
    <xf numFmtId="0" fontId="21" fillId="2" borderId="18" xfId="0" applyFont="1" applyFill="1" applyBorder="1" applyAlignment="1" applyProtection="1">
      <alignment horizontal="left" vertical="center"/>
    </xf>
    <xf numFmtId="0" fontId="21" fillId="2" borderId="19" xfId="0" applyFont="1" applyFill="1" applyBorder="1" applyAlignment="1" applyProtection="1">
      <alignment horizontal="left" vertical="center"/>
    </xf>
    <xf numFmtId="0" fontId="21" fillId="2" borderId="47" xfId="0" applyFont="1" applyFill="1" applyBorder="1" applyAlignment="1" applyProtection="1">
      <alignment horizontal="left" vertical="center"/>
    </xf>
    <xf numFmtId="0" fontId="116" fillId="15" borderId="18" xfId="0" applyFont="1" applyFill="1" applyBorder="1" applyAlignment="1">
      <alignment horizontal="left"/>
    </xf>
    <xf numFmtId="0" fontId="156" fillId="15" borderId="19" xfId="0" applyFont="1" applyFill="1" applyBorder="1" applyAlignment="1">
      <alignment horizontal="left"/>
    </xf>
    <xf numFmtId="0" fontId="156" fillId="15" borderId="47" xfId="0" applyFont="1" applyFill="1" applyBorder="1" applyAlignment="1">
      <alignment horizontal="left"/>
    </xf>
    <xf numFmtId="0" fontId="5" fillId="0" borderId="12" xfId="0" applyFont="1" applyBorder="1" applyAlignment="1" applyProtection="1">
      <alignment horizontal="left" vertical="top" wrapText="1"/>
    </xf>
    <xf numFmtId="0" fontId="30" fillId="0" borderId="0" xfId="0" applyFont="1" applyBorder="1" applyAlignment="1" applyProtection="1">
      <alignment horizontal="left" vertical="top" wrapText="1"/>
    </xf>
    <xf numFmtId="0" fontId="30" fillId="2" borderId="18" xfId="0" applyFont="1" applyFill="1" applyBorder="1" applyAlignment="1" applyProtection="1">
      <alignment horizontal="left" wrapText="1"/>
    </xf>
    <xf numFmtId="0" fontId="30" fillId="2" borderId="19" xfId="0" applyFont="1" applyFill="1" applyBorder="1" applyAlignment="1" applyProtection="1">
      <alignment horizontal="left" wrapText="1"/>
    </xf>
    <xf numFmtId="0" fontId="30" fillId="2" borderId="47" xfId="0" applyFont="1" applyFill="1" applyBorder="1" applyAlignment="1" applyProtection="1">
      <alignment horizontal="left" wrapText="1"/>
    </xf>
    <xf numFmtId="0" fontId="21" fillId="2" borderId="18" xfId="0" applyFont="1" applyFill="1" applyBorder="1" applyAlignment="1" applyProtection="1">
      <alignment horizontal="center"/>
    </xf>
    <xf numFmtId="0" fontId="21" fillId="2" borderId="19" xfId="0" applyFont="1" applyFill="1" applyBorder="1" applyAlignment="1" applyProtection="1">
      <alignment horizontal="center"/>
    </xf>
    <xf numFmtId="0" fontId="21" fillId="2" borderId="47" xfId="0" applyFont="1" applyFill="1" applyBorder="1" applyAlignment="1" applyProtection="1">
      <alignment horizontal="center"/>
    </xf>
    <xf numFmtId="0" fontId="62" fillId="4" borderId="18" xfId="0" applyFont="1" applyFill="1" applyBorder="1" applyAlignment="1" applyProtection="1">
      <alignment horizontal="center" vertical="center"/>
      <protection locked="0"/>
    </xf>
    <xf numFmtId="0" fontId="62" fillId="4" borderId="47"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top" wrapText="1"/>
    </xf>
    <xf numFmtId="0" fontId="5" fillId="0" borderId="12" xfId="0" applyFont="1" applyFill="1" applyBorder="1" applyAlignment="1" applyProtection="1">
      <alignment horizontal="left" wrapText="1"/>
    </xf>
    <xf numFmtId="0" fontId="5" fillId="0" borderId="0" xfId="0" applyFont="1" applyFill="1" applyBorder="1" applyAlignment="1" applyProtection="1">
      <alignment horizontal="left" wrapText="1"/>
    </xf>
    <xf numFmtId="0" fontId="11" fillId="2" borderId="10"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 fillId="0" borderId="0" xfId="0" applyFont="1" applyAlignment="1" applyProtection="1">
      <alignment horizontal="left" wrapText="1"/>
    </xf>
    <xf numFmtId="0" fontId="9" fillId="0" borderId="0" xfId="0" applyFont="1" applyAlignment="1" applyProtection="1">
      <alignment horizontal="left" wrapText="1"/>
    </xf>
    <xf numFmtId="0" fontId="1" fillId="0" borderId="0" xfId="0" applyFont="1" applyAlignment="1" applyProtection="1">
      <alignment horizontal="left" vertical="top" wrapText="1"/>
    </xf>
    <xf numFmtId="0" fontId="0" fillId="0" borderId="0" xfId="0" applyFont="1" applyAlignment="1"/>
    <xf numFmtId="0" fontId="0" fillId="0" borderId="0" xfId="0" applyFont="1" applyAlignment="1">
      <alignment vertical="center" wrapText="1"/>
    </xf>
    <xf numFmtId="0" fontId="9" fillId="0" borderId="0" xfId="0" applyFont="1" applyBorder="1" applyAlignment="1">
      <alignment horizontal="center" vertical="top"/>
    </xf>
    <xf numFmtId="0" fontId="0" fillId="0" borderId="0" xfId="0" applyFont="1" applyBorder="1" applyAlignment="1"/>
    <xf numFmtId="0" fontId="0" fillId="4" borderId="22" xfId="0" applyFont="1" applyFill="1"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168" fontId="82" fillId="4" borderId="22" xfId="9" applyNumberFormat="1" applyFont="1" applyFill="1" applyBorder="1" applyAlignment="1" applyProtection="1">
      <alignment horizontal="left"/>
    </xf>
    <xf numFmtId="168" fontId="0" fillId="4" borderId="32" xfId="0" applyNumberFormat="1" applyFill="1" applyBorder="1" applyAlignment="1">
      <alignment horizontal="left"/>
    </xf>
    <xf numFmtId="0" fontId="82" fillId="4" borderId="22" xfId="9" applyFont="1" applyFill="1" applyBorder="1" applyAlignment="1" applyProtection="1">
      <alignment horizontal="left"/>
    </xf>
    <xf numFmtId="0" fontId="0" fillId="4" borderId="31" xfId="0" applyFill="1" applyBorder="1" applyAlignment="1">
      <alignment horizontal="left"/>
    </xf>
    <xf numFmtId="0" fontId="0" fillId="4" borderId="32" xfId="0" applyFill="1" applyBorder="1" applyAlignment="1">
      <alignment horizontal="left"/>
    </xf>
    <xf numFmtId="0" fontId="0" fillId="4" borderId="22" xfId="0" applyFont="1" applyFill="1" applyBorder="1" applyAlignment="1">
      <alignment horizontal="left"/>
    </xf>
    <xf numFmtId="168" fontId="0" fillId="4" borderId="22" xfId="0" applyNumberFormat="1" applyFont="1" applyFill="1" applyBorder="1" applyAlignment="1">
      <alignment horizontal="left"/>
    </xf>
    <xf numFmtId="168" fontId="0" fillId="4" borderId="32" xfId="0" applyNumberFormat="1" applyFont="1" applyFill="1" applyBorder="1" applyAlignment="1">
      <alignment horizontal="left"/>
    </xf>
    <xf numFmtId="0" fontId="82" fillId="4" borderId="25" xfId="9" applyFont="1" applyFill="1" applyBorder="1" applyAlignment="1" applyProtection="1">
      <alignment horizontal="left"/>
    </xf>
    <xf numFmtId="0" fontId="0" fillId="4" borderId="8" xfId="0" applyFill="1" applyBorder="1" applyAlignment="1">
      <alignment horizontal="left"/>
    </xf>
    <xf numFmtId="0" fontId="0" fillId="4" borderId="7" xfId="0" applyFill="1" applyBorder="1" applyAlignment="1">
      <alignment horizontal="left"/>
    </xf>
    <xf numFmtId="0" fontId="0" fillId="0" borderId="12" xfId="0" applyFont="1" applyBorder="1" applyAlignment="1">
      <alignment horizontal="left"/>
    </xf>
    <xf numFmtId="0" fontId="0" fillId="0" borderId="0" xfId="0" applyAlignment="1"/>
    <xf numFmtId="168" fontId="0" fillId="0" borderId="0" xfId="0" applyNumberFormat="1" applyFont="1" applyBorder="1" applyAlignment="1">
      <alignment horizontal="left"/>
    </xf>
    <xf numFmtId="0" fontId="82" fillId="0" borderId="0" xfId="9" applyFont="1" applyBorder="1" applyAlignment="1" applyProtection="1">
      <alignment horizontal="left"/>
    </xf>
    <xf numFmtId="0" fontId="0" fillId="0" borderId="2" xfId="0" applyBorder="1" applyAlignment="1">
      <alignment horizontal="left"/>
    </xf>
    <xf numFmtId="0" fontId="131" fillId="4" borderId="22" xfId="9" applyFont="1" applyFill="1" applyBorder="1" applyAlignment="1" applyProtection="1">
      <alignment horizontal="left" vertical="center"/>
    </xf>
    <xf numFmtId="0" fontId="4" fillId="4" borderId="31" xfId="9" applyFill="1" applyBorder="1" applyAlignment="1" applyProtection="1">
      <alignment horizontal="left" vertical="center"/>
    </xf>
    <xf numFmtId="0" fontId="4" fillId="4" borderId="32" xfId="9" applyFill="1" applyBorder="1" applyAlignment="1" applyProtection="1">
      <alignment horizontal="left" vertical="center"/>
    </xf>
    <xf numFmtId="0" fontId="0" fillId="4" borderId="22" xfId="0" applyFill="1" applyBorder="1" applyAlignment="1">
      <alignment horizontal="left"/>
    </xf>
    <xf numFmtId="0" fontId="0" fillId="4" borderId="31" xfId="0" applyFill="1" applyBorder="1" applyAlignment="1"/>
    <xf numFmtId="0" fontId="82" fillId="4" borderId="40" xfId="9" applyFont="1" applyFill="1" applyBorder="1" applyAlignment="1" applyProtection="1">
      <alignment horizontal="left"/>
    </xf>
    <xf numFmtId="0" fontId="0" fillId="4" borderId="40" xfId="0" applyFill="1" applyBorder="1" applyAlignment="1">
      <alignment horizontal="left"/>
    </xf>
    <xf numFmtId="0" fontId="0" fillId="4" borderId="31" xfId="0" applyFont="1" applyFill="1" applyBorder="1" applyAlignment="1">
      <alignment horizontal="left"/>
    </xf>
    <xf numFmtId="0" fontId="0" fillId="4" borderId="32" xfId="0" applyFont="1" applyFill="1" applyBorder="1" applyAlignment="1">
      <alignment horizontal="left"/>
    </xf>
    <xf numFmtId="0" fontId="82" fillId="4" borderId="31" xfId="9" applyFont="1" applyFill="1" applyBorder="1" applyAlignment="1" applyProtection="1">
      <alignment horizontal="left"/>
    </xf>
    <xf numFmtId="0" fontId="82" fillId="4" borderId="32" xfId="9" applyFont="1" applyFill="1" applyBorder="1" applyAlignment="1" applyProtection="1">
      <alignment horizontal="left"/>
    </xf>
    <xf numFmtId="0" fontId="0" fillId="4" borderId="25" xfId="0" applyFont="1" applyFill="1" applyBorder="1" applyAlignment="1">
      <alignment horizontal="left"/>
    </xf>
    <xf numFmtId="0" fontId="0" fillId="4" borderId="8" xfId="0" applyFill="1" applyBorder="1" applyAlignment="1"/>
    <xf numFmtId="0" fontId="0" fillId="4" borderId="40" xfId="0" applyFill="1" applyBorder="1" applyAlignment="1"/>
    <xf numFmtId="168" fontId="0" fillId="4" borderId="22" xfId="0" applyNumberFormat="1" applyFill="1" applyBorder="1" applyAlignment="1">
      <alignment horizontal="left"/>
    </xf>
    <xf numFmtId="0" fontId="82" fillId="0" borderId="2" xfId="9" applyFont="1" applyBorder="1" applyAlignment="1" applyProtection="1">
      <alignment horizontal="left"/>
    </xf>
    <xf numFmtId="0" fontId="0" fillId="0" borderId="31" xfId="0" applyBorder="1" applyAlignment="1">
      <alignment horizontal="left"/>
    </xf>
    <xf numFmtId="0" fontId="131" fillId="4" borderId="22" xfId="9" applyFont="1" applyFill="1" applyBorder="1" applyAlignment="1" applyProtection="1">
      <alignment horizontal="left"/>
    </xf>
    <xf numFmtId="0" fontId="131" fillId="4" borderId="31" xfId="9" applyFont="1" applyFill="1" applyBorder="1" applyAlignment="1" applyProtection="1">
      <alignment horizontal="left"/>
    </xf>
    <xf numFmtId="0" fontId="131" fillId="4" borderId="32" xfId="9" applyFont="1" applyFill="1" applyBorder="1" applyAlignment="1" applyProtection="1">
      <alignment horizontal="left"/>
    </xf>
    <xf numFmtId="168" fontId="0" fillId="4" borderId="31" xfId="0" applyNumberFormat="1" applyFont="1" applyFill="1" applyBorder="1" applyAlignment="1">
      <alignment horizontal="left"/>
    </xf>
    <xf numFmtId="168" fontId="0" fillId="4" borderId="31" xfId="0" applyNumberFormat="1" applyFill="1" applyBorder="1" applyAlignment="1"/>
    <xf numFmtId="168" fontId="0" fillId="4" borderId="32" xfId="0" applyNumberFormat="1" applyFill="1" applyBorder="1" applyAlignment="1"/>
    <xf numFmtId="0" fontId="0" fillId="4" borderId="40" xfId="0" applyFont="1" applyFill="1" applyBorder="1" applyAlignment="1">
      <alignment horizontal="left"/>
    </xf>
    <xf numFmtId="0" fontId="82" fillId="4" borderId="22" xfId="0" applyFont="1" applyFill="1" applyBorder="1" applyAlignment="1">
      <alignment horizontal="left"/>
    </xf>
    <xf numFmtId="0" fontId="82" fillId="4" borderId="31" xfId="0" applyFont="1" applyFill="1" applyBorder="1" applyAlignment="1">
      <alignment horizontal="left"/>
    </xf>
    <xf numFmtId="0" fontId="82" fillId="4" borderId="32" xfId="0" applyFont="1" applyFill="1" applyBorder="1" applyAlignment="1">
      <alignment horizontal="left"/>
    </xf>
    <xf numFmtId="168" fontId="0" fillId="4" borderId="22" xfId="0" applyNumberFormat="1" applyFill="1" applyBorder="1" applyAlignment="1"/>
    <xf numFmtId="0" fontId="0" fillId="12" borderId="22" xfId="0" applyFont="1" applyFill="1" applyBorder="1" applyAlignment="1">
      <alignment horizontal="left"/>
    </xf>
    <xf numFmtId="0" fontId="0" fillId="12" borderId="31" xfId="0" applyFont="1" applyFill="1" applyBorder="1" applyAlignment="1">
      <alignment horizontal="left"/>
    </xf>
    <xf numFmtId="0" fontId="0" fillId="12" borderId="32" xfId="0" applyFont="1" applyFill="1" applyBorder="1" applyAlignment="1">
      <alignment horizontal="left"/>
    </xf>
    <xf numFmtId="168" fontId="0" fillId="12" borderId="22" xfId="0" applyNumberFormat="1" applyFont="1" applyFill="1" applyBorder="1" applyAlignment="1">
      <alignment horizontal="left"/>
    </xf>
    <xf numFmtId="168" fontId="0" fillId="12" borderId="32" xfId="0" applyNumberFormat="1" applyFont="1" applyFill="1" applyBorder="1" applyAlignment="1">
      <alignment horizontal="left"/>
    </xf>
    <xf numFmtId="0" fontId="82" fillId="12" borderId="22" xfId="9" applyFont="1" applyFill="1" applyBorder="1" applyAlignment="1" applyProtection="1">
      <alignment horizontal="left"/>
    </xf>
    <xf numFmtId="0" fontId="82" fillId="12" borderId="31" xfId="9" applyFont="1" applyFill="1" applyBorder="1" applyAlignment="1" applyProtection="1">
      <alignment horizontal="left"/>
    </xf>
    <xf numFmtId="0" fontId="82" fillId="12" borderId="32" xfId="9" applyFont="1" applyFill="1" applyBorder="1" applyAlignment="1" applyProtection="1">
      <alignment horizontal="left"/>
    </xf>
    <xf numFmtId="168" fontId="0" fillId="4" borderId="40" xfId="0" applyNumberFormat="1" applyFont="1" applyFill="1" applyBorder="1" applyAlignment="1">
      <alignment horizontal="left"/>
    </xf>
    <xf numFmtId="0" fontId="0" fillId="0" borderId="0" xfId="0" applyFont="1" applyBorder="1" applyAlignment="1">
      <alignment horizontal="left"/>
    </xf>
    <xf numFmtId="0" fontId="129" fillId="4" borderId="31" xfId="0" applyFont="1" applyFill="1" applyBorder="1" applyAlignment="1">
      <alignment horizontal="left"/>
    </xf>
    <xf numFmtId="0" fontId="129" fillId="4" borderId="32" xfId="0" applyFont="1" applyFill="1" applyBorder="1" applyAlignment="1">
      <alignment horizontal="left"/>
    </xf>
    <xf numFmtId="0" fontId="131" fillId="12" borderId="31" xfId="9" applyFont="1" applyFill="1" applyBorder="1" applyAlignment="1" applyProtection="1">
      <alignment horizontal="left"/>
    </xf>
    <xf numFmtId="0" fontId="131" fillId="12" borderId="32" xfId="9" applyFont="1" applyFill="1" applyBorder="1" applyAlignment="1" applyProtection="1">
      <alignment horizontal="left"/>
    </xf>
    <xf numFmtId="0" fontId="17" fillId="0" borderId="0" xfId="26" applyFont="1" applyAlignment="1">
      <alignment horizontal="left"/>
    </xf>
    <xf numFmtId="0" fontId="17" fillId="0" borderId="0" xfId="26" applyFont="1" applyAlignment="1">
      <alignment wrapText="1"/>
    </xf>
    <xf numFmtId="0" fontId="133" fillId="0" borderId="8" xfId="26" applyFont="1" applyBorder="1" applyAlignment="1">
      <alignment vertical="top"/>
    </xf>
    <xf numFmtId="0" fontId="152" fillId="0" borderId="0" xfId="26" applyFont="1" applyBorder="1" applyAlignment="1">
      <alignment horizontal="center"/>
    </xf>
    <xf numFmtId="0" fontId="17" fillId="0" borderId="0" xfId="26" applyFont="1" applyAlignment="1">
      <alignment horizontal="justify" vertical="center" wrapText="1"/>
    </xf>
    <xf numFmtId="0" fontId="20" fillId="0" borderId="0" xfId="26" applyFont="1" applyAlignment="1">
      <alignment horizontal="justify" vertical="center" wrapText="1"/>
    </xf>
    <xf numFmtId="0" fontId="17" fillId="0" borderId="0" xfId="26" applyFont="1" applyAlignment="1">
      <alignment horizontal="justify" wrapText="1"/>
    </xf>
    <xf numFmtId="0" fontId="153" fillId="0" borderId="0" xfId="26" applyFont="1" applyBorder="1" applyAlignment="1">
      <alignment horizontal="center" wrapText="1"/>
    </xf>
  </cellXfs>
  <cellStyles count="30">
    <cellStyle name="Comma" xfId="1" builtinId="3"/>
    <cellStyle name="Comma 2" xfId="2" xr:uid="{00000000-0005-0000-0000-000001000000}"/>
    <cellStyle name="Comma 3" xfId="3" xr:uid="{00000000-0005-0000-0000-000002000000}"/>
    <cellStyle name="Comma 3 2" xfId="4" xr:uid="{00000000-0005-0000-0000-000003000000}"/>
    <cellStyle name="Comma 3 3" xfId="17" xr:uid="{00000000-0005-0000-0000-000004000000}"/>
    <cellStyle name="Comma 4" xfId="18" xr:uid="{00000000-0005-0000-0000-000005000000}"/>
    <cellStyle name="Comma 5" xfId="19" xr:uid="{00000000-0005-0000-0000-000006000000}"/>
    <cellStyle name="Currency" xfId="5" builtinId="4"/>
    <cellStyle name="Currency 2" xfId="6" xr:uid="{00000000-0005-0000-0000-000008000000}"/>
    <cellStyle name="Currency 3" xfId="7" xr:uid="{00000000-0005-0000-0000-000009000000}"/>
    <cellStyle name="Currency 4" xfId="8" xr:uid="{00000000-0005-0000-0000-00000A000000}"/>
    <cellStyle name="Currency 5" xfId="20" xr:uid="{00000000-0005-0000-0000-00000B000000}"/>
    <cellStyle name="Currency 6" xfId="21" xr:uid="{00000000-0005-0000-0000-00000C000000}"/>
    <cellStyle name="Hyperlink" xfId="9" builtinId="8"/>
    <cellStyle name="Hyperlink 2" xfId="22" xr:uid="{00000000-0005-0000-0000-00000E000000}"/>
    <cellStyle name="Normal" xfId="0" builtinId="0"/>
    <cellStyle name="Normal 2" xfId="10" xr:uid="{00000000-0005-0000-0000-000010000000}"/>
    <cellStyle name="Normal 2 2" xfId="23" xr:uid="{00000000-0005-0000-0000-000011000000}"/>
    <cellStyle name="Normal 3" xfId="11" xr:uid="{00000000-0005-0000-0000-000012000000}"/>
    <cellStyle name="Normal 4" xfId="12" xr:uid="{00000000-0005-0000-0000-000013000000}"/>
    <cellStyle name="Normal 4 2" xfId="13" xr:uid="{00000000-0005-0000-0000-000014000000}"/>
    <cellStyle name="Normal 4 3" xfId="24" xr:uid="{00000000-0005-0000-0000-000015000000}"/>
    <cellStyle name="Normal 5" xfId="25" xr:uid="{00000000-0005-0000-0000-000016000000}"/>
    <cellStyle name="Normal 6" xfId="26" xr:uid="{00000000-0005-0000-0000-000017000000}"/>
    <cellStyle name="Normal 7" xfId="29" xr:uid="{00000000-0005-0000-0000-000018000000}"/>
    <cellStyle name="Percent" xfId="14" builtinId="5"/>
    <cellStyle name="Percent 2" xfId="15" xr:uid="{00000000-0005-0000-0000-00001A000000}"/>
    <cellStyle name="Percent 3" xfId="16" xr:uid="{00000000-0005-0000-0000-00001B000000}"/>
    <cellStyle name="Percent 4" xfId="27" xr:uid="{00000000-0005-0000-0000-00001C000000}"/>
    <cellStyle name="Percent 5" xfId="28" xr:uid="{00000000-0005-0000-0000-00001D000000}"/>
  </cellStyles>
  <dxfs count="22">
    <dxf>
      <fill>
        <patternFill>
          <bgColor theme="0" tint="-0.24994659260841701"/>
        </patternFill>
      </fill>
    </dxf>
    <dxf>
      <fill>
        <patternFill>
          <bgColor theme="0" tint="-0.24994659260841701"/>
        </patternFill>
      </fill>
    </dxf>
    <dxf>
      <font>
        <color theme="5" tint="-0.24994659260841701"/>
      </font>
      <fill>
        <patternFill>
          <bgColor rgb="FFFCD2DC"/>
        </patternFill>
      </fill>
    </dxf>
    <dxf>
      <fill>
        <patternFill>
          <bgColor theme="0" tint="-0.24994659260841701"/>
        </patternFill>
      </fill>
    </dxf>
    <dxf>
      <fill>
        <patternFill>
          <bgColor theme="0" tint="-0.24994659260841701"/>
        </patternFill>
      </fill>
    </dxf>
    <dxf>
      <font>
        <condense val="0"/>
        <extend val="0"/>
        <color rgb="FF9C0006"/>
      </font>
      <fill>
        <patternFill>
          <bgColor rgb="FFFFC7CE"/>
        </patternFill>
      </fill>
    </dxf>
    <dxf>
      <fill>
        <patternFill>
          <bgColor rgb="FFFFFFCC"/>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b/>
        <i val="0"/>
        <color rgb="FFFF0000"/>
      </font>
    </dxf>
    <dxf>
      <font>
        <condense val="0"/>
        <extend val="0"/>
        <color rgb="FF9C0006"/>
      </font>
      <fill>
        <patternFill>
          <bgColor rgb="FFFFC7CE"/>
        </patternFill>
      </fill>
    </dxf>
    <dxf>
      <font>
        <condense val="0"/>
        <extend val="0"/>
        <u val="double"/>
        <color indexed="10"/>
      </font>
    </dxf>
    <dxf>
      <font>
        <condense val="0"/>
        <extend val="0"/>
        <u val="double"/>
        <color indexed="10"/>
      </font>
    </dxf>
    <dxf>
      <font>
        <b/>
        <i val="0"/>
        <color rgb="FFFF0000"/>
      </font>
    </dxf>
  </dxfs>
  <tableStyles count="0" defaultTableStyle="TableStyleMedium9" defaultPivotStyle="PivotStyleLight16"/>
  <colors>
    <mruColors>
      <color rgb="FFFFFFCC"/>
      <color rgb="FF0000FF"/>
      <color rgb="FFCCCCFF"/>
      <color rgb="FFFCD2DC"/>
      <color rgb="FFFBD3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85725</xdr:colOff>
      <xdr:row>2</xdr:row>
      <xdr:rowOff>23813</xdr:rowOff>
    </xdr:from>
    <xdr:to>
      <xdr:col>28</xdr:col>
      <xdr:colOff>14004</xdr:colOff>
      <xdr:row>19</xdr:row>
      <xdr:rowOff>228600</xdr:rowOff>
    </xdr:to>
    <xdr:pic>
      <xdr:nvPicPr>
        <xdr:cNvPr id="2" name="Picture 2" descr="TDHCA logo_color.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600200" y="404813"/>
          <a:ext cx="2976279" cy="306228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85725</xdr:colOff>
      <xdr:row>0</xdr:row>
      <xdr:rowOff>28575</xdr:rowOff>
    </xdr:from>
    <xdr:to>
      <xdr:col>25</xdr:col>
      <xdr:colOff>72045</xdr:colOff>
      <xdr:row>9</xdr:row>
      <xdr:rowOff>95250</xdr:rowOff>
    </xdr:to>
    <xdr:pic>
      <xdr:nvPicPr>
        <xdr:cNvPr id="207521" name="Picture 2" descr="TDHCA logo_color.jpg">
          <a:extLst>
            <a:ext uri="{FF2B5EF4-FFF2-40B4-BE49-F238E27FC236}">
              <a16:creationId xmlns:a16="http://schemas.microsoft.com/office/drawing/2014/main" id="{00000000-0008-0000-0500-0000A12A0300}"/>
            </a:ext>
          </a:extLst>
        </xdr:cNvPr>
        <xdr:cNvPicPr>
          <a:picLocks noChangeAspect="1"/>
        </xdr:cNvPicPr>
      </xdr:nvPicPr>
      <xdr:blipFill>
        <a:blip xmlns:r="http://schemas.openxmlformats.org/officeDocument/2006/relationships" r:embed="rId1" cstate="print"/>
        <a:srcRect/>
        <a:stretch>
          <a:fillRect/>
        </a:stretch>
      </xdr:blipFill>
      <xdr:spPr bwMode="auto">
        <a:xfrm>
          <a:off x="2550319" y="28575"/>
          <a:ext cx="1688914" cy="16859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590550</xdr:colOff>
      <xdr:row>15</xdr:row>
      <xdr:rowOff>152400</xdr:rowOff>
    </xdr:from>
    <xdr:to>
      <xdr:col>8</xdr:col>
      <xdr:colOff>9525</xdr:colOff>
      <xdr:row>19</xdr:row>
      <xdr:rowOff>38100</xdr:rowOff>
    </xdr:to>
    <xdr:pic>
      <xdr:nvPicPr>
        <xdr:cNvPr id="2" name="Picture 1" descr="ist2_4789587-paper-clip-icon.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4248150" y="3009900"/>
          <a:ext cx="638175" cy="647700"/>
        </a:xfrm>
        <a:prstGeom prst="rect">
          <a:avLst/>
        </a:prstGeom>
        <a:noFill/>
        <a:ln w="9525">
          <a:noFill/>
          <a:miter lim="800000"/>
          <a:headEnd/>
          <a:tailEnd/>
        </a:ln>
      </xdr:spPr>
    </xdr:pic>
    <xdr:clientData/>
  </xdr:twoCellAnchor>
  <xdr:twoCellAnchor editAs="oneCell">
    <xdr:from>
      <xdr:col>6</xdr:col>
      <xdr:colOff>590550</xdr:colOff>
      <xdr:row>15</xdr:row>
      <xdr:rowOff>152400</xdr:rowOff>
    </xdr:from>
    <xdr:to>
      <xdr:col>8</xdr:col>
      <xdr:colOff>9525</xdr:colOff>
      <xdr:row>19</xdr:row>
      <xdr:rowOff>38100</xdr:rowOff>
    </xdr:to>
    <xdr:pic>
      <xdr:nvPicPr>
        <xdr:cNvPr id="3" name="Picture 1" descr="ist2_4789587-paper-clip-icon.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4248150" y="3009900"/>
          <a:ext cx="638175" cy="6477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161925</xdr:colOff>
      <xdr:row>8</xdr:row>
      <xdr:rowOff>0</xdr:rowOff>
    </xdr:from>
    <xdr:to>
      <xdr:col>7</xdr:col>
      <xdr:colOff>28575</xdr:colOff>
      <xdr:row>9</xdr:row>
      <xdr:rowOff>163830</xdr:rowOff>
    </xdr:to>
    <xdr:pic>
      <xdr:nvPicPr>
        <xdr:cNvPr id="2" name="Picture 1" descr="ist2_4789587-paper-clip-icon.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457575" y="2047875"/>
          <a:ext cx="476250" cy="3619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3095625</xdr:colOff>
      <xdr:row>0</xdr:row>
      <xdr:rowOff>19050</xdr:rowOff>
    </xdr:from>
    <xdr:to>
      <xdr:col>0</xdr:col>
      <xdr:colOff>4895850</xdr:colOff>
      <xdr:row>0</xdr:row>
      <xdr:rowOff>1485900</xdr:rowOff>
    </xdr:to>
    <xdr:pic>
      <xdr:nvPicPr>
        <xdr:cNvPr id="2" name="Picture 2" descr="TDHCA logo_color.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095625" y="19050"/>
          <a:ext cx="1800225" cy="14668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garoo\sections\mfmu\MF%20Bonds\BRB%20Lottery\2020%20Lottery\draft%202019%20MF%20Bond%20Pre%20Application_11%2027%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galvan\AppData\Local\Microsoft\Windows\INetCache\Content.Outlook\DC5R8OCI\DRAFT_22-MFUniformAp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roth\Desktop\2013%20FINAL%20Bond%20Pre%20Application_1-7-2013_shann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 DB Import"/>
      <sheetName val="REA DATA MASTER"/>
      <sheetName val="DB Import"/>
      <sheetName val="MF_Import"/>
      <sheetName val="1. App. Cover"/>
      <sheetName val="1a. App. Certification"/>
      <sheetName val="2. Cert. of Dev. Owner"/>
      <sheetName val="3. Appl. Elig. Cert."/>
      <sheetName val="4. MRB Resp of Costs Incurred"/>
      <sheetName val="5. Contact Info"/>
      <sheetName val="6. Site Info Part I"/>
      <sheetName val="7. Supporting Docs"/>
      <sheetName val="8. Site Info Part III"/>
      <sheetName val="9. Supporting Docs III"/>
      <sheetName val="10. Multi Site Info"/>
      <sheetName val="11. Elected Officials"/>
      <sheetName val="12. Neighborhood Orgs."/>
      <sheetName val="13. Cert of Notifications"/>
      <sheetName val="14. Dev. Narr."/>
      <sheetName val="15. Development Activities I"/>
      <sheetName val="16. Rent Schedule"/>
      <sheetName val="17. Annual Operating Expenses"/>
      <sheetName val="18. Pro Forma"/>
      <sheetName val="19. Development Cost Schedule"/>
      <sheetName val="20. Schedule of Sources"/>
      <sheetName val="21. Org Charts"/>
      <sheetName val="22. List of Orgs and Principals"/>
      <sheetName val="23. Organization Docs "/>
      <sheetName val="24. Nonprofit Support Docs."/>
      <sheetName val="25. Additional Documents"/>
      <sheetName val="26. Distribution List "/>
      <sheetName val="27. PAB Scoring Form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 DB Import"/>
      <sheetName val="REA DATA MASTER"/>
      <sheetName val="DB Import"/>
      <sheetName val="MF_Import"/>
      <sheetName val="Shae Import"/>
      <sheetName val="1. App. Cover"/>
      <sheetName val="Disclaimer"/>
      <sheetName val="1a. Certifications"/>
      <sheetName val="MFDLImport"/>
      <sheetName val="1b. 4% HTC-Bond Filing"/>
      <sheetName val="2. Cert. of Dev. Owner"/>
      <sheetName val="3. Appl. Elig. Cert."/>
      <sheetName val="4. MF Direct Loan Cert."/>
      <sheetName val="5. Contact Info"/>
      <sheetName val="6a. Competitive HTC Self Score"/>
      <sheetName val="6b. MFDL Self Score"/>
      <sheetName val="7. Site Info Part I"/>
      <sheetName val="CensusTractInfo"/>
      <sheetName val="8. Supporting Docs"/>
      <sheetName val="9. Site Info Part II"/>
      <sheetName val="OI"/>
      <sheetName val="10. Supporting Docs. II"/>
      <sheetName val="11. Site Info Part III"/>
      <sheetName val="12. Supporting Docs III"/>
      <sheetName val="13. Multi Site Info"/>
      <sheetName val="14. Elected Officials"/>
      <sheetName val="15. Neighborhood Orgs."/>
      <sheetName val="16. Cert of Notifications"/>
      <sheetName val="MFDL_allinone"/>
      <sheetName val="17. Dev. Narr."/>
      <sheetName val="18. Development Activities I"/>
      <sheetName val="19. Development Activities II"/>
      <sheetName val="19a. Income and Rent Levels"/>
      <sheetName val="20. Existing Dev Info"/>
      <sheetName val="21. Occupied Devs"/>
      <sheetName val="22. Architectural Drawings"/>
      <sheetName val="23. BldgUnit Config"/>
      <sheetName val="23a. Mobility Units"/>
      <sheetName val="23b. HV Units"/>
      <sheetName val="23c. Parking"/>
      <sheetName val="24. Rent Schedule"/>
      <sheetName val="24a. Average Income Calc"/>
      <sheetName val="25. Utility Allowance"/>
      <sheetName val="26. Annual Operating Expenses"/>
      <sheetName val="27. Pro Forma"/>
      <sheetName val="28. Off-site Cost"/>
      <sheetName val="29. Site Work Cost"/>
      <sheetName val="30. Development Cost Schedule"/>
      <sheetName val="31. Schedule of Sources"/>
      <sheetName val="32. MF Direct Loan - Fin. Cap"/>
      <sheetName val="33. Match Funds"/>
      <sheetName val="34. Financing Scoring"/>
      <sheetName val="35. Supporting Docs"/>
      <sheetName val="36. Sponsor Characteristics"/>
      <sheetName val="37. Org Charts"/>
      <sheetName val="38. List Orgs &amp; Principals"/>
      <sheetName val="39 Previous Participation"/>
      <sheetName val="40. Nonprofit Participation"/>
      <sheetName val="41. Nonprofit Support Docs."/>
      <sheetName val="42. Dev Team"/>
      <sheetName val="43. Architect Certification"/>
      <sheetName val="44. Experience"/>
      <sheetName val="45. Credit Limit Docs"/>
      <sheetName val="46. Community Input"/>
      <sheetName val="47. Third Party"/>
      <sheetName val="48. Tie-Breakers"/>
      <sheetName val="TractRank"/>
      <sheetName val="Deficiency Documents"/>
      <sheetName val="Scoring Notice"/>
      <sheetName val="RFAD"/>
      <sheetName val="RFI"/>
      <sheetName val="Appeals"/>
      <sheetName val="Public Comment"/>
      <sheetName val="Commit-Determ Notice"/>
      <sheetName val="MFDL Awd"/>
      <sheetName val="Carry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55">
          <cell r="F55">
            <v>0</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re-App. Certification"/>
      <sheetName val="2. Cert. of Dev. Owner"/>
      <sheetName val="3. Cert. of Prin."/>
      <sheetName val="4. MRB Resp of Costs Incurred"/>
      <sheetName val="5. Applicant Contact Info"/>
      <sheetName val="6. Site Information Form"/>
      <sheetName val="7. Supporting Docs."/>
      <sheetName val="8. Site Info. Part II"/>
      <sheetName val="9. Supporting Docs. II"/>
      <sheetName val="10. Scattered Site Info"/>
      <sheetName val="11. Elected Officials"/>
      <sheetName val="12. Neighborhood Orgs."/>
      <sheetName val="13. Cert of Notifications"/>
      <sheetName val="14. Dev. Narr."/>
      <sheetName val="15. Development Activities"/>
      <sheetName val="16. Rent Schedule"/>
      <sheetName val="17. Current Market Info"/>
      <sheetName val="18. Utility Allowance"/>
      <sheetName val="19. Annual Operating Expenses"/>
      <sheetName val="20. Proforma"/>
      <sheetName val="21. Offsite Cost"/>
      <sheetName val="22. Site Work Cost"/>
      <sheetName val="23. Development Cost Schedule"/>
      <sheetName val="24. Sources &amp; Uses"/>
      <sheetName val="25. Financing Narrative"/>
      <sheetName val="26. Org Charts"/>
      <sheetName val="27. List of Orgs and Principals"/>
      <sheetName val="28. Organization Docs"/>
      <sheetName val="29. Nonprofit Participation"/>
      <sheetName val="30. Nonprofit Support Docs."/>
      <sheetName val="31. Additional Docs"/>
      <sheetName val="PAB Scoring Form"/>
      <sheetName val="Sheet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persons/person.xml><?xml version="1.0" encoding="utf-8"?>
<personList xmlns="http://schemas.microsoft.com/office/spreadsheetml/2018/threadedcomments" xmlns:x="http://schemas.openxmlformats.org/spreadsheetml/2006/main">
  <person displayName="Liz Cline" id="{3EA4FCF6-A20C-4F64-B5AE-EC4318FB36C8}" userId="S::liz.cline@tdhca.state.tx.us::1b836ddb-ef32-4a4e-94dd-d38e85262f42" providerId="AD"/>
  <person displayName="Teresa Morales" id="{B458A545-3D93-4786-BBB5-C6A913B76A4C}" userId="S::teresa.morales@tdhca.state.tx.us::738997d8-404c-4e29-8f6f-1ca6a6bdcc2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D22" dT="2024-11-05T21:17:20.96" personId="{3EA4FCF6-A20C-4F64-B5AE-EC4318FB36C8}" id="{5C9262C4-5C2C-46ED-82C7-0D545BC8EF72}">
    <text>Should Supportive Housing be added?</text>
  </threadedComment>
  <threadedComment ref="AD22" dT="2025-11-17T19:34:55.90" personId="{B458A545-3D93-4786-BBB5-C6A913B76A4C}" id="{6A883A84-B1C8-4C59-8BF5-940AFD57DB3F}" parentId="{5C9262C4-5C2C-46ED-82C7-0D545BC8EF72}">
    <text xml:space="preserve">I generally  kept supportive housing out because we never see them on our deals.  I suppose if we did we would just follow what the QAP allows.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8" Type="http://schemas.openxmlformats.org/officeDocument/2006/relationships/hyperlink" Target="mailto:shari.anderson@bracewell.com" TargetMode="External"/><Relationship Id="rId3" Type="http://schemas.openxmlformats.org/officeDocument/2006/relationships/hyperlink" Target="mailto:shannon.roth@tdhca.state.tx.us" TargetMode="External"/><Relationship Id="rId7" Type="http://schemas.openxmlformats.org/officeDocument/2006/relationships/hyperlink" Target="mailto:andrew.prihoda@bracewell.com" TargetMode="Externa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hyperlink" Target="mailto:victoria.ozimek@bracewell.com" TargetMode="External"/><Relationship Id="rId11" Type="http://schemas.openxmlformats.org/officeDocument/2006/relationships/printerSettings" Target="../printerSettings/printerSettings38.bin"/><Relationship Id="rId5" Type="http://schemas.openxmlformats.org/officeDocument/2006/relationships/hyperlink" Target="mailto:elizabeth.bowes@bracewell.com" TargetMode="External"/><Relationship Id="rId10" Type="http://schemas.openxmlformats.org/officeDocument/2006/relationships/hyperlink" Target="mailto:jonathan.galvan@tdhca.state.tx.us" TargetMode="External"/><Relationship Id="rId4" Type="http://schemas.openxmlformats.org/officeDocument/2006/relationships/hyperlink" Target="mailto:mmalveaux@mphlegal.com" TargetMode="External"/><Relationship Id="rId9" Type="http://schemas.openxmlformats.org/officeDocument/2006/relationships/hyperlink" Target="mailto:shannon.roth@tdhca.state.tx.us"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4"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vmlDrawing" Target="../drawings/vmlDrawing3.vm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microsoft.com/office/2017/10/relationships/threadedComment" Target="../threadedComments/threadedComment1.xml"/><Relationship Id="rId5" Type="http://schemas.openxmlformats.org/officeDocument/2006/relationships/comments" Target="../comments3.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U6"/>
  <sheetViews>
    <sheetView workbookViewId="0">
      <selection activeCell="G14" sqref="G14"/>
    </sheetView>
  </sheetViews>
  <sheetFormatPr defaultColWidth="9.33203125" defaultRowHeight="14.4" x14ac:dyDescent="0.3"/>
  <cols>
    <col min="1" max="1" width="26.44140625" style="649" bestFit="1" customWidth="1"/>
    <col min="2" max="2" width="16.5546875" style="649" bestFit="1" customWidth="1"/>
    <col min="3" max="3" width="16.6640625" style="649" bestFit="1" customWidth="1"/>
    <col min="4" max="4" width="28.5546875" style="649" bestFit="1" customWidth="1"/>
    <col min="5" max="5" width="13.6640625" style="649" bestFit="1" customWidth="1"/>
    <col min="6" max="6" width="14.33203125" style="649" bestFit="1" customWidth="1"/>
    <col min="7" max="7" width="9.6640625" style="649" bestFit="1" customWidth="1"/>
    <col min="8" max="8" width="10.33203125" style="649" bestFit="1" customWidth="1"/>
    <col min="9" max="9" width="15.33203125" style="649" bestFit="1" customWidth="1"/>
    <col min="10" max="10" width="16.33203125" style="649" bestFit="1" customWidth="1"/>
    <col min="11" max="11" width="17.6640625" style="649" bestFit="1" customWidth="1"/>
    <col min="12" max="12" width="15.6640625" style="649" bestFit="1" customWidth="1"/>
    <col min="13" max="13" width="10.5546875" style="649" bestFit="1" customWidth="1"/>
    <col min="14" max="14" width="30.6640625" style="649" bestFit="1" customWidth="1"/>
    <col min="15" max="15" width="14.6640625" style="649" bestFit="1" customWidth="1"/>
    <col min="16" max="16" width="19.33203125" style="649" bestFit="1" customWidth="1"/>
    <col min="17" max="17" width="21" style="649" bestFit="1" customWidth="1"/>
    <col min="18" max="18" width="17.33203125" style="649" bestFit="1" customWidth="1"/>
    <col min="19" max="19" width="20.33203125" style="649" bestFit="1" customWidth="1"/>
    <col min="20" max="20" width="21.6640625" style="649" bestFit="1" customWidth="1"/>
    <col min="21" max="21" width="7.33203125" style="649" bestFit="1" customWidth="1"/>
    <col min="22" max="22" width="9" style="649" bestFit="1" customWidth="1"/>
    <col min="23" max="23" width="9.6640625" style="649" bestFit="1" customWidth="1"/>
    <col min="24" max="24" width="10" style="649" bestFit="1" customWidth="1"/>
    <col min="25" max="25" width="11.44140625" style="649" bestFit="1" customWidth="1"/>
    <col min="26" max="26" width="5.6640625" style="649" bestFit="1" customWidth="1"/>
    <col min="27" max="27" width="22.33203125" style="649" bestFit="1" customWidth="1"/>
    <col min="28" max="28" width="12.5546875" style="649" bestFit="1" customWidth="1"/>
    <col min="29" max="29" width="11.33203125" style="649" bestFit="1" customWidth="1"/>
    <col min="30" max="30" width="25.33203125" style="649" bestFit="1" customWidth="1"/>
    <col min="31" max="31" width="12.44140625" style="649" bestFit="1" customWidth="1"/>
    <col min="32" max="32" width="10.5546875" style="649" bestFit="1" customWidth="1"/>
    <col min="33" max="33" width="9.6640625" style="649" bestFit="1" customWidth="1"/>
    <col min="34" max="34" width="13.5546875" style="649" bestFit="1" customWidth="1"/>
    <col min="35" max="35" width="10.6640625" style="649" bestFit="1" customWidth="1"/>
    <col min="36" max="36" width="13.33203125" style="649" bestFit="1" customWidth="1"/>
    <col min="37" max="37" width="10.6640625" style="649" bestFit="1" customWidth="1"/>
    <col min="38" max="38" width="17.5546875" style="649" bestFit="1" customWidth="1"/>
    <col min="39" max="39" width="21.6640625" style="649" bestFit="1" customWidth="1"/>
    <col min="40" max="40" width="20.6640625" style="649" bestFit="1" customWidth="1"/>
    <col min="41" max="41" width="14.6640625" style="649" bestFit="1" customWidth="1"/>
    <col min="42" max="42" width="40" style="649" bestFit="1" customWidth="1"/>
    <col min="43" max="43" width="24.44140625" style="649" bestFit="1" customWidth="1"/>
    <col min="44" max="44" width="29.6640625" style="649" bestFit="1" customWidth="1"/>
    <col min="45" max="45" width="16.6640625" style="649" bestFit="1" customWidth="1"/>
    <col min="46" max="46" width="13.6640625" style="649" bestFit="1" customWidth="1"/>
    <col min="47" max="47" width="16.6640625" style="649" bestFit="1" customWidth="1"/>
    <col min="48" max="48" width="28" style="649" bestFit="1" customWidth="1"/>
    <col min="49" max="49" width="11.6640625" style="649" customWidth="1"/>
    <col min="50" max="50" width="20.33203125" style="649" bestFit="1" customWidth="1"/>
    <col min="51" max="51" width="23.6640625" style="649" bestFit="1" customWidth="1"/>
    <col min="52" max="52" width="25" style="649" bestFit="1" customWidth="1"/>
    <col min="53" max="53" width="27.44140625" style="649" bestFit="1" customWidth="1"/>
    <col min="54" max="54" width="29.33203125" style="649" bestFit="1" customWidth="1"/>
    <col min="55" max="55" width="24.6640625" style="649" bestFit="1" customWidth="1"/>
    <col min="56" max="56" width="27.6640625" style="649" bestFit="1" customWidth="1"/>
    <col min="57" max="57" width="20.6640625" style="649" bestFit="1" customWidth="1"/>
    <col min="58" max="58" width="23.6640625" style="649" bestFit="1" customWidth="1"/>
    <col min="59" max="59" width="27.33203125" style="649" bestFit="1" customWidth="1"/>
    <col min="60" max="60" width="30.33203125" style="649" bestFit="1" customWidth="1"/>
    <col min="61" max="61" width="25" style="649" bestFit="1" customWidth="1"/>
    <col min="62" max="62" width="26.44140625" style="649" bestFit="1" customWidth="1"/>
    <col min="63" max="63" width="31.5546875" style="649" bestFit="1" customWidth="1"/>
    <col min="64" max="64" width="27.5546875" style="649" bestFit="1" customWidth="1"/>
    <col min="65" max="65" width="28.6640625" style="649" bestFit="1" customWidth="1"/>
    <col min="66" max="66" width="13.33203125" style="649" bestFit="1" customWidth="1"/>
    <col min="67" max="67" width="31.5546875" style="649" bestFit="1" customWidth="1"/>
    <col min="68" max="68" width="24.44140625" style="649" bestFit="1" customWidth="1"/>
    <col min="69" max="69" width="28.6640625" style="649" bestFit="1" customWidth="1"/>
    <col min="70" max="70" width="16.6640625" style="649" bestFit="1" customWidth="1"/>
    <col min="71" max="71" width="10.33203125" style="649" bestFit="1" customWidth="1"/>
    <col min="72" max="72" width="14.33203125" style="649" customWidth="1"/>
    <col min="73" max="73" width="16.6640625" style="649" customWidth="1"/>
    <col min="74" max="16384" width="9.33203125" style="649"/>
  </cols>
  <sheetData>
    <row r="1" spans="1:73" ht="15" customHeight="1" thickBot="1" x14ac:dyDescent="0.35">
      <c r="A1" s="587" t="s">
        <v>752</v>
      </c>
      <c r="B1" s="587" t="s">
        <v>753</v>
      </c>
      <c r="C1" s="587" t="s">
        <v>754</v>
      </c>
      <c r="D1" s="587" t="s">
        <v>755</v>
      </c>
      <c r="E1" s="587" t="s">
        <v>620</v>
      </c>
      <c r="F1" s="587" t="s">
        <v>621</v>
      </c>
      <c r="G1" s="587" t="s">
        <v>756</v>
      </c>
      <c r="H1" s="587" t="s">
        <v>757</v>
      </c>
      <c r="I1" s="587" t="s">
        <v>622</v>
      </c>
      <c r="J1" s="587" t="s">
        <v>40</v>
      </c>
      <c r="K1" s="587" t="s">
        <v>634</v>
      </c>
      <c r="L1" s="587" t="s">
        <v>635</v>
      </c>
      <c r="M1" s="587" t="s">
        <v>657</v>
      </c>
      <c r="N1" s="587" t="s">
        <v>633</v>
      </c>
      <c r="O1" s="587" t="s">
        <v>44</v>
      </c>
      <c r="P1" s="587" t="s">
        <v>636</v>
      </c>
      <c r="Q1" s="587" t="s">
        <v>637</v>
      </c>
      <c r="R1" s="587" t="s">
        <v>638</v>
      </c>
      <c r="S1" s="587" t="s">
        <v>639</v>
      </c>
      <c r="T1" s="587" t="s">
        <v>640</v>
      </c>
      <c r="U1" s="587" t="s">
        <v>88</v>
      </c>
      <c r="V1" s="587" t="s">
        <v>641</v>
      </c>
      <c r="W1" s="587" t="s">
        <v>642</v>
      </c>
      <c r="X1" s="587" t="s">
        <v>758</v>
      </c>
      <c r="Y1" s="587" t="s">
        <v>759</v>
      </c>
      <c r="Z1" s="587" t="s">
        <v>29</v>
      </c>
      <c r="AA1" s="587" t="s">
        <v>623</v>
      </c>
      <c r="AB1" s="587" t="s">
        <v>624</v>
      </c>
      <c r="AC1" s="587" t="s">
        <v>625</v>
      </c>
      <c r="AD1" s="587" t="s">
        <v>656</v>
      </c>
      <c r="AE1" s="587" t="s">
        <v>3</v>
      </c>
      <c r="AF1" s="587" t="s">
        <v>604</v>
      </c>
      <c r="AG1" s="587" t="s">
        <v>645</v>
      </c>
      <c r="AH1" s="587" t="s">
        <v>646</v>
      </c>
      <c r="AI1" s="587" t="s">
        <v>647</v>
      </c>
      <c r="AJ1" s="587" t="s">
        <v>648</v>
      </c>
      <c r="AK1" s="587" t="s">
        <v>649</v>
      </c>
      <c r="AL1" s="587" t="s">
        <v>650</v>
      </c>
      <c r="AM1" s="587" t="s">
        <v>760</v>
      </c>
      <c r="AN1" s="587" t="s">
        <v>761</v>
      </c>
      <c r="AO1" s="587" t="s">
        <v>644</v>
      </c>
      <c r="AP1" s="587" t="s">
        <v>922</v>
      </c>
      <c r="AQ1" s="587" t="s">
        <v>762</v>
      </c>
      <c r="AR1" s="587" t="s">
        <v>658</v>
      </c>
      <c r="AS1" s="587" t="s">
        <v>655</v>
      </c>
      <c r="AT1" s="587" t="s">
        <v>763</v>
      </c>
      <c r="AU1" s="587" t="s">
        <v>764</v>
      </c>
      <c r="AV1" s="587" t="s">
        <v>196</v>
      </c>
      <c r="AW1" s="587" t="s">
        <v>197</v>
      </c>
      <c r="AX1" s="587" t="s">
        <v>626</v>
      </c>
      <c r="AY1" s="587" t="s">
        <v>627</v>
      </c>
      <c r="AZ1" s="587" t="s">
        <v>628</v>
      </c>
      <c r="BA1" s="587" t="s">
        <v>629</v>
      </c>
      <c r="BB1" s="587" t="s">
        <v>630</v>
      </c>
      <c r="BC1" s="587" t="s">
        <v>765</v>
      </c>
      <c r="BD1" s="587" t="s">
        <v>766</v>
      </c>
      <c r="BE1" s="587" t="s">
        <v>767</v>
      </c>
      <c r="BF1" s="587" t="s">
        <v>768</v>
      </c>
      <c r="BG1" s="587" t="s">
        <v>769</v>
      </c>
      <c r="BH1" s="587" t="s">
        <v>770</v>
      </c>
      <c r="BI1" s="587" t="s">
        <v>771</v>
      </c>
      <c r="BJ1" s="587" t="s">
        <v>772</v>
      </c>
      <c r="BK1" s="587" t="s">
        <v>631</v>
      </c>
      <c r="BL1" s="587" t="s">
        <v>654</v>
      </c>
      <c r="BM1" s="587" t="s">
        <v>773</v>
      </c>
      <c r="BN1" s="587" t="s">
        <v>774</v>
      </c>
      <c r="BO1" s="587" t="s">
        <v>632</v>
      </c>
      <c r="BP1" s="587" t="s">
        <v>643</v>
      </c>
      <c r="BQ1" s="587" t="s">
        <v>651</v>
      </c>
      <c r="BR1" s="587" t="s">
        <v>652</v>
      </c>
      <c r="BS1" s="875" t="s">
        <v>653</v>
      </c>
      <c r="BT1" s="876" t="s">
        <v>1068</v>
      </c>
      <c r="BU1" s="877" t="s">
        <v>1069</v>
      </c>
    </row>
    <row r="2" spans="1:73" x14ac:dyDescent="0.3">
      <c r="A2" s="588"/>
      <c r="B2" s="177"/>
      <c r="C2" s="177"/>
      <c r="D2" s="177"/>
      <c r="E2" s="177"/>
      <c r="F2" s="177"/>
      <c r="G2" s="722"/>
      <c r="H2" s="177"/>
      <c r="I2" s="177"/>
      <c r="J2" s="37" t="e">
        <f>#REF!</f>
        <v>#REF!</v>
      </c>
      <c r="K2" s="37" t="e">
        <f>#REF!</f>
        <v>#REF!</v>
      </c>
      <c r="L2" s="487"/>
      <c r="M2" s="37" t="e">
        <f>#REF!</f>
        <v>#REF!</v>
      </c>
      <c r="N2" s="27" t="e">
        <f>IF(#REF!="yes", "Y", "N")</f>
        <v>#REF!</v>
      </c>
      <c r="O2" s="37" t="e">
        <f>#REF!</f>
        <v>#REF!</v>
      </c>
      <c r="P2" s="37">
        <f>'1. Pre-app Certification'!J13</f>
        <v>0</v>
      </c>
      <c r="Q2" s="37" t="e">
        <f>#REF!</f>
        <v>#REF!</v>
      </c>
      <c r="R2" s="37" t="e">
        <f>#REF!</f>
        <v>#REF!</v>
      </c>
      <c r="S2" s="37" t="e">
        <f>#REF!</f>
        <v>#REF!</v>
      </c>
      <c r="T2" s="179" t="e">
        <f>#REF!</f>
        <v>#REF!</v>
      </c>
      <c r="U2" s="107" t="e">
        <f>#REF!</f>
        <v>#REF!</v>
      </c>
      <c r="V2" s="487"/>
      <c r="W2" s="177"/>
      <c r="X2" s="177"/>
      <c r="Y2" s="589" t="e">
        <f>HYPERLINK(Y3, "MAP")</f>
        <v>#REF!</v>
      </c>
      <c r="Z2" s="27" t="e">
        <f>#REF!</f>
        <v>#REF!</v>
      </c>
      <c r="AA2" s="27" t="e">
        <f>IF(AND(#REF!&lt;1,#REF!&lt; 1),"N", "Y")</f>
        <v>#REF!</v>
      </c>
      <c r="AB2" s="649" t="e">
        <f>IF(#REF!&gt;0,"Y", "N")</f>
        <v>#REF!</v>
      </c>
      <c r="AC2" s="649" t="e">
        <f>IF(#REF!&gt;0,"Y", "N")</f>
        <v>#REF!</v>
      </c>
      <c r="AD2" s="178" t="e">
        <f>#REF!</f>
        <v>#REF!</v>
      </c>
      <c r="AE2" s="107" t="e">
        <f>#REF!</f>
        <v>#REF!</v>
      </c>
      <c r="AF2" s="107" t="e">
        <f>#REF!</f>
        <v>#REF!</v>
      </c>
      <c r="AG2" s="107" t="e">
        <f>#REF!</f>
        <v>#REF!</v>
      </c>
      <c r="AH2" s="653" t="e">
        <f>AG2/AF2</f>
        <v>#REF!</v>
      </c>
      <c r="AI2" s="27" t="e">
        <f>#REF!</f>
        <v>#REF!</v>
      </c>
      <c r="AJ2" s="27" t="e">
        <f>IF(#REF!&gt;0,"SF",IF(#REF!&gt;0,"SRO",IF(#REF!&gt;0,"Duplex",IF(#REF!&gt;0,"4-plex",IF(#REF!&gt;0,"Garden",IF(#REF!&gt;0,"TH", IF(#REF!&gt;0, "Transitional","")))))))</f>
        <v>#REF!</v>
      </c>
      <c r="AK2" s="27" t="e">
        <f>SUMPRODUCT(#REF!,#REF!)/#REF!</f>
        <v>#REF!</v>
      </c>
      <c r="AL2" s="27" t="e">
        <f>#REF!</f>
        <v>#REF!</v>
      </c>
      <c r="AM2" s="590" t="e">
        <f>#REF!</f>
        <v>#REF!</v>
      </c>
      <c r="AN2" s="177"/>
      <c r="AO2" s="591" t="e">
        <f>AN2/AF2</f>
        <v>#REF!</v>
      </c>
      <c r="AP2" s="592" t="e">
        <f>IF(#REF!&gt; 0,#REF!, IF(#REF!&gt; 0,#REF!,#REF!))</f>
        <v>#REF!</v>
      </c>
      <c r="AQ2" s="592" t="e">
        <f>#REF!</f>
        <v>#REF!</v>
      </c>
      <c r="AR2" s="592" t="e">
        <f>SUM(#REF!)</f>
        <v>#REF!</v>
      </c>
      <c r="AS2" s="591" t="e">
        <f>AR2/AF2</f>
        <v>#REF!</v>
      </c>
      <c r="AT2" s="592" t="e">
        <f>#REF!</f>
        <v>#REF!</v>
      </c>
      <c r="AU2" s="591" t="e">
        <f>AT2/AF2</f>
        <v>#REF!</v>
      </c>
      <c r="AV2" s="592" t="e">
        <f>#REF!</f>
        <v>#REF!</v>
      </c>
      <c r="AW2" s="592" t="e">
        <f>#REF!</f>
        <v>#REF!</v>
      </c>
      <c r="AX2" s="592" t="e">
        <f>#REF!</f>
        <v>#REF!</v>
      </c>
      <c r="AY2" s="592" t="e">
        <f>#REF!</f>
        <v>#REF!</v>
      </c>
      <c r="AZ2" s="590" t="e">
        <f>#REF!</f>
        <v>#REF!</v>
      </c>
      <c r="BA2" s="590" t="e">
        <f>#REF!+#REF!</f>
        <v>#REF!</v>
      </c>
      <c r="BB2" s="592" t="e">
        <f>#REF!+#REF!</f>
        <v>#REF!</v>
      </c>
      <c r="BC2" s="592" t="e">
        <f>#REF!</f>
        <v>#REF!</v>
      </c>
      <c r="BD2" s="591" t="e">
        <f>BC2/AF2</f>
        <v>#REF!</v>
      </c>
      <c r="BE2" s="488"/>
      <c r="BF2" s="488"/>
      <c r="BG2" s="488"/>
      <c r="BH2" s="488"/>
      <c r="BI2" s="591" t="e">
        <f>SUM(#REF!,#REF!,#REF!,#REF!)/AF2</f>
        <v>#REF!</v>
      </c>
      <c r="BJ2" s="591" t="e">
        <f>#REF!/AF2</f>
        <v>#REF!</v>
      </c>
      <c r="BK2" s="590" t="e">
        <f>#REF!</f>
        <v>#REF!</v>
      </c>
      <c r="BL2" s="488"/>
      <c r="BM2" s="488"/>
      <c r="BN2" s="177"/>
      <c r="BO2" s="177"/>
      <c r="BP2" s="177"/>
      <c r="BQ2" s="725" t="e">
        <f>IF(OR(#REF!=1,#REF!="1st",#REF!="first"),#REF!,IF(OR(#REF!=1,#REF!="1st",#REF!="first"),#REF!,IF(OR(#REF!=1,#REF!="1st",#REF!="first"),#REF!,IF(OR(#REF!=1,#REF!="1st",#REF!="first"),#REF!,IF(OR(#REF!=1,#REF!="1st",#REF!="first"),#REF!,IF(OR(#REF!=1,#REF!="1st",#REF!="first"),#REF!,IF(OR(#REF!=1,#REF!="1st",#REF!="first"),#REF!,#REF!)))))))</f>
        <v>#REF!</v>
      </c>
      <c r="BR2" s="723" t="e">
        <f>#REF!</f>
        <v>#REF!</v>
      </c>
      <c r="BS2" s="724" t="e">
        <f>#REF!</f>
        <v>#REF!</v>
      </c>
      <c r="BT2" s="649" t="e">
        <f>#REF!</f>
        <v>#REF!</v>
      </c>
      <c r="BU2" s="649" t="e">
        <f>#REF!</f>
        <v>#REF!</v>
      </c>
    </row>
    <row r="3" spans="1:73" x14ac:dyDescent="0.3">
      <c r="Y3" s="593" t="e">
        <f>CONCATENATE("http://maps.google.com/maps?hl=en&amp;tab=wl&amp;q=",#REF!, ", ",#REF!,", TX&amp;meta=")</f>
        <v>#REF!</v>
      </c>
      <c r="AJ3" s="27"/>
      <c r="AK3" s="27"/>
      <c r="AL3" s="27"/>
      <c r="AM3" s="27"/>
      <c r="AN3" s="27"/>
    </row>
    <row r="4" spans="1:73" x14ac:dyDescent="0.3">
      <c r="AV4" s="37"/>
    </row>
    <row r="5" spans="1:73" x14ac:dyDescent="0.3">
      <c r="AW5" s="37"/>
    </row>
    <row r="6" spans="1:73" x14ac:dyDescent="0.3">
      <c r="AV6" s="37"/>
    </row>
  </sheetData>
  <customSheetViews>
    <customSheetView guid="{737FBFD5-CE93-4961-AB5C-F35422E126FB}" state="hidden">
      <selection activeCell="G14" sqref="G14"/>
      <pageMargins left="0.7" right="0.7" top="0.75" bottom="0.75" header="0.3" footer="0.3"/>
    </customSheetView>
    <customSheetView guid="{EDBCCE45-0D94-4979-AAEC-2B9EE54B95A8}" showPageBreaks="1" state="hidden">
      <selection activeCell="G14" sqref="G14"/>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CW52"/>
  <sheetViews>
    <sheetView showGridLines="0" topLeftCell="A18" zoomScaleNormal="100" workbookViewId="0">
      <selection activeCell="AE38" sqref="AE38"/>
    </sheetView>
  </sheetViews>
  <sheetFormatPr defaultRowHeight="14.4" x14ac:dyDescent="0.3"/>
  <cols>
    <col min="1" max="1" width="3" customWidth="1"/>
    <col min="2" max="2" width="2.33203125" customWidth="1"/>
    <col min="3" max="3" width="2.5546875" customWidth="1"/>
    <col min="4" max="4" width="2.6640625" customWidth="1"/>
    <col min="5" max="5" width="2.33203125" customWidth="1"/>
    <col min="6" max="6" width="4.33203125" customWidth="1"/>
    <col min="7" max="20" width="2.33203125" customWidth="1"/>
    <col min="21" max="21" width="28" customWidth="1"/>
    <col min="22" max="22" width="12.33203125" customWidth="1"/>
    <col min="23" max="24" width="2.33203125" customWidth="1"/>
    <col min="25" max="25" width="3.6640625" customWidth="1"/>
    <col min="26" max="27" width="2.33203125" customWidth="1"/>
    <col min="28" max="28" width="6" customWidth="1"/>
  </cols>
  <sheetData>
    <row r="1" spans="1:101" ht="15" customHeight="1" x14ac:dyDescent="0.3">
      <c r="A1" s="1295" t="s">
        <v>1170</v>
      </c>
      <c r="B1" s="1296"/>
      <c r="C1" s="1296"/>
      <c r="D1" s="1296"/>
      <c r="E1" s="1296"/>
      <c r="F1" s="1296"/>
      <c r="G1" s="1296"/>
      <c r="H1" s="1296"/>
      <c r="I1" s="1296"/>
      <c r="J1" s="1296"/>
      <c r="K1" s="1296"/>
      <c r="L1" s="1296"/>
      <c r="M1" s="1296"/>
      <c r="N1" s="1296"/>
      <c r="O1" s="1296"/>
      <c r="P1" s="1296"/>
      <c r="Q1" s="1296"/>
      <c r="R1" s="1296"/>
      <c r="S1" s="1296"/>
      <c r="T1" s="1296"/>
      <c r="U1" s="1296"/>
      <c r="V1" s="1296"/>
      <c r="W1" s="1296"/>
      <c r="X1" s="1296"/>
      <c r="Y1" s="1296"/>
      <c r="Z1" s="1309"/>
      <c r="AA1" s="979"/>
      <c r="AB1" s="979"/>
    </row>
    <row r="2" spans="1:101" ht="15.75" customHeight="1" thickBot="1" x14ac:dyDescent="0.35">
      <c r="A2" s="1297"/>
      <c r="B2" s="1298"/>
      <c r="C2" s="1298"/>
      <c r="D2" s="1298"/>
      <c r="E2" s="1298"/>
      <c r="F2" s="1298"/>
      <c r="G2" s="1298"/>
      <c r="H2" s="1298"/>
      <c r="I2" s="1298"/>
      <c r="J2" s="1298"/>
      <c r="K2" s="1298"/>
      <c r="L2" s="1298"/>
      <c r="M2" s="1298"/>
      <c r="N2" s="1298"/>
      <c r="O2" s="1298"/>
      <c r="P2" s="1298"/>
      <c r="Q2" s="1298"/>
      <c r="R2" s="1298"/>
      <c r="S2" s="1298"/>
      <c r="T2" s="1298"/>
      <c r="U2" s="1298"/>
      <c r="V2" s="1298"/>
      <c r="W2" s="1298"/>
      <c r="X2" s="1298"/>
      <c r="Y2" s="1298"/>
      <c r="Z2" s="1310"/>
      <c r="AA2" s="979"/>
      <c r="AB2" s="979"/>
    </row>
    <row r="3" spans="1:101" ht="9.75" customHeight="1" thickBot="1" x14ac:dyDescent="0.35">
      <c r="A3" s="123"/>
      <c r="B3" s="123"/>
      <c r="C3" s="123"/>
      <c r="D3" s="123"/>
      <c r="E3" s="123"/>
      <c r="F3" s="123"/>
      <c r="G3" s="123"/>
      <c r="H3" s="123"/>
      <c r="I3" s="123"/>
      <c r="J3" s="123"/>
      <c r="K3" s="123"/>
      <c r="L3" s="123"/>
      <c r="M3" s="123"/>
      <c r="N3" s="123"/>
      <c r="O3" s="123"/>
      <c r="P3" s="123"/>
      <c r="Q3" s="123"/>
      <c r="R3" s="123"/>
      <c r="S3" s="123"/>
      <c r="T3" s="123"/>
      <c r="U3" s="123"/>
      <c r="V3" s="123"/>
      <c r="W3" s="123"/>
      <c r="X3" s="123"/>
      <c r="Y3" s="123"/>
      <c r="Z3" s="124"/>
      <c r="AA3" s="830"/>
      <c r="AB3" s="830"/>
    </row>
    <row r="4" spans="1:101" s="569" customFormat="1" ht="29.4" customHeight="1" thickBot="1" x14ac:dyDescent="0.35">
      <c r="A4" s="261" t="s">
        <v>61</v>
      </c>
      <c r="B4" s="1747" t="s">
        <v>1305</v>
      </c>
      <c r="C4" s="1748"/>
      <c r="D4" s="1748"/>
      <c r="E4" s="1748"/>
      <c r="F4" s="1748"/>
      <c r="G4" s="1748"/>
      <c r="H4" s="1748"/>
      <c r="I4" s="1748"/>
      <c r="J4" s="1748"/>
      <c r="K4" s="1748"/>
      <c r="L4" s="1748"/>
      <c r="M4" s="1748"/>
      <c r="N4" s="1748"/>
      <c r="O4" s="1748"/>
      <c r="P4" s="1748"/>
      <c r="Q4" s="1748"/>
      <c r="R4" s="1748"/>
      <c r="S4" s="1748"/>
      <c r="T4" s="1748"/>
      <c r="U4" s="1748"/>
      <c r="V4" s="1748"/>
      <c r="W4" s="1748"/>
      <c r="X4" s="1748"/>
      <c r="Y4" s="1748"/>
      <c r="Z4" s="1749"/>
      <c r="AA4" s="884"/>
      <c r="AB4" s="884"/>
      <c r="AC4" s="884"/>
      <c r="BE4" s="884"/>
      <c r="BF4" s="884"/>
      <c r="BG4" s="884"/>
      <c r="BH4" s="884"/>
      <c r="BI4" s="884"/>
    </row>
    <row r="5" spans="1:101" s="569" customFormat="1" ht="28.2" customHeight="1" x14ac:dyDescent="0.3">
      <c r="A5" s="259"/>
      <c r="B5" s="1746" t="s">
        <v>1254</v>
      </c>
      <c r="C5" s="1746"/>
      <c r="D5" s="1746"/>
      <c r="E5" s="1746"/>
      <c r="F5" s="1746"/>
      <c r="G5" s="1746"/>
      <c r="H5" s="1746"/>
      <c r="I5" s="1746"/>
      <c r="J5" s="1746"/>
      <c r="K5" s="1746"/>
      <c r="L5" s="1746"/>
      <c r="M5" s="1746"/>
      <c r="N5" s="1746"/>
      <c r="O5" s="1746"/>
      <c r="P5" s="1746"/>
      <c r="Q5" s="1746"/>
      <c r="R5" s="1746"/>
      <c r="S5" s="1746"/>
      <c r="T5" s="1746"/>
      <c r="U5" s="1746"/>
      <c r="V5" s="1746"/>
      <c r="W5" s="1746"/>
      <c r="X5" s="1746"/>
      <c r="Y5" s="1746"/>
      <c r="Z5" s="1041"/>
      <c r="AA5" s="884"/>
      <c r="AB5" s="884"/>
      <c r="AC5" s="884"/>
      <c r="BE5" s="884"/>
      <c r="BF5" s="884"/>
      <c r="BG5" s="884"/>
      <c r="BH5" s="884"/>
      <c r="BI5" s="884"/>
    </row>
    <row r="6" spans="1:101" s="569" customFormat="1" ht="3" customHeight="1" thickBot="1" x14ac:dyDescent="0.35">
      <c r="A6" s="158"/>
      <c r="Z6" s="884"/>
      <c r="CC6" s="884"/>
      <c r="CD6" s="884"/>
      <c r="CE6" s="884"/>
      <c r="CF6" s="884"/>
      <c r="CG6" s="884"/>
      <c r="CK6" s="884"/>
      <c r="CL6" s="884"/>
      <c r="CP6" s="960"/>
      <c r="CQ6" s="960"/>
      <c r="CR6" s="960"/>
      <c r="CS6" s="884"/>
      <c r="CT6" s="884"/>
      <c r="CU6" s="884"/>
      <c r="CV6" s="884"/>
      <c r="CW6" s="884"/>
    </row>
    <row r="7" spans="1:101" s="569" customFormat="1" ht="15" customHeight="1" thickBot="1" x14ac:dyDescent="0.35">
      <c r="A7" s="259"/>
      <c r="B7" s="1753"/>
      <c r="C7" s="1754"/>
      <c r="D7" s="259" t="s">
        <v>1163</v>
      </c>
      <c r="E7" s="259"/>
      <c r="F7" s="259"/>
      <c r="G7" s="259"/>
      <c r="H7" s="259"/>
      <c r="I7" s="259"/>
      <c r="J7" s="259"/>
      <c r="K7" s="259"/>
      <c r="L7" s="259"/>
      <c r="M7" s="259"/>
      <c r="N7" s="259"/>
      <c r="O7" s="259"/>
      <c r="P7" s="259"/>
      <c r="Q7" s="259"/>
      <c r="R7" s="259"/>
      <c r="S7" s="259"/>
      <c r="T7" s="259"/>
      <c r="U7" s="259"/>
      <c r="V7" s="259"/>
      <c r="W7" s="259"/>
      <c r="X7" s="884"/>
      <c r="Y7" s="884"/>
      <c r="Z7" s="884"/>
      <c r="AA7" s="884"/>
      <c r="AB7" s="884"/>
      <c r="AC7" s="884"/>
      <c r="BE7" s="884"/>
      <c r="BF7" s="884"/>
      <c r="BG7" s="884"/>
      <c r="BH7" s="884"/>
      <c r="BI7" s="884"/>
    </row>
    <row r="8" spans="1:101" s="569" customFormat="1" ht="6" customHeight="1" thickBot="1" x14ac:dyDescent="0.35">
      <c r="A8" s="428"/>
      <c r="B8" s="263"/>
      <c r="C8" s="260"/>
      <c r="D8" s="428"/>
      <c r="E8" s="428"/>
      <c r="F8" s="428"/>
      <c r="G8" s="263"/>
      <c r="H8" s="428"/>
      <c r="I8" s="428"/>
      <c r="J8" s="428"/>
      <c r="K8" s="428"/>
      <c r="L8" s="428"/>
      <c r="M8" s="428"/>
      <c r="N8" s="428"/>
      <c r="O8" s="428"/>
      <c r="P8" s="428"/>
      <c r="Q8" s="428"/>
      <c r="R8" s="428"/>
      <c r="S8" s="428"/>
      <c r="T8" s="428"/>
      <c r="U8" s="428"/>
      <c r="V8" s="428"/>
      <c r="W8" s="428"/>
      <c r="X8" s="884"/>
      <c r="Y8" s="884"/>
      <c r="Z8" s="884"/>
      <c r="AA8" s="884"/>
      <c r="AB8" s="884"/>
      <c r="AC8" s="884"/>
      <c r="BE8" s="884"/>
      <c r="BF8" s="884"/>
      <c r="BG8" s="884"/>
      <c r="BH8" s="884"/>
      <c r="BI8" s="884"/>
    </row>
    <row r="9" spans="1:101" s="569" customFormat="1" ht="15" customHeight="1" thickBot="1" x14ac:dyDescent="0.35">
      <c r="A9" s="259"/>
      <c r="B9" s="1753"/>
      <c r="C9" s="1754"/>
      <c r="D9" s="1499" t="s">
        <v>1164</v>
      </c>
      <c r="E9" s="1499"/>
      <c r="F9" s="1499"/>
      <c r="G9" s="1499"/>
      <c r="H9" s="1499"/>
      <c r="I9" s="1499"/>
      <c r="J9" s="1499"/>
      <c r="K9" s="1499"/>
      <c r="L9" s="1499"/>
      <c r="M9" s="1499"/>
      <c r="N9" s="1499"/>
      <c r="O9" s="1499"/>
      <c r="P9" s="1499"/>
      <c r="Q9" s="1499"/>
      <c r="R9" s="1499"/>
      <c r="S9" s="1499"/>
      <c r="T9" s="1499"/>
      <c r="U9" s="1499"/>
      <c r="V9" s="428"/>
      <c r="W9" s="259"/>
      <c r="X9" s="884"/>
      <c r="Y9" s="884"/>
      <c r="Z9" s="884"/>
      <c r="AA9" s="884"/>
      <c r="AB9" s="884"/>
      <c r="AC9" s="884"/>
      <c r="BE9" s="884"/>
      <c r="BF9" s="884"/>
      <c r="BG9" s="884"/>
      <c r="BH9" s="884"/>
      <c r="BI9" s="884"/>
    </row>
    <row r="10" spans="1:101" s="569" customFormat="1" ht="6" customHeight="1" thickBot="1" x14ac:dyDescent="0.35">
      <c r="A10" s="259"/>
      <c r="B10" s="260"/>
      <c r="C10" s="260"/>
      <c r="D10" s="961"/>
      <c r="E10" s="959"/>
      <c r="F10" s="959"/>
      <c r="G10" s="959"/>
      <c r="H10" s="959"/>
      <c r="I10" s="959"/>
      <c r="J10" s="959"/>
      <c r="K10" s="959"/>
      <c r="L10" s="959"/>
      <c r="M10" s="959"/>
      <c r="N10" s="959"/>
      <c r="O10" s="959"/>
      <c r="P10" s="959"/>
      <c r="Q10" s="959"/>
      <c r="R10" s="959"/>
      <c r="S10" s="959"/>
      <c r="T10" s="959"/>
      <c r="U10" s="959"/>
      <c r="V10" s="428"/>
      <c r="W10" s="259"/>
      <c r="X10" s="884"/>
      <c r="Y10" s="884"/>
      <c r="Z10" s="884"/>
      <c r="AA10" s="884"/>
      <c r="AB10" s="884"/>
      <c r="AC10" s="884"/>
      <c r="BE10" s="884"/>
      <c r="BF10" s="884"/>
      <c r="BG10" s="884"/>
      <c r="BH10" s="884"/>
      <c r="BI10" s="884"/>
    </row>
    <row r="11" spans="1:101" s="569" customFormat="1" ht="15.75" customHeight="1" thickBot="1" x14ac:dyDescent="0.35">
      <c r="A11" s="259"/>
      <c r="B11" s="1753"/>
      <c r="C11" s="1754"/>
      <c r="D11" s="1755" t="s">
        <v>1262</v>
      </c>
      <c r="E11" s="1755"/>
      <c r="F11" s="1755"/>
      <c r="G11" s="1755"/>
      <c r="H11" s="1755"/>
      <c r="I11" s="1755"/>
      <c r="J11" s="1755"/>
      <c r="K11" s="1755"/>
      <c r="L11" s="1755"/>
      <c r="M11" s="1755"/>
      <c r="N11" s="1755"/>
      <c r="O11" s="1755"/>
      <c r="P11" s="1755"/>
      <c r="Q11" s="1755"/>
      <c r="R11" s="1755"/>
      <c r="S11" s="1755"/>
      <c r="T11" s="1755"/>
      <c r="U11" s="1755"/>
      <c r="V11" s="1755"/>
      <c r="W11" s="647"/>
      <c r="X11" s="884"/>
      <c r="Y11" s="884"/>
      <c r="Z11" s="884"/>
      <c r="AA11" s="884"/>
      <c r="AB11" s="884"/>
      <c r="AC11" s="884"/>
      <c r="BE11" s="884"/>
      <c r="BF11" s="884"/>
      <c r="BG11" s="884"/>
      <c r="BH11" s="884"/>
      <c r="BI11" s="884"/>
    </row>
    <row r="12" spans="1:101" s="569" customFormat="1" ht="25.5" customHeight="1" x14ac:dyDescent="0.3">
      <c r="A12" s="259"/>
      <c r="B12" s="962"/>
      <c r="C12" s="616"/>
      <c r="D12" s="1755"/>
      <c r="E12" s="1755"/>
      <c r="F12" s="1755"/>
      <c r="G12" s="1755"/>
      <c r="H12" s="1755"/>
      <c r="I12" s="1755"/>
      <c r="J12" s="1755"/>
      <c r="K12" s="1755"/>
      <c r="L12" s="1755"/>
      <c r="M12" s="1755"/>
      <c r="N12" s="1755"/>
      <c r="O12" s="1755"/>
      <c r="P12" s="1755"/>
      <c r="Q12" s="1755"/>
      <c r="R12" s="1755"/>
      <c r="S12" s="1755"/>
      <c r="T12" s="1755"/>
      <c r="U12" s="1755"/>
      <c r="V12" s="1755"/>
      <c r="W12" s="647"/>
      <c r="X12" s="884"/>
      <c r="Y12" s="884"/>
      <c r="Z12" s="884"/>
      <c r="AA12" s="884"/>
      <c r="AB12" s="884"/>
      <c r="AC12" s="884"/>
      <c r="BE12" s="884"/>
      <c r="BF12" s="884"/>
      <c r="BG12" s="884"/>
      <c r="BH12" s="884"/>
      <c r="BI12" s="884"/>
    </row>
    <row r="13" spans="1:101" s="569" customFormat="1" ht="6" customHeight="1" thickBot="1" x14ac:dyDescent="0.35">
      <c r="A13" s="259"/>
      <c r="B13" s="962"/>
      <c r="C13" s="616"/>
      <c r="D13" s="958"/>
      <c r="E13" s="958"/>
      <c r="F13" s="958"/>
      <c r="G13" s="958"/>
      <c r="H13" s="958"/>
      <c r="I13" s="958"/>
      <c r="J13" s="958"/>
      <c r="K13" s="958"/>
      <c r="L13" s="958"/>
      <c r="M13" s="958"/>
      <c r="N13" s="958"/>
      <c r="O13" s="958"/>
      <c r="P13" s="958"/>
      <c r="Q13" s="958"/>
      <c r="R13" s="958"/>
      <c r="S13" s="958"/>
      <c r="T13" s="958"/>
      <c r="U13" s="958"/>
      <c r="V13" s="958"/>
      <c r="W13" s="647"/>
      <c r="X13" s="884"/>
      <c r="Y13" s="884"/>
      <c r="Z13" s="884"/>
      <c r="AA13" s="884"/>
      <c r="AB13" s="884"/>
      <c r="AC13" s="884"/>
      <c r="BE13" s="884"/>
      <c r="BF13" s="884"/>
      <c r="BG13" s="884"/>
      <c r="BH13" s="884"/>
      <c r="BI13" s="884"/>
    </row>
    <row r="14" spans="1:101" s="569" customFormat="1" ht="15" customHeight="1" thickBot="1" x14ac:dyDescent="0.35">
      <c r="A14" s="259"/>
      <c r="B14" s="1753"/>
      <c r="C14" s="1754"/>
      <c r="D14" s="1340" t="s">
        <v>1214</v>
      </c>
      <c r="E14" s="1340"/>
      <c r="F14" s="1340"/>
      <c r="G14" s="1340"/>
      <c r="H14" s="1340"/>
      <c r="I14" s="1340"/>
      <c r="J14" s="1340"/>
      <c r="K14" s="1340"/>
      <c r="L14" s="1340"/>
      <c r="M14" s="1340"/>
      <c r="N14" s="1340"/>
      <c r="O14" s="1340"/>
      <c r="P14" s="1340"/>
      <c r="Q14" s="1340"/>
      <c r="R14" s="1340"/>
      <c r="S14" s="1340"/>
      <c r="T14" s="1340"/>
      <c r="U14" s="1340"/>
      <c r="V14" s="1340"/>
      <c r="W14" s="647"/>
      <c r="X14" s="884"/>
      <c r="Y14" s="884"/>
      <c r="Z14" s="884"/>
      <c r="AA14" s="884"/>
      <c r="AB14" s="884"/>
      <c r="AC14" s="884"/>
      <c r="BE14" s="884"/>
      <c r="BF14" s="884"/>
      <c r="BG14" s="884"/>
      <c r="BH14" s="884"/>
      <c r="BI14" s="884"/>
    </row>
    <row r="15" spans="1:101" s="569" customFormat="1" ht="25.5" customHeight="1" x14ac:dyDescent="0.3">
      <c r="A15" s="259"/>
      <c r="B15" s="263"/>
      <c r="C15" s="647"/>
      <c r="D15" s="1340"/>
      <c r="E15" s="1340"/>
      <c r="F15" s="1340"/>
      <c r="G15" s="1340"/>
      <c r="H15" s="1340"/>
      <c r="I15" s="1340"/>
      <c r="J15" s="1340"/>
      <c r="K15" s="1340"/>
      <c r="L15" s="1340"/>
      <c r="M15" s="1340"/>
      <c r="N15" s="1340"/>
      <c r="O15" s="1340"/>
      <c r="P15" s="1340"/>
      <c r="Q15" s="1340"/>
      <c r="R15" s="1340"/>
      <c r="S15" s="1340"/>
      <c r="T15" s="1340"/>
      <c r="U15" s="1340"/>
      <c r="V15" s="1340"/>
      <c r="W15" s="647"/>
      <c r="X15" s="884"/>
      <c r="Y15" s="884"/>
      <c r="Z15" s="884"/>
      <c r="AA15" s="884"/>
      <c r="AB15" s="884"/>
      <c r="AC15" s="884"/>
      <c r="BD15" s="884"/>
      <c r="BE15" s="884"/>
      <c r="BF15" s="884"/>
      <c r="BG15" s="884"/>
      <c r="BH15" s="884"/>
      <c r="BI15" s="884"/>
    </row>
    <row r="16" spans="1:101" s="569" customFormat="1" ht="6" customHeight="1" thickBot="1" x14ac:dyDescent="0.35">
      <c r="A16" s="259"/>
      <c r="B16" s="263"/>
      <c r="C16" s="647"/>
      <c r="D16" s="981"/>
      <c r="E16" s="981"/>
      <c r="F16" s="981"/>
      <c r="G16" s="981"/>
      <c r="H16" s="981"/>
      <c r="I16" s="981"/>
      <c r="J16" s="981"/>
      <c r="K16" s="981"/>
      <c r="L16" s="981"/>
      <c r="M16" s="981"/>
      <c r="N16" s="981"/>
      <c r="O16" s="981"/>
      <c r="P16" s="981"/>
      <c r="Q16" s="981"/>
      <c r="R16" s="981"/>
      <c r="S16" s="981"/>
      <c r="T16" s="981"/>
      <c r="U16" s="981"/>
      <c r="V16" s="981"/>
      <c r="W16" s="647"/>
      <c r="X16" s="884"/>
      <c r="Y16" s="884"/>
      <c r="Z16" s="884"/>
      <c r="AA16" s="884"/>
      <c r="AB16" s="884"/>
      <c r="AC16" s="884"/>
      <c r="BD16" s="884"/>
      <c r="BE16" s="884"/>
      <c r="BF16" s="884"/>
      <c r="BG16" s="884"/>
      <c r="BH16" s="884"/>
      <c r="BI16" s="884"/>
    </row>
    <row r="17" spans="1:61" s="569" customFormat="1" ht="15.6" customHeight="1" thickBot="1" x14ac:dyDescent="0.35">
      <c r="A17" s="963"/>
      <c r="B17" s="1732"/>
      <c r="C17" s="1733"/>
      <c r="D17" s="1340" t="s">
        <v>1215</v>
      </c>
      <c r="E17" s="1340"/>
      <c r="F17" s="1340"/>
      <c r="G17" s="1340"/>
      <c r="H17" s="1340"/>
      <c r="I17" s="1340"/>
      <c r="J17" s="1340"/>
      <c r="K17" s="1340"/>
      <c r="L17" s="1340"/>
      <c r="M17" s="1340"/>
      <c r="N17" s="1340"/>
      <c r="O17" s="1340"/>
      <c r="P17" s="1340"/>
      <c r="Q17" s="1340"/>
      <c r="R17" s="1340"/>
      <c r="S17" s="1340"/>
      <c r="T17" s="1340"/>
      <c r="U17" s="1340"/>
      <c r="V17" s="1340"/>
      <c r="W17" s="964"/>
      <c r="X17" s="884"/>
      <c r="Y17" s="884"/>
      <c r="Z17" s="884"/>
      <c r="AA17" s="884"/>
      <c r="AB17" s="884"/>
      <c r="AC17" s="884"/>
      <c r="BD17" s="884"/>
      <c r="BE17" s="884"/>
      <c r="BF17" s="884"/>
      <c r="BG17" s="884"/>
      <c r="BH17" s="884"/>
      <c r="BI17" s="884"/>
    </row>
    <row r="18" spans="1:61" s="569" customFormat="1" ht="27" customHeight="1" x14ac:dyDescent="0.3">
      <c r="A18" s="963"/>
      <c r="B18" s="963"/>
      <c r="C18" s="963"/>
      <c r="D18" s="1340"/>
      <c r="E18" s="1340"/>
      <c r="F18" s="1340"/>
      <c r="G18" s="1340"/>
      <c r="H18" s="1340"/>
      <c r="I18" s="1340"/>
      <c r="J18" s="1340"/>
      <c r="K18" s="1340"/>
      <c r="L18" s="1340"/>
      <c r="M18" s="1340"/>
      <c r="N18" s="1340"/>
      <c r="O18" s="1340"/>
      <c r="P18" s="1340"/>
      <c r="Q18" s="1340"/>
      <c r="R18" s="1340"/>
      <c r="S18" s="1340"/>
      <c r="T18" s="1340"/>
      <c r="U18" s="1340"/>
      <c r="V18" s="1340"/>
      <c r="W18" s="884"/>
      <c r="X18" s="884"/>
      <c r="Y18" s="884"/>
      <c r="Z18" s="884"/>
      <c r="AA18" s="884"/>
      <c r="AB18" s="884"/>
      <c r="AC18" s="884"/>
      <c r="BD18" s="884"/>
      <c r="BE18" s="884"/>
      <c r="BF18" s="884"/>
      <c r="BG18" s="884"/>
      <c r="BH18" s="884"/>
      <c r="BI18" s="884"/>
    </row>
    <row r="19" spans="1:61" s="569" customFormat="1" ht="6" customHeight="1" thickBot="1" x14ac:dyDescent="0.35">
      <c r="A19" s="259"/>
      <c r="B19" s="263"/>
      <c r="C19" s="647"/>
      <c r="D19" s="958"/>
      <c r="E19" s="958"/>
      <c r="F19" s="958"/>
      <c r="G19" s="958"/>
      <c r="H19" s="958"/>
      <c r="I19" s="958"/>
      <c r="J19" s="958"/>
      <c r="K19" s="958"/>
      <c r="L19" s="958"/>
      <c r="M19" s="958"/>
      <c r="N19" s="958"/>
      <c r="O19" s="958"/>
      <c r="P19" s="958"/>
      <c r="Q19" s="958"/>
      <c r="R19" s="958"/>
      <c r="S19" s="958"/>
      <c r="T19" s="958"/>
      <c r="U19" s="958"/>
      <c r="V19" s="958"/>
      <c r="W19" s="647"/>
      <c r="X19" s="884"/>
      <c r="Y19" s="884"/>
      <c r="Z19" s="884"/>
      <c r="AA19" s="884"/>
      <c r="AB19" s="884"/>
      <c r="AC19" s="1070"/>
      <c r="BD19" s="884"/>
      <c r="BE19" s="884"/>
      <c r="BF19" s="884"/>
      <c r="BG19" s="884"/>
      <c r="BH19" s="884"/>
      <c r="BI19" s="884"/>
    </row>
    <row r="20" spans="1:61" s="569" customFormat="1" ht="16.8" customHeight="1" thickBot="1" x14ac:dyDescent="0.35">
      <c r="A20" s="259"/>
      <c r="B20" s="1732"/>
      <c r="C20" s="1733"/>
      <c r="D20" s="1756" t="s">
        <v>1302</v>
      </c>
      <c r="E20" s="1757"/>
      <c r="F20" s="1757"/>
      <c r="G20" s="1757"/>
      <c r="H20" s="1757"/>
      <c r="I20" s="1757"/>
      <c r="J20" s="1757"/>
      <c r="K20" s="1757"/>
      <c r="L20" s="1757"/>
      <c r="M20" s="1757"/>
      <c r="N20" s="1757"/>
      <c r="O20" s="1757"/>
      <c r="P20" s="1757"/>
      <c r="Q20" s="1757"/>
      <c r="R20" s="1757"/>
      <c r="S20" s="1757"/>
      <c r="T20" s="1757"/>
      <c r="U20" s="1757"/>
      <c r="V20" s="1757"/>
      <c r="W20" s="1757"/>
      <c r="X20" s="1757"/>
      <c r="Y20" s="884"/>
      <c r="Z20" s="884"/>
      <c r="AA20" s="884"/>
      <c r="AB20" s="884"/>
      <c r="AC20" s="884"/>
      <c r="BD20" s="884"/>
      <c r="BE20" s="884"/>
      <c r="BF20" s="884"/>
      <c r="BG20" s="884"/>
      <c r="BH20" s="884"/>
      <c r="BI20" s="884"/>
    </row>
    <row r="21" spans="1:61" s="569" customFormat="1" ht="28.8" customHeight="1" x14ac:dyDescent="0.3">
      <c r="A21" s="259"/>
      <c r="B21" s="263"/>
      <c r="C21" s="647"/>
      <c r="D21" s="1340" t="s">
        <v>1303</v>
      </c>
      <c r="E21" s="1340"/>
      <c r="F21" s="1340"/>
      <c r="G21" s="1340"/>
      <c r="H21" s="1340"/>
      <c r="I21" s="1340"/>
      <c r="J21" s="1340"/>
      <c r="K21" s="1340"/>
      <c r="L21" s="1340"/>
      <c r="M21" s="1340"/>
      <c r="N21" s="1340"/>
      <c r="O21" s="1340"/>
      <c r="P21" s="1340"/>
      <c r="Q21" s="1340"/>
      <c r="R21" s="1340"/>
      <c r="S21" s="1340"/>
      <c r="T21" s="1340"/>
      <c r="U21" s="1340"/>
      <c r="V21" s="1340"/>
      <c r="W21" s="1340"/>
      <c r="X21" s="1340"/>
      <c r="Y21" s="884"/>
      <c r="Z21" s="884"/>
      <c r="AA21" s="884"/>
      <c r="AB21" s="884"/>
      <c r="AC21" s="884"/>
      <c r="BD21" s="884"/>
      <c r="BE21" s="884"/>
      <c r="BF21" s="884"/>
      <c r="BG21" s="884"/>
      <c r="BH21" s="884"/>
      <c r="BI21" s="884"/>
    </row>
    <row r="22" spans="1:61" s="569" customFormat="1" ht="6" customHeight="1" thickBot="1" x14ac:dyDescent="0.35">
      <c r="A22" s="963"/>
      <c r="B22" s="978"/>
      <c r="C22" s="978"/>
      <c r="D22" s="1000"/>
      <c r="E22" s="1000"/>
      <c r="F22" s="1000"/>
      <c r="G22" s="1000"/>
      <c r="H22" s="1000"/>
      <c r="I22" s="1000"/>
      <c r="J22" s="1000"/>
      <c r="K22" s="1000"/>
      <c r="L22" s="1000"/>
      <c r="M22" s="1000"/>
      <c r="N22" s="1000"/>
      <c r="O22" s="1000"/>
      <c r="P22" s="1000"/>
      <c r="Q22" s="1000"/>
      <c r="R22" s="1000"/>
      <c r="S22" s="1000"/>
      <c r="T22" s="1000"/>
      <c r="U22" s="1000"/>
      <c r="V22" s="1000"/>
      <c r="W22" s="982"/>
      <c r="X22" s="982"/>
      <c r="Y22" s="982"/>
      <c r="Z22" s="884"/>
      <c r="AA22" s="884"/>
      <c r="AB22" s="884"/>
      <c r="AC22" s="884"/>
      <c r="BD22" s="884"/>
      <c r="BE22" s="884"/>
      <c r="BF22" s="884"/>
      <c r="BG22" s="884"/>
      <c r="BH22" s="884"/>
      <c r="BI22" s="884"/>
    </row>
    <row r="23" spans="1:61" s="569" customFormat="1" ht="15" thickBot="1" x14ac:dyDescent="0.35">
      <c r="A23" s="266" t="s">
        <v>68</v>
      </c>
      <c r="B23" s="1750" t="s">
        <v>1246</v>
      </c>
      <c r="C23" s="1751"/>
      <c r="D23" s="1751"/>
      <c r="E23" s="1751"/>
      <c r="F23" s="1751"/>
      <c r="G23" s="1751"/>
      <c r="H23" s="1751"/>
      <c r="I23" s="1751"/>
      <c r="J23" s="1751"/>
      <c r="K23" s="1751"/>
      <c r="L23" s="1751"/>
      <c r="M23" s="1751"/>
      <c r="N23" s="1751"/>
      <c r="O23" s="1751"/>
      <c r="P23" s="1751"/>
      <c r="Q23" s="1751"/>
      <c r="R23" s="1751"/>
      <c r="S23" s="1751"/>
      <c r="T23" s="1751"/>
      <c r="U23" s="1751"/>
      <c r="V23" s="1751"/>
      <c r="W23" s="1751"/>
      <c r="X23" s="1751"/>
      <c r="Y23" s="1751"/>
      <c r="Z23" s="1752"/>
      <c r="AA23" s="884"/>
      <c r="AB23" s="884"/>
      <c r="AC23" s="884"/>
      <c r="AD23" s="884"/>
      <c r="BD23" s="884"/>
      <c r="BE23" s="884"/>
      <c r="BF23" s="884"/>
      <c r="BG23" s="884"/>
      <c r="BH23" s="884"/>
      <c r="BI23" s="884"/>
    </row>
    <row r="24" spans="1:61" s="569" customFormat="1" ht="7.5" customHeight="1" thickBot="1" x14ac:dyDescent="0.35">
      <c r="A24" s="266"/>
      <c r="B24" s="259"/>
      <c r="C24" s="259"/>
      <c r="D24" s="259"/>
      <c r="E24" s="259"/>
      <c r="F24" s="259"/>
      <c r="G24" s="259"/>
      <c r="H24" s="259"/>
      <c r="I24" s="259"/>
      <c r="J24" s="259"/>
      <c r="K24" s="259"/>
      <c r="L24" s="259"/>
      <c r="M24" s="259"/>
      <c r="N24" s="259"/>
      <c r="O24" s="259"/>
      <c r="P24" s="259"/>
      <c r="Q24" s="259"/>
      <c r="R24" s="259"/>
      <c r="S24" s="259"/>
      <c r="T24" s="259"/>
      <c r="U24" s="259"/>
      <c r="V24" s="259"/>
      <c r="W24" s="259"/>
      <c r="X24" s="884"/>
      <c r="Y24" s="884"/>
      <c r="Z24" s="884"/>
      <c r="AA24" s="884"/>
      <c r="AB24" s="884"/>
      <c r="AC24" s="884"/>
      <c r="BD24" s="884"/>
      <c r="BE24" s="884"/>
      <c r="BF24" s="884"/>
      <c r="BG24" s="884"/>
      <c r="BH24" s="884"/>
      <c r="BI24" s="884"/>
    </row>
    <row r="25" spans="1:61" s="569" customFormat="1" ht="15" customHeight="1" thickBot="1" x14ac:dyDescent="0.35">
      <c r="A25" s="266"/>
      <c r="B25" s="567"/>
      <c r="C25" s="1745" t="s">
        <v>1242</v>
      </c>
      <c r="D25" s="1479"/>
      <c r="E25" s="1479"/>
      <c r="F25" s="1479"/>
      <c r="G25" s="1479"/>
      <c r="H25" s="1479"/>
      <c r="I25" s="1479"/>
      <c r="J25" s="1479"/>
      <c r="K25" s="1479"/>
      <c r="L25" s="1479"/>
      <c r="M25" s="1479"/>
      <c r="N25" s="1479"/>
      <c r="O25" s="1479"/>
      <c r="P25" s="1479"/>
      <c r="Q25" s="1479"/>
      <c r="R25" s="1479"/>
      <c r="S25" s="1479"/>
      <c r="T25" s="1479"/>
      <c r="U25" s="1479"/>
      <c r="V25" s="1479"/>
      <c r="W25" s="259"/>
      <c r="X25" s="884"/>
      <c r="Y25" s="884"/>
      <c r="Z25" s="884"/>
      <c r="AA25" s="884"/>
      <c r="AB25" s="884"/>
      <c r="AC25" s="884"/>
      <c r="BD25" s="884"/>
      <c r="BE25" s="884"/>
      <c r="BF25" s="884"/>
      <c r="BG25" s="884"/>
      <c r="BH25" s="884"/>
      <c r="BI25" s="884"/>
    </row>
    <row r="26" spans="1:61" s="569" customFormat="1" ht="15" customHeight="1" x14ac:dyDescent="0.3">
      <c r="A26" s="266"/>
      <c r="B26" s="658"/>
      <c r="C26" s="1419" t="s">
        <v>1243</v>
      </c>
      <c r="D26" s="1419"/>
      <c r="E26" s="1419"/>
      <c r="F26" s="1419"/>
      <c r="G26" s="1419"/>
      <c r="H26" s="1419"/>
      <c r="I26" s="1031"/>
      <c r="J26" s="1031"/>
      <c r="K26" s="1031"/>
      <c r="L26" s="1031"/>
      <c r="M26" s="1031"/>
      <c r="N26" s="1031"/>
      <c r="O26" s="1031"/>
      <c r="P26" s="1031"/>
      <c r="Q26" s="1031"/>
      <c r="R26" s="1031"/>
      <c r="S26" s="1031"/>
      <c r="T26" s="1031"/>
      <c r="U26" s="1031"/>
      <c r="V26" s="1031"/>
      <c r="W26" s="259"/>
      <c r="X26" s="884"/>
      <c r="Y26" s="884"/>
      <c r="Z26" s="884"/>
      <c r="AA26" s="884"/>
      <c r="AB26" s="884"/>
      <c r="AC26" s="884"/>
      <c r="BD26" s="884"/>
      <c r="BE26" s="884"/>
      <c r="BF26" s="884"/>
      <c r="BG26" s="884"/>
      <c r="BH26" s="884"/>
      <c r="BI26" s="884"/>
    </row>
    <row r="27" spans="1:61" s="569" customFormat="1" ht="4.2" customHeight="1" thickBot="1" x14ac:dyDescent="0.35">
      <c r="A27" s="965"/>
      <c r="B27" s="965"/>
      <c r="C27" s="966"/>
      <c r="D27" s="1340"/>
      <c r="E27" s="1340"/>
      <c r="F27" s="1340"/>
      <c r="G27" s="1340"/>
      <c r="H27" s="1340"/>
      <c r="I27" s="1340"/>
      <c r="J27" s="1340"/>
      <c r="K27" s="1340"/>
      <c r="L27" s="1340"/>
      <c r="M27" s="1340"/>
      <c r="N27" s="1340"/>
      <c r="O27" s="1340"/>
      <c r="P27" s="1340"/>
      <c r="Q27" s="1340"/>
      <c r="R27" s="1340"/>
      <c r="S27" s="1340"/>
      <c r="T27" s="1340"/>
      <c r="U27" s="1340"/>
      <c r="V27" s="1340"/>
      <c r="W27" s="884"/>
      <c r="X27" s="884"/>
      <c r="Y27" s="884"/>
      <c r="Z27" s="884"/>
      <c r="AA27" s="884"/>
      <c r="AB27" s="884"/>
      <c r="AC27" s="884"/>
      <c r="BD27" s="884"/>
      <c r="BE27" s="884"/>
      <c r="BF27" s="884"/>
      <c r="BG27" s="884"/>
      <c r="BH27" s="884"/>
      <c r="BI27" s="884"/>
    </row>
    <row r="28" spans="1:61" s="739" customFormat="1" ht="15" customHeight="1" thickBot="1" x14ac:dyDescent="0.35">
      <c r="A28" s="261" t="s">
        <v>74</v>
      </c>
      <c r="B28" s="1739" t="s">
        <v>1077</v>
      </c>
      <c r="C28" s="1740"/>
      <c r="D28" s="1740"/>
      <c r="E28" s="1740"/>
      <c r="F28" s="1740"/>
      <c r="G28" s="1740"/>
      <c r="H28" s="1740"/>
      <c r="I28" s="1740"/>
      <c r="J28" s="1740"/>
      <c r="K28" s="1740"/>
      <c r="L28" s="1740"/>
      <c r="M28" s="1740"/>
      <c r="N28" s="1740"/>
      <c r="O28" s="1740"/>
      <c r="P28" s="1740"/>
      <c r="Q28" s="1740"/>
      <c r="R28" s="1740"/>
      <c r="S28" s="1740"/>
      <c r="T28" s="1740"/>
      <c r="U28" s="1740"/>
      <c r="V28" s="1740"/>
      <c r="W28" s="1740"/>
      <c r="X28" s="1740"/>
      <c r="Y28" s="1740"/>
      <c r="Z28" s="1741"/>
      <c r="AA28" s="267"/>
      <c r="AB28" s="267"/>
      <c r="BE28" s="256"/>
    </row>
    <row r="29" spans="1:61" s="739" customFormat="1" ht="5.0999999999999996" customHeight="1" thickBot="1" x14ac:dyDescent="0.35">
      <c r="A29" s="266"/>
      <c r="B29" s="267"/>
      <c r="C29" s="267"/>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BE29" s="256"/>
    </row>
    <row r="30" spans="1:61" s="739" customFormat="1" ht="15" customHeight="1" thickBot="1" x14ac:dyDescent="0.35">
      <c r="B30" s="567"/>
      <c r="C30" s="259" t="s">
        <v>1245</v>
      </c>
      <c r="X30" s="256"/>
      <c r="Y30" s="256"/>
      <c r="Z30" s="256"/>
      <c r="AA30" s="256"/>
      <c r="AB30" s="265"/>
      <c r="AC30" s="256"/>
      <c r="BE30" s="256"/>
    </row>
    <row r="31" spans="1:61" s="739" customFormat="1" ht="4.2" customHeight="1" thickBot="1" x14ac:dyDescent="0.35">
      <c r="B31" s="658"/>
      <c r="C31" s="259"/>
      <c r="X31" s="256"/>
      <c r="Y31" s="256"/>
      <c r="Z31" s="256"/>
      <c r="AA31" s="256"/>
      <c r="AB31" s="265"/>
      <c r="AC31" s="256"/>
      <c r="BE31" s="256"/>
    </row>
    <row r="32" spans="1:61" s="739" customFormat="1" ht="15" customHeight="1" thickBot="1" x14ac:dyDescent="0.35">
      <c r="B32" s="567"/>
      <c r="C32" s="259" t="s">
        <v>1244</v>
      </c>
      <c r="X32" s="256"/>
      <c r="Y32" s="256"/>
      <c r="Z32" s="256"/>
      <c r="AA32" s="256"/>
      <c r="AB32" s="265"/>
      <c r="AC32" s="256"/>
      <c r="BE32" s="256"/>
    </row>
    <row r="33" spans="1:57" s="739" customFormat="1" ht="4.2" customHeight="1" x14ac:dyDescent="0.3">
      <c r="B33" s="658"/>
      <c r="C33" s="259"/>
      <c r="X33" s="256"/>
      <c r="Y33" s="256"/>
      <c r="Z33" s="256"/>
      <c r="AA33" s="256"/>
      <c r="AB33" s="265"/>
      <c r="AC33" s="256"/>
      <c r="BE33" s="256"/>
    </row>
    <row r="34" spans="1:57" s="881" customFormat="1" ht="5.0999999999999996" customHeight="1" thickBot="1" x14ac:dyDescent="0.35">
      <c r="A34" s="739"/>
      <c r="B34" s="739"/>
      <c r="C34" s="739"/>
      <c r="D34" s="739"/>
      <c r="E34" s="739"/>
      <c r="F34" s="739"/>
      <c r="G34" s="739"/>
      <c r="H34" s="739"/>
      <c r="I34" s="739"/>
      <c r="J34" s="739"/>
      <c r="K34" s="739"/>
      <c r="L34" s="739"/>
      <c r="M34" s="739"/>
      <c r="N34" s="739"/>
      <c r="O34" s="739"/>
      <c r="P34" s="739"/>
      <c r="Q34" s="739"/>
      <c r="R34" s="739"/>
      <c r="S34" s="739"/>
      <c r="T34" s="739"/>
      <c r="U34" s="739"/>
      <c r="V34" s="739"/>
      <c r="W34" s="739"/>
      <c r="X34" s="739"/>
      <c r="Y34" s="739"/>
      <c r="Z34" s="259"/>
      <c r="AA34" s="259"/>
      <c r="AB34" s="259"/>
    </row>
    <row r="35" spans="1:57" s="881" customFormat="1" ht="15" customHeight="1" thickBot="1" x14ac:dyDescent="0.35">
      <c r="A35" s="261" t="s">
        <v>78</v>
      </c>
      <c r="B35" s="1736" t="s">
        <v>1078</v>
      </c>
      <c r="C35" s="1737"/>
      <c r="D35" s="1737"/>
      <c r="E35" s="1737"/>
      <c r="F35" s="1737"/>
      <c r="G35" s="1737"/>
      <c r="H35" s="1737"/>
      <c r="I35" s="1737"/>
      <c r="J35" s="1737"/>
      <c r="K35" s="1737"/>
      <c r="L35" s="1737"/>
      <c r="M35" s="1737"/>
      <c r="N35" s="1737"/>
      <c r="O35" s="1737"/>
      <c r="P35" s="1737"/>
      <c r="Q35" s="1737"/>
      <c r="R35" s="1737"/>
      <c r="S35" s="1737"/>
      <c r="T35" s="1737"/>
      <c r="U35" s="1737"/>
      <c r="V35" s="1737"/>
      <c r="W35" s="1737"/>
      <c r="X35" s="1737"/>
      <c r="Y35" s="1737"/>
      <c r="Z35" s="1738"/>
      <c r="AA35" s="980"/>
      <c r="AB35" s="980"/>
    </row>
    <row r="36" spans="1:57" s="881" customFormat="1" ht="5.0999999999999996" customHeight="1" thickBot="1" x14ac:dyDescent="0.35">
      <c r="A36" s="259"/>
      <c r="B36" s="259"/>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row>
    <row r="37" spans="1:57" s="881" customFormat="1" ht="15" customHeight="1" thickBot="1" x14ac:dyDescent="0.35">
      <c r="A37" s="259"/>
      <c r="B37" s="567"/>
      <c r="C37" s="1735" t="s">
        <v>1255</v>
      </c>
      <c r="D37" s="1735"/>
      <c r="E37" s="1735"/>
      <c r="F37" s="1735"/>
      <c r="G37" s="1735"/>
      <c r="H37" s="1735"/>
      <c r="I37" s="1735"/>
      <c r="J37" s="1735"/>
      <c r="K37" s="1735"/>
      <c r="L37" s="1735"/>
      <c r="M37" s="1735"/>
      <c r="N37" s="1735"/>
      <c r="O37" s="1735"/>
      <c r="P37" s="1735"/>
      <c r="Q37" s="1735"/>
      <c r="R37" s="1735"/>
      <c r="S37" s="1735"/>
      <c r="T37" s="1735"/>
      <c r="U37" s="1735"/>
      <c r="V37" s="1735"/>
      <c r="W37" s="1735"/>
      <c r="X37" s="1735"/>
      <c r="Y37" s="1735"/>
      <c r="Z37" s="1735"/>
      <c r="AA37" s="1735"/>
      <c r="AB37" s="977"/>
    </row>
    <row r="38" spans="1:57" s="27" customFormat="1" ht="25.5" customHeight="1" x14ac:dyDescent="0.3">
      <c r="A38" s="428"/>
      <c r="B38" s="658"/>
      <c r="C38" s="1735"/>
      <c r="D38" s="1735"/>
      <c r="E38" s="1735"/>
      <c r="F38" s="1735"/>
      <c r="G38" s="1735"/>
      <c r="H38" s="1735"/>
      <c r="I38" s="1735"/>
      <c r="J38" s="1735"/>
      <c r="K38" s="1735"/>
      <c r="L38" s="1735"/>
      <c r="M38" s="1735"/>
      <c r="N38" s="1735"/>
      <c r="O38" s="1735"/>
      <c r="P38" s="1735"/>
      <c r="Q38" s="1735"/>
      <c r="R38" s="1735"/>
      <c r="S38" s="1735"/>
      <c r="T38" s="1735"/>
      <c r="U38" s="1735"/>
      <c r="V38" s="1735"/>
      <c r="W38" s="1735"/>
      <c r="X38" s="1735"/>
      <c r="Y38" s="1735"/>
      <c r="Z38" s="1735"/>
      <c r="AA38" s="1735"/>
      <c r="AB38" s="885"/>
    </row>
    <row r="39" spans="1:57" ht="5.25" customHeight="1" thickBot="1" x14ac:dyDescent="0.35">
      <c r="C39" s="1735"/>
      <c r="D39" s="1735"/>
      <c r="E39" s="1735"/>
      <c r="F39" s="1735"/>
      <c r="G39" s="1735"/>
      <c r="H39" s="1735"/>
      <c r="I39" s="1735"/>
      <c r="J39" s="1735"/>
      <c r="K39" s="1735"/>
      <c r="L39" s="1735"/>
      <c r="M39" s="1735"/>
      <c r="N39" s="1735"/>
      <c r="O39" s="1735"/>
      <c r="P39" s="1735"/>
      <c r="Q39" s="1735"/>
      <c r="R39" s="1735"/>
      <c r="S39" s="1735"/>
      <c r="T39" s="1735"/>
      <c r="U39" s="1735"/>
      <c r="V39" s="1735"/>
      <c r="W39" s="1735"/>
      <c r="X39" s="1735"/>
      <c r="Y39" s="1735"/>
      <c r="Z39" s="1735"/>
      <c r="AA39" s="1735"/>
    </row>
    <row r="40" spans="1:57" ht="14.7" customHeight="1" thickBot="1" x14ac:dyDescent="0.35">
      <c r="A40" s="1021" t="s">
        <v>376</v>
      </c>
      <c r="B40" s="1022" t="s">
        <v>1247</v>
      </c>
      <c r="C40" s="1023"/>
      <c r="D40" s="1023"/>
      <c r="E40" s="1023"/>
      <c r="F40" s="1023"/>
      <c r="G40" s="1023"/>
      <c r="H40" s="1023"/>
      <c r="I40" s="1023"/>
      <c r="J40" s="1023"/>
      <c r="K40" s="1023"/>
      <c r="L40" s="1023"/>
      <c r="M40" s="1023"/>
      <c r="N40" s="1023"/>
      <c r="O40" s="1023"/>
      <c r="P40" s="1023"/>
      <c r="Q40" s="1023"/>
      <c r="R40" s="1023"/>
      <c r="S40" s="1023"/>
      <c r="T40" s="1023"/>
      <c r="U40" s="1023"/>
      <c r="V40" s="1023"/>
      <c r="W40" s="1023"/>
      <c r="X40" s="1023"/>
      <c r="Y40" s="1023"/>
      <c r="Z40" s="1024"/>
    </row>
    <row r="41" spans="1:57" ht="5.25" customHeight="1" thickBot="1" x14ac:dyDescent="0.35"/>
    <row r="42" spans="1:57" s="884" customFormat="1" ht="15" thickBot="1" x14ac:dyDescent="0.35">
      <c r="B42" s="567"/>
      <c r="C42" s="689" t="s">
        <v>1221</v>
      </c>
    </row>
    <row r="43" spans="1:57" x14ac:dyDescent="0.3">
      <c r="C43" s="689" t="s">
        <v>1234</v>
      </c>
    </row>
    <row r="44" spans="1:57" ht="6" customHeight="1" thickBot="1" x14ac:dyDescent="0.35"/>
    <row r="45" spans="1:57" ht="15" thickBot="1" x14ac:dyDescent="0.35">
      <c r="A45" s="1067" t="s">
        <v>387</v>
      </c>
      <c r="B45" s="1742" t="s">
        <v>1293</v>
      </c>
      <c r="C45" s="1743"/>
      <c r="D45" s="1743"/>
      <c r="E45" s="1743"/>
      <c r="F45" s="1743"/>
      <c r="G45" s="1743"/>
      <c r="H45" s="1743"/>
      <c r="I45" s="1743"/>
      <c r="J45" s="1743"/>
      <c r="K45" s="1743"/>
      <c r="L45" s="1743"/>
      <c r="M45" s="1743"/>
      <c r="N45" s="1743"/>
      <c r="O45" s="1743"/>
      <c r="P45" s="1743"/>
      <c r="Q45" s="1743"/>
      <c r="R45" s="1743"/>
      <c r="S45" s="1743"/>
      <c r="T45" s="1743"/>
      <c r="U45" s="1743"/>
      <c r="V45" s="1743"/>
      <c r="W45" s="1743"/>
      <c r="X45" s="1743"/>
      <c r="Y45" s="1743"/>
      <c r="Z45" s="1744"/>
    </row>
    <row r="46" spans="1:57" ht="6" customHeight="1" x14ac:dyDescent="0.3"/>
    <row r="47" spans="1:57" x14ac:dyDescent="0.3">
      <c r="C47" s="1068" t="s">
        <v>1289</v>
      </c>
    </row>
    <row r="48" spans="1:57" ht="42" customHeight="1" x14ac:dyDescent="0.3">
      <c r="C48" s="1734" t="s">
        <v>1290</v>
      </c>
      <c r="D48" s="1734"/>
      <c r="E48" s="1734"/>
      <c r="F48" s="1734"/>
      <c r="G48" s="1734"/>
      <c r="H48" s="1734"/>
      <c r="I48" s="1734"/>
      <c r="J48" s="1734"/>
      <c r="K48" s="1734"/>
      <c r="L48" s="1734"/>
      <c r="M48" s="1734"/>
      <c r="N48" s="1734"/>
      <c r="O48" s="1734"/>
      <c r="P48" s="1734"/>
      <c r="Q48" s="1734"/>
      <c r="R48" s="1734"/>
      <c r="S48" s="1734"/>
      <c r="T48" s="1734"/>
      <c r="U48" s="1734"/>
      <c r="V48" s="1734"/>
      <c r="W48" s="1734"/>
      <c r="X48" s="1734"/>
      <c r="Y48" s="1734"/>
      <c r="Z48" s="1734"/>
    </row>
    <row r="49" spans="2:3" ht="6" customHeight="1" thickBot="1" x14ac:dyDescent="0.35"/>
    <row r="50" spans="2:3" s="689" customFormat="1" thickBot="1" x14ac:dyDescent="0.35">
      <c r="B50" s="567"/>
      <c r="C50" s="689" t="s">
        <v>1294</v>
      </c>
    </row>
    <row r="51" spans="2:3" s="689" customFormat="1" ht="6" customHeight="1" thickBot="1" x14ac:dyDescent="0.35"/>
    <row r="52" spans="2:3" s="689" customFormat="1" thickBot="1" x14ac:dyDescent="0.35">
      <c r="B52" s="567"/>
      <c r="C52" s="689" t="s">
        <v>1295</v>
      </c>
    </row>
  </sheetData>
  <customSheetViews>
    <customSheetView guid="{737FBFD5-CE93-4961-AB5C-F35422E126FB}" showPageBreaks="1" showGridLines="0" printArea="1" topLeftCell="A37">
      <selection activeCell="M65" sqref="M65"/>
      <rowBreaks count="1" manualBreakCount="1">
        <brk id="44" max="16383" man="1"/>
      </rowBreaks>
      <pageMargins left="0.75" right="0.5" top="1" bottom="1" header="0.5" footer="0.5"/>
      <pageSetup scale="90" orientation="portrait" r:id="rId1"/>
    </customSheetView>
    <customSheetView guid="{EDBCCE45-0D94-4979-AAEC-2B9EE54B95A8}" showPageBreaks="1" showGridLines="0" printArea="1" topLeftCell="A35">
      <selection activeCell="C40" sqref="C40:Y40"/>
      <rowBreaks count="2" manualBreakCount="2">
        <brk id="42" max="16383" man="1"/>
        <brk id="61" max="16383" man="1"/>
      </rowBreaks>
      <pageMargins left="0.75" right="0.5" top="1" bottom="1" header="0.5" footer="0.5"/>
      <pageSetup scale="90" orientation="portrait" r:id="rId2"/>
    </customSheetView>
  </customSheetViews>
  <mergeCells count="24">
    <mergeCell ref="A1:Z2"/>
    <mergeCell ref="B5:Y5"/>
    <mergeCell ref="B4:Z4"/>
    <mergeCell ref="B23:Z23"/>
    <mergeCell ref="B7:C7"/>
    <mergeCell ref="B9:C9"/>
    <mergeCell ref="D9:U9"/>
    <mergeCell ref="B11:C11"/>
    <mergeCell ref="D11:V12"/>
    <mergeCell ref="B14:C14"/>
    <mergeCell ref="D14:V15"/>
    <mergeCell ref="B20:C20"/>
    <mergeCell ref="D20:X20"/>
    <mergeCell ref="D21:X21"/>
    <mergeCell ref="B17:C17"/>
    <mergeCell ref="D17:V18"/>
    <mergeCell ref="C48:Z48"/>
    <mergeCell ref="C37:AA39"/>
    <mergeCell ref="B35:Z35"/>
    <mergeCell ref="B28:Z28"/>
    <mergeCell ref="D27:V27"/>
    <mergeCell ref="B45:Z45"/>
    <mergeCell ref="C25:V25"/>
    <mergeCell ref="C26:H26"/>
  </mergeCells>
  <pageMargins left="0.75" right="0.5" top="1" bottom="1" header="0.5" footer="0.5"/>
  <pageSetup scale="90" orientation="portrait" r:id="rId3"/>
  <rowBreaks count="2" manualBreakCount="2">
    <brk id="22" max="16383" man="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L18"/>
  <sheetViews>
    <sheetView showGridLines="0" zoomScaleNormal="100" workbookViewId="0">
      <selection activeCell="N11" sqref="N11"/>
    </sheetView>
  </sheetViews>
  <sheetFormatPr defaultColWidth="9.33203125" defaultRowHeight="14.4" x14ac:dyDescent="0.3"/>
  <cols>
    <col min="1" max="1" width="9.33203125" style="569"/>
    <col min="2" max="2" width="3.6640625" style="569" customWidth="1"/>
    <col min="3" max="11" width="9.33203125" style="569"/>
    <col min="12" max="12" width="8.33203125" style="569" customWidth="1"/>
    <col min="13" max="16384" width="9.33203125" style="569"/>
  </cols>
  <sheetData>
    <row r="1" spans="1:12" ht="15" customHeight="1" x14ac:dyDescent="0.3">
      <c r="A1" s="1758" t="s">
        <v>1084</v>
      </c>
      <c r="B1" s="1759"/>
      <c r="C1" s="1759"/>
      <c r="D1" s="1759"/>
      <c r="E1" s="1759"/>
      <c r="F1" s="1759"/>
      <c r="G1" s="1759"/>
      <c r="H1" s="1759"/>
      <c r="I1" s="1759"/>
      <c r="J1" s="1759"/>
      <c r="K1" s="1759"/>
      <c r="L1" s="1760"/>
    </row>
    <row r="2" spans="1:12" ht="15" customHeight="1" x14ac:dyDescent="0.3">
      <c r="A2" s="1761"/>
      <c r="B2" s="1762"/>
      <c r="C2" s="1762"/>
      <c r="D2" s="1762"/>
      <c r="E2" s="1762"/>
      <c r="F2" s="1762"/>
      <c r="G2" s="1762"/>
      <c r="H2" s="1762"/>
      <c r="I2" s="1762"/>
      <c r="J2" s="1762"/>
      <c r="K2" s="1762"/>
      <c r="L2" s="1763"/>
    </row>
    <row r="3" spans="1:12" ht="15.75" customHeight="1" thickBot="1" x14ac:dyDescent="0.35">
      <c r="A3" s="1764"/>
      <c r="B3" s="1765"/>
      <c r="C3" s="1765"/>
      <c r="D3" s="1765"/>
      <c r="E3" s="1765"/>
      <c r="F3" s="1765"/>
      <c r="G3" s="1765"/>
      <c r="H3" s="1765"/>
      <c r="I3" s="1765"/>
      <c r="J3" s="1765"/>
      <c r="K3" s="1765"/>
      <c r="L3" s="1766"/>
    </row>
    <row r="4" spans="1:12" ht="15" customHeight="1" x14ac:dyDescent="0.3"/>
    <row r="5" spans="1:12" ht="15" customHeight="1" x14ac:dyDescent="0.3">
      <c r="A5" s="1767" t="s">
        <v>1083</v>
      </c>
      <c r="B5" s="1768"/>
      <c r="C5" s="1768"/>
      <c r="D5" s="1768"/>
      <c r="E5" s="1768"/>
      <c r="F5" s="1768"/>
      <c r="G5" s="1768"/>
      <c r="H5" s="1768"/>
      <c r="I5" s="1768"/>
      <c r="J5" s="1768"/>
      <c r="K5" s="1768"/>
      <c r="L5" s="1768"/>
    </row>
    <row r="6" spans="1:12" x14ac:dyDescent="0.3">
      <c r="A6" s="1768"/>
      <c r="B6" s="1768"/>
      <c r="C6" s="1768"/>
      <c r="D6" s="1768"/>
      <c r="E6" s="1768"/>
      <c r="F6" s="1768"/>
      <c r="G6" s="1768"/>
      <c r="H6" s="1768"/>
      <c r="I6" s="1768"/>
      <c r="J6" s="1768"/>
      <c r="K6" s="1768"/>
      <c r="L6" s="1768"/>
    </row>
    <row r="7" spans="1:12" ht="1.5" customHeight="1" x14ac:dyDescent="0.3">
      <c r="A7" s="1768"/>
      <c r="B7" s="1768"/>
      <c r="C7" s="1768"/>
      <c r="D7" s="1768"/>
      <c r="E7" s="1768"/>
      <c r="F7" s="1768"/>
      <c r="G7" s="1768"/>
      <c r="H7" s="1768"/>
      <c r="I7" s="1768"/>
      <c r="J7" s="1768"/>
      <c r="K7" s="1768"/>
      <c r="L7" s="1768"/>
    </row>
    <row r="8" spans="1:12" ht="15" customHeight="1" thickBot="1" x14ac:dyDescent="0.35">
      <c r="A8" s="28"/>
      <c r="B8" s="28"/>
      <c r="C8" s="28"/>
      <c r="D8" s="28"/>
      <c r="E8" s="28"/>
      <c r="F8" s="28"/>
      <c r="G8" s="28"/>
      <c r="H8" s="28"/>
      <c r="I8" s="28"/>
      <c r="J8" s="28"/>
    </row>
    <row r="9" spans="1:12" ht="15" thickBot="1" x14ac:dyDescent="0.35">
      <c r="A9" s="28"/>
      <c r="B9" s="570"/>
      <c r="C9" s="421" t="s">
        <v>1082</v>
      </c>
      <c r="D9" s="28"/>
      <c r="E9" s="28"/>
      <c r="F9" s="28"/>
      <c r="G9" s="28"/>
      <c r="H9" s="28"/>
      <c r="I9" s="28"/>
      <c r="J9" s="28"/>
    </row>
    <row r="10" spans="1:12" ht="5.0999999999999996" customHeight="1" thickBot="1" x14ac:dyDescent="0.35">
      <c r="A10" s="28"/>
      <c r="B10" s="28"/>
      <c r="C10" s="385"/>
      <c r="D10" s="28"/>
      <c r="E10" s="28"/>
      <c r="F10" s="28"/>
      <c r="G10" s="28"/>
      <c r="H10" s="28"/>
      <c r="I10" s="28"/>
      <c r="J10" s="28"/>
    </row>
    <row r="11" spans="1:12" ht="15" thickBot="1" x14ac:dyDescent="0.35">
      <c r="A11" s="28"/>
      <c r="B11" s="570"/>
      <c r="C11" s="421" t="s">
        <v>1081</v>
      </c>
      <c r="D11" s="28"/>
      <c r="E11" s="28"/>
      <c r="F11" s="28"/>
      <c r="G11" s="28"/>
      <c r="H11" s="28"/>
      <c r="I11" s="28"/>
      <c r="J11" s="28"/>
    </row>
    <row r="12" spans="1:12" ht="5.0999999999999996" customHeight="1" thickBot="1" x14ac:dyDescent="0.35">
      <c r="A12" s="28"/>
      <c r="B12" s="28"/>
      <c r="C12" s="385"/>
      <c r="D12" s="28"/>
      <c r="E12" s="28"/>
      <c r="F12" s="28"/>
      <c r="G12" s="28"/>
      <c r="H12" s="28"/>
      <c r="I12" s="28"/>
      <c r="J12" s="28"/>
    </row>
    <row r="13" spans="1:12" ht="15" thickBot="1" x14ac:dyDescent="0.35">
      <c r="A13" s="28"/>
      <c r="B13" s="570"/>
      <c r="C13" s="421" t="s">
        <v>1080</v>
      </c>
      <c r="D13" s="28"/>
      <c r="E13" s="28"/>
      <c r="F13" s="28"/>
      <c r="G13" s="28"/>
      <c r="H13" s="28"/>
      <c r="I13" s="28"/>
      <c r="J13" s="28"/>
    </row>
    <row r="14" spans="1:12" ht="5.0999999999999996" customHeight="1" thickBot="1" x14ac:dyDescent="0.35">
      <c r="A14" s="28"/>
      <c r="B14" s="28"/>
      <c r="C14" s="385"/>
      <c r="D14" s="28"/>
      <c r="E14" s="28"/>
      <c r="F14" s="28"/>
      <c r="G14" s="28"/>
      <c r="H14" s="28"/>
      <c r="I14" s="28"/>
      <c r="J14" s="28"/>
    </row>
    <row r="15" spans="1:12" ht="15" thickBot="1" x14ac:dyDescent="0.35">
      <c r="A15" s="28"/>
      <c r="B15" s="570"/>
      <c r="C15" s="421" t="s">
        <v>1079</v>
      </c>
      <c r="D15" s="28"/>
      <c r="E15" s="28"/>
      <c r="F15" s="28"/>
      <c r="G15" s="28"/>
      <c r="H15" s="28"/>
      <c r="I15" s="28"/>
      <c r="J15" s="28"/>
    </row>
    <row r="16" spans="1:12" x14ac:dyDescent="0.3">
      <c r="A16" s="28"/>
      <c r="B16" s="28"/>
      <c r="C16" s="28"/>
      <c r="D16" s="28"/>
      <c r="E16" s="28"/>
      <c r="F16" s="28"/>
      <c r="G16" s="28"/>
      <c r="H16" s="28"/>
      <c r="I16" s="28"/>
      <c r="J16" s="28"/>
    </row>
    <row r="17" spans="1:10" x14ac:dyDescent="0.3">
      <c r="A17" s="28"/>
      <c r="B17" s="28"/>
      <c r="C17" s="28"/>
      <c r="D17" s="28"/>
      <c r="E17" s="28"/>
      <c r="F17" s="28"/>
      <c r="G17" s="28"/>
      <c r="H17" s="28"/>
      <c r="I17" s="28"/>
      <c r="J17" s="28"/>
    </row>
    <row r="18" spans="1:10" x14ac:dyDescent="0.3">
      <c r="A18" s="28"/>
      <c r="B18" s="28"/>
      <c r="C18" s="28"/>
      <c r="D18" s="28"/>
      <c r="E18" s="28"/>
      <c r="F18" s="28"/>
      <c r="G18" s="28"/>
      <c r="H18" s="28"/>
      <c r="I18" s="28"/>
      <c r="J18" s="28"/>
    </row>
  </sheetData>
  <customSheetViews>
    <customSheetView guid="{737FBFD5-CE93-4961-AB5C-F35422E126FB}" showPageBreaks="1" showGridLines="0" printArea="1">
      <selection activeCell="C9" sqref="C9"/>
      <pageMargins left="0" right="0" top="0.25" bottom="0.25" header="0.3" footer="0.3"/>
      <pageSetup orientation="portrait" r:id="rId1"/>
    </customSheetView>
    <customSheetView guid="{EDBCCE45-0D94-4979-AAEC-2B9EE54B95A8}" showPageBreaks="1" showGridLines="0" printArea="1">
      <selection activeCell="N11" sqref="N11"/>
      <pageMargins left="0.7" right="0.7" top="0.75" bottom="0.75" header="0.3" footer="0.3"/>
      <pageSetup scale="85" orientation="portrait" r:id="rId2"/>
    </customSheetView>
  </customSheetViews>
  <mergeCells count="2">
    <mergeCell ref="A1:L3"/>
    <mergeCell ref="A5:L7"/>
  </mergeCells>
  <pageMargins left="0.7" right="0.7" top="0.75" bottom="0.75" header="0.3" footer="0.3"/>
  <pageSetup scale="85"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K15"/>
  <sheetViews>
    <sheetView showGridLines="0" zoomScaleNormal="100" workbookViewId="0">
      <selection activeCell="A5" sqref="A5:K6"/>
    </sheetView>
  </sheetViews>
  <sheetFormatPr defaultRowHeight="14.4" x14ac:dyDescent="0.3"/>
  <cols>
    <col min="1" max="1" width="9.33203125" style="569"/>
    <col min="2" max="2" width="3.6640625" style="569" customWidth="1"/>
    <col min="3" max="11" width="9.33203125" style="569"/>
    <col min="12" max="12" width="8.33203125" style="569" customWidth="1"/>
    <col min="13" max="257" width="9.33203125" style="569"/>
    <col min="258" max="258" width="3.6640625" style="569" customWidth="1"/>
    <col min="259" max="267" width="9.33203125" style="569"/>
    <col min="268" max="268" width="8.33203125" style="569" customWidth="1"/>
    <col min="269" max="513" width="9.33203125" style="569"/>
    <col min="514" max="514" width="3.6640625" style="569" customWidth="1"/>
    <col min="515" max="523" width="9.33203125" style="569"/>
    <col min="524" max="524" width="8.33203125" style="569" customWidth="1"/>
    <col min="525" max="769" width="9.33203125" style="569"/>
    <col min="770" max="770" width="3.6640625" style="569" customWidth="1"/>
    <col min="771" max="779" width="9.33203125" style="569"/>
    <col min="780" max="780" width="8.33203125" style="569" customWidth="1"/>
    <col min="781" max="1025" width="9.33203125" style="569"/>
    <col min="1026" max="1026" width="3.6640625" style="569" customWidth="1"/>
    <col min="1027" max="1035" width="9.33203125" style="569"/>
    <col min="1036" max="1036" width="8.33203125" style="569" customWidth="1"/>
    <col min="1037" max="1281" width="9.33203125" style="569"/>
    <col min="1282" max="1282" width="3.6640625" style="569" customWidth="1"/>
    <col min="1283" max="1291" width="9.33203125" style="569"/>
    <col min="1292" max="1292" width="8.33203125" style="569" customWidth="1"/>
    <col min="1293" max="1537" width="9.33203125" style="569"/>
    <col min="1538" max="1538" width="3.6640625" style="569" customWidth="1"/>
    <col min="1539" max="1547" width="9.33203125" style="569"/>
    <col min="1548" max="1548" width="8.33203125" style="569" customWidth="1"/>
    <col min="1549" max="1793" width="9.33203125" style="569"/>
    <col min="1794" max="1794" width="3.6640625" style="569" customWidth="1"/>
    <col min="1795" max="1803" width="9.33203125" style="569"/>
    <col min="1804" max="1804" width="8.33203125" style="569" customWidth="1"/>
    <col min="1805" max="2049" width="9.33203125" style="569"/>
    <col min="2050" max="2050" width="3.6640625" style="569" customWidth="1"/>
    <col min="2051" max="2059" width="9.33203125" style="569"/>
    <col min="2060" max="2060" width="8.33203125" style="569" customWidth="1"/>
    <col min="2061" max="2305" width="9.33203125" style="569"/>
    <col min="2306" max="2306" width="3.6640625" style="569" customWidth="1"/>
    <col min="2307" max="2315" width="9.33203125" style="569"/>
    <col min="2316" max="2316" width="8.33203125" style="569" customWidth="1"/>
    <col min="2317" max="2561" width="9.33203125" style="569"/>
    <col min="2562" max="2562" width="3.6640625" style="569" customWidth="1"/>
    <col min="2563" max="2571" width="9.33203125" style="569"/>
    <col min="2572" max="2572" width="8.33203125" style="569" customWidth="1"/>
    <col min="2573" max="2817" width="9.33203125" style="569"/>
    <col min="2818" max="2818" width="3.6640625" style="569" customWidth="1"/>
    <col min="2819" max="2827" width="9.33203125" style="569"/>
    <col min="2828" max="2828" width="8.33203125" style="569" customWidth="1"/>
    <col min="2829" max="3073" width="9.33203125" style="569"/>
    <col min="3074" max="3074" width="3.6640625" style="569" customWidth="1"/>
    <col min="3075" max="3083" width="9.33203125" style="569"/>
    <col min="3084" max="3084" width="8.33203125" style="569" customWidth="1"/>
    <col min="3085" max="3329" width="9.33203125" style="569"/>
    <col min="3330" max="3330" width="3.6640625" style="569" customWidth="1"/>
    <col min="3331" max="3339" width="9.33203125" style="569"/>
    <col min="3340" max="3340" width="8.33203125" style="569" customWidth="1"/>
    <col min="3341" max="3585" width="9.33203125" style="569"/>
    <col min="3586" max="3586" width="3.6640625" style="569" customWidth="1"/>
    <col min="3587" max="3595" width="9.33203125" style="569"/>
    <col min="3596" max="3596" width="8.33203125" style="569" customWidth="1"/>
    <col min="3597" max="3841" width="9.33203125" style="569"/>
    <col min="3842" max="3842" width="3.6640625" style="569" customWidth="1"/>
    <col min="3843" max="3851" width="9.33203125" style="569"/>
    <col min="3852" max="3852" width="8.33203125" style="569" customWidth="1"/>
    <col min="3853" max="4097" width="9.33203125" style="569"/>
    <col min="4098" max="4098" width="3.6640625" style="569" customWidth="1"/>
    <col min="4099" max="4107" width="9.33203125" style="569"/>
    <col min="4108" max="4108" width="8.33203125" style="569" customWidth="1"/>
    <col min="4109" max="4353" width="9.33203125" style="569"/>
    <col min="4354" max="4354" width="3.6640625" style="569" customWidth="1"/>
    <col min="4355" max="4363" width="9.33203125" style="569"/>
    <col min="4364" max="4364" width="8.33203125" style="569" customWidth="1"/>
    <col min="4365" max="4609" width="9.33203125" style="569"/>
    <col min="4610" max="4610" width="3.6640625" style="569" customWidth="1"/>
    <col min="4611" max="4619" width="9.33203125" style="569"/>
    <col min="4620" max="4620" width="8.33203125" style="569" customWidth="1"/>
    <col min="4621" max="4865" width="9.33203125" style="569"/>
    <col min="4866" max="4866" width="3.6640625" style="569" customWidth="1"/>
    <col min="4867" max="4875" width="9.33203125" style="569"/>
    <col min="4876" max="4876" width="8.33203125" style="569" customWidth="1"/>
    <col min="4877" max="5121" width="9.33203125" style="569"/>
    <col min="5122" max="5122" width="3.6640625" style="569" customWidth="1"/>
    <col min="5123" max="5131" width="9.33203125" style="569"/>
    <col min="5132" max="5132" width="8.33203125" style="569" customWidth="1"/>
    <col min="5133" max="5377" width="9.33203125" style="569"/>
    <col min="5378" max="5378" width="3.6640625" style="569" customWidth="1"/>
    <col min="5379" max="5387" width="9.33203125" style="569"/>
    <col min="5388" max="5388" width="8.33203125" style="569" customWidth="1"/>
    <col min="5389" max="5633" width="9.33203125" style="569"/>
    <col min="5634" max="5634" width="3.6640625" style="569" customWidth="1"/>
    <col min="5635" max="5643" width="9.33203125" style="569"/>
    <col min="5644" max="5644" width="8.33203125" style="569" customWidth="1"/>
    <col min="5645" max="5889" width="9.33203125" style="569"/>
    <col min="5890" max="5890" width="3.6640625" style="569" customWidth="1"/>
    <col min="5891" max="5899" width="9.33203125" style="569"/>
    <col min="5900" max="5900" width="8.33203125" style="569" customWidth="1"/>
    <col min="5901" max="6145" width="9.33203125" style="569"/>
    <col min="6146" max="6146" width="3.6640625" style="569" customWidth="1"/>
    <col min="6147" max="6155" width="9.33203125" style="569"/>
    <col min="6156" max="6156" width="8.33203125" style="569" customWidth="1"/>
    <col min="6157" max="6401" width="9.33203125" style="569"/>
    <col min="6402" max="6402" width="3.6640625" style="569" customWidth="1"/>
    <col min="6403" max="6411" width="9.33203125" style="569"/>
    <col min="6412" max="6412" width="8.33203125" style="569" customWidth="1"/>
    <col min="6413" max="6657" width="9.33203125" style="569"/>
    <col min="6658" max="6658" width="3.6640625" style="569" customWidth="1"/>
    <col min="6659" max="6667" width="9.33203125" style="569"/>
    <col min="6668" max="6668" width="8.33203125" style="569" customWidth="1"/>
    <col min="6669" max="6913" width="9.33203125" style="569"/>
    <col min="6914" max="6914" width="3.6640625" style="569" customWidth="1"/>
    <col min="6915" max="6923" width="9.33203125" style="569"/>
    <col min="6924" max="6924" width="8.33203125" style="569" customWidth="1"/>
    <col min="6925" max="7169" width="9.33203125" style="569"/>
    <col min="7170" max="7170" width="3.6640625" style="569" customWidth="1"/>
    <col min="7171" max="7179" width="9.33203125" style="569"/>
    <col min="7180" max="7180" width="8.33203125" style="569" customWidth="1"/>
    <col min="7181" max="7425" width="9.33203125" style="569"/>
    <col min="7426" max="7426" width="3.6640625" style="569" customWidth="1"/>
    <col min="7427" max="7435" width="9.33203125" style="569"/>
    <col min="7436" max="7436" width="8.33203125" style="569" customWidth="1"/>
    <col min="7437" max="7681" width="9.33203125" style="569"/>
    <col min="7682" max="7682" width="3.6640625" style="569" customWidth="1"/>
    <col min="7683" max="7691" width="9.33203125" style="569"/>
    <col min="7692" max="7692" width="8.33203125" style="569" customWidth="1"/>
    <col min="7693" max="7937" width="9.33203125" style="569"/>
    <col min="7938" max="7938" width="3.6640625" style="569" customWidth="1"/>
    <col min="7939" max="7947" width="9.33203125" style="569"/>
    <col min="7948" max="7948" width="8.33203125" style="569" customWidth="1"/>
    <col min="7949" max="8193" width="9.33203125" style="569"/>
    <col min="8194" max="8194" width="3.6640625" style="569" customWidth="1"/>
    <col min="8195" max="8203" width="9.33203125" style="569"/>
    <col min="8204" max="8204" width="8.33203125" style="569" customWidth="1"/>
    <col min="8205" max="8449" width="9.33203125" style="569"/>
    <col min="8450" max="8450" width="3.6640625" style="569" customWidth="1"/>
    <col min="8451" max="8459" width="9.33203125" style="569"/>
    <col min="8460" max="8460" width="8.33203125" style="569" customWidth="1"/>
    <col min="8461" max="8705" width="9.33203125" style="569"/>
    <col min="8706" max="8706" width="3.6640625" style="569" customWidth="1"/>
    <col min="8707" max="8715" width="9.33203125" style="569"/>
    <col min="8716" max="8716" width="8.33203125" style="569" customWidth="1"/>
    <col min="8717" max="8961" width="9.33203125" style="569"/>
    <col min="8962" max="8962" width="3.6640625" style="569" customWidth="1"/>
    <col min="8963" max="8971" width="9.33203125" style="569"/>
    <col min="8972" max="8972" width="8.33203125" style="569" customWidth="1"/>
    <col min="8973" max="9217" width="9.33203125" style="569"/>
    <col min="9218" max="9218" width="3.6640625" style="569" customWidth="1"/>
    <col min="9219" max="9227" width="9.33203125" style="569"/>
    <col min="9228" max="9228" width="8.33203125" style="569" customWidth="1"/>
    <col min="9229" max="9473" width="9.33203125" style="569"/>
    <col min="9474" max="9474" width="3.6640625" style="569" customWidth="1"/>
    <col min="9475" max="9483" width="9.33203125" style="569"/>
    <col min="9484" max="9484" width="8.33203125" style="569" customWidth="1"/>
    <col min="9485" max="9729" width="9.33203125" style="569"/>
    <col min="9730" max="9730" width="3.6640625" style="569" customWidth="1"/>
    <col min="9731" max="9739" width="9.33203125" style="569"/>
    <col min="9740" max="9740" width="8.33203125" style="569" customWidth="1"/>
    <col min="9741" max="9985" width="9.33203125" style="569"/>
    <col min="9986" max="9986" width="3.6640625" style="569" customWidth="1"/>
    <col min="9987" max="9995" width="9.33203125" style="569"/>
    <col min="9996" max="9996" width="8.33203125" style="569" customWidth="1"/>
    <col min="9997" max="10241" width="9.33203125" style="569"/>
    <col min="10242" max="10242" width="3.6640625" style="569" customWidth="1"/>
    <col min="10243" max="10251" width="9.33203125" style="569"/>
    <col min="10252" max="10252" width="8.33203125" style="569" customWidth="1"/>
    <col min="10253" max="10497" width="9.33203125" style="569"/>
    <col min="10498" max="10498" width="3.6640625" style="569" customWidth="1"/>
    <col min="10499" max="10507" width="9.33203125" style="569"/>
    <col min="10508" max="10508" width="8.33203125" style="569" customWidth="1"/>
    <col min="10509" max="10753" width="9.33203125" style="569"/>
    <col min="10754" max="10754" width="3.6640625" style="569" customWidth="1"/>
    <col min="10755" max="10763" width="9.33203125" style="569"/>
    <col min="10764" max="10764" width="8.33203125" style="569" customWidth="1"/>
    <col min="10765" max="11009" width="9.33203125" style="569"/>
    <col min="11010" max="11010" width="3.6640625" style="569" customWidth="1"/>
    <col min="11011" max="11019" width="9.33203125" style="569"/>
    <col min="11020" max="11020" width="8.33203125" style="569" customWidth="1"/>
    <col min="11021" max="11265" width="9.33203125" style="569"/>
    <col min="11266" max="11266" width="3.6640625" style="569" customWidth="1"/>
    <col min="11267" max="11275" width="9.33203125" style="569"/>
    <col min="11276" max="11276" width="8.33203125" style="569" customWidth="1"/>
    <col min="11277" max="11521" width="9.33203125" style="569"/>
    <col min="11522" max="11522" width="3.6640625" style="569" customWidth="1"/>
    <col min="11523" max="11531" width="9.33203125" style="569"/>
    <col min="11532" max="11532" width="8.33203125" style="569" customWidth="1"/>
    <col min="11533" max="11777" width="9.33203125" style="569"/>
    <col min="11778" max="11778" width="3.6640625" style="569" customWidth="1"/>
    <col min="11779" max="11787" width="9.33203125" style="569"/>
    <col min="11788" max="11788" width="8.33203125" style="569" customWidth="1"/>
    <col min="11789" max="12033" width="9.33203125" style="569"/>
    <col min="12034" max="12034" width="3.6640625" style="569" customWidth="1"/>
    <col min="12035" max="12043" width="9.33203125" style="569"/>
    <col min="12044" max="12044" width="8.33203125" style="569" customWidth="1"/>
    <col min="12045" max="12289" width="9.33203125" style="569"/>
    <col min="12290" max="12290" width="3.6640625" style="569" customWidth="1"/>
    <col min="12291" max="12299" width="9.33203125" style="569"/>
    <col min="12300" max="12300" width="8.33203125" style="569" customWidth="1"/>
    <col min="12301" max="12545" width="9.33203125" style="569"/>
    <col min="12546" max="12546" width="3.6640625" style="569" customWidth="1"/>
    <col min="12547" max="12555" width="9.33203125" style="569"/>
    <col min="12556" max="12556" width="8.33203125" style="569" customWidth="1"/>
    <col min="12557" max="12801" width="9.33203125" style="569"/>
    <col min="12802" max="12802" width="3.6640625" style="569" customWidth="1"/>
    <col min="12803" max="12811" width="9.33203125" style="569"/>
    <col min="12812" max="12812" width="8.33203125" style="569" customWidth="1"/>
    <col min="12813" max="13057" width="9.33203125" style="569"/>
    <col min="13058" max="13058" width="3.6640625" style="569" customWidth="1"/>
    <col min="13059" max="13067" width="9.33203125" style="569"/>
    <col min="13068" max="13068" width="8.33203125" style="569" customWidth="1"/>
    <col min="13069" max="13313" width="9.33203125" style="569"/>
    <col min="13314" max="13314" width="3.6640625" style="569" customWidth="1"/>
    <col min="13315" max="13323" width="9.33203125" style="569"/>
    <col min="13324" max="13324" width="8.33203125" style="569" customWidth="1"/>
    <col min="13325" max="13569" width="9.33203125" style="569"/>
    <col min="13570" max="13570" width="3.6640625" style="569" customWidth="1"/>
    <col min="13571" max="13579" width="9.33203125" style="569"/>
    <col min="13580" max="13580" width="8.33203125" style="569" customWidth="1"/>
    <col min="13581" max="13825" width="9.33203125" style="569"/>
    <col min="13826" max="13826" width="3.6640625" style="569" customWidth="1"/>
    <col min="13827" max="13835" width="9.33203125" style="569"/>
    <col min="13836" max="13836" width="8.33203125" style="569" customWidth="1"/>
    <col min="13837" max="14081" width="9.33203125" style="569"/>
    <col min="14082" max="14082" width="3.6640625" style="569" customWidth="1"/>
    <col min="14083" max="14091" width="9.33203125" style="569"/>
    <col min="14092" max="14092" width="8.33203125" style="569" customWidth="1"/>
    <col min="14093" max="14337" width="9.33203125" style="569"/>
    <col min="14338" max="14338" width="3.6640625" style="569" customWidth="1"/>
    <col min="14339" max="14347" width="9.33203125" style="569"/>
    <col min="14348" max="14348" width="8.33203125" style="569" customWidth="1"/>
    <col min="14349" max="14593" width="9.33203125" style="569"/>
    <col min="14594" max="14594" width="3.6640625" style="569" customWidth="1"/>
    <col min="14595" max="14603" width="9.33203125" style="569"/>
    <col min="14604" max="14604" width="8.33203125" style="569" customWidth="1"/>
    <col min="14605" max="14849" width="9.33203125" style="569"/>
    <col min="14850" max="14850" width="3.6640625" style="569" customWidth="1"/>
    <col min="14851" max="14859" width="9.33203125" style="569"/>
    <col min="14860" max="14860" width="8.33203125" style="569" customWidth="1"/>
    <col min="14861" max="15105" width="9.33203125" style="569"/>
    <col min="15106" max="15106" width="3.6640625" style="569" customWidth="1"/>
    <col min="15107" max="15115" width="9.33203125" style="569"/>
    <col min="15116" max="15116" width="8.33203125" style="569" customWidth="1"/>
    <col min="15117" max="15361" width="9.33203125" style="569"/>
    <col min="15362" max="15362" width="3.6640625" style="569" customWidth="1"/>
    <col min="15363" max="15371" width="9.33203125" style="569"/>
    <col min="15372" max="15372" width="8.33203125" style="569" customWidth="1"/>
    <col min="15373" max="15617" width="9.33203125" style="569"/>
    <col min="15618" max="15618" width="3.6640625" style="569" customWidth="1"/>
    <col min="15619" max="15627" width="9.33203125" style="569"/>
    <col min="15628" max="15628" width="8.33203125" style="569" customWidth="1"/>
    <col min="15629" max="15873" width="9.33203125" style="569"/>
    <col min="15874" max="15874" width="3.6640625" style="569" customWidth="1"/>
    <col min="15875" max="15883" width="9.33203125" style="569"/>
    <col min="15884" max="15884" width="8.33203125" style="569" customWidth="1"/>
    <col min="15885" max="16129" width="9.33203125" style="569"/>
    <col min="16130" max="16130" width="3.6640625" style="569" customWidth="1"/>
    <col min="16131" max="16139" width="9.33203125" style="569"/>
    <col min="16140" max="16140" width="8.33203125" style="569" customWidth="1"/>
    <col min="16141" max="16384" width="9.33203125" style="569"/>
  </cols>
  <sheetData>
    <row r="1" spans="1:11" s="884" customFormat="1" x14ac:dyDescent="0.3">
      <c r="A1" s="1758" t="s">
        <v>1085</v>
      </c>
      <c r="B1" s="1759"/>
      <c r="C1" s="1759"/>
      <c r="D1" s="1759"/>
      <c r="E1" s="1759"/>
      <c r="F1" s="1759"/>
      <c r="G1" s="1759"/>
      <c r="H1" s="1759"/>
      <c r="I1" s="1759"/>
      <c r="J1" s="1759"/>
      <c r="K1" s="1760"/>
    </row>
    <row r="2" spans="1:11" s="884" customFormat="1" x14ac:dyDescent="0.3">
      <c r="A2" s="1761"/>
      <c r="B2" s="1762"/>
      <c r="C2" s="1762"/>
      <c r="D2" s="1762"/>
      <c r="E2" s="1762"/>
      <c r="F2" s="1762"/>
      <c r="G2" s="1762"/>
      <c r="H2" s="1762"/>
      <c r="I2" s="1762"/>
      <c r="J2" s="1762"/>
      <c r="K2" s="1763"/>
    </row>
    <row r="3" spans="1:11" s="884" customFormat="1" ht="15" thickBot="1" x14ac:dyDescent="0.35">
      <c r="A3" s="1764"/>
      <c r="B3" s="1765"/>
      <c r="C3" s="1765"/>
      <c r="D3" s="1765"/>
      <c r="E3" s="1765"/>
      <c r="F3" s="1765"/>
      <c r="G3" s="1765"/>
      <c r="H3" s="1765"/>
      <c r="I3" s="1765"/>
      <c r="J3" s="1765"/>
      <c r="K3" s="1766"/>
    </row>
    <row r="4" spans="1:11" s="884" customFormat="1" x14ac:dyDescent="0.3"/>
    <row r="5" spans="1:11" ht="15" customHeight="1" x14ac:dyDescent="0.3">
      <c r="A5" s="1769" t="s">
        <v>1285</v>
      </c>
      <c r="B5" s="1769"/>
      <c r="C5" s="1769"/>
      <c r="D5" s="1769"/>
      <c r="E5" s="1769"/>
      <c r="F5" s="1769"/>
      <c r="G5" s="1769"/>
      <c r="H5" s="1769"/>
      <c r="I5" s="1769"/>
      <c r="J5" s="1769"/>
      <c r="K5" s="1769"/>
    </row>
    <row r="6" spans="1:11" ht="17.25" customHeight="1" x14ac:dyDescent="0.3">
      <c r="A6" s="1769"/>
      <c r="B6" s="1769"/>
      <c r="C6" s="1769"/>
      <c r="D6" s="1769"/>
      <c r="E6" s="1769"/>
      <c r="F6" s="1769"/>
      <c r="G6" s="1769"/>
      <c r="H6" s="1769"/>
      <c r="I6" s="1769"/>
      <c r="J6" s="1769"/>
      <c r="K6" s="1769"/>
    </row>
    <row r="7" spans="1:11" s="884" customFormat="1" ht="5.0999999999999996" customHeight="1" thickBot="1" x14ac:dyDescent="0.35"/>
    <row r="8" spans="1:11" ht="15" thickBot="1" x14ac:dyDescent="0.35">
      <c r="A8" s="28"/>
      <c r="B8" s="570"/>
      <c r="C8" s="421" t="s">
        <v>1241</v>
      </c>
      <c r="D8" s="28"/>
      <c r="E8" s="28"/>
      <c r="F8" s="28"/>
      <c r="G8" s="28"/>
      <c r="H8" s="28"/>
      <c r="I8" s="28"/>
      <c r="J8" s="28"/>
    </row>
    <row r="9" spans="1:11" s="884" customFormat="1" x14ac:dyDescent="0.3"/>
    <row r="10" spans="1:11" s="884" customFormat="1" x14ac:dyDescent="0.3"/>
    <row r="11" spans="1:11" s="884" customFormat="1" x14ac:dyDescent="0.3"/>
    <row r="12" spans="1:11" s="884" customFormat="1" x14ac:dyDescent="0.3"/>
    <row r="13" spans="1:11" s="884" customFormat="1" x14ac:dyDescent="0.3"/>
    <row r="14" spans="1:11" s="884" customFormat="1" x14ac:dyDescent="0.3"/>
    <row r="15" spans="1:11" s="884" customFormat="1" x14ac:dyDescent="0.3"/>
  </sheetData>
  <customSheetViews>
    <customSheetView guid="{737FBFD5-CE93-4961-AB5C-F35422E126FB}" showPageBreaks="1" showGridLines="0" printArea="1">
      <selection activeCell="B10" sqref="B10"/>
      <pageMargins left="0" right="0" top="0.25" bottom="0.25" header="0.3" footer="0.3"/>
      <pageSetup orientation="portrait" r:id="rId1"/>
    </customSheetView>
    <customSheetView guid="{EDBCCE45-0D94-4979-AAEC-2B9EE54B95A8}" showPageBreaks="1" showGridLines="0" printArea="1">
      <selection activeCell="O9" sqref="O9"/>
      <pageMargins left="0.7" right="0.7" top="0.75" bottom="0.75" header="0.3" footer="0.3"/>
      <pageSetup scale="95" orientation="portrait" r:id="rId2"/>
    </customSheetView>
  </customSheetViews>
  <mergeCells count="2">
    <mergeCell ref="A1:K3"/>
    <mergeCell ref="A5:K6"/>
  </mergeCells>
  <pageMargins left="0.7" right="0.7" top="0.75" bottom="0.75" header="0.3" footer="0.3"/>
  <pageSetup scale="95"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AF900"/>
  <sheetViews>
    <sheetView showGridLines="0" zoomScaleNormal="100" workbookViewId="0">
      <selection activeCell="B66" sqref="B66"/>
    </sheetView>
  </sheetViews>
  <sheetFormatPr defaultRowHeight="14.4" x14ac:dyDescent="0.3"/>
  <cols>
    <col min="1" max="1" width="2.33203125" style="884" customWidth="1"/>
    <col min="2" max="2" width="13.6640625" style="884" bestFit="1" customWidth="1"/>
    <col min="3" max="3" width="28.5546875" style="884" customWidth="1"/>
    <col min="4" max="4" width="2.33203125" style="884" customWidth="1"/>
    <col min="5" max="5" width="9.6640625" style="884" customWidth="1"/>
    <col min="6" max="8" width="2.33203125" style="884" customWidth="1"/>
    <col min="9" max="9" width="29.44140625" style="884" bestFit="1" customWidth="1"/>
    <col min="10" max="13" width="2.33203125" style="884" customWidth="1"/>
    <col min="14" max="14" width="52.6640625" style="884" customWidth="1"/>
    <col min="15" max="104" width="2.33203125" style="884" customWidth="1"/>
    <col min="105" max="256" width="9.33203125" style="884"/>
    <col min="257" max="257" width="2.33203125" style="884" customWidth="1"/>
    <col min="258" max="258" width="13.6640625" style="884" bestFit="1" customWidth="1"/>
    <col min="259" max="259" width="28.5546875" style="884" customWidth="1"/>
    <col min="260" max="260" width="2.33203125" style="884" customWidth="1"/>
    <col min="261" max="261" width="9.6640625" style="884" customWidth="1"/>
    <col min="262" max="264" width="2.33203125" style="884" customWidth="1"/>
    <col min="265" max="265" width="29.44140625" style="884" bestFit="1" customWidth="1"/>
    <col min="266" max="269" width="2.33203125" style="884" customWidth="1"/>
    <col min="270" max="270" width="52.6640625" style="884" customWidth="1"/>
    <col min="271" max="360" width="2.33203125" style="884" customWidth="1"/>
    <col min="361" max="512" width="9.33203125" style="884"/>
    <col min="513" max="513" width="2.33203125" style="884" customWidth="1"/>
    <col min="514" max="514" width="13.6640625" style="884" bestFit="1" customWidth="1"/>
    <col min="515" max="515" width="28.5546875" style="884" customWidth="1"/>
    <col min="516" max="516" width="2.33203125" style="884" customWidth="1"/>
    <col min="517" max="517" width="9.6640625" style="884" customWidth="1"/>
    <col min="518" max="520" width="2.33203125" style="884" customWidth="1"/>
    <col min="521" max="521" width="29.44140625" style="884" bestFit="1" customWidth="1"/>
    <col min="522" max="525" width="2.33203125" style="884" customWidth="1"/>
    <col min="526" max="526" width="52.6640625" style="884" customWidth="1"/>
    <col min="527" max="616" width="2.33203125" style="884" customWidth="1"/>
    <col min="617" max="768" width="9.33203125" style="884"/>
    <col min="769" max="769" width="2.33203125" style="884" customWidth="1"/>
    <col min="770" max="770" width="13.6640625" style="884" bestFit="1" customWidth="1"/>
    <col min="771" max="771" width="28.5546875" style="884" customWidth="1"/>
    <col min="772" max="772" width="2.33203125" style="884" customWidth="1"/>
    <col min="773" max="773" width="9.6640625" style="884" customWidth="1"/>
    <col min="774" max="776" width="2.33203125" style="884" customWidth="1"/>
    <col min="777" max="777" width="29.44140625" style="884" bestFit="1" customWidth="1"/>
    <col min="778" max="781" width="2.33203125" style="884" customWidth="1"/>
    <col min="782" max="782" width="52.6640625" style="884" customWidth="1"/>
    <col min="783" max="872" width="2.33203125" style="884" customWidth="1"/>
    <col min="873" max="1024" width="9.33203125" style="884"/>
    <col min="1025" max="1025" width="2.33203125" style="884" customWidth="1"/>
    <col min="1026" max="1026" width="13.6640625" style="884" bestFit="1" customWidth="1"/>
    <col min="1027" max="1027" width="28.5546875" style="884" customWidth="1"/>
    <col min="1028" max="1028" width="2.33203125" style="884" customWidth="1"/>
    <col min="1029" max="1029" width="9.6640625" style="884" customWidth="1"/>
    <col min="1030" max="1032" width="2.33203125" style="884" customWidth="1"/>
    <col min="1033" max="1033" width="29.44140625" style="884" bestFit="1" customWidth="1"/>
    <col min="1034" max="1037" width="2.33203125" style="884" customWidth="1"/>
    <col min="1038" max="1038" width="52.6640625" style="884" customWidth="1"/>
    <col min="1039" max="1128" width="2.33203125" style="884" customWidth="1"/>
    <col min="1129" max="1280" width="9.33203125" style="884"/>
    <col min="1281" max="1281" width="2.33203125" style="884" customWidth="1"/>
    <col min="1282" max="1282" width="13.6640625" style="884" bestFit="1" customWidth="1"/>
    <col min="1283" max="1283" width="28.5546875" style="884" customWidth="1"/>
    <col min="1284" max="1284" width="2.33203125" style="884" customWidth="1"/>
    <col min="1285" max="1285" width="9.6640625" style="884" customWidth="1"/>
    <col min="1286" max="1288" width="2.33203125" style="884" customWidth="1"/>
    <col min="1289" max="1289" width="29.44140625" style="884" bestFit="1" customWidth="1"/>
    <col min="1290" max="1293" width="2.33203125" style="884" customWidth="1"/>
    <col min="1294" max="1294" width="52.6640625" style="884" customWidth="1"/>
    <col min="1295" max="1384" width="2.33203125" style="884" customWidth="1"/>
    <col min="1385" max="1536" width="9.33203125" style="884"/>
    <col min="1537" max="1537" width="2.33203125" style="884" customWidth="1"/>
    <col min="1538" max="1538" width="13.6640625" style="884" bestFit="1" customWidth="1"/>
    <col min="1539" max="1539" width="28.5546875" style="884" customWidth="1"/>
    <col min="1540" max="1540" width="2.33203125" style="884" customWidth="1"/>
    <col min="1541" max="1541" width="9.6640625" style="884" customWidth="1"/>
    <col min="1542" max="1544" width="2.33203125" style="884" customWidth="1"/>
    <col min="1545" max="1545" width="29.44140625" style="884" bestFit="1" customWidth="1"/>
    <col min="1546" max="1549" width="2.33203125" style="884" customWidth="1"/>
    <col min="1550" max="1550" width="52.6640625" style="884" customWidth="1"/>
    <col min="1551" max="1640" width="2.33203125" style="884" customWidth="1"/>
    <col min="1641" max="1792" width="9.33203125" style="884"/>
    <col min="1793" max="1793" width="2.33203125" style="884" customWidth="1"/>
    <col min="1794" max="1794" width="13.6640625" style="884" bestFit="1" customWidth="1"/>
    <col min="1795" max="1795" width="28.5546875" style="884" customWidth="1"/>
    <col min="1796" max="1796" width="2.33203125" style="884" customWidth="1"/>
    <col min="1797" max="1797" width="9.6640625" style="884" customWidth="1"/>
    <col min="1798" max="1800" width="2.33203125" style="884" customWidth="1"/>
    <col min="1801" max="1801" width="29.44140625" style="884" bestFit="1" customWidth="1"/>
    <col min="1802" max="1805" width="2.33203125" style="884" customWidth="1"/>
    <col min="1806" max="1806" width="52.6640625" style="884" customWidth="1"/>
    <col min="1807" max="1896" width="2.33203125" style="884" customWidth="1"/>
    <col min="1897" max="2048" width="9.33203125" style="884"/>
    <col min="2049" max="2049" width="2.33203125" style="884" customWidth="1"/>
    <col min="2050" max="2050" width="13.6640625" style="884" bestFit="1" customWidth="1"/>
    <col min="2051" max="2051" width="28.5546875" style="884" customWidth="1"/>
    <col min="2052" max="2052" width="2.33203125" style="884" customWidth="1"/>
    <col min="2053" max="2053" width="9.6640625" style="884" customWidth="1"/>
    <col min="2054" max="2056" width="2.33203125" style="884" customWidth="1"/>
    <col min="2057" max="2057" width="29.44140625" style="884" bestFit="1" customWidth="1"/>
    <col min="2058" max="2061" width="2.33203125" style="884" customWidth="1"/>
    <col min="2062" max="2062" width="52.6640625" style="884" customWidth="1"/>
    <col min="2063" max="2152" width="2.33203125" style="884" customWidth="1"/>
    <col min="2153" max="2304" width="9.33203125" style="884"/>
    <col min="2305" max="2305" width="2.33203125" style="884" customWidth="1"/>
    <col min="2306" max="2306" width="13.6640625" style="884" bestFit="1" customWidth="1"/>
    <col min="2307" max="2307" width="28.5546875" style="884" customWidth="1"/>
    <col min="2308" max="2308" width="2.33203125" style="884" customWidth="1"/>
    <col min="2309" max="2309" width="9.6640625" style="884" customWidth="1"/>
    <col min="2310" max="2312" width="2.33203125" style="884" customWidth="1"/>
    <col min="2313" max="2313" width="29.44140625" style="884" bestFit="1" customWidth="1"/>
    <col min="2314" max="2317" width="2.33203125" style="884" customWidth="1"/>
    <col min="2318" max="2318" width="52.6640625" style="884" customWidth="1"/>
    <col min="2319" max="2408" width="2.33203125" style="884" customWidth="1"/>
    <col min="2409" max="2560" width="9.33203125" style="884"/>
    <col min="2561" max="2561" width="2.33203125" style="884" customWidth="1"/>
    <col min="2562" max="2562" width="13.6640625" style="884" bestFit="1" customWidth="1"/>
    <col min="2563" max="2563" width="28.5546875" style="884" customWidth="1"/>
    <col min="2564" max="2564" width="2.33203125" style="884" customWidth="1"/>
    <col min="2565" max="2565" width="9.6640625" style="884" customWidth="1"/>
    <col min="2566" max="2568" width="2.33203125" style="884" customWidth="1"/>
    <col min="2569" max="2569" width="29.44140625" style="884" bestFit="1" customWidth="1"/>
    <col min="2570" max="2573" width="2.33203125" style="884" customWidth="1"/>
    <col min="2574" max="2574" width="52.6640625" style="884" customWidth="1"/>
    <col min="2575" max="2664" width="2.33203125" style="884" customWidth="1"/>
    <col min="2665" max="2816" width="9.33203125" style="884"/>
    <col min="2817" max="2817" width="2.33203125" style="884" customWidth="1"/>
    <col min="2818" max="2818" width="13.6640625" style="884" bestFit="1" customWidth="1"/>
    <col min="2819" max="2819" width="28.5546875" style="884" customWidth="1"/>
    <col min="2820" max="2820" width="2.33203125" style="884" customWidth="1"/>
    <col min="2821" max="2821" width="9.6640625" style="884" customWidth="1"/>
    <col min="2822" max="2824" width="2.33203125" style="884" customWidth="1"/>
    <col min="2825" max="2825" width="29.44140625" style="884" bestFit="1" customWidth="1"/>
    <col min="2826" max="2829" width="2.33203125" style="884" customWidth="1"/>
    <col min="2830" max="2830" width="52.6640625" style="884" customWidth="1"/>
    <col min="2831" max="2920" width="2.33203125" style="884" customWidth="1"/>
    <col min="2921" max="3072" width="9.33203125" style="884"/>
    <col min="3073" max="3073" width="2.33203125" style="884" customWidth="1"/>
    <col min="3074" max="3074" width="13.6640625" style="884" bestFit="1" customWidth="1"/>
    <col min="3075" max="3075" width="28.5546875" style="884" customWidth="1"/>
    <col min="3076" max="3076" width="2.33203125" style="884" customWidth="1"/>
    <col min="3077" max="3077" width="9.6640625" style="884" customWidth="1"/>
    <col min="3078" max="3080" width="2.33203125" style="884" customWidth="1"/>
    <col min="3081" max="3081" width="29.44140625" style="884" bestFit="1" customWidth="1"/>
    <col min="3082" max="3085" width="2.33203125" style="884" customWidth="1"/>
    <col min="3086" max="3086" width="52.6640625" style="884" customWidth="1"/>
    <col min="3087" max="3176" width="2.33203125" style="884" customWidth="1"/>
    <col min="3177" max="3328" width="9.33203125" style="884"/>
    <col min="3329" max="3329" width="2.33203125" style="884" customWidth="1"/>
    <col min="3330" max="3330" width="13.6640625" style="884" bestFit="1" customWidth="1"/>
    <col min="3331" max="3331" width="28.5546875" style="884" customWidth="1"/>
    <col min="3332" max="3332" width="2.33203125" style="884" customWidth="1"/>
    <col min="3333" max="3333" width="9.6640625" style="884" customWidth="1"/>
    <col min="3334" max="3336" width="2.33203125" style="884" customWidth="1"/>
    <col min="3337" max="3337" width="29.44140625" style="884" bestFit="1" customWidth="1"/>
    <col min="3338" max="3341" width="2.33203125" style="884" customWidth="1"/>
    <col min="3342" max="3342" width="52.6640625" style="884" customWidth="1"/>
    <col min="3343" max="3432" width="2.33203125" style="884" customWidth="1"/>
    <col min="3433" max="3584" width="9.33203125" style="884"/>
    <col min="3585" max="3585" width="2.33203125" style="884" customWidth="1"/>
    <col min="3586" max="3586" width="13.6640625" style="884" bestFit="1" customWidth="1"/>
    <col min="3587" max="3587" width="28.5546875" style="884" customWidth="1"/>
    <col min="3588" max="3588" width="2.33203125" style="884" customWidth="1"/>
    <col min="3589" max="3589" width="9.6640625" style="884" customWidth="1"/>
    <col min="3590" max="3592" width="2.33203125" style="884" customWidth="1"/>
    <col min="3593" max="3593" width="29.44140625" style="884" bestFit="1" customWidth="1"/>
    <col min="3594" max="3597" width="2.33203125" style="884" customWidth="1"/>
    <col min="3598" max="3598" width="52.6640625" style="884" customWidth="1"/>
    <col min="3599" max="3688" width="2.33203125" style="884" customWidth="1"/>
    <col min="3689" max="3840" width="9.33203125" style="884"/>
    <col min="3841" max="3841" width="2.33203125" style="884" customWidth="1"/>
    <col min="3842" max="3842" width="13.6640625" style="884" bestFit="1" customWidth="1"/>
    <col min="3843" max="3843" width="28.5546875" style="884" customWidth="1"/>
    <col min="3844" max="3844" width="2.33203125" style="884" customWidth="1"/>
    <col min="3845" max="3845" width="9.6640625" style="884" customWidth="1"/>
    <col min="3846" max="3848" width="2.33203125" style="884" customWidth="1"/>
    <col min="3849" max="3849" width="29.44140625" style="884" bestFit="1" customWidth="1"/>
    <col min="3850" max="3853" width="2.33203125" style="884" customWidth="1"/>
    <col min="3854" max="3854" width="52.6640625" style="884" customWidth="1"/>
    <col min="3855" max="3944" width="2.33203125" style="884" customWidth="1"/>
    <col min="3945" max="4096" width="9.33203125" style="884"/>
    <col min="4097" max="4097" width="2.33203125" style="884" customWidth="1"/>
    <col min="4098" max="4098" width="13.6640625" style="884" bestFit="1" customWidth="1"/>
    <col min="4099" max="4099" width="28.5546875" style="884" customWidth="1"/>
    <col min="4100" max="4100" width="2.33203125" style="884" customWidth="1"/>
    <col min="4101" max="4101" width="9.6640625" style="884" customWidth="1"/>
    <col min="4102" max="4104" width="2.33203125" style="884" customWidth="1"/>
    <col min="4105" max="4105" width="29.44140625" style="884" bestFit="1" customWidth="1"/>
    <col min="4106" max="4109" width="2.33203125" style="884" customWidth="1"/>
    <col min="4110" max="4110" width="52.6640625" style="884" customWidth="1"/>
    <col min="4111" max="4200" width="2.33203125" style="884" customWidth="1"/>
    <col min="4201" max="4352" width="9.33203125" style="884"/>
    <col min="4353" max="4353" width="2.33203125" style="884" customWidth="1"/>
    <col min="4354" max="4354" width="13.6640625" style="884" bestFit="1" customWidth="1"/>
    <col min="4355" max="4355" width="28.5546875" style="884" customWidth="1"/>
    <col min="4356" max="4356" width="2.33203125" style="884" customWidth="1"/>
    <col min="4357" max="4357" width="9.6640625" style="884" customWidth="1"/>
    <col min="4358" max="4360" width="2.33203125" style="884" customWidth="1"/>
    <col min="4361" max="4361" width="29.44140625" style="884" bestFit="1" customWidth="1"/>
    <col min="4362" max="4365" width="2.33203125" style="884" customWidth="1"/>
    <col min="4366" max="4366" width="52.6640625" style="884" customWidth="1"/>
    <col min="4367" max="4456" width="2.33203125" style="884" customWidth="1"/>
    <col min="4457" max="4608" width="9.33203125" style="884"/>
    <col min="4609" max="4609" width="2.33203125" style="884" customWidth="1"/>
    <col min="4610" max="4610" width="13.6640625" style="884" bestFit="1" customWidth="1"/>
    <col min="4611" max="4611" width="28.5546875" style="884" customWidth="1"/>
    <col min="4612" max="4612" width="2.33203125" style="884" customWidth="1"/>
    <col min="4613" max="4613" width="9.6640625" style="884" customWidth="1"/>
    <col min="4614" max="4616" width="2.33203125" style="884" customWidth="1"/>
    <col min="4617" max="4617" width="29.44140625" style="884" bestFit="1" customWidth="1"/>
    <col min="4618" max="4621" width="2.33203125" style="884" customWidth="1"/>
    <col min="4622" max="4622" width="52.6640625" style="884" customWidth="1"/>
    <col min="4623" max="4712" width="2.33203125" style="884" customWidth="1"/>
    <col min="4713" max="4864" width="9.33203125" style="884"/>
    <col min="4865" max="4865" width="2.33203125" style="884" customWidth="1"/>
    <col min="4866" max="4866" width="13.6640625" style="884" bestFit="1" customWidth="1"/>
    <col min="4867" max="4867" width="28.5546875" style="884" customWidth="1"/>
    <col min="4868" max="4868" width="2.33203125" style="884" customWidth="1"/>
    <col min="4869" max="4869" width="9.6640625" style="884" customWidth="1"/>
    <col min="4870" max="4872" width="2.33203125" style="884" customWidth="1"/>
    <col min="4873" max="4873" width="29.44140625" style="884" bestFit="1" customWidth="1"/>
    <col min="4874" max="4877" width="2.33203125" style="884" customWidth="1"/>
    <col min="4878" max="4878" width="52.6640625" style="884" customWidth="1"/>
    <col min="4879" max="4968" width="2.33203125" style="884" customWidth="1"/>
    <col min="4969" max="5120" width="9.33203125" style="884"/>
    <col min="5121" max="5121" width="2.33203125" style="884" customWidth="1"/>
    <col min="5122" max="5122" width="13.6640625" style="884" bestFit="1" customWidth="1"/>
    <col min="5123" max="5123" width="28.5546875" style="884" customWidth="1"/>
    <col min="5124" max="5124" width="2.33203125" style="884" customWidth="1"/>
    <col min="5125" max="5125" width="9.6640625" style="884" customWidth="1"/>
    <col min="5126" max="5128" width="2.33203125" style="884" customWidth="1"/>
    <col min="5129" max="5129" width="29.44140625" style="884" bestFit="1" customWidth="1"/>
    <col min="5130" max="5133" width="2.33203125" style="884" customWidth="1"/>
    <col min="5134" max="5134" width="52.6640625" style="884" customWidth="1"/>
    <col min="5135" max="5224" width="2.33203125" style="884" customWidth="1"/>
    <col min="5225" max="5376" width="9.33203125" style="884"/>
    <col min="5377" max="5377" width="2.33203125" style="884" customWidth="1"/>
    <col min="5378" max="5378" width="13.6640625" style="884" bestFit="1" customWidth="1"/>
    <col min="5379" max="5379" width="28.5546875" style="884" customWidth="1"/>
    <col min="5380" max="5380" width="2.33203125" style="884" customWidth="1"/>
    <col min="5381" max="5381" width="9.6640625" style="884" customWidth="1"/>
    <col min="5382" max="5384" width="2.33203125" style="884" customWidth="1"/>
    <col min="5385" max="5385" width="29.44140625" style="884" bestFit="1" customWidth="1"/>
    <col min="5386" max="5389" width="2.33203125" style="884" customWidth="1"/>
    <col min="5390" max="5390" width="52.6640625" style="884" customWidth="1"/>
    <col min="5391" max="5480" width="2.33203125" style="884" customWidth="1"/>
    <col min="5481" max="5632" width="9.33203125" style="884"/>
    <col min="5633" max="5633" width="2.33203125" style="884" customWidth="1"/>
    <col min="5634" max="5634" width="13.6640625" style="884" bestFit="1" customWidth="1"/>
    <col min="5635" max="5635" width="28.5546875" style="884" customWidth="1"/>
    <col min="5636" max="5636" width="2.33203125" style="884" customWidth="1"/>
    <col min="5637" max="5637" width="9.6640625" style="884" customWidth="1"/>
    <col min="5638" max="5640" width="2.33203125" style="884" customWidth="1"/>
    <col min="5641" max="5641" width="29.44140625" style="884" bestFit="1" customWidth="1"/>
    <col min="5642" max="5645" width="2.33203125" style="884" customWidth="1"/>
    <col min="5646" max="5646" width="52.6640625" style="884" customWidth="1"/>
    <col min="5647" max="5736" width="2.33203125" style="884" customWidth="1"/>
    <col min="5737" max="5888" width="9.33203125" style="884"/>
    <col min="5889" max="5889" width="2.33203125" style="884" customWidth="1"/>
    <col min="5890" max="5890" width="13.6640625" style="884" bestFit="1" customWidth="1"/>
    <col min="5891" max="5891" width="28.5546875" style="884" customWidth="1"/>
    <col min="5892" max="5892" width="2.33203125" style="884" customWidth="1"/>
    <col min="5893" max="5893" width="9.6640625" style="884" customWidth="1"/>
    <col min="5894" max="5896" width="2.33203125" style="884" customWidth="1"/>
    <col min="5897" max="5897" width="29.44140625" style="884" bestFit="1" customWidth="1"/>
    <col min="5898" max="5901" width="2.33203125" style="884" customWidth="1"/>
    <col min="5902" max="5902" width="52.6640625" style="884" customWidth="1"/>
    <col min="5903" max="5992" width="2.33203125" style="884" customWidth="1"/>
    <col min="5993" max="6144" width="9.33203125" style="884"/>
    <col min="6145" max="6145" width="2.33203125" style="884" customWidth="1"/>
    <col min="6146" max="6146" width="13.6640625" style="884" bestFit="1" customWidth="1"/>
    <col min="6147" max="6147" width="28.5546875" style="884" customWidth="1"/>
    <col min="6148" max="6148" width="2.33203125" style="884" customWidth="1"/>
    <col min="6149" max="6149" width="9.6640625" style="884" customWidth="1"/>
    <col min="6150" max="6152" width="2.33203125" style="884" customWidth="1"/>
    <col min="6153" max="6153" width="29.44140625" style="884" bestFit="1" customWidth="1"/>
    <col min="6154" max="6157" width="2.33203125" style="884" customWidth="1"/>
    <col min="6158" max="6158" width="52.6640625" style="884" customWidth="1"/>
    <col min="6159" max="6248" width="2.33203125" style="884" customWidth="1"/>
    <col min="6249" max="6400" width="9.33203125" style="884"/>
    <col min="6401" max="6401" width="2.33203125" style="884" customWidth="1"/>
    <col min="6402" max="6402" width="13.6640625" style="884" bestFit="1" customWidth="1"/>
    <col min="6403" max="6403" width="28.5546875" style="884" customWidth="1"/>
    <col min="6404" max="6404" width="2.33203125" style="884" customWidth="1"/>
    <col min="6405" max="6405" width="9.6640625" style="884" customWidth="1"/>
    <col min="6406" max="6408" width="2.33203125" style="884" customWidth="1"/>
    <col min="6409" max="6409" width="29.44140625" style="884" bestFit="1" customWidth="1"/>
    <col min="6410" max="6413" width="2.33203125" style="884" customWidth="1"/>
    <col min="6414" max="6414" width="52.6640625" style="884" customWidth="1"/>
    <col min="6415" max="6504" width="2.33203125" style="884" customWidth="1"/>
    <col min="6505" max="6656" width="9.33203125" style="884"/>
    <col min="6657" max="6657" width="2.33203125" style="884" customWidth="1"/>
    <col min="6658" max="6658" width="13.6640625" style="884" bestFit="1" customWidth="1"/>
    <col min="6659" max="6659" width="28.5546875" style="884" customWidth="1"/>
    <col min="6660" max="6660" width="2.33203125" style="884" customWidth="1"/>
    <col min="6661" max="6661" width="9.6640625" style="884" customWidth="1"/>
    <col min="6662" max="6664" width="2.33203125" style="884" customWidth="1"/>
    <col min="6665" max="6665" width="29.44140625" style="884" bestFit="1" customWidth="1"/>
    <col min="6666" max="6669" width="2.33203125" style="884" customWidth="1"/>
    <col min="6670" max="6670" width="52.6640625" style="884" customWidth="1"/>
    <col min="6671" max="6760" width="2.33203125" style="884" customWidth="1"/>
    <col min="6761" max="6912" width="9.33203125" style="884"/>
    <col min="6913" max="6913" width="2.33203125" style="884" customWidth="1"/>
    <col min="6914" max="6914" width="13.6640625" style="884" bestFit="1" customWidth="1"/>
    <col min="6915" max="6915" width="28.5546875" style="884" customWidth="1"/>
    <col min="6916" max="6916" width="2.33203125" style="884" customWidth="1"/>
    <col min="6917" max="6917" width="9.6640625" style="884" customWidth="1"/>
    <col min="6918" max="6920" width="2.33203125" style="884" customWidth="1"/>
    <col min="6921" max="6921" width="29.44140625" style="884" bestFit="1" customWidth="1"/>
    <col min="6922" max="6925" width="2.33203125" style="884" customWidth="1"/>
    <col min="6926" max="6926" width="52.6640625" style="884" customWidth="1"/>
    <col min="6927" max="7016" width="2.33203125" style="884" customWidth="1"/>
    <col min="7017" max="7168" width="9.33203125" style="884"/>
    <col min="7169" max="7169" width="2.33203125" style="884" customWidth="1"/>
    <col min="7170" max="7170" width="13.6640625" style="884" bestFit="1" customWidth="1"/>
    <col min="7171" max="7171" width="28.5546875" style="884" customWidth="1"/>
    <col min="7172" max="7172" width="2.33203125" style="884" customWidth="1"/>
    <col min="7173" max="7173" width="9.6640625" style="884" customWidth="1"/>
    <col min="7174" max="7176" width="2.33203125" style="884" customWidth="1"/>
    <col min="7177" max="7177" width="29.44140625" style="884" bestFit="1" customWidth="1"/>
    <col min="7178" max="7181" width="2.33203125" style="884" customWidth="1"/>
    <col min="7182" max="7182" width="52.6640625" style="884" customWidth="1"/>
    <col min="7183" max="7272" width="2.33203125" style="884" customWidth="1"/>
    <col min="7273" max="7424" width="9.33203125" style="884"/>
    <col min="7425" max="7425" width="2.33203125" style="884" customWidth="1"/>
    <col min="7426" max="7426" width="13.6640625" style="884" bestFit="1" customWidth="1"/>
    <col min="7427" max="7427" width="28.5546875" style="884" customWidth="1"/>
    <col min="7428" max="7428" width="2.33203125" style="884" customWidth="1"/>
    <col min="7429" max="7429" width="9.6640625" style="884" customWidth="1"/>
    <col min="7430" max="7432" width="2.33203125" style="884" customWidth="1"/>
    <col min="7433" max="7433" width="29.44140625" style="884" bestFit="1" customWidth="1"/>
    <col min="7434" max="7437" width="2.33203125" style="884" customWidth="1"/>
    <col min="7438" max="7438" width="52.6640625" style="884" customWidth="1"/>
    <col min="7439" max="7528" width="2.33203125" style="884" customWidth="1"/>
    <col min="7529" max="7680" width="9.33203125" style="884"/>
    <col min="7681" max="7681" width="2.33203125" style="884" customWidth="1"/>
    <col min="7682" max="7682" width="13.6640625" style="884" bestFit="1" customWidth="1"/>
    <col min="7683" max="7683" width="28.5546875" style="884" customWidth="1"/>
    <col min="7684" max="7684" width="2.33203125" style="884" customWidth="1"/>
    <col min="7685" max="7685" width="9.6640625" style="884" customWidth="1"/>
    <col min="7686" max="7688" width="2.33203125" style="884" customWidth="1"/>
    <col min="7689" max="7689" width="29.44140625" style="884" bestFit="1" customWidth="1"/>
    <col min="7690" max="7693" width="2.33203125" style="884" customWidth="1"/>
    <col min="7694" max="7694" width="52.6640625" style="884" customWidth="1"/>
    <col min="7695" max="7784" width="2.33203125" style="884" customWidth="1"/>
    <col min="7785" max="7936" width="9.33203125" style="884"/>
    <col min="7937" max="7937" width="2.33203125" style="884" customWidth="1"/>
    <col min="7938" max="7938" width="13.6640625" style="884" bestFit="1" customWidth="1"/>
    <col min="7939" max="7939" width="28.5546875" style="884" customWidth="1"/>
    <col min="7940" max="7940" width="2.33203125" style="884" customWidth="1"/>
    <col min="7941" max="7941" width="9.6640625" style="884" customWidth="1"/>
    <col min="7942" max="7944" width="2.33203125" style="884" customWidth="1"/>
    <col min="7945" max="7945" width="29.44140625" style="884" bestFit="1" customWidth="1"/>
    <col min="7946" max="7949" width="2.33203125" style="884" customWidth="1"/>
    <col min="7950" max="7950" width="52.6640625" style="884" customWidth="1"/>
    <col min="7951" max="8040" width="2.33203125" style="884" customWidth="1"/>
    <col min="8041" max="8192" width="9.33203125" style="884"/>
    <col min="8193" max="8193" width="2.33203125" style="884" customWidth="1"/>
    <col min="8194" max="8194" width="13.6640625" style="884" bestFit="1" customWidth="1"/>
    <col min="8195" max="8195" width="28.5546875" style="884" customWidth="1"/>
    <col min="8196" max="8196" width="2.33203125" style="884" customWidth="1"/>
    <col min="8197" max="8197" width="9.6640625" style="884" customWidth="1"/>
    <col min="8198" max="8200" width="2.33203125" style="884" customWidth="1"/>
    <col min="8201" max="8201" width="29.44140625" style="884" bestFit="1" customWidth="1"/>
    <col min="8202" max="8205" width="2.33203125" style="884" customWidth="1"/>
    <col min="8206" max="8206" width="52.6640625" style="884" customWidth="1"/>
    <col min="8207" max="8296" width="2.33203125" style="884" customWidth="1"/>
    <col min="8297" max="8448" width="9.33203125" style="884"/>
    <col min="8449" max="8449" width="2.33203125" style="884" customWidth="1"/>
    <col min="8450" max="8450" width="13.6640625" style="884" bestFit="1" customWidth="1"/>
    <col min="8451" max="8451" width="28.5546875" style="884" customWidth="1"/>
    <col min="8452" max="8452" width="2.33203125" style="884" customWidth="1"/>
    <col min="8453" max="8453" width="9.6640625" style="884" customWidth="1"/>
    <col min="8454" max="8456" width="2.33203125" style="884" customWidth="1"/>
    <col min="8457" max="8457" width="29.44140625" style="884" bestFit="1" customWidth="1"/>
    <col min="8458" max="8461" width="2.33203125" style="884" customWidth="1"/>
    <col min="8462" max="8462" width="52.6640625" style="884" customWidth="1"/>
    <col min="8463" max="8552" width="2.33203125" style="884" customWidth="1"/>
    <col min="8553" max="8704" width="9.33203125" style="884"/>
    <col min="8705" max="8705" width="2.33203125" style="884" customWidth="1"/>
    <col min="8706" max="8706" width="13.6640625" style="884" bestFit="1" customWidth="1"/>
    <col min="8707" max="8707" width="28.5546875" style="884" customWidth="1"/>
    <col min="8708" max="8708" width="2.33203125" style="884" customWidth="1"/>
    <col min="8709" max="8709" width="9.6640625" style="884" customWidth="1"/>
    <col min="8710" max="8712" width="2.33203125" style="884" customWidth="1"/>
    <col min="8713" max="8713" width="29.44140625" style="884" bestFit="1" customWidth="1"/>
    <col min="8714" max="8717" width="2.33203125" style="884" customWidth="1"/>
    <col min="8718" max="8718" width="52.6640625" style="884" customWidth="1"/>
    <col min="8719" max="8808" width="2.33203125" style="884" customWidth="1"/>
    <col min="8809" max="8960" width="9.33203125" style="884"/>
    <col min="8961" max="8961" width="2.33203125" style="884" customWidth="1"/>
    <col min="8962" max="8962" width="13.6640625" style="884" bestFit="1" customWidth="1"/>
    <col min="8963" max="8963" width="28.5546875" style="884" customWidth="1"/>
    <col min="8964" max="8964" width="2.33203125" style="884" customWidth="1"/>
    <col min="8965" max="8965" width="9.6640625" style="884" customWidth="1"/>
    <col min="8966" max="8968" width="2.33203125" style="884" customWidth="1"/>
    <col min="8969" max="8969" width="29.44140625" style="884" bestFit="1" customWidth="1"/>
    <col min="8970" max="8973" width="2.33203125" style="884" customWidth="1"/>
    <col min="8974" max="8974" width="52.6640625" style="884" customWidth="1"/>
    <col min="8975" max="9064" width="2.33203125" style="884" customWidth="1"/>
    <col min="9065" max="9216" width="9.33203125" style="884"/>
    <col min="9217" max="9217" width="2.33203125" style="884" customWidth="1"/>
    <col min="9218" max="9218" width="13.6640625" style="884" bestFit="1" customWidth="1"/>
    <col min="9219" max="9219" width="28.5546875" style="884" customWidth="1"/>
    <col min="9220" max="9220" width="2.33203125" style="884" customWidth="1"/>
    <col min="9221" max="9221" width="9.6640625" style="884" customWidth="1"/>
    <col min="9222" max="9224" width="2.33203125" style="884" customWidth="1"/>
    <col min="9225" max="9225" width="29.44140625" style="884" bestFit="1" customWidth="1"/>
    <col min="9226" max="9229" width="2.33203125" style="884" customWidth="1"/>
    <col min="9230" max="9230" width="52.6640625" style="884" customWidth="1"/>
    <col min="9231" max="9320" width="2.33203125" style="884" customWidth="1"/>
    <col min="9321" max="9472" width="9.33203125" style="884"/>
    <col min="9473" max="9473" width="2.33203125" style="884" customWidth="1"/>
    <col min="9474" max="9474" width="13.6640625" style="884" bestFit="1" customWidth="1"/>
    <col min="9475" max="9475" width="28.5546875" style="884" customWidth="1"/>
    <col min="9476" max="9476" width="2.33203125" style="884" customWidth="1"/>
    <col min="9477" max="9477" width="9.6640625" style="884" customWidth="1"/>
    <col min="9478" max="9480" width="2.33203125" style="884" customWidth="1"/>
    <col min="9481" max="9481" width="29.44140625" style="884" bestFit="1" customWidth="1"/>
    <col min="9482" max="9485" width="2.33203125" style="884" customWidth="1"/>
    <col min="9486" max="9486" width="52.6640625" style="884" customWidth="1"/>
    <col min="9487" max="9576" width="2.33203125" style="884" customWidth="1"/>
    <col min="9577" max="9728" width="9.33203125" style="884"/>
    <col min="9729" max="9729" width="2.33203125" style="884" customWidth="1"/>
    <col min="9730" max="9730" width="13.6640625" style="884" bestFit="1" customWidth="1"/>
    <col min="9731" max="9731" width="28.5546875" style="884" customWidth="1"/>
    <col min="9732" max="9732" width="2.33203125" style="884" customWidth="1"/>
    <col min="9733" max="9733" width="9.6640625" style="884" customWidth="1"/>
    <col min="9734" max="9736" width="2.33203125" style="884" customWidth="1"/>
    <col min="9737" max="9737" width="29.44140625" style="884" bestFit="1" customWidth="1"/>
    <col min="9738" max="9741" width="2.33203125" style="884" customWidth="1"/>
    <col min="9742" max="9742" width="52.6640625" style="884" customWidth="1"/>
    <col min="9743" max="9832" width="2.33203125" style="884" customWidth="1"/>
    <col min="9833" max="9984" width="9.33203125" style="884"/>
    <col min="9985" max="9985" width="2.33203125" style="884" customWidth="1"/>
    <col min="9986" max="9986" width="13.6640625" style="884" bestFit="1" customWidth="1"/>
    <col min="9987" max="9987" width="28.5546875" style="884" customWidth="1"/>
    <col min="9988" max="9988" width="2.33203125" style="884" customWidth="1"/>
    <col min="9989" max="9989" width="9.6640625" style="884" customWidth="1"/>
    <col min="9990" max="9992" width="2.33203125" style="884" customWidth="1"/>
    <col min="9993" max="9993" width="29.44140625" style="884" bestFit="1" customWidth="1"/>
    <col min="9994" max="9997" width="2.33203125" style="884" customWidth="1"/>
    <col min="9998" max="9998" width="52.6640625" style="884" customWidth="1"/>
    <col min="9999" max="10088" width="2.33203125" style="884" customWidth="1"/>
    <col min="10089" max="10240" width="9.33203125" style="884"/>
    <col min="10241" max="10241" width="2.33203125" style="884" customWidth="1"/>
    <col min="10242" max="10242" width="13.6640625" style="884" bestFit="1" customWidth="1"/>
    <col min="10243" max="10243" width="28.5546875" style="884" customWidth="1"/>
    <col min="10244" max="10244" width="2.33203125" style="884" customWidth="1"/>
    <col min="10245" max="10245" width="9.6640625" style="884" customWidth="1"/>
    <col min="10246" max="10248" width="2.33203125" style="884" customWidth="1"/>
    <col min="10249" max="10249" width="29.44140625" style="884" bestFit="1" customWidth="1"/>
    <col min="10250" max="10253" width="2.33203125" style="884" customWidth="1"/>
    <col min="10254" max="10254" width="52.6640625" style="884" customWidth="1"/>
    <col min="10255" max="10344" width="2.33203125" style="884" customWidth="1"/>
    <col min="10345" max="10496" width="9.33203125" style="884"/>
    <col min="10497" max="10497" width="2.33203125" style="884" customWidth="1"/>
    <col min="10498" max="10498" width="13.6640625" style="884" bestFit="1" customWidth="1"/>
    <col min="10499" max="10499" width="28.5546875" style="884" customWidth="1"/>
    <col min="10500" max="10500" width="2.33203125" style="884" customWidth="1"/>
    <col min="10501" max="10501" width="9.6640625" style="884" customWidth="1"/>
    <col min="10502" max="10504" width="2.33203125" style="884" customWidth="1"/>
    <col min="10505" max="10505" width="29.44140625" style="884" bestFit="1" customWidth="1"/>
    <col min="10506" max="10509" width="2.33203125" style="884" customWidth="1"/>
    <col min="10510" max="10510" width="52.6640625" style="884" customWidth="1"/>
    <col min="10511" max="10600" width="2.33203125" style="884" customWidth="1"/>
    <col min="10601" max="10752" width="9.33203125" style="884"/>
    <col min="10753" max="10753" width="2.33203125" style="884" customWidth="1"/>
    <col min="10754" max="10754" width="13.6640625" style="884" bestFit="1" customWidth="1"/>
    <col min="10755" max="10755" width="28.5546875" style="884" customWidth="1"/>
    <col min="10756" max="10756" width="2.33203125" style="884" customWidth="1"/>
    <col min="10757" max="10757" width="9.6640625" style="884" customWidth="1"/>
    <col min="10758" max="10760" width="2.33203125" style="884" customWidth="1"/>
    <col min="10761" max="10761" width="29.44140625" style="884" bestFit="1" customWidth="1"/>
    <col min="10762" max="10765" width="2.33203125" style="884" customWidth="1"/>
    <col min="10766" max="10766" width="52.6640625" style="884" customWidth="1"/>
    <col min="10767" max="10856" width="2.33203125" style="884" customWidth="1"/>
    <col min="10857" max="11008" width="9.33203125" style="884"/>
    <col min="11009" max="11009" width="2.33203125" style="884" customWidth="1"/>
    <col min="11010" max="11010" width="13.6640625" style="884" bestFit="1" customWidth="1"/>
    <col min="11011" max="11011" width="28.5546875" style="884" customWidth="1"/>
    <col min="11012" max="11012" width="2.33203125" style="884" customWidth="1"/>
    <col min="11013" max="11013" width="9.6640625" style="884" customWidth="1"/>
    <col min="11014" max="11016" width="2.33203125" style="884" customWidth="1"/>
    <col min="11017" max="11017" width="29.44140625" style="884" bestFit="1" customWidth="1"/>
    <col min="11018" max="11021" width="2.33203125" style="884" customWidth="1"/>
    <col min="11022" max="11022" width="52.6640625" style="884" customWidth="1"/>
    <col min="11023" max="11112" width="2.33203125" style="884" customWidth="1"/>
    <col min="11113" max="11264" width="9.33203125" style="884"/>
    <col min="11265" max="11265" width="2.33203125" style="884" customWidth="1"/>
    <col min="11266" max="11266" width="13.6640625" style="884" bestFit="1" customWidth="1"/>
    <col min="11267" max="11267" width="28.5546875" style="884" customWidth="1"/>
    <col min="11268" max="11268" width="2.33203125" style="884" customWidth="1"/>
    <col min="11269" max="11269" width="9.6640625" style="884" customWidth="1"/>
    <col min="11270" max="11272" width="2.33203125" style="884" customWidth="1"/>
    <col min="11273" max="11273" width="29.44140625" style="884" bestFit="1" customWidth="1"/>
    <col min="11274" max="11277" width="2.33203125" style="884" customWidth="1"/>
    <col min="11278" max="11278" width="52.6640625" style="884" customWidth="1"/>
    <col min="11279" max="11368" width="2.33203125" style="884" customWidth="1"/>
    <col min="11369" max="11520" width="9.33203125" style="884"/>
    <col min="11521" max="11521" width="2.33203125" style="884" customWidth="1"/>
    <col min="11522" max="11522" width="13.6640625" style="884" bestFit="1" customWidth="1"/>
    <col min="11523" max="11523" width="28.5546875" style="884" customWidth="1"/>
    <col min="11524" max="11524" width="2.33203125" style="884" customWidth="1"/>
    <col min="11525" max="11525" width="9.6640625" style="884" customWidth="1"/>
    <col min="11526" max="11528" width="2.33203125" style="884" customWidth="1"/>
    <col min="11529" max="11529" width="29.44140625" style="884" bestFit="1" customWidth="1"/>
    <col min="11530" max="11533" width="2.33203125" style="884" customWidth="1"/>
    <col min="11534" max="11534" width="52.6640625" style="884" customWidth="1"/>
    <col min="11535" max="11624" width="2.33203125" style="884" customWidth="1"/>
    <col min="11625" max="11776" width="9.33203125" style="884"/>
    <col min="11777" max="11777" width="2.33203125" style="884" customWidth="1"/>
    <col min="11778" max="11778" width="13.6640625" style="884" bestFit="1" customWidth="1"/>
    <col min="11779" max="11779" width="28.5546875" style="884" customWidth="1"/>
    <col min="11780" max="11780" width="2.33203125" style="884" customWidth="1"/>
    <col min="11781" max="11781" width="9.6640625" style="884" customWidth="1"/>
    <col min="11782" max="11784" width="2.33203125" style="884" customWidth="1"/>
    <col min="11785" max="11785" width="29.44140625" style="884" bestFit="1" customWidth="1"/>
    <col min="11786" max="11789" width="2.33203125" style="884" customWidth="1"/>
    <col min="11790" max="11790" width="52.6640625" style="884" customWidth="1"/>
    <col min="11791" max="11880" width="2.33203125" style="884" customWidth="1"/>
    <col min="11881" max="12032" width="9.33203125" style="884"/>
    <col min="12033" max="12033" width="2.33203125" style="884" customWidth="1"/>
    <col min="12034" max="12034" width="13.6640625" style="884" bestFit="1" customWidth="1"/>
    <col min="12035" max="12035" width="28.5546875" style="884" customWidth="1"/>
    <col min="12036" max="12036" width="2.33203125" style="884" customWidth="1"/>
    <col min="12037" max="12037" width="9.6640625" style="884" customWidth="1"/>
    <col min="12038" max="12040" width="2.33203125" style="884" customWidth="1"/>
    <col min="12041" max="12041" width="29.44140625" style="884" bestFit="1" customWidth="1"/>
    <col min="12042" max="12045" width="2.33203125" style="884" customWidth="1"/>
    <col min="12046" max="12046" width="52.6640625" style="884" customWidth="1"/>
    <col min="12047" max="12136" width="2.33203125" style="884" customWidth="1"/>
    <col min="12137" max="12288" width="9.33203125" style="884"/>
    <col min="12289" max="12289" width="2.33203125" style="884" customWidth="1"/>
    <col min="12290" max="12290" width="13.6640625" style="884" bestFit="1" customWidth="1"/>
    <col min="12291" max="12291" width="28.5546875" style="884" customWidth="1"/>
    <col min="12292" max="12292" width="2.33203125" style="884" customWidth="1"/>
    <col min="12293" max="12293" width="9.6640625" style="884" customWidth="1"/>
    <col min="12294" max="12296" width="2.33203125" style="884" customWidth="1"/>
    <col min="12297" max="12297" width="29.44140625" style="884" bestFit="1" customWidth="1"/>
    <col min="12298" max="12301" width="2.33203125" style="884" customWidth="1"/>
    <col min="12302" max="12302" width="52.6640625" style="884" customWidth="1"/>
    <col min="12303" max="12392" width="2.33203125" style="884" customWidth="1"/>
    <col min="12393" max="12544" width="9.33203125" style="884"/>
    <col min="12545" max="12545" width="2.33203125" style="884" customWidth="1"/>
    <col min="12546" max="12546" width="13.6640625" style="884" bestFit="1" customWidth="1"/>
    <col min="12547" max="12547" width="28.5546875" style="884" customWidth="1"/>
    <col min="12548" max="12548" width="2.33203125" style="884" customWidth="1"/>
    <col min="12549" max="12549" width="9.6640625" style="884" customWidth="1"/>
    <col min="12550" max="12552" width="2.33203125" style="884" customWidth="1"/>
    <col min="12553" max="12553" width="29.44140625" style="884" bestFit="1" customWidth="1"/>
    <col min="12554" max="12557" width="2.33203125" style="884" customWidth="1"/>
    <col min="12558" max="12558" width="52.6640625" style="884" customWidth="1"/>
    <col min="12559" max="12648" width="2.33203125" style="884" customWidth="1"/>
    <col min="12649" max="12800" width="9.33203125" style="884"/>
    <col min="12801" max="12801" width="2.33203125" style="884" customWidth="1"/>
    <col min="12802" max="12802" width="13.6640625" style="884" bestFit="1" customWidth="1"/>
    <col min="12803" max="12803" width="28.5546875" style="884" customWidth="1"/>
    <col min="12804" max="12804" width="2.33203125" style="884" customWidth="1"/>
    <col min="12805" max="12805" width="9.6640625" style="884" customWidth="1"/>
    <col min="12806" max="12808" width="2.33203125" style="884" customWidth="1"/>
    <col min="12809" max="12809" width="29.44140625" style="884" bestFit="1" customWidth="1"/>
    <col min="12810" max="12813" width="2.33203125" style="884" customWidth="1"/>
    <col min="12814" max="12814" width="52.6640625" style="884" customWidth="1"/>
    <col min="12815" max="12904" width="2.33203125" style="884" customWidth="1"/>
    <col min="12905" max="13056" width="9.33203125" style="884"/>
    <col min="13057" max="13057" width="2.33203125" style="884" customWidth="1"/>
    <col min="13058" max="13058" width="13.6640625" style="884" bestFit="1" customWidth="1"/>
    <col min="13059" max="13059" width="28.5546875" style="884" customWidth="1"/>
    <col min="13060" max="13060" width="2.33203125" style="884" customWidth="1"/>
    <col min="13061" max="13061" width="9.6640625" style="884" customWidth="1"/>
    <col min="13062" max="13064" width="2.33203125" style="884" customWidth="1"/>
    <col min="13065" max="13065" width="29.44140625" style="884" bestFit="1" customWidth="1"/>
    <col min="13066" max="13069" width="2.33203125" style="884" customWidth="1"/>
    <col min="13070" max="13070" width="52.6640625" style="884" customWidth="1"/>
    <col min="13071" max="13160" width="2.33203125" style="884" customWidth="1"/>
    <col min="13161" max="13312" width="9.33203125" style="884"/>
    <col min="13313" max="13313" width="2.33203125" style="884" customWidth="1"/>
    <col min="13314" max="13314" width="13.6640625" style="884" bestFit="1" customWidth="1"/>
    <col min="13315" max="13315" width="28.5546875" style="884" customWidth="1"/>
    <col min="13316" max="13316" width="2.33203125" style="884" customWidth="1"/>
    <col min="13317" max="13317" width="9.6640625" style="884" customWidth="1"/>
    <col min="13318" max="13320" width="2.33203125" style="884" customWidth="1"/>
    <col min="13321" max="13321" width="29.44140625" style="884" bestFit="1" customWidth="1"/>
    <col min="13322" max="13325" width="2.33203125" style="884" customWidth="1"/>
    <col min="13326" max="13326" width="52.6640625" style="884" customWidth="1"/>
    <col min="13327" max="13416" width="2.33203125" style="884" customWidth="1"/>
    <col min="13417" max="13568" width="9.33203125" style="884"/>
    <col min="13569" max="13569" width="2.33203125" style="884" customWidth="1"/>
    <col min="13570" max="13570" width="13.6640625" style="884" bestFit="1" customWidth="1"/>
    <col min="13571" max="13571" width="28.5546875" style="884" customWidth="1"/>
    <col min="13572" max="13572" width="2.33203125" style="884" customWidth="1"/>
    <col min="13573" max="13573" width="9.6640625" style="884" customWidth="1"/>
    <col min="13574" max="13576" width="2.33203125" style="884" customWidth="1"/>
    <col min="13577" max="13577" width="29.44140625" style="884" bestFit="1" customWidth="1"/>
    <col min="13578" max="13581" width="2.33203125" style="884" customWidth="1"/>
    <col min="13582" max="13582" width="52.6640625" style="884" customWidth="1"/>
    <col min="13583" max="13672" width="2.33203125" style="884" customWidth="1"/>
    <col min="13673" max="13824" width="9.33203125" style="884"/>
    <col min="13825" max="13825" width="2.33203125" style="884" customWidth="1"/>
    <col min="13826" max="13826" width="13.6640625" style="884" bestFit="1" customWidth="1"/>
    <col min="13827" max="13827" width="28.5546875" style="884" customWidth="1"/>
    <col min="13828" max="13828" width="2.33203125" style="884" customWidth="1"/>
    <col min="13829" max="13829" width="9.6640625" style="884" customWidth="1"/>
    <col min="13830" max="13832" width="2.33203125" style="884" customWidth="1"/>
    <col min="13833" max="13833" width="29.44140625" style="884" bestFit="1" customWidth="1"/>
    <col min="13834" max="13837" width="2.33203125" style="884" customWidth="1"/>
    <col min="13838" max="13838" width="52.6640625" style="884" customWidth="1"/>
    <col min="13839" max="13928" width="2.33203125" style="884" customWidth="1"/>
    <col min="13929" max="14080" width="9.33203125" style="884"/>
    <col min="14081" max="14081" width="2.33203125" style="884" customWidth="1"/>
    <col min="14082" max="14082" width="13.6640625" style="884" bestFit="1" customWidth="1"/>
    <col min="14083" max="14083" width="28.5546875" style="884" customWidth="1"/>
    <col min="14084" max="14084" width="2.33203125" style="884" customWidth="1"/>
    <col min="14085" max="14085" width="9.6640625" style="884" customWidth="1"/>
    <col min="14086" max="14088" width="2.33203125" style="884" customWidth="1"/>
    <col min="14089" max="14089" width="29.44140625" style="884" bestFit="1" customWidth="1"/>
    <col min="14090" max="14093" width="2.33203125" style="884" customWidth="1"/>
    <col min="14094" max="14094" width="52.6640625" style="884" customWidth="1"/>
    <col min="14095" max="14184" width="2.33203125" style="884" customWidth="1"/>
    <col min="14185" max="14336" width="9.33203125" style="884"/>
    <col min="14337" max="14337" width="2.33203125" style="884" customWidth="1"/>
    <col min="14338" max="14338" width="13.6640625" style="884" bestFit="1" customWidth="1"/>
    <col min="14339" max="14339" width="28.5546875" style="884" customWidth="1"/>
    <col min="14340" max="14340" width="2.33203125" style="884" customWidth="1"/>
    <col min="14341" max="14341" width="9.6640625" style="884" customWidth="1"/>
    <col min="14342" max="14344" width="2.33203125" style="884" customWidth="1"/>
    <col min="14345" max="14345" width="29.44140625" style="884" bestFit="1" customWidth="1"/>
    <col min="14346" max="14349" width="2.33203125" style="884" customWidth="1"/>
    <col min="14350" max="14350" width="52.6640625" style="884" customWidth="1"/>
    <col min="14351" max="14440" width="2.33203125" style="884" customWidth="1"/>
    <col min="14441" max="14592" width="9.33203125" style="884"/>
    <col min="14593" max="14593" width="2.33203125" style="884" customWidth="1"/>
    <col min="14594" max="14594" width="13.6640625" style="884" bestFit="1" customWidth="1"/>
    <col min="14595" max="14595" width="28.5546875" style="884" customWidth="1"/>
    <col min="14596" max="14596" width="2.33203125" style="884" customWidth="1"/>
    <col min="14597" max="14597" width="9.6640625" style="884" customWidth="1"/>
    <col min="14598" max="14600" width="2.33203125" style="884" customWidth="1"/>
    <col min="14601" max="14601" width="29.44140625" style="884" bestFit="1" customWidth="1"/>
    <col min="14602" max="14605" width="2.33203125" style="884" customWidth="1"/>
    <col min="14606" max="14606" width="52.6640625" style="884" customWidth="1"/>
    <col min="14607" max="14696" width="2.33203125" style="884" customWidth="1"/>
    <col min="14697" max="14848" width="9.33203125" style="884"/>
    <col min="14849" max="14849" width="2.33203125" style="884" customWidth="1"/>
    <col min="14850" max="14850" width="13.6640625" style="884" bestFit="1" customWidth="1"/>
    <col min="14851" max="14851" width="28.5546875" style="884" customWidth="1"/>
    <col min="14852" max="14852" width="2.33203125" style="884" customWidth="1"/>
    <col min="14853" max="14853" width="9.6640625" style="884" customWidth="1"/>
    <col min="14854" max="14856" width="2.33203125" style="884" customWidth="1"/>
    <col min="14857" max="14857" width="29.44140625" style="884" bestFit="1" customWidth="1"/>
    <col min="14858" max="14861" width="2.33203125" style="884" customWidth="1"/>
    <col min="14862" max="14862" width="52.6640625" style="884" customWidth="1"/>
    <col min="14863" max="14952" width="2.33203125" style="884" customWidth="1"/>
    <col min="14953" max="15104" width="9.33203125" style="884"/>
    <col min="15105" max="15105" width="2.33203125" style="884" customWidth="1"/>
    <col min="15106" max="15106" width="13.6640625" style="884" bestFit="1" customWidth="1"/>
    <col min="15107" max="15107" width="28.5546875" style="884" customWidth="1"/>
    <col min="15108" max="15108" width="2.33203125" style="884" customWidth="1"/>
    <col min="15109" max="15109" width="9.6640625" style="884" customWidth="1"/>
    <col min="15110" max="15112" width="2.33203125" style="884" customWidth="1"/>
    <col min="15113" max="15113" width="29.44140625" style="884" bestFit="1" customWidth="1"/>
    <col min="15114" max="15117" width="2.33203125" style="884" customWidth="1"/>
    <col min="15118" max="15118" width="52.6640625" style="884" customWidth="1"/>
    <col min="15119" max="15208" width="2.33203125" style="884" customWidth="1"/>
    <col min="15209" max="15360" width="9.33203125" style="884"/>
    <col min="15361" max="15361" width="2.33203125" style="884" customWidth="1"/>
    <col min="15362" max="15362" width="13.6640625" style="884" bestFit="1" customWidth="1"/>
    <col min="15363" max="15363" width="28.5546875" style="884" customWidth="1"/>
    <col min="15364" max="15364" width="2.33203125" style="884" customWidth="1"/>
    <col min="15365" max="15365" width="9.6640625" style="884" customWidth="1"/>
    <col min="15366" max="15368" width="2.33203125" style="884" customWidth="1"/>
    <col min="15369" max="15369" width="29.44140625" style="884" bestFit="1" customWidth="1"/>
    <col min="15370" max="15373" width="2.33203125" style="884" customWidth="1"/>
    <col min="15374" max="15374" width="52.6640625" style="884" customWidth="1"/>
    <col min="15375" max="15464" width="2.33203125" style="884" customWidth="1"/>
    <col min="15465" max="15616" width="9.33203125" style="884"/>
    <col min="15617" max="15617" width="2.33203125" style="884" customWidth="1"/>
    <col min="15618" max="15618" width="13.6640625" style="884" bestFit="1" customWidth="1"/>
    <col min="15619" max="15619" width="28.5546875" style="884" customWidth="1"/>
    <col min="15620" max="15620" width="2.33203125" style="884" customWidth="1"/>
    <col min="15621" max="15621" width="9.6640625" style="884" customWidth="1"/>
    <col min="15622" max="15624" width="2.33203125" style="884" customWidth="1"/>
    <col min="15625" max="15625" width="29.44140625" style="884" bestFit="1" customWidth="1"/>
    <col min="15626" max="15629" width="2.33203125" style="884" customWidth="1"/>
    <col min="15630" max="15630" width="52.6640625" style="884" customWidth="1"/>
    <col min="15631" max="15720" width="2.33203125" style="884" customWidth="1"/>
    <col min="15721" max="15872" width="9.33203125" style="884"/>
    <col min="15873" max="15873" width="2.33203125" style="884" customWidth="1"/>
    <col min="15874" max="15874" width="13.6640625" style="884" bestFit="1" customWidth="1"/>
    <col min="15875" max="15875" width="28.5546875" style="884" customWidth="1"/>
    <col min="15876" max="15876" width="2.33203125" style="884" customWidth="1"/>
    <col min="15877" max="15877" width="9.6640625" style="884" customWidth="1"/>
    <col min="15878" max="15880" width="2.33203125" style="884" customWidth="1"/>
    <col min="15881" max="15881" width="29.44140625" style="884" bestFit="1" customWidth="1"/>
    <col min="15882" max="15885" width="2.33203125" style="884" customWidth="1"/>
    <col min="15886" max="15886" width="52.6640625" style="884" customWidth="1"/>
    <col min="15887" max="15976" width="2.33203125" style="884" customWidth="1"/>
    <col min="15977" max="16128" width="9.33203125" style="884"/>
    <col min="16129" max="16129" width="2.33203125" style="884" customWidth="1"/>
    <col min="16130" max="16130" width="13.6640625" style="884" bestFit="1" customWidth="1"/>
    <col min="16131" max="16131" width="28.5546875" style="884" customWidth="1"/>
    <col min="16132" max="16132" width="2.33203125" style="884" customWidth="1"/>
    <col min="16133" max="16133" width="9.6640625" style="884" customWidth="1"/>
    <col min="16134" max="16136" width="2.33203125" style="884" customWidth="1"/>
    <col min="16137" max="16137" width="29.44140625" style="884" bestFit="1" customWidth="1"/>
    <col min="16138" max="16141" width="2.33203125" style="884" customWidth="1"/>
    <col min="16142" max="16142" width="52.6640625" style="884" customWidth="1"/>
    <col min="16143" max="16232" width="2.33203125" style="884" customWidth="1"/>
    <col min="16233" max="16384" width="9.33203125" style="884"/>
  </cols>
  <sheetData>
    <row r="1" spans="1:32" ht="15" customHeight="1" x14ac:dyDescent="0.3">
      <c r="B1" s="1762" t="s">
        <v>1086</v>
      </c>
      <c r="C1" s="1770"/>
      <c r="D1" s="1770"/>
      <c r="E1" s="1770"/>
      <c r="F1" s="1770"/>
      <c r="G1" s="1770"/>
      <c r="H1" s="1770"/>
      <c r="I1" s="1770"/>
      <c r="J1" s="1770"/>
      <c r="K1" s="1770"/>
      <c r="L1" s="1770"/>
      <c r="M1" s="1770"/>
      <c r="N1" s="1770"/>
      <c r="O1" s="111"/>
      <c r="P1" s="111"/>
      <c r="Q1" s="111"/>
      <c r="R1" s="111"/>
      <c r="S1" s="111"/>
      <c r="T1" s="111"/>
      <c r="U1" s="111"/>
      <c r="V1" s="111"/>
      <c r="W1" s="111"/>
      <c r="X1" s="111"/>
      <c r="Y1" s="111"/>
      <c r="Z1" s="111"/>
      <c r="AA1" s="111"/>
      <c r="AB1" s="111"/>
      <c r="AC1" s="111"/>
      <c r="AD1" s="111"/>
      <c r="AE1" s="111"/>
      <c r="AF1" s="111"/>
    </row>
    <row r="2" spans="1:32" x14ac:dyDescent="0.3">
      <c r="B2" s="1770"/>
      <c r="C2" s="1770"/>
      <c r="D2" s="1770"/>
      <c r="E2" s="1770"/>
      <c r="F2" s="1770"/>
      <c r="G2" s="1770"/>
      <c r="H2" s="1770"/>
      <c r="I2" s="1770"/>
      <c r="J2" s="1770"/>
      <c r="K2" s="1770"/>
      <c r="L2" s="1770"/>
      <c r="M2" s="1770"/>
      <c r="N2" s="1770"/>
      <c r="O2" s="111"/>
      <c r="P2" s="111"/>
      <c r="Q2" s="111"/>
      <c r="R2" s="111"/>
      <c r="S2" s="111"/>
      <c r="T2" s="111"/>
      <c r="U2" s="111"/>
      <c r="V2" s="111"/>
      <c r="W2" s="111"/>
      <c r="X2" s="111"/>
      <c r="Y2" s="111"/>
      <c r="Z2" s="111"/>
      <c r="AA2" s="111"/>
      <c r="AB2" s="111"/>
      <c r="AC2" s="111"/>
      <c r="AD2" s="111"/>
      <c r="AE2" s="111"/>
      <c r="AF2" s="111"/>
    </row>
    <row r="3" spans="1:32" x14ac:dyDescent="0.3">
      <c r="B3" s="1770"/>
      <c r="C3" s="1770"/>
      <c r="D3" s="1770"/>
      <c r="E3" s="1770"/>
      <c r="F3" s="1770"/>
      <c r="G3" s="1770"/>
      <c r="H3" s="1770"/>
      <c r="I3" s="1770"/>
      <c r="J3" s="1770"/>
      <c r="K3" s="1770"/>
      <c r="L3" s="1770"/>
      <c r="M3" s="1770"/>
      <c r="N3" s="1770"/>
      <c r="O3" s="111"/>
      <c r="P3" s="111"/>
      <c r="Q3" s="111"/>
      <c r="R3" s="111"/>
      <c r="S3" s="111"/>
      <c r="T3" s="111"/>
      <c r="U3" s="111"/>
      <c r="V3" s="111"/>
      <c r="W3" s="111"/>
      <c r="X3" s="111"/>
      <c r="Y3" s="111"/>
      <c r="Z3" s="111"/>
      <c r="AA3" s="111"/>
      <c r="AB3" s="111"/>
      <c r="AC3" s="111"/>
      <c r="AD3" s="111"/>
      <c r="AE3" s="111"/>
      <c r="AF3" s="111"/>
    </row>
    <row r="4" spans="1:32" ht="15.75" hidden="1" customHeight="1" x14ac:dyDescent="0.3">
      <c r="C4" s="886"/>
      <c r="O4" s="111"/>
      <c r="P4" s="111"/>
      <c r="Q4" s="111"/>
      <c r="R4" s="111"/>
      <c r="S4" s="111"/>
      <c r="T4" s="111"/>
      <c r="U4" s="111"/>
      <c r="V4" s="111"/>
      <c r="W4" s="111"/>
      <c r="X4" s="111"/>
      <c r="Y4" s="111"/>
      <c r="Z4" s="111"/>
      <c r="AA4" s="111"/>
      <c r="AB4" s="111"/>
      <c r="AC4" s="111" t="s">
        <v>89</v>
      </c>
      <c r="AD4" s="111"/>
      <c r="AE4" s="111"/>
      <c r="AF4" s="111"/>
    </row>
    <row r="5" spans="1:32" ht="15" hidden="1" customHeight="1" x14ac:dyDescent="0.3">
      <c r="A5" s="883"/>
      <c r="B5" s="883"/>
      <c r="C5" s="1771" t="s">
        <v>1087</v>
      </c>
      <c r="D5" s="1771"/>
      <c r="E5" s="1771"/>
      <c r="F5" s="1771"/>
      <c r="G5" s="1771"/>
      <c r="H5" s="1771"/>
      <c r="I5" s="1771"/>
      <c r="J5" s="1771"/>
      <c r="K5" s="1771"/>
      <c r="L5" s="1771"/>
      <c r="M5" s="887"/>
      <c r="N5" s="887"/>
      <c r="O5" s="111"/>
      <c r="P5" s="111"/>
      <c r="Q5" s="111"/>
      <c r="R5" s="111"/>
      <c r="S5" s="111"/>
      <c r="T5" s="111"/>
      <c r="U5" s="111"/>
      <c r="V5" s="111"/>
      <c r="W5" s="111"/>
      <c r="X5" s="111"/>
      <c r="Y5" s="111"/>
      <c r="Z5" s="111"/>
      <c r="AA5" s="111"/>
      <c r="AB5" s="111"/>
      <c r="AC5" s="111" t="s">
        <v>90</v>
      </c>
      <c r="AD5" s="111"/>
      <c r="AE5" s="111"/>
      <c r="AF5" s="111"/>
    </row>
    <row r="6" spans="1:32" x14ac:dyDescent="0.3">
      <c r="A6" s="883"/>
      <c r="B6" s="883"/>
      <c r="C6" s="882"/>
      <c r="D6" s="882"/>
      <c r="E6" s="882"/>
      <c r="F6" s="882"/>
      <c r="G6" s="882"/>
      <c r="H6" s="882"/>
      <c r="I6" s="882"/>
      <c r="J6" s="882"/>
      <c r="K6" s="882"/>
      <c r="L6" s="882"/>
      <c r="M6" s="882"/>
      <c r="N6" s="882"/>
      <c r="O6" s="111"/>
      <c r="P6" s="111"/>
      <c r="Q6" s="111"/>
      <c r="R6" s="111"/>
      <c r="S6" s="111"/>
      <c r="T6" s="111"/>
      <c r="U6" s="111"/>
      <c r="V6" s="111"/>
      <c r="W6" s="111"/>
      <c r="X6" s="111"/>
      <c r="Y6" s="111"/>
      <c r="Z6" s="111"/>
      <c r="AA6" s="111"/>
      <c r="AB6" s="111"/>
      <c r="AC6" s="111"/>
      <c r="AD6" s="111"/>
      <c r="AE6" s="111"/>
      <c r="AF6" s="111"/>
    </row>
    <row r="7" spans="1:32" ht="15.6" x14ac:dyDescent="0.3">
      <c r="B7" s="888"/>
      <c r="C7" s="889" t="s">
        <v>1088</v>
      </c>
      <c r="D7" s="890"/>
      <c r="E7" s="890"/>
      <c r="F7" s="889"/>
      <c r="G7" s="889"/>
      <c r="H7" s="891"/>
      <c r="I7" s="889" t="s">
        <v>1089</v>
      </c>
      <c r="J7" s="889"/>
      <c r="K7" s="890"/>
      <c r="L7" s="890"/>
      <c r="M7" s="890"/>
      <c r="N7" s="890"/>
      <c r="O7" s="111"/>
      <c r="P7" s="111"/>
      <c r="Q7" s="111"/>
      <c r="R7" s="111"/>
      <c r="S7" s="111"/>
      <c r="T7" s="111"/>
      <c r="U7" s="111"/>
      <c r="V7" s="111"/>
      <c r="W7" s="111"/>
      <c r="X7" s="111"/>
      <c r="Y7" s="111"/>
      <c r="Z7" s="111"/>
      <c r="AA7" s="111"/>
      <c r="AB7" s="111"/>
      <c r="AC7" s="111"/>
      <c r="AD7" s="111"/>
      <c r="AE7" s="111"/>
      <c r="AF7" s="111"/>
    </row>
    <row r="8" spans="1:32" x14ac:dyDescent="0.3">
      <c r="C8" s="892"/>
      <c r="O8" s="111"/>
      <c r="P8" s="111"/>
      <c r="Q8" s="111"/>
      <c r="R8" s="111"/>
      <c r="S8" s="111"/>
      <c r="T8" s="111"/>
      <c r="U8" s="111"/>
      <c r="V8" s="111"/>
      <c r="W8" s="111"/>
      <c r="X8" s="111"/>
      <c r="Y8" s="111"/>
      <c r="Z8" s="111"/>
      <c r="AA8" s="111"/>
      <c r="AB8" s="111"/>
      <c r="AC8" s="111"/>
      <c r="AD8" s="111"/>
      <c r="AE8" s="111"/>
      <c r="AF8" s="111"/>
    </row>
    <row r="9" spans="1:32" x14ac:dyDescent="0.3">
      <c r="B9" s="893"/>
      <c r="C9" s="894"/>
      <c r="D9" s="894"/>
      <c r="E9" s="894"/>
      <c r="F9" s="894"/>
      <c r="G9" s="894"/>
      <c r="H9" s="895"/>
      <c r="I9" s="894"/>
      <c r="J9" s="894"/>
      <c r="K9" s="894"/>
      <c r="L9" s="894"/>
      <c r="M9" s="894"/>
      <c r="N9" s="894"/>
      <c r="O9" s="111"/>
      <c r="P9" s="111"/>
      <c r="Q9" s="111"/>
      <c r="R9" s="111"/>
      <c r="S9" s="111"/>
      <c r="T9" s="111"/>
      <c r="U9" s="111"/>
      <c r="V9" s="111"/>
      <c r="W9" s="111"/>
      <c r="X9" s="111"/>
      <c r="Y9" s="111"/>
      <c r="Z9" s="111"/>
      <c r="AA9" s="111"/>
      <c r="AB9" s="111"/>
      <c r="AC9" s="111"/>
      <c r="AD9" s="111"/>
      <c r="AE9" s="111"/>
      <c r="AF9" s="111"/>
    </row>
    <row r="10" spans="1:32" x14ac:dyDescent="0.3">
      <c r="C10" s="1772" t="s">
        <v>1090</v>
      </c>
      <c r="D10" s="1773"/>
      <c r="E10" s="1773"/>
      <c r="F10" s="1773"/>
      <c r="G10" s="1773"/>
      <c r="H10" s="1773"/>
      <c r="I10" s="1770"/>
      <c r="J10" s="1770"/>
      <c r="K10" s="1770"/>
      <c r="L10" s="1770"/>
      <c r="M10" s="1770"/>
      <c r="N10" s="1770"/>
      <c r="O10" s="111"/>
      <c r="P10" s="111"/>
      <c r="Q10" s="111"/>
      <c r="R10" s="111"/>
      <c r="S10" s="111"/>
      <c r="T10" s="111"/>
      <c r="U10" s="111"/>
      <c r="V10" s="111"/>
      <c r="W10" s="111"/>
      <c r="X10" s="111"/>
      <c r="Y10" s="111"/>
      <c r="Z10" s="111"/>
      <c r="AA10" s="111"/>
      <c r="AB10" s="111"/>
      <c r="AC10" s="111"/>
      <c r="AD10" s="111"/>
      <c r="AE10" s="111"/>
      <c r="AF10" s="111"/>
    </row>
    <row r="11" spans="1:32" x14ac:dyDescent="0.3">
      <c r="C11" s="896"/>
      <c r="O11" s="111"/>
      <c r="P11" s="111"/>
      <c r="Q11" s="111"/>
      <c r="R11" s="111"/>
      <c r="S11" s="111"/>
      <c r="T11" s="111"/>
      <c r="U11" s="111"/>
      <c r="V11" s="111"/>
      <c r="W11" s="111"/>
      <c r="X11" s="111"/>
      <c r="Y11" s="111"/>
      <c r="Z11" s="111"/>
      <c r="AA11" s="111"/>
      <c r="AB11" s="111"/>
      <c r="AC11" s="111"/>
      <c r="AD11" s="111"/>
      <c r="AE11" s="111"/>
      <c r="AF11" s="111"/>
    </row>
    <row r="12" spans="1:32" ht="15" customHeight="1" x14ac:dyDescent="0.3">
      <c r="B12" s="897" t="s">
        <v>414</v>
      </c>
      <c r="C12" s="1774" t="s">
        <v>1091</v>
      </c>
      <c r="D12" s="1775"/>
      <c r="E12" s="1775"/>
      <c r="F12" s="1775"/>
      <c r="G12" s="1776"/>
      <c r="H12" s="1050"/>
      <c r="I12" s="1777"/>
      <c r="J12" s="1778"/>
      <c r="K12" s="1779"/>
      <c r="L12" s="1780"/>
      <c r="M12" s="1780"/>
      <c r="N12" s="1781"/>
      <c r="O12" s="111"/>
      <c r="P12" s="111"/>
      <c r="Q12" s="111"/>
      <c r="R12" s="111"/>
      <c r="S12" s="111"/>
      <c r="T12" s="111"/>
      <c r="U12" s="111"/>
      <c r="V12" s="111"/>
      <c r="W12" s="111"/>
      <c r="X12" s="111"/>
      <c r="Y12" s="111"/>
      <c r="Z12" s="111"/>
      <c r="AA12" s="111"/>
      <c r="AB12" s="111"/>
      <c r="AC12" s="111"/>
      <c r="AD12" s="111"/>
      <c r="AE12" s="111"/>
      <c r="AF12" s="111"/>
    </row>
    <row r="13" spans="1:32" x14ac:dyDescent="0.3">
      <c r="B13" s="897" t="s">
        <v>86</v>
      </c>
      <c r="C13" s="1782" t="s">
        <v>1092</v>
      </c>
      <c r="D13" s="1379"/>
      <c r="E13" s="1379"/>
      <c r="F13" s="1379"/>
      <c r="G13" s="1380"/>
      <c r="H13" s="423"/>
      <c r="I13" s="1783"/>
      <c r="J13" s="1784"/>
      <c r="K13" s="1779"/>
      <c r="L13" s="1780"/>
      <c r="M13" s="1780"/>
      <c r="N13" s="1781"/>
      <c r="O13" s="111"/>
      <c r="P13" s="111"/>
      <c r="Q13" s="111"/>
      <c r="R13" s="111"/>
      <c r="S13" s="111"/>
      <c r="T13" s="111"/>
      <c r="U13" s="111"/>
      <c r="V13" s="111"/>
      <c r="W13" s="111"/>
      <c r="X13" s="111"/>
      <c r="Y13" s="111"/>
      <c r="Z13" s="111"/>
      <c r="AA13" s="111"/>
      <c r="AB13" s="111"/>
      <c r="AC13" s="111"/>
      <c r="AD13" s="111"/>
      <c r="AE13" s="111"/>
      <c r="AF13" s="111"/>
    </row>
    <row r="14" spans="1:32" x14ac:dyDescent="0.3">
      <c r="B14" s="897" t="s">
        <v>1093</v>
      </c>
      <c r="C14" s="1782" t="s">
        <v>1094</v>
      </c>
      <c r="D14" s="1379"/>
      <c r="E14" s="1379"/>
      <c r="F14" s="1379"/>
      <c r="G14" s="1380"/>
      <c r="H14" s="423"/>
      <c r="I14" s="1783"/>
      <c r="J14" s="1784"/>
      <c r="K14" s="1785"/>
      <c r="L14" s="1786"/>
      <c r="M14" s="1786"/>
      <c r="N14" s="1787"/>
      <c r="O14" s="111"/>
      <c r="P14" s="111"/>
      <c r="Q14" s="111"/>
      <c r="R14" s="111"/>
      <c r="S14" s="111"/>
      <c r="T14" s="111"/>
      <c r="U14" s="111"/>
      <c r="V14" s="111"/>
      <c r="W14" s="111"/>
      <c r="X14" s="111"/>
      <c r="Y14" s="111"/>
      <c r="Z14" s="111"/>
      <c r="AA14" s="111"/>
      <c r="AB14" s="111"/>
      <c r="AC14" s="111"/>
      <c r="AD14" s="111"/>
      <c r="AE14" s="111"/>
      <c r="AF14" s="111"/>
    </row>
    <row r="15" spans="1:32" x14ac:dyDescent="0.3">
      <c r="C15" s="1788"/>
      <c r="D15" s="1789"/>
      <c r="E15" s="1789"/>
      <c r="F15" s="1789"/>
      <c r="G15" s="1789"/>
      <c r="H15" s="1051"/>
      <c r="I15" s="1790"/>
      <c r="J15" s="1790"/>
      <c r="K15" s="1791"/>
      <c r="L15" s="1138"/>
      <c r="M15" s="1138"/>
      <c r="N15" s="1792"/>
      <c r="O15" s="111"/>
      <c r="P15" s="111"/>
      <c r="Q15" s="111"/>
      <c r="R15" s="111"/>
      <c r="S15" s="111"/>
      <c r="T15" s="111"/>
      <c r="U15" s="111"/>
      <c r="V15" s="111"/>
      <c r="W15" s="111"/>
      <c r="X15" s="111"/>
      <c r="Y15" s="111"/>
      <c r="Z15" s="111"/>
      <c r="AA15" s="111"/>
      <c r="AB15" s="111"/>
      <c r="AC15" s="111"/>
      <c r="AD15" s="111"/>
      <c r="AE15" s="111"/>
      <c r="AF15" s="111"/>
    </row>
    <row r="16" spans="1:32" x14ac:dyDescent="0.3">
      <c r="B16" s="897" t="s">
        <v>1095</v>
      </c>
      <c r="C16" s="1782" t="s">
        <v>1096</v>
      </c>
      <c r="D16" s="1379"/>
      <c r="E16" s="1379"/>
      <c r="F16" s="1379"/>
      <c r="G16" s="1380"/>
      <c r="H16" s="992"/>
      <c r="I16" s="1783" t="s">
        <v>1097</v>
      </c>
      <c r="J16" s="1778"/>
      <c r="K16" s="1779" t="s">
        <v>1274</v>
      </c>
      <c r="L16" s="1780"/>
      <c r="M16" s="1780"/>
      <c r="N16" s="1781"/>
      <c r="O16" s="111"/>
      <c r="P16" s="111"/>
      <c r="Q16" s="111"/>
      <c r="R16" s="111"/>
      <c r="S16" s="111"/>
      <c r="T16" s="111"/>
      <c r="U16" s="111"/>
      <c r="V16" s="111"/>
      <c r="W16" s="111"/>
      <c r="X16" s="111"/>
      <c r="Y16" s="111"/>
      <c r="Z16" s="111"/>
      <c r="AA16" s="111"/>
      <c r="AB16" s="111"/>
      <c r="AC16" s="111"/>
      <c r="AD16" s="111"/>
      <c r="AE16" s="111"/>
      <c r="AF16" s="111"/>
    </row>
    <row r="17" spans="2:32" x14ac:dyDescent="0.3">
      <c r="B17" s="897"/>
      <c r="C17" s="1796" t="s">
        <v>1178</v>
      </c>
      <c r="D17" s="1379"/>
      <c r="E17" s="1379"/>
      <c r="F17" s="1379"/>
      <c r="G17" s="1380"/>
      <c r="H17" s="992"/>
      <c r="I17" s="1783"/>
      <c r="J17" s="1784"/>
      <c r="K17" s="1782"/>
      <c r="L17" s="1780"/>
      <c r="M17" s="1780"/>
      <c r="N17" s="1781"/>
      <c r="O17" s="111"/>
      <c r="P17" s="111"/>
      <c r="Q17" s="111"/>
      <c r="R17" s="111"/>
      <c r="S17" s="111"/>
      <c r="T17" s="111"/>
      <c r="U17" s="111"/>
      <c r="V17" s="111"/>
      <c r="W17" s="111"/>
      <c r="X17" s="111"/>
      <c r="Y17" s="111"/>
      <c r="Z17" s="111"/>
      <c r="AA17" s="111"/>
      <c r="AB17" s="111"/>
      <c r="AC17" s="111"/>
      <c r="AD17" s="111"/>
      <c r="AE17" s="111"/>
      <c r="AF17" s="111"/>
    </row>
    <row r="18" spans="2:32" s="27" customFormat="1" x14ac:dyDescent="0.3">
      <c r="B18" s="990"/>
      <c r="C18" s="991"/>
      <c r="D18" s="423"/>
      <c r="E18" s="423"/>
      <c r="F18" s="423"/>
      <c r="G18" s="423"/>
      <c r="H18" s="992"/>
      <c r="I18" s="993"/>
      <c r="J18" s="993"/>
      <c r="K18" s="992"/>
      <c r="L18" s="991"/>
      <c r="M18" s="991"/>
      <c r="N18" s="991"/>
      <c r="O18" s="492"/>
      <c r="P18" s="492"/>
      <c r="Q18" s="492"/>
      <c r="R18" s="492"/>
      <c r="S18" s="492"/>
      <c r="T18" s="492"/>
      <c r="U18" s="492"/>
      <c r="V18" s="492"/>
      <c r="W18" s="492"/>
      <c r="X18" s="492"/>
      <c r="Y18" s="492"/>
      <c r="Z18" s="492"/>
      <c r="AA18" s="492"/>
      <c r="AB18" s="492"/>
      <c r="AC18" s="492"/>
      <c r="AD18" s="492"/>
      <c r="AE18" s="492"/>
      <c r="AF18" s="492"/>
    </row>
    <row r="19" spans="2:32" x14ac:dyDescent="0.3">
      <c r="B19" s="897" t="s">
        <v>1098</v>
      </c>
      <c r="C19" s="1796" t="s">
        <v>1100</v>
      </c>
      <c r="D19" s="1780"/>
      <c r="E19" s="1780"/>
      <c r="F19" s="1780"/>
      <c r="G19" s="1781"/>
      <c r="H19" s="992"/>
      <c r="I19" s="994" t="s">
        <v>1101</v>
      </c>
      <c r="J19" s="995"/>
      <c r="K19" s="1793" t="s">
        <v>1275</v>
      </c>
      <c r="L19" s="1794"/>
      <c r="M19" s="1794"/>
      <c r="N19" s="1795"/>
      <c r="O19" s="111"/>
      <c r="P19" s="111"/>
      <c r="Q19" s="111"/>
      <c r="R19" s="111"/>
      <c r="S19" s="111"/>
      <c r="T19" s="111"/>
      <c r="U19" s="111"/>
      <c r="V19" s="111"/>
      <c r="W19" s="111"/>
      <c r="X19" s="111"/>
      <c r="Y19" s="111"/>
      <c r="Z19" s="111"/>
      <c r="AA19" s="111"/>
      <c r="AB19" s="111"/>
      <c r="AC19" s="111"/>
      <c r="AD19" s="111"/>
      <c r="AE19" s="111"/>
      <c r="AF19" s="111"/>
    </row>
    <row r="20" spans="2:32" x14ac:dyDescent="0.3">
      <c r="B20" s="897"/>
      <c r="C20" s="1796" t="s">
        <v>1174</v>
      </c>
      <c r="D20" s="1780"/>
      <c r="E20" s="1780"/>
      <c r="F20" s="1780"/>
      <c r="G20" s="1781"/>
      <c r="H20" s="992"/>
      <c r="I20" s="994"/>
      <c r="J20" s="995"/>
      <c r="K20" s="996"/>
      <c r="L20" s="997"/>
      <c r="M20" s="997"/>
      <c r="N20" s="998"/>
      <c r="O20" s="111"/>
      <c r="P20" s="111"/>
      <c r="Q20" s="111"/>
      <c r="R20" s="111"/>
      <c r="S20" s="111"/>
      <c r="T20" s="111"/>
      <c r="U20" s="111"/>
      <c r="V20" s="111"/>
      <c r="W20" s="111"/>
      <c r="X20" s="111"/>
      <c r="Y20" s="111"/>
      <c r="Z20" s="111"/>
      <c r="AA20" s="111"/>
      <c r="AB20" s="111"/>
      <c r="AC20" s="111"/>
      <c r="AD20" s="111"/>
      <c r="AE20" s="111"/>
      <c r="AF20" s="111"/>
    </row>
    <row r="21" spans="2:32" x14ac:dyDescent="0.3">
      <c r="B21" s="897"/>
      <c r="C21" s="987"/>
      <c r="D21" s="989"/>
      <c r="E21" s="989"/>
      <c r="F21" s="988"/>
      <c r="G21" s="989"/>
      <c r="H21" s="180"/>
      <c r="I21" s="988"/>
      <c r="J21" s="988"/>
      <c r="K21" s="989"/>
      <c r="L21" s="989"/>
      <c r="M21" s="989"/>
      <c r="N21" s="901"/>
      <c r="O21" s="111"/>
      <c r="P21" s="111"/>
      <c r="Q21" s="111"/>
      <c r="R21" s="111"/>
      <c r="S21" s="111"/>
      <c r="T21" s="111"/>
      <c r="U21" s="111"/>
      <c r="V21" s="111"/>
      <c r="W21" s="111"/>
      <c r="X21" s="111"/>
      <c r="Y21" s="111"/>
      <c r="Z21" s="111"/>
      <c r="AA21" s="111"/>
      <c r="AB21" s="111"/>
      <c r="AC21" s="111"/>
      <c r="AD21" s="111"/>
      <c r="AE21" s="111"/>
      <c r="AF21" s="111"/>
    </row>
    <row r="22" spans="2:32" x14ac:dyDescent="0.3">
      <c r="B22" s="897" t="s">
        <v>1099</v>
      </c>
      <c r="C22" s="1782" t="s">
        <v>1173</v>
      </c>
      <c r="D22" s="1800"/>
      <c r="E22" s="1800"/>
      <c r="F22" s="1800"/>
      <c r="G22" s="1801"/>
      <c r="H22" s="992"/>
      <c r="I22" s="1783" t="s">
        <v>1175</v>
      </c>
      <c r="J22" s="1784"/>
      <c r="K22" s="1779" t="s">
        <v>1276</v>
      </c>
      <c r="L22" s="1802"/>
      <c r="M22" s="1802"/>
      <c r="N22" s="1803"/>
      <c r="O22" s="111"/>
      <c r="P22" s="111"/>
      <c r="Q22" s="111"/>
      <c r="R22" s="111"/>
      <c r="S22" s="111"/>
      <c r="T22" s="111"/>
      <c r="U22" s="111"/>
      <c r="V22" s="111"/>
      <c r="W22" s="111"/>
      <c r="X22" s="111"/>
      <c r="Y22" s="111"/>
      <c r="Z22" s="111"/>
      <c r="AA22" s="111"/>
      <c r="AB22" s="111"/>
      <c r="AC22" s="111"/>
      <c r="AD22" s="111"/>
      <c r="AE22" s="111"/>
      <c r="AF22" s="111"/>
    </row>
    <row r="23" spans="2:32" x14ac:dyDescent="0.3">
      <c r="C23" s="1782" t="s">
        <v>1216</v>
      </c>
      <c r="D23" s="1780"/>
      <c r="E23" s="1780"/>
      <c r="F23" s="1780"/>
      <c r="G23" s="1781"/>
      <c r="H23" s="992"/>
      <c r="I23" s="1783"/>
      <c r="J23" s="1784"/>
      <c r="K23" s="1782"/>
      <c r="L23" s="1780"/>
      <c r="M23" s="1780"/>
      <c r="N23" s="1781"/>
      <c r="O23" s="111"/>
      <c r="P23" s="111"/>
      <c r="Q23" s="111"/>
      <c r="R23" s="111"/>
      <c r="S23" s="111"/>
      <c r="T23" s="111"/>
      <c r="U23" s="111"/>
      <c r="V23" s="111"/>
      <c r="W23" s="111"/>
      <c r="X23" s="111"/>
      <c r="Y23" s="111"/>
      <c r="Z23" s="111"/>
      <c r="AA23" s="111"/>
      <c r="AB23" s="111"/>
      <c r="AC23" s="111"/>
      <c r="AD23" s="111"/>
      <c r="AE23" s="111"/>
      <c r="AF23" s="111"/>
    </row>
    <row r="24" spans="2:32" x14ac:dyDescent="0.3">
      <c r="B24" s="897"/>
      <c r="C24" s="898"/>
      <c r="D24" s="899"/>
      <c r="E24" s="899"/>
      <c r="F24" s="900"/>
      <c r="G24" s="899"/>
      <c r="H24" s="8"/>
      <c r="I24" s="900"/>
      <c r="J24" s="900"/>
      <c r="K24" s="899"/>
      <c r="L24" s="899"/>
      <c r="M24" s="899"/>
      <c r="N24" s="901"/>
      <c r="O24" s="111"/>
      <c r="P24" s="111"/>
      <c r="Q24" s="111"/>
      <c r="R24" s="111"/>
      <c r="S24" s="111"/>
      <c r="T24" s="111"/>
      <c r="U24" s="111"/>
      <c r="V24" s="111"/>
      <c r="W24" s="111"/>
      <c r="X24" s="111"/>
      <c r="Y24" s="111"/>
      <c r="Z24" s="111"/>
      <c r="AA24" s="111"/>
      <c r="AB24" s="111"/>
      <c r="AC24" s="111"/>
      <c r="AD24" s="111"/>
      <c r="AE24" s="111"/>
      <c r="AF24" s="111"/>
    </row>
    <row r="25" spans="2:32" x14ac:dyDescent="0.3">
      <c r="B25" s="893"/>
      <c r="C25" s="894"/>
      <c r="D25" s="894"/>
      <c r="E25" s="894"/>
      <c r="F25" s="894"/>
      <c r="G25" s="894"/>
      <c r="H25" s="895"/>
      <c r="I25" s="894"/>
      <c r="J25" s="894"/>
      <c r="K25" s="894"/>
      <c r="L25" s="894"/>
      <c r="M25" s="894"/>
      <c r="N25" s="894"/>
      <c r="O25" s="111"/>
      <c r="P25" s="111"/>
      <c r="Q25" s="111"/>
      <c r="R25" s="111"/>
      <c r="S25" s="111"/>
      <c r="T25" s="111"/>
      <c r="U25" s="111"/>
      <c r="V25" s="111"/>
      <c r="W25" s="111"/>
      <c r="X25" s="111"/>
      <c r="Y25" s="111"/>
      <c r="Z25" s="111"/>
      <c r="AA25" s="111"/>
      <c r="AB25" s="111"/>
      <c r="AC25" s="111"/>
      <c r="AD25" s="111"/>
      <c r="AE25" s="111"/>
      <c r="AF25" s="111"/>
    </row>
    <row r="26" spans="2:32" x14ac:dyDescent="0.3">
      <c r="C26" s="1772" t="s">
        <v>1102</v>
      </c>
      <c r="D26" s="1773"/>
      <c r="E26" s="1773"/>
      <c r="F26" s="1773"/>
      <c r="G26" s="1773"/>
      <c r="H26" s="1773"/>
      <c r="I26" s="1770"/>
      <c r="J26" s="1770"/>
      <c r="K26" s="1770"/>
      <c r="L26" s="1770"/>
      <c r="M26" s="1770"/>
      <c r="N26" s="1770"/>
      <c r="O26" s="111"/>
      <c r="P26" s="111"/>
      <c r="Q26" s="111"/>
      <c r="R26" s="111"/>
      <c r="S26" s="111"/>
      <c r="T26" s="111"/>
      <c r="U26" s="111"/>
      <c r="V26" s="111"/>
      <c r="W26" s="111"/>
      <c r="X26" s="111"/>
      <c r="Y26" s="111"/>
      <c r="Z26" s="111"/>
      <c r="AA26" s="111"/>
      <c r="AB26" s="111"/>
      <c r="AC26" s="111"/>
      <c r="AD26" s="111"/>
      <c r="AE26" s="111"/>
      <c r="AF26" s="111"/>
    </row>
    <row r="27" spans="2:32" x14ac:dyDescent="0.3">
      <c r="C27" s="896"/>
      <c r="O27" s="111"/>
      <c r="P27" s="111"/>
      <c r="Q27" s="111"/>
      <c r="R27" s="111"/>
      <c r="S27" s="111"/>
      <c r="T27" s="111"/>
      <c r="U27" s="111"/>
      <c r="V27" s="111"/>
      <c r="W27" s="111"/>
      <c r="X27" s="111"/>
      <c r="Y27" s="111"/>
      <c r="Z27" s="111"/>
      <c r="AA27" s="111"/>
      <c r="AB27" s="111"/>
      <c r="AC27" s="111"/>
      <c r="AD27" s="111"/>
      <c r="AE27" s="111"/>
      <c r="AF27" s="111"/>
    </row>
    <row r="28" spans="2:32" x14ac:dyDescent="0.3">
      <c r="B28" s="595" t="s">
        <v>414</v>
      </c>
      <c r="C28" s="1796" t="s">
        <v>1103</v>
      </c>
      <c r="D28" s="1780"/>
      <c r="E28" s="1780"/>
      <c r="F28" s="1780"/>
      <c r="G28" s="1780"/>
      <c r="H28" s="1052"/>
      <c r="I28" s="1807"/>
      <c r="J28" s="1778"/>
      <c r="K28" s="1806"/>
      <c r="L28" s="1806"/>
      <c r="M28" s="1806"/>
      <c r="N28" s="1806"/>
      <c r="O28" s="111"/>
      <c r="P28" s="111"/>
      <c r="Q28" s="111"/>
      <c r="R28" s="111"/>
      <c r="S28" s="111"/>
      <c r="T28" s="111"/>
      <c r="U28" s="111"/>
      <c r="V28" s="111"/>
      <c r="W28" s="111"/>
      <c r="X28" s="111"/>
      <c r="Y28" s="111"/>
      <c r="Z28" s="111"/>
      <c r="AA28" s="111"/>
      <c r="AB28" s="111"/>
      <c r="AC28" s="111"/>
      <c r="AD28" s="111"/>
      <c r="AE28" s="111"/>
      <c r="AF28" s="111"/>
    </row>
    <row r="29" spans="2:32" x14ac:dyDescent="0.3">
      <c r="B29" s="595" t="s">
        <v>86</v>
      </c>
      <c r="C29" s="1782" t="s">
        <v>1104</v>
      </c>
      <c r="D29" s="1797"/>
      <c r="E29" s="1797"/>
      <c r="F29" s="1797"/>
      <c r="G29" s="1797"/>
      <c r="H29" s="1051"/>
      <c r="I29" s="1783"/>
      <c r="J29" s="1784"/>
      <c r="K29" s="1798"/>
      <c r="L29" s="1799"/>
      <c r="M29" s="1799"/>
      <c r="N29" s="1799"/>
      <c r="O29" s="111"/>
      <c r="P29" s="111"/>
      <c r="Q29" s="111"/>
      <c r="R29" s="111"/>
      <c r="S29" s="111"/>
      <c r="T29" s="111"/>
      <c r="U29" s="111"/>
      <c r="V29" s="111"/>
      <c r="W29" s="111"/>
      <c r="X29" s="111"/>
      <c r="Y29" s="111"/>
      <c r="Z29" s="111"/>
      <c r="AA29" s="111"/>
      <c r="AB29" s="111"/>
      <c r="AC29" s="111"/>
      <c r="AD29" s="111"/>
      <c r="AE29" s="111"/>
      <c r="AF29" s="111"/>
    </row>
    <row r="30" spans="2:32" x14ac:dyDescent="0.3">
      <c r="C30" s="1782" t="s">
        <v>1105</v>
      </c>
      <c r="D30" s="1797"/>
      <c r="E30" s="1797"/>
      <c r="F30" s="1797"/>
      <c r="G30" s="1797"/>
      <c r="H30" s="1051"/>
      <c r="I30" s="1783"/>
      <c r="J30" s="1784"/>
      <c r="K30" s="1798"/>
      <c r="L30" s="1799"/>
      <c r="M30" s="1799"/>
      <c r="N30" s="1799"/>
      <c r="O30" s="111"/>
      <c r="P30" s="111"/>
      <c r="Q30" s="111"/>
      <c r="R30" s="111"/>
      <c r="S30" s="111"/>
      <c r="T30" s="111"/>
      <c r="U30" s="111"/>
      <c r="V30" s="111"/>
      <c r="W30" s="111"/>
      <c r="X30" s="111"/>
      <c r="Y30" s="111"/>
      <c r="Z30" s="111"/>
      <c r="AA30" s="111"/>
      <c r="AB30" s="111"/>
      <c r="AC30" s="111"/>
      <c r="AD30" s="111"/>
      <c r="AE30" s="111"/>
      <c r="AF30" s="111"/>
    </row>
    <row r="31" spans="2:32" x14ac:dyDescent="0.3">
      <c r="B31" s="595" t="s">
        <v>1093</v>
      </c>
      <c r="C31" s="1804" t="s">
        <v>1106</v>
      </c>
      <c r="D31" s="1805"/>
      <c r="E31" s="1805"/>
      <c r="F31" s="1805"/>
      <c r="G31" s="1805"/>
      <c r="H31" s="1051"/>
      <c r="I31" s="1783"/>
      <c r="J31" s="1784"/>
      <c r="K31" s="1806"/>
      <c r="L31" s="1806"/>
      <c r="M31" s="1806"/>
      <c r="N31" s="1806"/>
      <c r="O31" s="111"/>
      <c r="P31" s="111"/>
      <c r="Q31" s="111"/>
      <c r="R31" s="111"/>
      <c r="S31" s="111"/>
      <c r="T31" s="111"/>
      <c r="U31" s="111"/>
      <c r="V31" s="111"/>
      <c r="W31" s="111"/>
      <c r="X31" s="111"/>
      <c r="Y31" s="111"/>
      <c r="Z31" s="111"/>
      <c r="AA31" s="111"/>
      <c r="AB31" s="111"/>
      <c r="AC31" s="111"/>
      <c r="AD31" s="111"/>
      <c r="AE31" s="111"/>
      <c r="AF31" s="111"/>
    </row>
    <row r="32" spans="2:32" x14ac:dyDescent="0.3">
      <c r="C32" s="1788"/>
      <c r="D32" s="1789"/>
      <c r="E32" s="1789"/>
      <c r="F32" s="1789"/>
      <c r="G32" s="1789"/>
      <c r="H32" s="1051"/>
      <c r="I32" s="1790"/>
      <c r="J32" s="1790"/>
      <c r="K32" s="1791"/>
      <c r="L32" s="1138"/>
      <c r="M32" s="1138"/>
      <c r="N32" s="1792"/>
      <c r="O32" s="111"/>
      <c r="P32" s="111"/>
      <c r="Q32" s="111"/>
      <c r="R32" s="111"/>
      <c r="S32" s="111"/>
      <c r="T32" s="111"/>
      <c r="U32" s="111"/>
      <c r="V32" s="111"/>
      <c r="W32" s="111"/>
      <c r="X32" s="111"/>
      <c r="Y32" s="111"/>
      <c r="Z32" s="111"/>
      <c r="AA32" s="111"/>
      <c r="AB32" s="111"/>
      <c r="AC32" s="111"/>
      <c r="AD32" s="111"/>
      <c r="AE32" s="111"/>
      <c r="AF32" s="111"/>
    </row>
    <row r="33" spans="2:32" x14ac:dyDescent="0.3">
      <c r="B33" s="897" t="s">
        <v>1095</v>
      </c>
      <c r="C33" s="1782" t="s">
        <v>1107</v>
      </c>
      <c r="D33" s="1809"/>
      <c r="E33" s="1809"/>
      <c r="F33" s="1809"/>
      <c r="G33" s="1809"/>
      <c r="H33" s="1053"/>
      <c r="I33" s="1783" t="s">
        <v>1108</v>
      </c>
      <c r="J33" s="1784"/>
      <c r="K33" s="1810" t="s">
        <v>1109</v>
      </c>
      <c r="L33" s="1811"/>
      <c r="M33" s="1811"/>
      <c r="N33" s="1812"/>
      <c r="O33" s="111"/>
      <c r="P33" s="111"/>
      <c r="Q33" s="111"/>
      <c r="R33" s="111"/>
      <c r="S33" s="111"/>
      <c r="T33" s="111"/>
      <c r="U33" s="111"/>
      <c r="V33" s="111"/>
      <c r="W33" s="111"/>
      <c r="X33" s="111"/>
      <c r="Y33" s="111"/>
      <c r="Z33" s="111"/>
      <c r="AA33" s="111"/>
      <c r="AB33" s="111"/>
      <c r="AC33" s="111"/>
      <c r="AD33" s="111"/>
      <c r="AE33" s="111"/>
      <c r="AF33" s="111"/>
    </row>
    <row r="34" spans="2:32" x14ac:dyDescent="0.3">
      <c r="B34" s="897"/>
      <c r="C34" s="898"/>
      <c r="D34" s="899"/>
      <c r="E34" s="899"/>
      <c r="F34" s="900"/>
      <c r="G34" s="899"/>
      <c r="H34" s="1051"/>
      <c r="I34" s="1790"/>
      <c r="J34" s="1790"/>
      <c r="K34" s="1791"/>
      <c r="L34" s="1791"/>
      <c r="M34" s="1791"/>
      <c r="N34" s="1808"/>
      <c r="O34" s="111"/>
      <c r="P34" s="111"/>
      <c r="Q34" s="111"/>
      <c r="R34" s="111"/>
      <c r="S34" s="111"/>
      <c r="T34" s="111"/>
      <c r="U34" s="111"/>
      <c r="V34" s="111"/>
      <c r="W34" s="111"/>
      <c r="X34" s="111"/>
      <c r="Y34" s="111"/>
      <c r="Z34" s="111"/>
      <c r="AA34" s="111"/>
      <c r="AB34" s="111"/>
      <c r="AC34" s="111"/>
      <c r="AD34" s="111"/>
      <c r="AE34" s="111"/>
      <c r="AF34" s="111"/>
    </row>
    <row r="35" spans="2:32" x14ac:dyDescent="0.3">
      <c r="B35" s="897" t="s">
        <v>1098</v>
      </c>
      <c r="C35" s="1782" t="s">
        <v>1110</v>
      </c>
      <c r="D35" s="1809"/>
      <c r="E35" s="1809"/>
      <c r="F35" s="1809"/>
      <c r="G35" s="1809"/>
      <c r="H35" s="1053"/>
      <c r="I35" s="1783" t="s">
        <v>1111</v>
      </c>
      <c r="J35" s="1784"/>
      <c r="K35" s="1810" t="s">
        <v>1112</v>
      </c>
      <c r="L35" s="1811"/>
      <c r="M35" s="1811"/>
      <c r="N35" s="1812"/>
      <c r="O35" s="111"/>
      <c r="P35" s="111"/>
      <c r="Q35" s="111"/>
      <c r="R35" s="111"/>
      <c r="S35" s="111"/>
      <c r="T35" s="111"/>
      <c r="U35" s="111"/>
      <c r="V35" s="111"/>
      <c r="W35" s="111"/>
      <c r="X35" s="111"/>
      <c r="Y35" s="111"/>
      <c r="Z35" s="111"/>
      <c r="AA35" s="111"/>
      <c r="AB35" s="111"/>
      <c r="AC35" s="111"/>
      <c r="AD35" s="111"/>
      <c r="AE35" s="111"/>
      <c r="AF35" s="111"/>
    </row>
    <row r="36" spans="2:32" x14ac:dyDescent="0.3">
      <c r="C36" s="1782" t="s">
        <v>1113</v>
      </c>
      <c r="D36" s="1780"/>
      <c r="E36" s="1780"/>
      <c r="F36" s="1780"/>
      <c r="G36" s="1780"/>
      <c r="H36" s="1054"/>
      <c r="I36" s="1783"/>
      <c r="J36" s="1784"/>
      <c r="K36" s="1782"/>
      <c r="L36" s="1800"/>
      <c r="M36" s="1800"/>
      <c r="N36" s="1801"/>
      <c r="O36" s="111"/>
      <c r="P36" s="111"/>
      <c r="Q36" s="111"/>
      <c r="R36" s="111"/>
      <c r="S36" s="111"/>
      <c r="T36" s="111"/>
      <c r="U36" s="111"/>
      <c r="V36" s="111"/>
      <c r="W36" s="111"/>
      <c r="X36" s="111"/>
      <c r="Y36" s="111"/>
      <c r="Z36" s="111"/>
      <c r="AA36" s="111"/>
      <c r="AB36" s="111"/>
      <c r="AC36" s="111"/>
      <c r="AD36" s="111"/>
      <c r="AE36" s="111"/>
      <c r="AF36" s="111"/>
    </row>
    <row r="37" spans="2:32" x14ac:dyDescent="0.3">
      <c r="B37" s="897"/>
      <c r="C37" s="898"/>
      <c r="D37" s="899"/>
      <c r="E37" s="899"/>
      <c r="F37" s="900"/>
      <c r="G37" s="899"/>
      <c r="H37" s="1051"/>
      <c r="I37" s="1790"/>
      <c r="J37" s="1790"/>
      <c r="K37" s="1791"/>
      <c r="L37" s="1791"/>
      <c r="M37" s="1791"/>
      <c r="N37" s="1808"/>
      <c r="O37" s="111"/>
      <c r="P37" s="111"/>
      <c r="Q37" s="111"/>
      <c r="R37" s="111"/>
      <c r="S37" s="111"/>
      <c r="T37" s="111"/>
      <c r="U37" s="111"/>
      <c r="V37" s="111"/>
      <c r="W37" s="111"/>
      <c r="X37" s="111"/>
      <c r="Y37" s="111"/>
      <c r="Z37" s="111"/>
      <c r="AA37" s="111"/>
      <c r="AB37" s="111"/>
      <c r="AC37" s="111"/>
      <c r="AD37" s="111"/>
      <c r="AE37" s="111"/>
      <c r="AF37" s="111"/>
    </row>
    <row r="38" spans="2:32" x14ac:dyDescent="0.3">
      <c r="B38" s="897" t="s">
        <v>1099</v>
      </c>
      <c r="C38" s="1796" t="s">
        <v>1133</v>
      </c>
      <c r="D38" s="1809"/>
      <c r="E38" s="1809"/>
      <c r="F38" s="1809"/>
      <c r="G38" s="1809"/>
      <c r="H38" s="1053"/>
      <c r="I38" s="1807" t="s">
        <v>1134</v>
      </c>
      <c r="J38" s="1784"/>
      <c r="K38" s="1810" t="s">
        <v>1135</v>
      </c>
      <c r="L38" s="1811"/>
      <c r="M38" s="1811"/>
      <c r="N38" s="1812"/>
      <c r="O38" s="111"/>
      <c r="P38" s="111"/>
      <c r="Q38" s="111"/>
      <c r="R38" s="111"/>
      <c r="S38" s="111"/>
      <c r="T38" s="111"/>
      <c r="U38" s="111"/>
      <c r="V38" s="111"/>
      <c r="W38" s="111"/>
      <c r="X38" s="111"/>
      <c r="Y38" s="111"/>
      <c r="Z38" s="111"/>
      <c r="AA38" s="111"/>
      <c r="AB38" s="111"/>
      <c r="AC38" s="111"/>
      <c r="AD38" s="111"/>
      <c r="AE38" s="111"/>
      <c r="AF38" s="111"/>
    </row>
    <row r="39" spans="2:32" x14ac:dyDescent="0.3">
      <c r="B39" s="897"/>
      <c r="C39" s="1064"/>
      <c r="D39" s="1046"/>
      <c r="E39" s="1046"/>
      <c r="F39" s="1046"/>
      <c r="G39" s="1046"/>
      <c r="H39" s="1053"/>
      <c r="I39" s="1057"/>
      <c r="J39" s="993"/>
      <c r="K39" s="1058"/>
      <c r="L39" s="1058"/>
      <c r="M39" s="1058"/>
      <c r="N39" s="1065"/>
      <c r="O39" s="111"/>
      <c r="P39" s="111"/>
      <c r="Q39" s="111"/>
      <c r="R39" s="111"/>
      <c r="S39" s="111"/>
      <c r="T39" s="111"/>
      <c r="U39" s="111"/>
      <c r="V39" s="111"/>
      <c r="W39" s="111"/>
      <c r="X39" s="111"/>
      <c r="Y39" s="111"/>
      <c r="Z39" s="111"/>
      <c r="AA39" s="111"/>
      <c r="AB39" s="111"/>
      <c r="AC39" s="111"/>
      <c r="AD39" s="111"/>
      <c r="AE39" s="111"/>
      <c r="AF39" s="111"/>
    </row>
    <row r="40" spans="2:32" x14ac:dyDescent="0.3">
      <c r="B40" s="897"/>
      <c r="C40" s="1061" t="s">
        <v>1277</v>
      </c>
      <c r="D40" s="1062"/>
      <c r="E40" s="1062"/>
      <c r="F40" s="1062"/>
      <c r="G40" s="1063"/>
      <c r="H40" s="1053"/>
      <c r="I40" s="1059" t="s">
        <v>1278</v>
      </c>
      <c r="J40" s="1060"/>
      <c r="K40" s="1833" t="s">
        <v>1279</v>
      </c>
      <c r="L40" s="1833"/>
      <c r="M40" s="1833"/>
      <c r="N40" s="1834"/>
      <c r="O40" s="111"/>
      <c r="P40" s="111"/>
      <c r="Q40" s="111"/>
      <c r="R40" s="111"/>
      <c r="S40" s="111"/>
      <c r="T40" s="111"/>
      <c r="U40" s="111"/>
      <c r="V40" s="111"/>
      <c r="W40" s="111"/>
      <c r="X40" s="111"/>
      <c r="Y40" s="111"/>
      <c r="Z40" s="111"/>
      <c r="AA40" s="111"/>
      <c r="AB40" s="111"/>
      <c r="AC40" s="111"/>
      <c r="AD40" s="111"/>
      <c r="AE40" s="111"/>
      <c r="AF40" s="111"/>
    </row>
    <row r="41" spans="2:32" x14ac:dyDescent="0.3">
      <c r="B41" s="897"/>
      <c r="C41" s="898"/>
      <c r="D41" s="899"/>
      <c r="E41" s="899"/>
      <c r="F41" s="900"/>
      <c r="G41" s="899"/>
      <c r="H41" s="1051"/>
      <c r="I41" s="1790"/>
      <c r="J41" s="1790"/>
      <c r="K41" s="1791"/>
      <c r="L41" s="1791"/>
      <c r="M41" s="1791"/>
      <c r="N41" s="1808"/>
      <c r="O41" s="111"/>
      <c r="P41" s="111"/>
      <c r="Q41" s="111"/>
      <c r="R41" s="111"/>
      <c r="S41" s="111"/>
      <c r="T41" s="111"/>
      <c r="U41" s="111"/>
      <c r="V41" s="111"/>
      <c r="W41" s="111"/>
      <c r="X41" s="111"/>
      <c r="Y41" s="111"/>
      <c r="Z41" s="111"/>
      <c r="AA41" s="111"/>
      <c r="AB41" s="111"/>
      <c r="AC41" s="111"/>
      <c r="AD41" s="111"/>
      <c r="AE41" s="111"/>
      <c r="AF41" s="111"/>
    </row>
    <row r="42" spans="2:32" x14ac:dyDescent="0.3">
      <c r="B42" s="897" t="s">
        <v>1136</v>
      </c>
      <c r="C42" s="1796" t="s">
        <v>1206</v>
      </c>
      <c r="D42" s="1809"/>
      <c r="E42" s="1809"/>
      <c r="F42" s="1809"/>
      <c r="G42" s="1809"/>
      <c r="H42" s="1053"/>
      <c r="I42" s="1807" t="s">
        <v>1132</v>
      </c>
      <c r="J42" s="1784"/>
      <c r="K42" s="1810" t="s">
        <v>1207</v>
      </c>
      <c r="L42" s="1831"/>
      <c r="M42" s="1831"/>
      <c r="N42" s="1832"/>
      <c r="O42" s="111"/>
      <c r="P42" s="111"/>
      <c r="Q42" s="111"/>
      <c r="R42" s="111"/>
      <c r="S42" s="111"/>
      <c r="T42" s="111"/>
      <c r="U42" s="111"/>
      <c r="V42" s="111"/>
      <c r="W42" s="111"/>
      <c r="X42" s="111"/>
      <c r="Y42" s="111"/>
      <c r="Z42" s="111"/>
      <c r="AA42" s="111"/>
      <c r="AB42" s="111"/>
      <c r="AC42" s="111"/>
      <c r="AD42" s="111"/>
      <c r="AE42" s="111"/>
      <c r="AF42" s="111"/>
    </row>
    <row r="43" spans="2:32" x14ac:dyDescent="0.3">
      <c r="C43" s="1796" t="s">
        <v>1114</v>
      </c>
      <c r="D43" s="1780"/>
      <c r="E43" s="1780"/>
      <c r="F43" s="1780"/>
      <c r="G43" s="1780"/>
      <c r="H43" s="1053"/>
      <c r="I43" s="1783"/>
      <c r="J43" s="1784"/>
      <c r="K43" s="1782"/>
      <c r="L43" s="1800"/>
      <c r="M43" s="1800"/>
      <c r="N43" s="1801"/>
      <c r="O43" s="111"/>
      <c r="P43" s="111"/>
      <c r="Q43" s="111"/>
      <c r="R43" s="111"/>
      <c r="S43" s="111"/>
      <c r="T43" s="111"/>
      <c r="U43" s="111"/>
      <c r="V43" s="111"/>
      <c r="W43" s="111"/>
      <c r="X43" s="111"/>
      <c r="Y43" s="111"/>
      <c r="Z43" s="111"/>
      <c r="AA43" s="111"/>
      <c r="AB43" s="111"/>
      <c r="AC43" s="111"/>
      <c r="AD43" s="111"/>
      <c r="AE43" s="111"/>
      <c r="AF43" s="111"/>
    </row>
    <row r="44" spans="2:32" x14ac:dyDescent="0.3">
      <c r="O44" s="111"/>
      <c r="P44" s="111"/>
      <c r="Q44" s="111"/>
      <c r="R44" s="111"/>
      <c r="S44" s="111"/>
      <c r="T44" s="111"/>
      <c r="U44" s="111"/>
      <c r="V44" s="111"/>
      <c r="W44" s="111"/>
      <c r="X44" s="111"/>
      <c r="Y44" s="111"/>
      <c r="Z44" s="111"/>
      <c r="AA44" s="111"/>
      <c r="AB44" s="111"/>
      <c r="AC44" s="111"/>
      <c r="AD44" s="111"/>
      <c r="AE44" s="111"/>
      <c r="AF44" s="111"/>
    </row>
    <row r="45" spans="2:32" x14ac:dyDescent="0.3">
      <c r="B45" s="893"/>
      <c r="C45" s="902"/>
      <c r="D45" s="894"/>
      <c r="E45" s="894"/>
      <c r="F45" s="894"/>
      <c r="G45" s="894"/>
      <c r="H45" s="895"/>
      <c r="I45" s="894"/>
      <c r="J45" s="894"/>
      <c r="K45" s="894"/>
      <c r="L45" s="894"/>
      <c r="M45" s="894"/>
      <c r="N45" s="894"/>
      <c r="O45" s="111"/>
      <c r="P45" s="111"/>
      <c r="Q45" s="111"/>
      <c r="R45" s="111"/>
      <c r="S45" s="111"/>
      <c r="T45" s="111"/>
      <c r="U45" s="111"/>
      <c r="V45" s="111"/>
      <c r="W45" s="111"/>
      <c r="X45" s="111"/>
      <c r="Y45" s="111"/>
      <c r="Z45" s="111"/>
      <c r="AA45" s="111"/>
      <c r="AB45" s="111"/>
      <c r="AC45" s="111"/>
      <c r="AD45" s="111"/>
      <c r="AE45" s="111"/>
      <c r="AF45" s="111"/>
    </row>
    <row r="46" spans="2:32" x14ac:dyDescent="0.3">
      <c r="C46" s="1772" t="s">
        <v>1115</v>
      </c>
      <c r="D46" s="1773"/>
      <c r="E46" s="1773"/>
      <c r="F46" s="1773"/>
      <c r="G46" s="1773"/>
      <c r="H46" s="1773"/>
      <c r="I46" s="1770"/>
      <c r="J46" s="1770"/>
      <c r="K46" s="1770"/>
      <c r="L46" s="1770"/>
      <c r="M46" s="1770"/>
      <c r="N46" s="1770"/>
      <c r="O46" s="111"/>
      <c r="P46" s="111"/>
      <c r="Q46" s="111"/>
      <c r="R46" s="111"/>
      <c r="S46" s="111"/>
      <c r="T46" s="111"/>
      <c r="U46" s="111"/>
      <c r="V46" s="111"/>
      <c r="W46" s="111"/>
      <c r="X46" s="111"/>
      <c r="Y46" s="111"/>
      <c r="Z46" s="111"/>
      <c r="AA46" s="111"/>
      <c r="AB46" s="111"/>
      <c r="AC46" s="111"/>
      <c r="AD46" s="111"/>
      <c r="AE46" s="111"/>
      <c r="AF46" s="111"/>
    </row>
    <row r="47" spans="2:32" x14ac:dyDescent="0.3">
      <c r="C47" s="896"/>
      <c r="O47" s="111"/>
      <c r="P47" s="111"/>
      <c r="Q47" s="111"/>
      <c r="R47" s="111"/>
      <c r="S47" s="111"/>
      <c r="T47" s="111"/>
      <c r="U47" s="111"/>
      <c r="V47" s="111"/>
      <c r="W47" s="111"/>
      <c r="X47" s="111"/>
      <c r="Y47" s="111"/>
      <c r="Z47" s="111"/>
      <c r="AA47" s="111"/>
      <c r="AB47" s="111"/>
      <c r="AC47" s="111"/>
      <c r="AD47" s="111"/>
      <c r="AE47" s="111"/>
      <c r="AF47" s="111"/>
    </row>
    <row r="48" spans="2:32" x14ac:dyDescent="0.3">
      <c r="B48" s="595" t="s">
        <v>414</v>
      </c>
      <c r="C48" s="1782" t="s">
        <v>1116</v>
      </c>
      <c r="D48" s="1780"/>
      <c r="E48" s="1780"/>
      <c r="F48" s="1780"/>
      <c r="G48" s="1780"/>
      <c r="H48" s="1052"/>
      <c r="I48" s="1814"/>
      <c r="J48" s="1815"/>
      <c r="K48" s="1806"/>
      <c r="L48" s="1806"/>
      <c r="M48" s="1806"/>
      <c r="N48" s="1806"/>
      <c r="O48" s="111"/>
      <c r="P48" s="111"/>
      <c r="Q48" s="111"/>
      <c r="R48" s="111"/>
      <c r="S48" s="111"/>
      <c r="T48" s="111"/>
      <c r="U48" s="111"/>
      <c r="V48" s="111"/>
      <c r="W48" s="111"/>
      <c r="X48" s="111"/>
      <c r="Y48" s="111"/>
      <c r="Z48" s="111"/>
      <c r="AA48" s="111"/>
      <c r="AB48" s="111"/>
      <c r="AC48" s="111"/>
      <c r="AD48" s="111"/>
      <c r="AE48" s="111"/>
      <c r="AF48" s="111"/>
    </row>
    <row r="49" spans="2:32" x14ac:dyDescent="0.3">
      <c r="B49" s="897" t="s">
        <v>86</v>
      </c>
      <c r="C49" s="1782" t="s">
        <v>1117</v>
      </c>
      <c r="D49" s="1780"/>
      <c r="E49" s="1780"/>
      <c r="F49" s="1780"/>
      <c r="G49" s="1780"/>
      <c r="H49" s="1051"/>
      <c r="I49" s="1813"/>
      <c r="J49" s="1784"/>
      <c r="K49" s="1798"/>
      <c r="L49" s="1799"/>
      <c r="M49" s="1799"/>
      <c r="N49" s="1799"/>
      <c r="O49" s="111"/>
      <c r="P49" s="111"/>
      <c r="Q49" s="111"/>
      <c r="R49" s="111"/>
      <c r="S49" s="111"/>
      <c r="T49" s="111"/>
      <c r="U49" s="111"/>
      <c r="V49" s="111"/>
      <c r="W49" s="111"/>
      <c r="X49" s="111"/>
      <c r="Y49" s="111"/>
      <c r="Z49" s="111"/>
      <c r="AA49" s="111"/>
      <c r="AB49" s="111"/>
      <c r="AC49" s="111"/>
      <c r="AD49" s="111"/>
      <c r="AE49" s="111"/>
      <c r="AF49" s="111"/>
    </row>
    <row r="50" spans="2:32" x14ac:dyDescent="0.3">
      <c r="B50" s="595" t="s">
        <v>1093</v>
      </c>
      <c r="C50" s="1782" t="s">
        <v>1118</v>
      </c>
      <c r="D50" s="1780"/>
      <c r="E50" s="1780"/>
      <c r="F50" s="1780"/>
      <c r="G50" s="1780"/>
      <c r="H50" s="1051"/>
      <c r="I50" s="1813"/>
      <c r="J50" s="1784"/>
      <c r="K50" s="1798"/>
      <c r="L50" s="1799"/>
      <c r="M50" s="1799"/>
      <c r="N50" s="1799"/>
      <c r="O50" s="111"/>
      <c r="P50" s="111"/>
      <c r="Q50" s="111"/>
      <c r="R50" s="111"/>
      <c r="S50" s="111"/>
      <c r="T50" s="111"/>
      <c r="U50" s="111"/>
      <c r="V50" s="111"/>
      <c r="W50" s="111"/>
      <c r="X50" s="111"/>
      <c r="Y50" s="111"/>
      <c r="Z50" s="111"/>
      <c r="AA50" s="111"/>
      <c r="AB50" s="111"/>
      <c r="AC50" s="111"/>
      <c r="AD50" s="111"/>
      <c r="AE50" s="111"/>
      <c r="AF50" s="111"/>
    </row>
    <row r="51" spans="2:32" x14ac:dyDescent="0.3">
      <c r="C51" s="898"/>
      <c r="D51" s="899"/>
      <c r="E51" s="899"/>
      <c r="F51" s="900"/>
      <c r="G51" s="899"/>
      <c r="H51" s="1051"/>
      <c r="I51" s="1790"/>
      <c r="J51" s="1790"/>
      <c r="K51" s="1791"/>
      <c r="L51" s="1138"/>
      <c r="M51" s="1138"/>
      <c r="N51" s="1792"/>
      <c r="O51" s="111"/>
      <c r="P51" s="111"/>
      <c r="Q51" s="111"/>
      <c r="R51" s="111"/>
      <c r="S51" s="111"/>
      <c r="T51" s="111"/>
      <c r="U51" s="111"/>
      <c r="V51" s="111"/>
      <c r="W51" s="111"/>
      <c r="X51" s="111"/>
      <c r="Y51" s="111"/>
      <c r="Z51" s="111"/>
      <c r="AA51" s="111"/>
      <c r="AB51" s="111"/>
      <c r="AC51" s="111"/>
      <c r="AD51" s="111"/>
      <c r="AE51" s="111"/>
      <c r="AF51" s="111"/>
    </row>
    <row r="52" spans="2:32" x14ac:dyDescent="0.3">
      <c r="B52" s="897" t="s">
        <v>1095</v>
      </c>
      <c r="C52" s="1782" t="s">
        <v>1119</v>
      </c>
      <c r="D52" s="1780"/>
      <c r="E52" s="1780"/>
      <c r="F52" s="1780"/>
      <c r="G52" s="1780"/>
      <c r="H52" s="1053"/>
      <c r="I52" s="1813" t="s">
        <v>1120</v>
      </c>
      <c r="J52" s="1784"/>
      <c r="K52" s="1779" t="s">
        <v>1121</v>
      </c>
      <c r="L52" s="1780"/>
      <c r="M52" s="1780"/>
      <c r="N52" s="1781"/>
      <c r="O52" s="111"/>
      <c r="P52" s="111"/>
      <c r="Q52" s="111"/>
      <c r="R52" s="111"/>
      <c r="S52" s="111"/>
      <c r="T52" s="111"/>
      <c r="U52" s="111"/>
      <c r="V52" s="111"/>
      <c r="W52" s="111"/>
      <c r="X52" s="111"/>
      <c r="Y52" s="111"/>
      <c r="Z52" s="111"/>
      <c r="AA52" s="111"/>
      <c r="AB52" s="111"/>
      <c r="AC52" s="111"/>
      <c r="AD52" s="111"/>
      <c r="AE52" s="111"/>
      <c r="AF52" s="111"/>
    </row>
    <row r="53" spans="2:32" x14ac:dyDescent="0.3">
      <c r="C53" s="898"/>
      <c r="D53" s="899"/>
      <c r="E53" s="899"/>
      <c r="F53" s="900"/>
      <c r="G53" s="899"/>
      <c r="H53" s="1051"/>
      <c r="I53" s="1790"/>
      <c r="J53" s="1790"/>
      <c r="K53" s="899"/>
      <c r="L53" s="899"/>
      <c r="M53" s="899"/>
      <c r="N53" s="901"/>
      <c r="O53" s="111"/>
      <c r="P53" s="111"/>
      <c r="Q53" s="111"/>
      <c r="R53" s="111"/>
      <c r="S53" s="111"/>
      <c r="T53" s="111"/>
      <c r="U53" s="111"/>
      <c r="V53" s="111"/>
      <c r="W53" s="111"/>
      <c r="X53" s="111"/>
      <c r="Y53" s="111"/>
      <c r="Z53" s="111"/>
      <c r="AA53" s="111"/>
      <c r="AB53" s="111"/>
      <c r="AC53" s="111"/>
      <c r="AD53" s="111"/>
      <c r="AE53" s="111"/>
      <c r="AF53" s="111"/>
    </row>
    <row r="54" spans="2:32" x14ac:dyDescent="0.3">
      <c r="B54" s="897" t="s">
        <v>1098</v>
      </c>
      <c r="C54" s="1782"/>
      <c r="D54" s="1780"/>
      <c r="E54" s="1780"/>
      <c r="F54" s="1780"/>
      <c r="G54" s="1780"/>
      <c r="H54" s="1055"/>
      <c r="I54" s="1813"/>
      <c r="J54" s="1784"/>
      <c r="K54" s="1817"/>
      <c r="L54" s="1818"/>
      <c r="M54" s="1818"/>
      <c r="N54" s="1819"/>
      <c r="O54" s="111"/>
      <c r="P54" s="111"/>
      <c r="Q54" s="111"/>
      <c r="R54" s="111"/>
      <c r="S54" s="111"/>
      <c r="T54" s="111"/>
      <c r="U54" s="111"/>
      <c r="V54" s="111"/>
      <c r="W54" s="111"/>
      <c r="X54" s="111"/>
      <c r="Y54" s="111"/>
      <c r="Z54" s="111"/>
      <c r="AA54" s="111"/>
      <c r="AB54" s="111"/>
      <c r="AC54" s="111"/>
      <c r="AD54" s="111"/>
      <c r="AE54" s="111"/>
      <c r="AF54" s="111"/>
    </row>
    <row r="55" spans="2:32" x14ac:dyDescent="0.3">
      <c r="B55" s="893"/>
      <c r="C55" s="894"/>
      <c r="D55" s="894"/>
      <c r="E55" s="894"/>
      <c r="F55" s="894"/>
      <c r="G55" s="894"/>
      <c r="H55" s="895"/>
      <c r="I55" s="894"/>
      <c r="J55" s="894"/>
      <c r="K55" s="894"/>
      <c r="L55" s="894"/>
      <c r="M55" s="894"/>
      <c r="N55" s="894"/>
      <c r="O55" s="111"/>
      <c r="P55" s="111"/>
      <c r="Q55" s="111"/>
      <c r="R55" s="111"/>
      <c r="S55" s="111"/>
      <c r="T55" s="111"/>
      <c r="U55" s="111"/>
      <c r="V55" s="111"/>
      <c r="W55" s="111"/>
      <c r="X55" s="111"/>
      <c r="Y55" s="111"/>
      <c r="Z55" s="111"/>
      <c r="AA55" s="111"/>
      <c r="AB55" s="111"/>
      <c r="AC55" s="111"/>
      <c r="AD55" s="111"/>
      <c r="AE55" s="111"/>
      <c r="AF55" s="111"/>
    </row>
    <row r="56" spans="2:32" x14ac:dyDescent="0.3">
      <c r="C56" s="1772" t="s">
        <v>1122</v>
      </c>
      <c r="D56" s="1773"/>
      <c r="E56" s="1773"/>
      <c r="F56" s="1773"/>
      <c r="G56" s="1773"/>
      <c r="H56" s="1773"/>
      <c r="I56" s="1770"/>
      <c r="J56" s="1770"/>
      <c r="K56" s="1770"/>
      <c r="L56" s="1770"/>
      <c r="M56" s="1770"/>
      <c r="N56" s="1770"/>
      <c r="O56" s="111"/>
      <c r="P56" s="111"/>
      <c r="Q56" s="111"/>
      <c r="R56" s="111"/>
      <c r="S56" s="111"/>
      <c r="T56" s="111"/>
      <c r="U56" s="111"/>
      <c r="V56" s="111"/>
      <c r="W56" s="111"/>
      <c r="X56" s="111"/>
      <c r="Y56" s="111"/>
      <c r="Z56" s="111"/>
      <c r="AA56" s="111"/>
      <c r="AB56" s="111"/>
      <c r="AC56" s="111"/>
      <c r="AD56" s="111"/>
      <c r="AE56" s="111"/>
      <c r="AF56" s="111"/>
    </row>
    <row r="57" spans="2:32" ht="15" thickBot="1" x14ac:dyDescent="0.35">
      <c r="C57" s="903"/>
      <c r="D57" s="904"/>
      <c r="E57" s="904"/>
      <c r="F57" s="904"/>
      <c r="G57" s="904"/>
      <c r="H57" s="905"/>
      <c r="O57" s="111"/>
      <c r="P57" s="111"/>
      <c r="Q57" s="111"/>
      <c r="R57" s="111"/>
      <c r="S57" s="111"/>
      <c r="T57" s="111"/>
      <c r="U57" s="111"/>
      <c r="V57" s="111"/>
      <c r="W57" s="111"/>
      <c r="X57" s="111"/>
      <c r="Y57" s="111"/>
      <c r="Z57" s="111"/>
      <c r="AA57" s="111"/>
      <c r="AB57" s="111"/>
      <c r="AC57" s="111"/>
      <c r="AD57" s="111"/>
      <c r="AE57" s="111"/>
      <c r="AF57" s="111"/>
    </row>
    <row r="58" spans="2:32" x14ac:dyDescent="0.3">
      <c r="B58" s="595" t="s">
        <v>414</v>
      </c>
      <c r="C58" s="1782" t="s">
        <v>1264</v>
      </c>
      <c r="D58" s="1780"/>
      <c r="E58" s="1780"/>
      <c r="F58" s="1780"/>
      <c r="G58" s="1781"/>
      <c r="H58" s="1056"/>
      <c r="I58" s="1820"/>
      <c r="J58" s="1815"/>
      <c r="K58" s="1806"/>
      <c r="L58" s="1806"/>
      <c r="M58" s="1806"/>
      <c r="N58" s="1806"/>
      <c r="O58" s="111"/>
      <c r="P58" s="111"/>
      <c r="Q58" s="111"/>
      <c r="R58" s="111"/>
      <c r="S58" s="111"/>
      <c r="T58" s="111"/>
      <c r="U58" s="111"/>
      <c r="V58" s="111"/>
      <c r="W58" s="111"/>
      <c r="X58" s="111"/>
      <c r="Y58" s="111"/>
      <c r="Z58" s="111"/>
      <c r="AA58" s="111"/>
      <c r="AB58" s="111"/>
      <c r="AC58" s="111"/>
      <c r="AD58" s="111"/>
      <c r="AE58" s="111"/>
      <c r="AF58" s="111"/>
    </row>
    <row r="59" spans="2:32" x14ac:dyDescent="0.3">
      <c r="B59" s="897" t="s">
        <v>86</v>
      </c>
      <c r="C59" s="1816" t="s">
        <v>1280</v>
      </c>
      <c r="D59" s="1799"/>
      <c r="E59" s="1799"/>
      <c r="F59" s="1799"/>
      <c r="G59" s="1799"/>
      <c r="H59" s="180"/>
      <c r="I59" s="1783"/>
      <c r="J59" s="1784"/>
      <c r="K59" s="1798"/>
      <c r="L59" s="1799"/>
      <c r="M59" s="1799"/>
      <c r="N59" s="1799"/>
      <c r="O59" s="111"/>
      <c r="P59" s="111"/>
      <c r="Q59" s="111"/>
      <c r="R59" s="111"/>
      <c r="S59" s="111"/>
      <c r="T59" s="111"/>
      <c r="U59" s="111"/>
      <c r="V59" s="111"/>
      <c r="W59" s="111"/>
      <c r="X59" s="111"/>
      <c r="Y59" s="111"/>
      <c r="Z59" s="111"/>
      <c r="AA59" s="111"/>
      <c r="AB59" s="111"/>
      <c r="AC59" s="111"/>
      <c r="AD59" s="111"/>
      <c r="AE59" s="111"/>
      <c r="AF59" s="111"/>
    </row>
    <row r="60" spans="2:32" x14ac:dyDescent="0.3">
      <c r="C60" s="1816" t="s">
        <v>1281</v>
      </c>
      <c r="D60" s="1799"/>
      <c r="E60" s="1799"/>
      <c r="F60" s="1799"/>
      <c r="G60" s="1799"/>
      <c r="H60" s="180"/>
      <c r="I60" s="1783"/>
      <c r="J60" s="1784"/>
      <c r="K60" s="1798"/>
      <c r="L60" s="1799"/>
      <c r="M60" s="1799"/>
      <c r="N60" s="1799"/>
      <c r="O60" s="111"/>
      <c r="P60" s="111"/>
      <c r="Q60" s="111"/>
      <c r="R60" s="111"/>
      <c r="S60" s="111"/>
      <c r="T60" s="111"/>
      <c r="U60" s="111"/>
      <c r="V60" s="111"/>
      <c r="W60" s="111"/>
      <c r="X60" s="111"/>
      <c r="Y60" s="111"/>
      <c r="Z60" s="111"/>
      <c r="AA60" s="111"/>
      <c r="AB60" s="111"/>
      <c r="AC60" s="111"/>
      <c r="AD60" s="111"/>
      <c r="AE60" s="111"/>
      <c r="AF60" s="111"/>
    </row>
    <row r="61" spans="2:32" x14ac:dyDescent="0.3">
      <c r="B61" s="595" t="s">
        <v>1093</v>
      </c>
      <c r="C61" s="1816" t="s">
        <v>1282</v>
      </c>
      <c r="D61" s="1799"/>
      <c r="E61" s="1799"/>
      <c r="F61" s="1799"/>
      <c r="G61" s="1799"/>
      <c r="H61" s="180"/>
      <c r="I61" s="1820"/>
      <c r="J61" s="1815"/>
      <c r="K61" s="1806"/>
      <c r="L61" s="1806"/>
      <c r="M61" s="1806"/>
      <c r="N61" s="1806"/>
      <c r="O61" s="111"/>
      <c r="P61" s="111"/>
      <c r="Q61" s="111"/>
      <c r="R61" s="111"/>
      <c r="S61" s="111"/>
      <c r="T61" s="111"/>
      <c r="U61" s="111"/>
      <c r="V61" s="111"/>
      <c r="W61" s="111"/>
      <c r="X61" s="111"/>
      <c r="Y61" s="111"/>
      <c r="Z61" s="111"/>
      <c r="AA61" s="111"/>
      <c r="AB61" s="111"/>
      <c r="AC61" s="111"/>
      <c r="AD61" s="111"/>
      <c r="AE61" s="111"/>
      <c r="AF61" s="111"/>
    </row>
    <row r="62" spans="2:32" x14ac:dyDescent="0.3">
      <c r="C62" s="898"/>
      <c r="D62" s="899"/>
      <c r="E62" s="899"/>
      <c r="F62" s="899"/>
      <c r="G62" s="899"/>
      <c r="H62" s="8"/>
      <c r="I62" s="900"/>
      <c r="J62" s="900"/>
      <c r="K62" s="1791"/>
      <c r="L62" s="1138"/>
      <c r="M62" s="1138"/>
      <c r="N62" s="1792"/>
      <c r="O62" s="111"/>
      <c r="P62" s="111"/>
      <c r="Q62" s="111"/>
      <c r="R62" s="111"/>
      <c r="S62" s="111"/>
      <c r="T62" s="111"/>
      <c r="U62" s="111"/>
      <c r="V62" s="111"/>
      <c r="W62" s="111"/>
      <c r="X62" s="111"/>
      <c r="Y62" s="111"/>
      <c r="Z62" s="111"/>
      <c r="AA62" s="111"/>
      <c r="AB62" s="111"/>
      <c r="AC62" s="111"/>
      <c r="AD62" s="111"/>
      <c r="AE62" s="111"/>
      <c r="AF62" s="111"/>
    </row>
    <row r="63" spans="2:32" x14ac:dyDescent="0.3">
      <c r="B63" s="897" t="s">
        <v>1095</v>
      </c>
      <c r="C63" s="1816" t="s">
        <v>1265</v>
      </c>
      <c r="D63" s="1799"/>
      <c r="E63" s="1799"/>
      <c r="F63" s="1799"/>
      <c r="G63" s="1799"/>
      <c r="H63" s="1049"/>
      <c r="I63" s="1783" t="s">
        <v>1271</v>
      </c>
      <c r="J63" s="1784"/>
      <c r="K63" s="1779" t="s">
        <v>1266</v>
      </c>
      <c r="L63" s="1780"/>
      <c r="M63" s="1780"/>
      <c r="N63" s="1781"/>
      <c r="O63" s="111"/>
      <c r="P63" s="111"/>
      <c r="Q63" s="111"/>
      <c r="R63" s="111"/>
      <c r="S63" s="111"/>
      <c r="T63" s="111"/>
      <c r="U63" s="111"/>
      <c r="V63" s="111"/>
      <c r="W63" s="111"/>
      <c r="X63" s="111"/>
      <c r="Y63" s="111"/>
      <c r="Z63" s="111"/>
      <c r="AA63" s="111"/>
      <c r="AB63" s="111"/>
      <c r="AC63" s="111"/>
      <c r="AD63" s="111"/>
      <c r="AE63" s="111"/>
      <c r="AF63" s="111"/>
    </row>
    <row r="64" spans="2:32" x14ac:dyDescent="0.3">
      <c r="C64" s="898"/>
      <c r="D64" s="899"/>
      <c r="E64" s="899"/>
      <c r="F64" s="900"/>
      <c r="G64" s="899"/>
      <c r="H64" s="8"/>
      <c r="I64" s="1790"/>
      <c r="J64" s="1790"/>
      <c r="K64" s="1791"/>
      <c r="L64" s="1138"/>
      <c r="M64" s="1138"/>
      <c r="N64" s="1792"/>
      <c r="O64" s="111"/>
      <c r="P64" s="111"/>
      <c r="Q64" s="111"/>
      <c r="R64" s="111"/>
      <c r="S64" s="111"/>
      <c r="T64" s="111"/>
      <c r="U64" s="111"/>
      <c r="V64" s="111"/>
      <c r="W64" s="111"/>
      <c r="X64" s="111"/>
      <c r="Y64" s="111"/>
      <c r="Z64" s="111"/>
      <c r="AA64" s="111"/>
      <c r="AB64" s="111"/>
      <c r="AC64" s="111"/>
      <c r="AD64" s="111"/>
      <c r="AE64" s="111"/>
      <c r="AF64" s="111"/>
    </row>
    <row r="65" spans="2:32" x14ac:dyDescent="0.3">
      <c r="B65" s="684" t="s">
        <v>1098</v>
      </c>
      <c r="C65" s="1821" t="s">
        <v>1267</v>
      </c>
      <c r="D65" s="1822"/>
      <c r="E65" s="1822"/>
      <c r="F65" s="1822"/>
      <c r="G65" s="1823"/>
      <c r="H65" s="8"/>
      <c r="I65" s="1824" t="s">
        <v>1268</v>
      </c>
      <c r="J65" s="1825"/>
      <c r="K65" s="1826" t="s">
        <v>1269</v>
      </c>
      <c r="L65" s="1827"/>
      <c r="M65" s="1827"/>
      <c r="N65" s="1828"/>
      <c r="O65" s="111"/>
      <c r="P65" s="111"/>
      <c r="Q65" s="111"/>
      <c r="R65" s="111"/>
      <c r="S65" s="111"/>
      <c r="T65" s="111"/>
      <c r="U65" s="111"/>
      <c r="V65" s="111"/>
      <c r="W65" s="111"/>
      <c r="X65" s="111"/>
      <c r="Y65" s="111"/>
      <c r="Z65" s="111"/>
      <c r="AA65" s="111"/>
      <c r="AB65" s="111"/>
      <c r="AC65" s="111"/>
      <c r="AD65" s="111"/>
      <c r="AE65" s="111"/>
      <c r="AF65" s="111"/>
    </row>
    <row r="66" spans="2:32" x14ac:dyDescent="0.3">
      <c r="C66" s="1047"/>
      <c r="D66" s="1045"/>
      <c r="E66" s="1045"/>
      <c r="F66" s="1043"/>
      <c r="G66" s="1045"/>
      <c r="H66" s="8"/>
      <c r="I66" s="1043"/>
      <c r="J66" s="1043"/>
      <c r="K66" s="1044"/>
      <c r="L66" s="1042"/>
      <c r="M66" s="1042"/>
      <c r="N66" s="1048"/>
      <c r="O66" s="111"/>
      <c r="P66" s="111"/>
      <c r="Q66" s="111"/>
      <c r="R66" s="111"/>
      <c r="S66" s="111"/>
      <c r="T66" s="111"/>
      <c r="U66" s="111"/>
      <c r="V66" s="111"/>
      <c r="W66" s="111"/>
      <c r="X66" s="111"/>
      <c r="Y66" s="111"/>
      <c r="Z66" s="111"/>
      <c r="AA66" s="111"/>
      <c r="AB66" s="111"/>
      <c r="AC66" s="111"/>
      <c r="AD66" s="111"/>
      <c r="AE66" s="111"/>
      <c r="AF66" s="111"/>
    </row>
    <row r="67" spans="2:32" x14ac:dyDescent="0.3">
      <c r="B67" s="897" t="s">
        <v>1136</v>
      </c>
      <c r="C67" s="1816" t="s">
        <v>1272</v>
      </c>
      <c r="D67" s="1799"/>
      <c r="E67" s="1799"/>
      <c r="F67" s="1799"/>
      <c r="G67" s="1799"/>
      <c r="H67" s="1049"/>
      <c r="I67" s="1783" t="s">
        <v>1273</v>
      </c>
      <c r="J67" s="1784"/>
      <c r="K67" s="1817" t="s">
        <v>1270</v>
      </c>
      <c r="L67" s="1818"/>
      <c r="M67" s="1818"/>
      <c r="N67" s="1819"/>
      <c r="O67" s="111"/>
      <c r="P67" s="111"/>
      <c r="Q67" s="111"/>
      <c r="R67" s="111"/>
      <c r="S67" s="111"/>
      <c r="T67" s="111"/>
      <c r="U67" s="111"/>
      <c r="V67" s="111"/>
      <c r="W67" s="111"/>
      <c r="X67" s="111"/>
      <c r="Y67" s="111"/>
      <c r="Z67" s="111"/>
      <c r="AA67" s="111"/>
      <c r="AB67" s="111"/>
      <c r="AC67" s="111"/>
      <c r="AD67" s="111"/>
      <c r="AE67" s="111"/>
      <c r="AF67" s="111"/>
    </row>
    <row r="68" spans="2:32" x14ac:dyDescent="0.3">
      <c r="B68" s="893"/>
      <c r="C68" s="902"/>
      <c r="D68" s="894"/>
      <c r="E68" s="894"/>
      <c r="F68" s="894"/>
      <c r="G68" s="894"/>
      <c r="H68" s="895"/>
      <c r="I68" s="894"/>
      <c r="J68" s="894"/>
      <c r="K68" s="894"/>
      <c r="L68" s="894"/>
      <c r="M68" s="894"/>
      <c r="N68" s="894"/>
      <c r="O68" s="111"/>
      <c r="P68" s="111"/>
      <c r="Q68" s="111"/>
      <c r="R68" s="111"/>
      <c r="S68" s="111"/>
      <c r="T68" s="111"/>
      <c r="U68" s="111"/>
      <c r="V68" s="111"/>
      <c r="W68" s="111"/>
      <c r="X68" s="111"/>
      <c r="Y68" s="111"/>
      <c r="Z68" s="111"/>
      <c r="AA68" s="111"/>
      <c r="AB68" s="111"/>
      <c r="AC68" s="111"/>
      <c r="AD68" s="111"/>
      <c r="AE68" s="111"/>
      <c r="AF68" s="111"/>
    </row>
    <row r="69" spans="2:32" x14ac:dyDescent="0.3">
      <c r="C69" s="1772" t="s">
        <v>1123</v>
      </c>
      <c r="D69" s="1773"/>
      <c r="E69" s="1773"/>
      <c r="F69" s="1773"/>
      <c r="G69" s="1773"/>
      <c r="H69" s="1773"/>
      <c r="I69" s="1770"/>
      <c r="J69" s="1770"/>
      <c r="K69" s="1770"/>
      <c r="L69" s="1770"/>
      <c r="M69" s="1770"/>
      <c r="N69" s="1770"/>
      <c r="O69" s="111"/>
      <c r="P69" s="111"/>
      <c r="Q69" s="111"/>
      <c r="R69" s="111"/>
      <c r="S69" s="111"/>
      <c r="T69" s="111"/>
      <c r="U69" s="111"/>
      <c r="V69" s="111"/>
      <c r="W69" s="111"/>
      <c r="X69" s="111"/>
      <c r="Y69" s="111"/>
      <c r="Z69" s="111"/>
      <c r="AA69" s="111"/>
      <c r="AB69" s="111"/>
      <c r="AC69" s="111"/>
      <c r="AD69" s="111"/>
      <c r="AE69" s="111"/>
      <c r="AF69" s="111"/>
    </row>
    <row r="70" spans="2:32" ht="15" thickBot="1" x14ac:dyDescent="0.35">
      <c r="O70" s="111"/>
      <c r="P70" s="111"/>
      <c r="Q70" s="111"/>
      <c r="R70" s="111"/>
      <c r="S70" s="111"/>
      <c r="T70" s="111"/>
      <c r="U70" s="111"/>
      <c r="V70" s="111"/>
      <c r="W70" s="111"/>
      <c r="X70" s="111"/>
      <c r="Y70" s="111"/>
      <c r="Z70" s="111"/>
      <c r="AA70" s="111"/>
      <c r="AB70" s="111"/>
      <c r="AC70" s="111"/>
      <c r="AD70" s="111"/>
      <c r="AE70" s="111"/>
      <c r="AF70" s="111"/>
    </row>
    <row r="71" spans="2:32" x14ac:dyDescent="0.3">
      <c r="B71" s="595" t="s">
        <v>414</v>
      </c>
      <c r="C71" s="1799"/>
      <c r="D71" s="1799"/>
      <c r="E71" s="1799"/>
      <c r="F71" s="1799"/>
      <c r="G71" s="1799"/>
      <c r="H71" s="1056"/>
      <c r="I71" s="1829"/>
      <c r="J71" s="1829"/>
      <c r="K71" s="1779"/>
      <c r="L71" s="1780"/>
      <c r="M71" s="1780"/>
      <c r="N71" s="1781"/>
      <c r="O71" s="111"/>
      <c r="P71" s="111"/>
      <c r="Q71" s="111"/>
      <c r="R71" s="111"/>
      <c r="S71" s="111"/>
      <c r="T71" s="111"/>
      <c r="U71" s="111"/>
      <c r="V71" s="111"/>
      <c r="W71" s="111"/>
      <c r="X71" s="111"/>
      <c r="Y71" s="111"/>
      <c r="Z71" s="111"/>
      <c r="AA71" s="111"/>
      <c r="AB71" s="111"/>
      <c r="AC71" s="111"/>
      <c r="AD71" s="111"/>
      <c r="AE71" s="111"/>
      <c r="AF71" s="111"/>
    </row>
    <row r="72" spans="2:32" x14ac:dyDescent="0.3">
      <c r="B72" s="595" t="s">
        <v>86</v>
      </c>
      <c r="C72" s="1799"/>
      <c r="D72" s="1799"/>
      <c r="E72" s="1799"/>
      <c r="F72" s="1799"/>
      <c r="G72" s="1799"/>
      <c r="H72" s="180"/>
      <c r="I72" s="1829"/>
      <c r="J72" s="1829"/>
      <c r="K72" s="1779"/>
      <c r="L72" s="1780"/>
      <c r="M72" s="1780"/>
      <c r="N72" s="1781"/>
      <c r="O72" s="111"/>
      <c r="P72" s="111"/>
      <c r="Q72" s="111"/>
      <c r="R72" s="111"/>
      <c r="S72" s="111"/>
      <c r="T72" s="111"/>
      <c r="U72" s="111"/>
      <c r="V72" s="111"/>
      <c r="W72" s="111"/>
      <c r="X72" s="111"/>
      <c r="Y72" s="111"/>
      <c r="Z72" s="111"/>
      <c r="AA72" s="111"/>
      <c r="AB72" s="111"/>
      <c r="AC72" s="111"/>
      <c r="AD72" s="111"/>
      <c r="AE72" s="111"/>
      <c r="AF72" s="111"/>
    </row>
    <row r="73" spans="2:32" x14ac:dyDescent="0.3">
      <c r="B73" s="595" t="s">
        <v>1093</v>
      </c>
      <c r="C73" s="1816"/>
      <c r="D73" s="1799"/>
      <c r="E73" s="1799"/>
      <c r="F73" s="1799"/>
      <c r="G73" s="1799"/>
      <c r="H73" s="180"/>
      <c r="I73" s="1829"/>
      <c r="J73" s="1829"/>
      <c r="K73" s="1779"/>
      <c r="L73" s="1780"/>
      <c r="M73" s="1780"/>
      <c r="N73" s="1781"/>
      <c r="O73" s="111"/>
      <c r="P73" s="111"/>
      <c r="Q73" s="111"/>
      <c r="R73" s="111"/>
      <c r="S73" s="111"/>
      <c r="T73" s="111"/>
      <c r="U73" s="111"/>
      <c r="V73" s="111"/>
      <c r="W73" s="111"/>
      <c r="X73" s="111"/>
      <c r="Y73" s="111"/>
      <c r="Z73" s="111"/>
      <c r="AA73" s="111"/>
      <c r="AB73" s="111"/>
      <c r="AC73" s="111"/>
      <c r="AD73" s="111"/>
      <c r="AE73" s="111"/>
      <c r="AF73" s="111"/>
    </row>
    <row r="74" spans="2:32" x14ac:dyDescent="0.3">
      <c r="C74" s="898"/>
      <c r="D74" s="899"/>
      <c r="E74" s="899"/>
      <c r="F74" s="900"/>
      <c r="G74" s="899"/>
      <c r="H74" s="180"/>
      <c r="I74" s="1790"/>
      <c r="J74" s="1790"/>
      <c r="K74" s="1830"/>
      <c r="L74" s="1830"/>
      <c r="M74" s="1830"/>
      <c r="N74" s="1830"/>
      <c r="O74" s="111"/>
      <c r="P74" s="111"/>
      <c r="Q74" s="111"/>
      <c r="R74" s="111"/>
      <c r="S74" s="111"/>
      <c r="T74" s="111"/>
      <c r="U74" s="111"/>
      <c r="V74" s="111"/>
      <c r="W74" s="111"/>
      <c r="X74" s="111"/>
      <c r="Y74" s="111"/>
      <c r="Z74" s="111"/>
      <c r="AA74" s="111"/>
      <c r="AB74" s="111"/>
      <c r="AC74" s="111"/>
      <c r="AD74" s="111"/>
      <c r="AE74" s="111"/>
      <c r="AF74" s="111"/>
    </row>
    <row r="75" spans="2:32" x14ac:dyDescent="0.3">
      <c r="B75" s="897" t="s">
        <v>1095</v>
      </c>
      <c r="C75" s="1816"/>
      <c r="D75" s="1799"/>
      <c r="E75" s="1799"/>
      <c r="F75" s="1799"/>
      <c r="G75" s="1799"/>
      <c r="H75" s="180"/>
      <c r="I75" s="1829"/>
      <c r="J75" s="1829"/>
      <c r="K75" s="1779"/>
      <c r="L75" s="1780"/>
      <c r="M75" s="1780"/>
      <c r="N75" s="1781"/>
      <c r="O75" s="111"/>
      <c r="P75" s="111"/>
      <c r="Q75" s="111"/>
      <c r="R75" s="111"/>
      <c r="S75" s="111"/>
      <c r="T75" s="111"/>
      <c r="U75" s="111"/>
      <c r="V75" s="111"/>
      <c r="W75" s="111"/>
      <c r="X75" s="111"/>
      <c r="Y75" s="111"/>
      <c r="Z75" s="111"/>
      <c r="AA75" s="111"/>
      <c r="AB75" s="111"/>
      <c r="AC75" s="111"/>
      <c r="AD75" s="111"/>
      <c r="AE75" s="111"/>
      <c r="AF75" s="111"/>
    </row>
    <row r="76" spans="2:32" x14ac:dyDescent="0.3">
      <c r="C76" s="898"/>
      <c r="D76" s="899"/>
      <c r="E76" s="899"/>
      <c r="F76" s="900"/>
      <c r="G76" s="899"/>
      <c r="H76" s="180"/>
      <c r="I76" s="900"/>
      <c r="J76" s="900"/>
      <c r="K76" s="899"/>
      <c r="L76" s="899"/>
      <c r="M76" s="899"/>
      <c r="N76" s="899"/>
      <c r="O76" s="111"/>
      <c r="P76" s="111"/>
      <c r="Q76" s="111"/>
      <c r="R76" s="111"/>
      <c r="S76" s="111"/>
      <c r="T76" s="111"/>
      <c r="U76" s="111"/>
      <c r="V76" s="111"/>
      <c r="W76" s="111"/>
      <c r="X76" s="111"/>
      <c r="Y76" s="111"/>
      <c r="Z76" s="111"/>
      <c r="AA76" s="111"/>
      <c r="AB76" s="111"/>
      <c r="AC76" s="111"/>
      <c r="AD76" s="111"/>
      <c r="AE76" s="111"/>
      <c r="AF76" s="111"/>
    </row>
    <row r="77" spans="2:32" x14ac:dyDescent="0.3">
      <c r="B77" s="595" t="s">
        <v>1098</v>
      </c>
      <c r="C77" s="1816"/>
      <c r="D77" s="1799"/>
      <c r="E77" s="1799"/>
      <c r="F77" s="1799"/>
      <c r="G77" s="1799"/>
      <c r="H77" s="185"/>
      <c r="I77" s="1829"/>
      <c r="J77" s="1829"/>
      <c r="K77" s="1779"/>
      <c r="L77" s="1780"/>
      <c r="M77" s="1780"/>
      <c r="N77" s="1781"/>
      <c r="O77" s="111"/>
      <c r="P77" s="111"/>
      <c r="Q77" s="111"/>
      <c r="R77" s="111"/>
      <c r="S77" s="111"/>
      <c r="T77" s="111"/>
      <c r="U77" s="111"/>
      <c r="V77" s="111"/>
      <c r="W77" s="111"/>
      <c r="X77" s="111"/>
      <c r="Y77" s="111"/>
      <c r="Z77" s="111"/>
      <c r="AA77" s="111"/>
      <c r="AB77" s="111"/>
      <c r="AC77" s="111"/>
      <c r="AD77" s="111"/>
      <c r="AE77" s="111"/>
      <c r="AF77" s="111"/>
    </row>
    <row r="78" spans="2:32" x14ac:dyDescent="0.3">
      <c r="B78" s="893"/>
      <c r="C78" s="894"/>
      <c r="D78" s="894"/>
      <c r="E78" s="894"/>
      <c r="F78" s="894"/>
      <c r="G78" s="894"/>
      <c r="H78" s="895"/>
      <c r="I78" s="894"/>
      <c r="J78" s="894"/>
      <c r="K78" s="894"/>
      <c r="L78" s="894"/>
      <c r="M78" s="894"/>
      <c r="N78" s="894"/>
      <c r="O78" s="111"/>
      <c r="P78" s="111"/>
      <c r="Q78" s="111"/>
      <c r="R78" s="111"/>
      <c r="S78" s="111"/>
      <c r="T78" s="111"/>
      <c r="U78" s="111"/>
      <c r="V78" s="111"/>
      <c r="W78" s="111"/>
      <c r="X78" s="111"/>
      <c r="Y78" s="111"/>
      <c r="Z78" s="111"/>
      <c r="AA78" s="111"/>
      <c r="AB78" s="111"/>
      <c r="AC78" s="111"/>
      <c r="AD78" s="111"/>
      <c r="AE78" s="111"/>
      <c r="AF78" s="111"/>
    </row>
    <row r="79" spans="2:32" x14ac:dyDescent="0.3">
      <c r="C79" s="1772" t="s">
        <v>1124</v>
      </c>
      <c r="D79" s="1773"/>
      <c r="E79" s="1773"/>
      <c r="F79" s="1773"/>
      <c r="G79" s="1773"/>
      <c r="H79" s="1773"/>
      <c r="I79" s="1770"/>
      <c r="J79" s="1770"/>
      <c r="K79" s="1770"/>
      <c r="L79" s="1770"/>
      <c r="M79" s="1770"/>
      <c r="N79" s="1770"/>
      <c r="O79" s="111"/>
      <c r="P79" s="111"/>
      <c r="Q79" s="111"/>
      <c r="R79" s="111"/>
      <c r="S79" s="111"/>
      <c r="T79" s="111"/>
      <c r="U79" s="111"/>
      <c r="V79" s="111"/>
      <c r="W79" s="111"/>
      <c r="X79" s="111"/>
      <c r="Y79" s="111"/>
      <c r="Z79" s="111"/>
      <c r="AA79" s="111"/>
      <c r="AB79" s="111"/>
      <c r="AC79" s="111"/>
      <c r="AD79" s="111"/>
      <c r="AE79" s="111"/>
      <c r="AF79" s="111"/>
    </row>
    <row r="80" spans="2:32" ht="15" thickBot="1" x14ac:dyDescent="0.35">
      <c r="O80" s="111"/>
      <c r="P80" s="111"/>
      <c r="Q80" s="111"/>
      <c r="R80" s="111"/>
      <c r="S80" s="111"/>
      <c r="T80" s="111"/>
      <c r="U80" s="111"/>
      <c r="V80" s="111"/>
      <c r="W80" s="111"/>
      <c r="X80" s="111"/>
      <c r="Y80" s="111"/>
      <c r="Z80" s="111"/>
      <c r="AA80" s="111"/>
      <c r="AB80" s="111"/>
      <c r="AC80" s="111"/>
      <c r="AD80" s="111"/>
      <c r="AE80" s="111"/>
      <c r="AF80" s="111"/>
    </row>
    <row r="81" spans="2:32" x14ac:dyDescent="0.3">
      <c r="B81" s="595" t="s">
        <v>414</v>
      </c>
      <c r="C81" s="1799"/>
      <c r="D81" s="1799"/>
      <c r="E81" s="1799"/>
      <c r="F81" s="1799"/>
      <c r="G81" s="1799"/>
      <c r="H81" s="1056"/>
      <c r="I81" s="1829"/>
      <c r="J81" s="1829"/>
      <c r="K81" s="1779"/>
      <c r="L81" s="1780"/>
      <c r="M81" s="1780"/>
      <c r="N81" s="1781"/>
      <c r="O81" s="111"/>
      <c r="P81" s="111"/>
      <c r="Q81" s="111"/>
      <c r="R81" s="111"/>
      <c r="S81" s="111"/>
      <c r="T81" s="111"/>
      <c r="U81" s="111"/>
      <c r="V81" s="111"/>
      <c r="W81" s="111"/>
      <c r="X81" s="111"/>
      <c r="Y81" s="111"/>
      <c r="Z81" s="111"/>
      <c r="AA81" s="111"/>
      <c r="AB81" s="111"/>
      <c r="AC81" s="111"/>
      <c r="AD81" s="111"/>
      <c r="AE81" s="111"/>
      <c r="AF81" s="111"/>
    </row>
    <row r="82" spans="2:32" x14ac:dyDescent="0.3">
      <c r="B82" s="897" t="s">
        <v>86</v>
      </c>
      <c r="C82" s="1816"/>
      <c r="D82" s="1799"/>
      <c r="E82" s="1799"/>
      <c r="F82" s="1799"/>
      <c r="G82" s="1799"/>
      <c r="H82" s="180"/>
      <c r="I82" s="1829"/>
      <c r="J82" s="1829"/>
      <c r="K82" s="1779"/>
      <c r="L82" s="1780"/>
      <c r="M82" s="1780"/>
      <c r="N82" s="1781"/>
      <c r="O82" s="111"/>
      <c r="P82" s="111"/>
      <c r="Q82" s="111"/>
      <c r="R82" s="111"/>
      <c r="S82" s="111"/>
      <c r="T82" s="111"/>
      <c r="U82" s="111"/>
      <c r="V82" s="111"/>
      <c r="W82" s="111"/>
      <c r="X82" s="111"/>
      <c r="Y82" s="111"/>
      <c r="Z82" s="111"/>
      <c r="AA82" s="111"/>
      <c r="AB82" s="111"/>
      <c r="AC82" s="111"/>
      <c r="AD82" s="111"/>
      <c r="AE82" s="111"/>
      <c r="AF82" s="111"/>
    </row>
    <row r="83" spans="2:32" x14ac:dyDescent="0.3">
      <c r="B83" s="595" t="s">
        <v>1093</v>
      </c>
      <c r="C83" s="1816"/>
      <c r="D83" s="1799"/>
      <c r="E83" s="1799"/>
      <c r="F83" s="1799"/>
      <c r="G83" s="1799"/>
      <c r="H83" s="180"/>
      <c r="I83" s="1829"/>
      <c r="J83" s="1829"/>
      <c r="K83" s="1779"/>
      <c r="L83" s="1780"/>
      <c r="M83" s="1780"/>
      <c r="N83" s="1781"/>
      <c r="O83" s="111"/>
      <c r="P83" s="111"/>
      <c r="Q83" s="111"/>
      <c r="R83" s="111"/>
      <c r="S83" s="111"/>
      <c r="T83" s="111"/>
      <c r="U83" s="111"/>
      <c r="V83" s="111"/>
      <c r="W83" s="111"/>
      <c r="X83" s="111"/>
      <c r="Y83" s="111"/>
      <c r="Z83" s="111"/>
      <c r="AA83" s="111"/>
      <c r="AB83" s="111"/>
      <c r="AC83" s="111"/>
      <c r="AD83" s="111"/>
      <c r="AE83" s="111"/>
      <c r="AF83" s="111"/>
    </row>
    <row r="84" spans="2:32" x14ac:dyDescent="0.3">
      <c r="C84" s="898"/>
      <c r="D84" s="899"/>
      <c r="E84" s="899"/>
      <c r="F84" s="900"/>
      <c r="G84" s="899"/>
      <c r="H84" s="180"/>
      <c r="I84" s="1790"/>
      <c r="J84" s="1790"/>
      <c r="K84" s="1830"/>
      <c r="L84" s="1830"/>
      <c r="M84" s="1830"/>
      <c r="N84" s="1830"/>
      <c r="O84" s="111"/>
      <c r="P84" s="111"/>
      <c r="Q84" s="111"/>
      <c r="R84" s="111"/>
      <c r="S84" s="111"/>
      <c r="T84" s="111"/>
      <c r="U84" s="111"/>
      <c r="V84" s="111"/>
      <c r="W84" s="111"/>
      <c r="X84" s="111"/>
      <c r="Y84" s="111"/>
      <c r="Z84" s="111"/>
      <c r="AA84" s="111"/>
      <c r="AB84" s="111"/>
      <c r="AC84" s="111"/>
      <c r="AD84" s="111"/>
      <c r="AE84" s="111"/>
      <c r="AF84" s="111"/>
    </row>
    <row r="85" spans="2:32" x14ac:dyDescent="0.3">
      <c r="B85" s="897" t="s">
        <v>1095</v>
      </c>
      <c r="C85" s="1816"/>
      <c r="D85" s="1799"/>
      <c r="E85" s="1799"/>
      <c r="F85" s="1799"/>
      <c r="G85" s="1799"/>
      <c r="H85" s="180"/>
      <c r="I85" s="1829"/>
      <c r="J85" s="1829"/>
      <c r="K85" s="1806"/>
      <c r="L85" s="1806"/>
      <c r="M85" s="1806"/>
      <c r="N85" s="1806"/>
      <c r="O85" s="111"/>
      <c r="P85" s="111"/>
      <c r="Q85" s="111"/>
      <c r="R85" s="111"/>
      <c r="S85" s="111"/>
      <c r="T85" s="111"/>
      <c r="U85" s="111"/>
      <c r="V85" s="111"/>
      <c r="W85" s="111"/>
      <c r="X85" s="111"/>
      <c r="Y85" s="111"/>
      <c r="Z85" s="111"/>
      <c r="AA85" s="111"/>
      <c r="AB85" s="111"/>
      <c r="AC85" s="111"/>
      <c r="AD85" s="111"/>
      <c r="AE85" s="111"/>
      <c r="AF85" s="111"/>
    </row>
    <row r="86" spans="2:32" x14ac:dyDescent="0.3">
      <c r="C86" s="898"/>
      <c r="D86" s="899"/>
      <c r="E86" s="899"/>
      <c r="F86" s="900"/>
      <c r="G86" s="899"/>
      <c r="H86" s="180"/>
      <c r="I86" s="900"/>
      <c r="J86" s="900"/>
      <c r="K86" s="899"/>
      <c r="L86" s="899"/>
      <c r="M86" s="899"/>
      <c r="N86" s="899"/>
      <c r="O86" s="111"/>
      <c r="P86" s="111"/>
      <c r="Q86" s="111"/>
      <c r="R86" s="111"/>
      <c r="S86" s="111"/>
      <c r="T86" s="111"/>
      <c r="U86" s="111"/>
      <c r="V86" s="111"/>
      <c r="W86" s="111"/>
      <c r="X86" s="111"/>
      <c r="Y86" s="111"/>
      <c r="Z86" s="111"/>
      <c r="AA86" s="111"/>
      <c r="AB86" s="111"/>
      <c r="AC86" s="111"/>
      <c r="AD86" s="111"/>
      <c r="AE86" s="111"/>
      <c r="AF86" s="111"/>
    </row>
    <row r="87" spans="2:32" ht="15" thickBot="1" x14ac:dyDescent="0.35">
      <c r="B87" s="595" t="s">
        <v>1098</v>
      </c>
      <c r="C87" s="1816"/>
      <c r="D87" s="1799"/>
      <c r="E87" s="1799"/>
      <c r="F87" s="1799"/>
      <c r="G87" s="1799"/>
      <c r="H87" s="185"/>
      <c r="I87" s="1829"/>
      <c r="J87" s="1829"/>
      <c r="K87" s="1806"/>
      <c r="L87" s="1806"/>
      <c r="M87" s="1806"/>
      <c r="N87" s="1806"/>
      <c r="O87" s="111"/>
      <c r="P87" s="111"/>
      <c r="Q87" s="111"/>
      <c r="R87" s="111"/>
      <c r="S87" s="111"/>
      <c r="T87" s="111"/>
      <c r="U87" s="111"/>
      <c r="V87" s="111"/>
      <c r="W87" s="111"/>
      <c r="X87" s="111"/>
      <c r="Y87" s="111"/>
      <c r="Z87" s="111"/>
      <c r="AA87" s="111"/>
      <c r="AB87" s="111"/>
      <c r="AC87" s="111"/>
      <c r="AD87" s="111"/>
      <c r="AE87" s="111"/>
      <c r="AF87" s="111"/>
    </row>
    <row r="88" spans="2:32" x14ac:dyDescent="0.3">
      <c r="B88" s="893"/>
      <c r="C88" s="902"/>
      <c r="D88" s="894"/>
      <c r="E88" s="894"/>
      <c r="F88" s="894"/>
      <c r="G88" s="894"/>
      <c r="H88" s="895"/>
      <c r="I88" s="894"/>
      <c r="J88" s="894"/>
      <c r="K88" s="894"/>
      <c r="L88" s="894"/>
      <c r="M88" s="894"/>
      <c r="N88" s="894"/>
      <c r="O88" s="111"/>
      <c r="P88" s="111"/>
      <c r="Q88" s="111"/>
      <c r="R88" s="111"/>
      <c r="S88" s="111"/>
      <c r="T88" s="111"/>
      <c r="U88" s="111"/>
      <c r="V88" s="111"/>
      <c r="W88" s="111"/>
      <c r="X88" s="111"/>
      <c r="Y88" s="111"/>
      <c r="Z88" s="111"/>
      <c r="AA88" s="111"/>
      <c r="AB88" s="111"/>
      <c r="AC88" s="111"/>
      <c r="AD88" s="111"/>
      <c r="AE88" s="111"/>
      <c r="AF88" s="111"/>
    </row>
    <row r="89" spans="2:32" x14ac:dyDescent="0.3">
      <c r="C89" s="1772" t="s">
        <v>1125</v>
      </c>
      <c r="D89" s="1773"/>
      <c r="E89" s="1773"/>
      <c r="F89" s="1773"/>
      <c r="G89" s="1773"/>
      <c r="H89" s="1773"/>
      <c r="I89" s="1770"/>
      <c r="J89" s="1770"/>
      <c r="K89" s="1770"/>
      <c r="L89" s="1770"/>
      <c r="M89" s="1770"/>
      <c r="N89" s="1770"/>
      <c r="O89" s="111"/>
      <c r="P89" s="111"/>
      <c r="Q89" s="111"/>
      <c r="R89" s="111"/>
      <c r="S89" s="111"/>
      <c r="T89" s="111"/>
      <c r="U89" s="111"/>
      <c r="V89" s="111"/>
      <c r="W89" s="111"/>
      <c r="X89" s="111"/>
      <c r="Y89" s="111"/>
      <c r="Z89" s="111"/>
      <c r="AA89" s="111"/>
      <c r="AB89" s="111"/>
      <c r="AC89" s="111"/>
      <c r="AD89" s="111"/>
      <c r="AE89" s="111"/>
      <c r="AF89" s="111"/>
    </row>
    <row r="90" spans="2:32" ht="15" thickBot="1" x14ac:dyDescent="0.35">
      <c r="C90" s="906"/>
      <c r="D90" s="904"/>
      <c r="E90" s="904"/>
      <c r="F90" s="904"/>
      <c r="G90" s="904"/>
      <c r="H90" s="905"/>
      <c r="O90" s="111"/>
      <c r="P90" s="111"/>
      <c r="Q90" s="111"/>
      <c r="R90" s="111"/>
      <c r="S90" s="111"/>
      <c r="T90" s="111"/>
      <c r="U90" s="111"/>
      <c r="V90" s="111"/>
      <c r="W90" s="111"/>
      <c r="X90" s="111"/>
      <c r="Y90" s="111"/>
      <c r="Z90" s="111"/>
      <c r="AA90" s="111"/>
      <c r="AB90" s="111"/>
      <c r="AC90" s="111"/>
      <c r="AD90" s="111"/>
      <c r="AE90" s="111"/>
      <c r="AF90" s="111"/>
    </row>
    <row r="91" spans="2:32" x14ac:dyDescent="0.3">
      <c r="B91" s="595" t="s">
        <v>414</v>
      </c>
      <c r="C91" s="1799"/>
      <c r="D91" s="1799"/>
      <c r="E91" s="1799"/>
      <c r="F91" s="1799"/>
      <c r="G91" s="1799"/>
      <c r="H91" s="1056"/>
      <c r="I91" s="1829"/>
      <c r="J91" s="1829"/>
      <c r="K91" s="1779"/>
      <c r="L91" s="1780"/>
      <c r="M91" s="1780"/>
      <c r="N91" s="1781"/>
      <c r="O91" s="111"/>
      <c r="P91" s="111"/>
      <c r="Q91" s="111"/>
      <c r="R91" s="111"/>
      <c r="S91" s="111"/>
      <c r="T91" s="111"/>
      <c r="U91" s="111"/>
      <c r="V91" s="111"/>
      <c r="W91" s="111"/>
      <c r="X91" s="111"/>
      <c r="Y91" s="111"/>
      <c r="Z91" s="111"/>
      <c r="AA91" s="111"/>
      <c r="AB91" s="111"/>
      <c r="AC91" s="111"/>
      <c r="AD91" s="111"/>
      <c r="AE91" s="111"/>
      <c r="AF91" s="111"/>
    </row>
    <row r="92" spans="2:32" x14ac:dyDescent="0.3">
      <c r="B92" s="897" t="s">
        <v>86</v>
      </c>
      <c r="C92" s="1816"/>
      <c r="D92" s="1799"/>
      <c r="E92" s="1799"/>
      <c r="F92" s="1799"/>
      <c r="G92" s="1799"/>
      <c r="H92" s="180"/>
      <c r="I92" s="1829"/>
      <c r="J92" s="1829"/>
      <c r="K92" s="1779"/>
      <c r="L92" s="1780"/>
      <c r="M92" s="1780"/>
      <c r="N92" s="1781"/>
      <c r="O92" s="111"/>
      <c r="P92" s="111"/>
      <c r="Q92" s="111"/>
      <c r="R92" s="111"/>
      <c r="S92" s="111"/>
      <c r="T92" s="111"/>
      <c r="U92" s="111"/>
      <c r="V92" s="111"/>
      <c r="W92" s="111"/>
      <c r="X92" s="111"/>
      <c r="Y92" s="111"/>
      <c r="Z92" s="111"/>
      <c r="AA92" s="111"/>
      <c r="AB92" s="111"/>
      <c r="AC92" s="111"/>
      <c r="AD92" s="111"/>
      <c r="AE92" s="111"/>
      <c r="AF92" s="111"/>
    </row>
    <row r="93" spans="2:32" x14ac:dyDescent="0.3">
      <c r="B93" s="595" t="s">
        <v>1093</v>
      </c>
      <c r="C93" s="1816"/>
      <c r="D93" s="1799"/>
      <c r="E93" s="1799"/>
      <c r="F93" s="1799"/>
      <c r="G93" s="1799"/>
      <c r="H93" s="180"/>
      <c r="I93" s="1829"/>
      <c r="J93" s="1829"/>
      <c r="K93" s="1779"/>
      <c r="L93" s="1780"/>
      <c r="M93" s="1780"/>
      <c r="N93" s="1781"/>
      <c r="O93" s="111"/>
      <c r="P93" s="111"/>
      <c r="Q93" s="111"/>
      <c r="R93" s="111"/>
      <c r="S93" s="111"/>
      <c r="T93" s="111"/>
      <c r="U93" s="111"/>
      <c r="V93" s="111"/>
      <c r="W93" s="111"/>
      <c r="X93" s="111"/>
      <c r="Y93" s="111"/>
      <c r="Z93" s="111"/>
      <c r="AA93" s="111"/>
      <c r="AB93" s="111"/>
      <c r="AC93" s="111"/>
      <c r="AD93" s="111"/>
      <c r="AE93" s="111"/>
      <c r="AF93" s="111"/>
    </row>
    <row r="94" spans="2:32" x14ac:dyDescent="0.3">
      <c r="C94" s="898"/>
      <c r="D94" s="899"/>
      <c r="E94" s="899"/>
      <c r="F94" s="900"/>
      <c r="G94" s="899"/>
      <c r="H94" s="180"/>
      <c r="I94" s="1790"/>
      <c r="J94" s="1790"/>
      <c r="K94" s="1830"/>
      <c r="L94" s="1830"/>
      <c r="M94" s="1830"/>
      <c r="N94" s="1830"/>
      <c r="O94" s="111"/>
      <c r="P94" s="111"/>
      <c r="Q94" s="111"/>
      <c r="R94" s="111"/>
      <c r="S94" s="111"/>
      <c r="T94" s="111"/>
      <c r="U94" s="111"/>
      <c r="V94" s="111"/>
      <c r="W94" s="111"/>
      <c r="X94" s="111"/>
      <c r="Y94" s="111"/>
      <c r="Z94" s="111"/>
      <c r="AA94" s="111"/>
      <c r="AB94" s="111"/>
      <c r="AC94" s="111"/>
      <c r="AD94" s="111"/>
      <c r="AE94" s="111"/>
      <c r="AF94" s="111"/>
    </row>
    <row r="95" spans="2:32" x14ac:dyDescent="0.3">
      <c r="B95" s="897" t="s">
        <v>1095</v>
      </c>
      <c r="C95" s="1816"/>
      <c r="D95" s="1799"/>
      <c r="E95" s="1799"/>
      <c r="F95" s="1799"/>
      <c r="G95" s="1799"/>
      <c r="H95" s="180"/>
      <c r="I95" s="1829"/>
      <c r="J95" s="1829"/>
      <c r="K95" s="1806"/>
      <c r="L95" s="1806"/>
      <c r="M95" s="1806"/>
      <c r="N95" s="1806"/>
      <c r="O95" s="111"/>
      <c r="P95" s="111"/>
      <c r="Q95" s="111"/>
      <c r="R95" s="111"/>
      <c r="S95" s="111"/>
      <c r="T95" s="111"/>
      <c r="U95" s="111"/>
      <c r="V95" s="111"/>
      <c r="W95" s="111"/>
      <c r="X95" s="111"/>
      <c r="Y95" s="111"/>
      <c r="Z95" s="111"/>
      <c r="AA95" s="111"/>
      <c r="AB95" s="111"/>
      <c r="AC95" s="111"/>
      <c r="AD95" s="111"/>
      <c r="AE95" s="111"/>
      <c r="AF95" s="111"/>
    </row>
    <row r="96" spans="2:32" x14ac:dyDescent="0.3">
      <c r="C96" s="898"/>
      <c r="D96" s="899"/>
      <c r="E96" s="899"/>
      <c r="F96" s="900"/>
      <c r="G96" s="899"/>
      <c r="H96" s="180"/>
      <c r="I96" s="900"/>
      <c r="J96" s="900"/>
      <c r="K96" s="899"/>
      <c r="L96" s="899"/>
      <c r="M96" s="899"/>
      <c r="N96" s="899"/>
      <c r="O96" s="111"/>
      <c r="P96" s="111"/>
      <c r="Q96" s="111"/>
      <c r="R96" s="111"/>
      <c r="S96" s="111"/>
      <c r="T96" s="111"/>
      <c r="U96" s="111"/>
      <c r="V96" s="111"/>
      <c r="W96" s="111"/>
      <c r="X96" s="111"/>
      <c r="Y96" s="111"/>
      <c r="Z96" s="111"/>
      <c r="AA96" s="111"/>
      <c r="AB96" s="111"/>
      <c r="AC96" s="111"/>
      <c r="AD96" s="111"/>
      <c r="AE96" s="111"/>
      <c r="AF96" s="111"/>
    </row>
    <row r="97" spans="2:32" ht="15" thickBot="1" x14ac:dyDescent="0.35">
      <c r="B97" s="595" t="s">
        <v>1098</v>
      </c>
      <c r="C97" s="1816"/>
      <c r="D97" s="1799"/>
      <c r="E97" s="1799"/>
      <c r="F97" s="1799"/>
      <c r="G97" s="1799"/>
      <c r="H97" s="185"/>
      <c r="I97" s="1829"/>
      <c r="J97" s="1829"/>
      <c r="K97" s="1806"/>
      <c r="L97" s="1806"/>
      <c r="M97" s="1806"/>
      <c r="N97" s="1806"/>
      <c r="O97" s="111"/>
      <c r="P97" s="111"/>
      <c r="Q97" s="111"/>
      <c r="R97" s="111"/>
      <c r="S97" s="111"/>
      <c r="T97" s="111"/>
      <c r="U97" s="111"/>
      <c r="V97" s="111"/>
      <c r="W97" s="111"/>
      <c r="X97" s="111"/>
      <c r="Y97" s="111"/>
      <c r="Z97" s="111"/>
      <c r="AA97" s="111"/>
      <c r="AB97" s="111"/>
      <c r="AC97" s="111"/>
      <c r="AD97" s="111"/>
      <c r="AE97" s="111"/>
      <c r="AF97" s="111"/>
    </row>
    <row r="98" spans="2:32" x14ac:dyDescent="0.3">
      <c r="B98" s="893"/>
      <c r="C98" s="894"/>
      <c r="D98" s="894"/>
      <c r="E98" s="894"/>
      <c r="F98" s="894"/>
      <c r="G98" s="894"/>
      <c r="H98" s="895"/>
      <c r="I98" s="894"/>
      <c r="J98" s="894"/>
      <c r="K98" s="894"/>
      <c r="L98" s="894"/>
      <c r="M98" s="894"/>
      <c r="N98" s="894"/>
      <c r="O98" s="111"/>
      <c r="P98" s="111"/>
      <c r="Q98" s="111"/>
      <c r="R98" s="111"/>
      <c r="S98" s="111"/>
      <c r="T98" s="111"/>
      <c r="U98" s="111"/>
      <c r="V98" s="111"/>
      <c r="W98" s="111"/>
      <c r="X98" s="111"/>
      <c r="Y98" s="111"/>
      <c r="Z98" s="111"/>
      <c r="AA98" s="111"/>
      <c r="AB98" s="111"/>
      <c r="AC98" s="111"/>
      <c r="AD98" s="111"/>
      <c r="AE98" s="111"/>
      <c r="AF98" s="111"/>
    </row>
    <row r="99" spans="2:32" x14ac:dyDescent="0.3">
      <c r="C99" s="1772" t="s">
        <v>1126</v>
      </c>
      <c r="D99" s="1773"/>
      <c r="E99" s="1773"/>
      <c r="F99" s="1773"/>
      <c r="G99" s="1773"/>
      <c r="H99" s="1773"/>
      <c r="I99" s="1770"/>
      <c r="J99" s="1770"/>
      <c r="K99" s="1770"/>
      <c r="L99" s="1770"/>
      <c r="M99" s="1770"/>
      <c r="N99" s="1770"/>
      <c r="O99" s="111"/>
      <c r="P99" s="111"/>
      <c r="Q99" s="111"/>
      <c r="R99" s="111"/>
      <c r="S99" s="111"/>
      <c r="T99" s="111"/>
      <c r="U99" s="111"/>
      <c r="V99" s="111"/>
      <c r="W99" s="111"/>
      <c r="X99" s="111"/>
      <c r="Y99" s="111"/>
      <c r="Z99" s="111"/>
      <c r="AA99" s="111"/>
      <c r="AB99" s="111"/>
      <c r="AC99" s="111"/>
      <c r="AD99" s="111"/>
      <c r="AE99" s="111"/>
      <c r="AF99" s="111"/>
    </row>
    <row r="100" spans="2:32" ht="15" thickBot="1" x14ac:dyDescent="0.35">
      <c r="C100" s="906"/>
      <c r="D100" s="904"/>
      <c r="E100" s="904"/>
      <c r="F100" s="904"/>
      <c r="G100" s="904"/>
      <c r="H100" s="905"/>
      <c r="O100" s="111"/>
      <c r="P100" s="111"/>
      <c r="Q100" s="111"/>
      <c r="R100" s="111"/>
      <c r="S100" s="111"/>
      <c r="T100" s="111"/>
      <c r="U100" s="111"/>
      <c r="V100" s="111"/>
      <c r="W100" s="111"/>
      <c r="X100" s="111"/>
      <c r="Y100" s="111"/>
      <c r="Z100" s="111"/>
      <c r="AA100" s="111"/>
      <c r="AB100" s="111"/>
      <c r="AC100" s="111"/>
      <c r="AD100" s="111"/>
      <c r="AE100" s="111"/>
      <c r="AF100" s="111"/>
    </row>
    <row r="101" spans="2:32" x14ac:dyDescent="0.3">
      <c r="B101" s="595" t="s">
        <v>414</v>
      </c>
      <c r="C101" s="1799"/>
      <c r="D101" s="1799"/>
      <c r="E101" s="1799"/>
      <c r="F101" s="1799"/>
      <c r="G101" s="1799"/>
      <c r="H101" s="1056"/>
      <c r="I101" s="1829"/>
      <c r="J101" s="1829"/>
      <c r="K101" s="1779"/>
      <c r="L101" s="1780"/>
      <c r="M101" s="1780"/>
      <c r="N101" s="1781"/>
      <c r="O101" s="111"/>
      <c r="P101" s="111"/>
      <c r="Q101" s="111"/>
      <c r="R101" s="111"/>
      <c r="S101" s="111"/>
      <c r="T101" s="111"/>
      <c r="U101" s="111"/>
      <c r="V101" s="111"/>
      <c r="W101" s="111"/>
      <c r="X101" s="111"/>
      <c r="Y101" s="111"/>
      <c r="Z101" s="111"/>
      <c r="AA101" s="111"/>
      <c r="AB101" s="111"/>
      <c r="AC101" s="111"/>
      <c r="AD101" s="111"/>
      <c r="AE101" s="111"/>
      <c r="AF101" s="111"/>
    </row>
    <row r="102" spans="2:32" x14ac:dyDescent="0.3">
      <c r="B102" s="897" t="s">
        <v>86</v>
      </c>
      <c r="C102" s="1816"/>
      <c r="D102" s="1799"/>
      <c r="E102" s="1799"/>
      <c r="F102" s="1799"/>
      <c r="G102" s="1799"/>
      <c r="H102" s="180"/>
      <c r="I102" s="1829"/>
      <c r="J102" s="1829"/>
      <c r="K102" s="1779"/>
      <c r="L102" s="1780"/>
      <c r="M102" s="1780"/>
      <c r="N102" s="1781"/>
      <c r="O102" s="111"/>
      <c r="P102" s="111"/>
      <c r="Q102" s="111"/>
      <c r="R102" s="111"/>
      <c r="S102" s="111"/>
      <c r="T102" s="111"/>
      <c r="U102" s="111"/>
      <c r="V102" s="111"/>
      <c r="W102" s="111"/>
      <c r="X102" s="111"/>
      <c r="Y102" s="111"/>
      <c r="Z102" s="111"/>
      <c r="AA102" s="111"/>
      <c r="AB102" s="111"/>
      <c r="AC102" s="111"/>
      <c r="AD102" s="111"/>
      <c r="AE102" s="111"/>
      <c r="AF102" s="111"/>
    </row>
    <row r="103" spans="2:32" x14ac:dyDescent="0.3">
      <c r="B103" s="595" t="s">
        <v>1093</v>
      </c>
      <c r="C103" s="1816"/>
      <c r="D103" s="1799"/>
      <c r="E103" s="1799"/>
      <c r="F103" s="1799"/>
      <c r="G103" s="1799"/>
      <c r="H103" s="180"/>
      <c r="I103" s="1829"/>
      <c r="J103" s="1829"/>
      <c r="K103" s="1779"/>
      <c r="L103" s="1780"/>
      <c r="M103" s="1780"/>
      <c r="N103" s="1781"/>
      <c r="O103" s="111"/>
      <c r="P103" s="111"/>
      <c r="Q103" s="111"/>
      <c r="R103" s="111"/>
      <c r="S103" s="111"/>
      <c r="T103" s="111"/>
      <c r="U103" s="111"/>
      <c r="V103" s="111"/>
      <c r="W103" s="111"/>
      <c r="X103" s="111"/>
      <c r="Y103" s="111"/>
      <c r="Z103" s="111"/>
      <c r="AA103" s="111"/>
      <c r="AB103" s="111"/>
      <c r="AC103" s="111"/>
      <c r="AD103" s="111"/>
      <c r="AE103" s="111"/>
      <c r="AF103" s="111"/>
    </row>
    <row r="104" spans="2:32" x14ac:dyDescent="0.3">
      <c r="C104" s="898"/>
      <c r="D104" s="899"/>
      <c r="E104" s="899"/>
      <c r="F104" s="900"/>
      <c r="G104" s="899"/>
      <c r="H104" s="180"/>
      <c r="I104" s="1790"/>
      <c r="J104" s="1790"/>
      <c r="K104" s="1830"/>
      <c r="L104" s="1830"/>
      <c r="M104" s="1830"/>
      <c r="N104" s="1830"/>
      <c r="O104" s="111"/>
      <c r="P104" s="111"/>
      <c r="Q104" s="111"/>
      <c r="R104" s="111"/>
      <c r="S104" s="111"/>
      <c r="T104" s="111"/>
      <c r="U104" s="111"/>
      <c r="V104" s="111"/>
      <c r="W104" s="111"/>
      <c r="X104" s="111"/>
      <c r="Y104" s="111"/>
      <c r="Z104" s="111"/>
      <c r="AA104" s="111"/>
      <c r="AB104" s="111"/>
      <c r="AC104" s="111"/>
      <c r="AD104" s="111"/>
      <c r="AE104" s="111"/>
      <c r="AF104" s="111"/>
    </row>
    <row r="105" spans="2:32" x14ac:dyDescent="0.3">
      <c r="B105" s="897" t="s">
        <v>1095</v>
      </c>
      <c r="C105" s="1816"/>
      <c r="D105" s="1799"/>
      <c r="E105" s="1799"/>
      <c r="F105" s="1799"/>
      <c r="G105" s="1799"/>
      <c r="H105" s="180"/>
      <c r="I105" s="1829"/>
      <c r="J105" s="1829"/>
      <c r="K105" s="1806"/>
      <c r="L105" s="1806"/>
      <c r="M105" s="1806"/>
      <c r="N105" s="1806"/>
      <c r="O105" s="111"/>
      <c r="P105" s="111"/>
      <c r="Q105" s="111"/>
      <c r="R105" s="111"/>
      <c r="S105" s="111"/>
      <c r="T105" s="111"/>
      <c r="U105" s="111"/>
      <c r="V105" s="111"/>
      <c r="W105" s="111"/>
      <c r="X105" s="111"/>
      <c r="Y105" s="111"/>
      <c r="Z105" s="111"/>
      <c r="AA105" s="111"/>
      <c r="AB105" s="111"/>
      <c r="AC105" s="111"/>
      <c r="AD105" s="111"/>
      <c r="AE105" s="111"/>
      <c r="AF105" s="111"/>
    </row>
    <row r="106" spans="2:32" x14ac:dyDescent="0.3">
      <c r="C106" s="898"/>
      <c r="D106" s="899"/>
      <c r="E106" s="899"/>
      <c r="F106" s="900"/>
      <c r="G106" s="899"/>
      <c r="H106" s="180"/>
      <c r="I106" s="900"/>
      <c r="J106" s="900"/>
      <c r="K106" s="899"/>
      <c r="L106" s="899"/>
      <c r="M106" s="899"/>
      <c r="N106" s="899"/>
      <c r="O106" s="111"/>
      <c r="P106" s="111"/>
      <c r="Q106" s="111"/>
      <c r="R106" s="111"/>
      <c r="S106" s="111"/>
      <c r="T106" s="111"/>
      <c r="U106" s="111"/>
      <c r="V106" s="111"/>
      <c r="W106" s="111"/>
      <c r="X106" s="111"/>
      <c r="Y106" s="111"/>
      <c r="Z106" s="111"/>
      <c r="AA106" s="111"/>
      <c r="AB106" s="111"/>
      <c r="AC106" s="111"/>
      <c r="AD106" s="111"/>
      <c r="AE106" s="111"/>
      <c r="AF106" s="111"/>
    </row>
    <row r="107" spans="2:32" ht="15" thickBot="1" x14ac:dyDescent="0.35">
      <c r="B107" s="595" t="s">
        <v>1098</v>
      </c>
      <c r="C107" s="1816"/>
      <c r="D107" s="1799"/>
      <c r="E107" s="1799"/>
      <c r="F107" s="1799"/>
      <c r="G107" s="1799"/>
      <c r="H107" s="185"/>
      <c r="I107" s="1829"/>
      <c r="J107" s="1829"/>
      <c r="K107" s="1806"/>
      <c r="L107" s="1806"/>
      <c r="M107" s="1806"/>
      <c r="N107" s="1806"/>
      <c r="O107" s="111"/>
      <c r="P107" s="111"/>
      <c r="Q107" s="111"/>
      <c r="R107" s="111"/>
      <c r="S107" s="111"/>
      <c r="T107" s="111"/>
      <c r="U107" s="111"/>
      <c r="V107" s="111"/>
      <c r="W107" s="111"/>
      <c r="X107" s="111"/>
      <c r="Y107" s="111"/>
      <c r="Z107" s="111"/>
      <c r="AA107" s="111"/>
      <c r="AB107" s="111"/>
      <c r="AC107" s="111"/>
      <c r="AD107" s="111"/>
      <c r="AE107" s="111"/>
      <c r="AF107" s="111"/>
    </row>
    <row r="108" spans="2:32" x14ac:dyDescent="0.3">
      <c r="B108" s="893"/>
      <c r="C108" s="894"/>
      <c r="D108" s="894"/>
      <c r="E108" s="894"/>
      <c r="F108" s="894"/>
      <c r="G108" s="894"/>
      <c r="H108" s="895"/>
      <c r="I108" s="894"/>
      <c r="J108" s="894"/>
      <c r="K108" s="894"/>
      <c r="L108" s="894"/>
      <c r="M108" s="894"/>
      <c r="N108" s="894"/>
      <c r="O108" s="111"/>
      <c r="P108" s="111"/>
      <c r="Q108" s="111"/>
      <c r="R108" s="111"/>
      <c r="S108" s="111"/>
      <c r="T108" s="111"/>
      <c r="U108" s="111"/>
      <c r="V108" s="111"/>
      <c r="W108" s="111"/>
      <c r="X108" s="111"/>
      <c r="Y108" s="111"/>
      <c r="Z108" s="111"/>
      <c r="AA108" s="111"/>
      <c r="AB108" s="111"/>
      <c r="AC108" s="111"/>
      <c r="AD108" s="111"/>
      <c r="AE108" s="111"/>
      <c r="AF108" s="111"/>
    </row>
    <row r="109" spans="2:32" x14ac:dyDescent="0.3">
      <c r="C109" s="1772" t="s">
        <v>1127</v>
      </c>
      <c r="D109" s="1773"/>
      <c r="E109" s="1773"/>
      <c r="F109" s="1773"/>
      <c r="G109" s="1773"/>
      <c r="H109" s="1773"/>
      <c r="I109" s="1770"/>
      <c r="J109" s="1770"/>
      <c r="K109" s="1770"/>
      <c r="L109" s="1770"/>
      <c r="M109" s="1770"/>
      <c r="N109" s="1770"/>
      <c r="O109" s="111"/>
      <c r="P109" s="111"/>
      <c r="Q109" s="111"/>
      <c r="R109" s="111"/>
      <c r="S109" s="111"/>
      <c r="T109" s="111"/>
      <c r="U109" s="111"/>
      <c r="V109" s="111"/>
      <c r="W109" s="111"/>
      <c r="X109" s="111"/>
      <c r="Y109" s="111"/>
      <c r="Z109" s="111"/>
      <c r="AA109" s="111"/>
      <c r="AB109" s="111"/>
      <c r="AC109" s="111"/>
      <c r="AD109" s="111"/>
      <c r="AE109" s="111"/>
      <c r="AF109" s="111"/>
    </row>
    <row r="110" spans="2:32" ht="15" thickBot="1" x14ac:dyDescent="0.35">
      <c r="C110" s="906"/>
      <c r="D110" s="904"/>
      <c r="E110" s="904"/>
      <c r="F110" s="904"/>
      <c r="G110" s="904"/>
      <c r="H110" s="905"/>
      <c r="O110" s="111"/>
      <c r="P110" s="111"/>
      <c r="Q110" s="111"/>
      <c r="R110" s="111"/>
      <c r="S110" s="111"/>
      <c r="T110" s="111"/>
      <c r="U110" s="111"/>
      <c r="V110" s="111"/>
      <c r="W110" s="111"/>
      <c r="X110" s="111"/>
      <c r="Y110" s="111"/>
      <c r="Z110" s="111"/>
      <c r="AA110" s="111"/>
      <c r="AB110" s="111"/>
      <c r="AC110" s="111"/>
      <c r="AD110" s="111"/>
      <c r="AE110" s="111"/>
      <c r="AF110" s="111"/>
    </row>
    <row r="111" spans="2:32" x14ac:dyDescent="0.3">
      <c r="B111" s="595" t="s">
        <v>414</v>
      </c>
      <c r="C111" s="1799"/>
      <c r="D111" s="1799"/>
      <c r="E111" s="1799"/>
      <c r="F111" s="1799"/>
      <c r="G111" s="1799"/>
      <c r="H111" s="1056"/>
      <c r="I111" s="1829"/>
      <c r="J111" s="1829"/>
      <c r="K111" s="1779"/>
      <c r="L111" s="1780"/>
      <c r="M111" s="1780"/>
      <c r="N111" s="1781"/>
      <c r="O111" s="111"/>
      <c r="P111" s="111"/>
      <c r="Q111" s="111"/>
      <c r="R111" s="111"/>
      <c r="S111" s="111"/>
      <c r="T111" s="111"/>
      <c r="U111" s="111"/>
      <c r="V111" s="111"/>
      <c r="W111" s="111"/>
      <c r="X111" s="111"/>
      <c r="Y111" s="111"/>
      <c r="Z111" s="111"/>
      <c r="AA111" s="111"/>
      <c r="AB111" s="111"/>
      <c r="AC111" s="111"/>
      <c r="AD111" s="111"/>
      <c r="AE111" s="111"/>
      <c r="AF111" s="111"/>
    </row>
    <row r="112" spans="2:32" x14ac:dyDescent="0.3">
      <c r="B112" s="897" t="s">
        <v>86</v>
      </c>
      <c r="C112" s="1816"/>
      <c r="D112" s="1799"/>
      <c r="E112" s="1799"/>
      <c r="F112" s="1799"/>
      <c r="G112" s="1799"/>
      <c r="H112" s="180"/>
      <c r="I112" s="1829"/>
      <c r="J112" s="1829"/>
      <c r="K112" s="1779"/>
      <c r="L112" s="1780"/>
      <c r="M112" s="1780"/>
      <c r="N112" s="1781"/>
      <c r="O112" s="111"/>
      <c r="P112" s="111"/>
      <c r="Q112" s="111"/>
      <c r="R112" s="111"/>
      <c r="S112" s="111"/>
      <c r="T112" s="111"/>
      <c r="U112" s="111"/>
      <c r="V112" s="111"/>
      <c r="W112" s="111"/>
      <c r="X112" s="111"/>
      <c r="Y112" s="111"/>
      <c r="Z112" s="111"/>
      <c r="AA112" s="111"/>
      <c r="AB112" s="111"/>
      <c r="AC112" s="111"/>
      <c r="AD112" s="111"/>
      <c r="AE112" s="111"/>
      <c r="AF112" s="111"/>
    </row>
    <row r="113" spans="2:32" x14ac:dyDescent="0.3">
      <c r="B113" s="595" t="s">
        <v>1093</v>
      </c>
      <c r="C113" s="1816"/>
      <c r="D113" s="1799"/>
      <c r="E113" s="1799"/>
      <c r="F113" s="1799"/>
      <c r="G113" s="1799"/>
      <c r="H113" s="180"/>
      <c r="I113" s="1829"/>
      <c r="J113" s="1829"/>
      <c r="K113" s="1779"/>
      <c r="L113" s="1780"/>
      <c r="M113" s="1780"/>
      <c r="N113" s="1781"/>
      <c r="O113" s="111"/>
      <c r="P113" s="111"/>
      <c r="Q113" s="111"/>
      <c r="R113" s="111"/>
      <c r="S113" s="111"/>
      <c r="T113" s="111"/>
      <c r="U113" s="111"/>
      <c r="V113" s="111"/>
      <c r="W113" s="111"/>
      <c r="X113" s="111"/>
      <c r="Y113" s="111"/>
      <c r="Z113" s="111"/>
      <c r="AA113" s="111"/>
      <c r="AB113" s="111"/>
      <c r="AC113" s="111"/>
      <c r="AD113" s="111"/>
      <c r="AE113" s="111"/>
      <c r="AF113" s="111"/>
    </row>
    <row r="114" spans="2:32" x14ac:dyDescent="0.3">
      <c r="C114" s="898"/>
      <c r="D114" s="899"/>
      <c r="E114" s="899"/>
      <c r="F114" s="900"/>
      <c r="G114" s="899"/>
      <c r="H114" s="180"/>
      <c r="I114" s="1790"/>
      <c r="J114" s="1790"/>
      <c r="K114" s="1830"/>
      <c r="L114" s="1830"/>
      <c r="M114" s="1830"/>
      <c r="N114" s="1830"/>
      <c r="O114" s="111"/>
      <c r="P114" s="111"/>
      <c r="Q114" s="111"/>
      <c r="R114" s="111"/>
      <c r="S114" s="111"/>
      <c r="T114" s="111"/>
      <c r="U114" s="111"/>
      <c r="V114" s="111"/>
      <c r="W114" s="111"/>
      <c r="X114" s="111"/>
      <c r="Y114" s="111"/>
      <c r="Z114" s="111"/>
      <c r="AA114" s="111"/>
      <c r="AB114" s="111"/>
      <c r="AC114" s="111"/>
      <c r="AD114" s="111"/>
      <c r="AE114" s="111"/>
      <c r="AF114" s="111"/>
    </row>
    <row r="115" spans="2:32" x14ac:dyDescent="0.3">
      <c r="B115" s="897" t="s">
        <v>1095</v>
      </c>
      <c r="C115" s="1816"/>
      <c r="D115" s="1799"/>
      <c r="E115" s="1799"/>
      <c r="F115" s="1799"/>
      <c r="G115" s="1799"/>
      <c r="H115" s="180"/>
      <c r="I115" s="1829"/>
      <c r="J115" s="1829"/>
      <c r="K115" s="1806"/>
      <c r="L115" s="1806"/>
      <c r="M115" s="1806"/>
      <c r="N115" s="1806"/>
      <c r="O115" s="111"/>
      <c r="P115" s="111"/>
      <c r="Q115" s="111"/>
      <c r="R115" s="111"/>
      <c r="S115" s="111"/>
      <c r="T115" s="111"/>
      <c r="U115" s="111"/>
      <c r="V115" s="111"/>
      <c r="W115" s="111"/>
      <c r="X115" s="111"/>
      <c r="Y115" s="111"/>
      <c r="Z115" s="111"/>
      <c r="AA115" s="111"/>
      <c r="AB115" s="111"/>
      <c r="AC115" s="111"/>
      <c r="AD115" s="111"/>
      <c r="AE115" s="111"/>
      <c r="AF115" s="111"/>
    </row>
    <row r="116" spans="2:32" x14ac:dyDescent="0.3">
      <c r="C116" s="898"/>
      <c r="D116" s="899"/>
      <c r="E116" s="899"/>
      <c r="F116" s="900"/>
      <c r="G116" s="899"/>
      <c r="H116" s="180"/>
      <c r="I116" s="900"/>
      <c r="J116" s="900"/>
      <c r="K116" s="899"/>
      <c r="L116" s="899"/>
      <c r="M116" s="899"/>
      <c r="N116" s="899"/>
      <c r="O116" s="111"/>
      <c r="P116" s="111"/>
      <c r="Q116" s="111"/>
      <c r="R116" s="111"/>
      <c r="S116" s="111"/>
      <c r="T116" s="111"/>
      <c r="U116" s="111"/>
      <c r="V116" s="111"/>
      <c r="W116" s="111"/>
      <c r="X116" s="111"/>
      <c r="Y116" s="111"/>
      <c r="Z116" s="111"/>
      <c r="AA116" s="111"/>
      <c r="AB116" s="111"/>
      <c r="AC116" s="111"/>
      <c r="AD116" s="111"/>
      <c r="AE116" s="111"/>
      <c r="AF116" s="111"/>
    </row>
    <row r="117" spans="2:32" ht="15" thickBot="1" x14ac:dyDescent="0.35">
      <c r="B117" s="595" t="s">
        <v>1098</v>
      </c>
      <c r="C117" s="1816"/>
      <c r="D117" s="1799"/>
      <c r="E117" s="1799"/>
      <c r="F117" s="1799"/>
      <c r="G117" s="1799"/>
      <c r="H117" s="185"/>
      <c r="I117" s="1829"/>
      <c r="J117" s="1829"/>
      <c r="K117" s="1806"/>
      <c r="L117" s="1806"/>
      <c r="M117" s="1806"/>
      <c r="N117" s="1806"/>
      <c r="O117" s="111"/>
      <c r="P117" s="111"/>
      <c r="Q117" s="111"/>
      <c r="R117" s="111"/>
      <c r="S117" s="111"/>
      <c r="T117" s="111"/>
      <c r="U117" s="111"/>
      <c r="V117" s="111"/>
      <c r="W117" s="111"/>
      <c r="X117" s="111"/>
      <c r="Y117" s="111"/>
      <c r="Z117" s="111"/>
      <c r="AA117" s="111"/>
      <c r="AB117" s="111"/>
      <c r="AC117" s="111"/>
      <c r="AD117" s="111"/>
      <c r="AE117" s="111"/>
      <c r="AF117" s="111"/>
    </row>
    <row r="118" spans="2:32" x14ac:dyDescent="0.3">
      <c r="B118" s="893"/>
      <c r="C118" s="902"/>
      <c r="D118" s="894"/>
      <c r="E118" s="894"/>
      <c r="F118" s="894"/>
      <c r="G118" s="894"/>
      <c r="H118" s="895"/>
      <c r="I118" s="894"/>
      <c r="J118" s="894"/>
      <c r="K118" s="894"/>
      <c r="L118" s="894"/>
      <c r="M118" s="894"/>
      <c r="N118" s="894"/>
      <c r="O118" s="111"/>
      <c r="P118" s="111"/>
      <c r="Q118" s="111"/>
      <c r="R118" s="111"/>
      <c r="S118" s="111"/>
      <c r="T118" s="111"/>
      <c r="U118" s="111"/>
      <c r="V118" s="111"/>
      <c r="W118" s="111"/>
      <c r="X118" s="111"/>
      <c r="Y118" s="111"/>
      <c r="Z118" s="111"/>
      <c r="AA118" s="111"/>
      <c r="AB118" s="111"/>
      <c r="AC118" s="111"/>
      <c r="AD118" s="111"/>
      <c r="AE118" s="111"/>
      <c r="AF118" s="111"/>
    </row>
    <row r="119" spans="2:32" x14ac:dyDescent="0.3">
      <c r="C119" s="1772" t="s">
        <v>1128</v>
      </c>
      <c r="D119" s="1773"/>
      <c r="E119" s="1773"/>
      <c r="F119" s="1773"/>
      <c r="G119" s="1773"/>
      <c r="H119" s="1773"/>
      <c r="I119" s="1770"/>
      <c r="J119" s="1770"/>
      <c r="K119" s="1770"/>
      <c r="L119" s="1770"/>
      <c r="M119" s="1770"/>
      <c r="N119" s="1770"/>
      <c r="O119" s="111"/>
      <c r="P119" s="111"/>
      <c r="Q119" s="111"/>
      <c r="R119" s="111"/>
      <c r="S119" s="111"/>
      <c r="T119" s="111"/>
      <c r="U119" s="111"/>
      <c r="V119" s="111"/>
      <c r="W119" s="111"/>
      <c r="X119" s="111"/>
      <c r="Y119" s="111"/>
      <c r="Z119" s="111"/>
      <c r="AA119" s="111"/>
      <c r="AB119" s="111"/>
      <c r="AC119" s="111"/>
      <c r="AD119" s="111"/>
      <c r="AE119" s="111"/>
      <c r="AF119" s="111"/>
    </row>
    <row r="120" spans="2:32" ht="15" thickBot="1" x14ac:dyDescent="0.35">
      <c r="C120" s="906"/>
      <c r="D120" s="904"/>
      <c r="E120" s="904"/>
      <c r="F120" s="904"/>
      <c r="G120" s="904"/>
      <c r="H120" s="905"/>
      <c r="O120" s="111"/>
      <c r="P120" s="111"/>
      <c r="Q120" s="111"/>
      <c r="R120" s="111"/>
      <c r="S120" s="111"/>
      <c r="T120" s="111"/>
      <c r="U120" s="111"/>
      <c r="V120" s="111"/>
      <c r="W120" s="111"/>
      <c r="X120" s="111"/>
      <c r="Y120" s="111"/>
      <c r="Z120" s="111"/>
      <c r="AA120" s="111"/>
      <c r="AB120" s="111"/>
      <c r="AC120" s="111"/>
      <c r="AD120" s="111"/>
      <c r="AE120" s="111"/>
      <c r="AF120" s="111"/>
    </row>
    <row r="121" spans="2:32" x14ac:dyDescent="0.3">
      <c r="B121" s="595" t="s">
        <v>414</v>
      </c>
      <c r="C121" s="1799"/>
      <c r="D121" s="1799"/>
      <c r="E121" s="1799"/>
      <c r="F121" s="1799"/>
      <c r="G121" s="1799"/>
      <c r="H121" s="1056"/>
      <c r="I121" s="1829"/>
      <c r="J121" s="1829"/>
      <c r="K121" s="1779"/>
      <c r="L121" s="1780"/>
      <c r="M121" s="1780"/>
      <c r="N121" s="1781"/>
      <c r="O121" s="111"/>
      <c r="P121" s="111"/>
      <c r="Q121" s="111"/>
      <c r="R121" s="111"/>
      <c r="S121" s="111"/>
      <c r="T121" s="111"/>
      <c r="U121" s="111"/>
      <c r="V121" s="111"/>
      <c r="W121" s="111"/>
      <c r="X121" s="111"/>
      <c r="Y121" s="111"/>
      <c r="Z121" s="111"/>
      <c r="AA121" s="111"/>
      <c r="AB121" s="111"/>
      <c r="AC121" s="111"/>
      <c r="AD121" s="111"/>
      <c r="AE121" s="111"/>
      <c r="AF121" s="111"/>
    </row>
    <row r="122" spans="2:32" x14ac:dyDescent="0.3">
      <c r="B122" s="897" t="s">
        <v>86</v>
      </c>
      <c r="C122" s="1816"/>
      <c r="D122" s="1799"/>
      <c r="E122" s="1799"/>
      <c r="F122" s="1799"/>
      <c r="G122" s="1799"/>
      <c r="H122" s="180"/>
      <c r="I122" s="1829"/>
      <c r="J122" s="1829"/>
      <c r="K122" s="1779"/>
      <c r="L122" s="1780"/>
      <c r="M122" s="1780"/>
      <c r="N122" s="1781"/>
      <c r="O122" s="111"/>
      <c r="P122" s="111"/>
      <c r="Q122" s="111"/>
      <c r="R122" s="111"/>
      <c r="S122" s="111"/>
      <c r="T122" s="111"/>
      <c r="U122" s="111"/>
      <c r="V122" s="111"/>
      <c r="W122" s="111"/>
      <c r="X122" s="111"/>
      <c r="Y122" s="111"/>
      <c r="Z122" s="111"/>
      <c r="AA122" s="111"/>
      <c r="AB122" s="111"/>
      <c r="AC122" s="111"/>
      <c r="AD122" s="111"/>
      <c r="AE122" s="111"/>
      <c r="AF122" s="111"/>
    </row>
    <row r="123" spans="2:32" x14ac:dyDescent="0.3">
      <c r="B123" s="595" t="s">
        <v>1093</v>
      </c>
      <c r="C123" s="1816"/>
      <c r="D123" s="1799"/>
      <c r="E123" s="1799"/>
      <c r="F123" s="1799"/>
      <c r="G123" s="1799"/>
      <c r="H123" s="180"/>
      <c r="I123" s="1829"/>
      <c r="J123" s="1829"/>
      <c r="K123" s="1779"/>
      <c r="L123" s="1780"/>
      <c r="M123" s="1780"/>
      <c r="N123" s="1781"/>
      <c r="O123" s="111"/>
      <c r="P123" s="111"/>
      <c r="Q123" s="111"/>
      <c r="R123" s="111"/>
      <c r="S123" s="111"/>
      <c r="T123" s="111"/>
      <c r="U123" s="111"/>
      <c r="V123" s="111"/>
      <c r="W123" s="111"/>
      <c r="X123" s="111"/>
      <c r="Y123" s="111"/>
      <c r="Z123" s="111"/>
      <c r="AA123" s="111"/>
      <c r="AB123" s="111"/>
      <c r="AC123" s="111"/>
      <c r="AD123" s="111"/>
      <c r="AE123" s="111"/>
      <c r="AF123" s="111"/>
    </row>
    <row r="124" spans="2:32" x14ac:dyDescent="0.3">
      <c r="C124" s="898"/>
      <c r="D124" s="899"/>
      <c r="E124" s="899"/>
      <c r="F124" s="900"/>
      <c r="G124" s="899"/>
      <c r="H124" s="180"/>
      <c r="I124" s="1790"/>
      <c r="J124" s="1790"/>
      <c r="K124" s="1830"/>
      <c r="L124" s="1830"/>
      <c r="M124" s="1830"/>
      <c r="N124" s="1830"/>
      <c r="O124" s="111"/>
      <c r="P124" s="111"/>
      <c r="Q124" s="111"/>
      <c r="R124" s="111"/>
      <c r="S124" s="111"/>
      <c r="T124" s="111"/>
      <c r="U124" s="111"/>
      <c r="V124" s="111"/>
      <c r="W124" s="111"/>
      <c r="X124" s="111"/>
      <c r="Y124" s="111"/>
      <c r="Z124" s="111"/>
      <c r="AA124" s="111"/>
      <c r="AB124" s="111"/>
      <c r="AC124" s="111"/>
      <c r="AD124" s="111"/>
      <c r="AE124" s="111"/>
      <c r="AF124" s="111"/>
    </row>
    <row r="125" spans="2:32" x14ac:dyDescent="0.3">
      <c r="B125" s="897" t="s">
        <v>1095</v>
      </c>
      <c r="C125" s="1816"/>
      <c r="D125" s="1799"/>
      <c r="E125" s="1799"/>
      <c r="F125" s="1799"/>
      <c r="G125" s="1799"/>
      <c r="H125" s="180"/>
      <c r="I125" s="1829"/>
      <c r="J125" s="1829"/>
      <c r="K125" s="1806"/>
      <c r="L125" s="1806"/>
      <c r="M125" s="1806"/>
      <c r="N125" s="1806"/>
      <c r="O125" s="111"/>
      <c r="P125" s="111"/>
      <c r="Q125" s="111"/>
      <c r="R125" s="111"/>
      <c r="S125" s="111"/>
      <c r="T125" s="111"/>
      <c r="U125" s="111"/>
      <c r="V125" s="111"/>
      <c r="W125" s="111"/>
      <c r="X125" s="111"/>
      <c r="Y125" s="111"/>
      <c r="Z125" s="111"/>
      <c r="AA125" s="111"/>
      <c r="AB125" s="111"/>
      <c r="AC125" s="111"/>
      <c r="AD125" s="111"/>
      <c r="AE125" s="111"/>
      <c r="AF125" s="111"/>
    </row>
    <row r="126" spans="2:32" x14ac:dyDescent="0.3">
      <c r="C126" s="898"/>
      <c r="D126" s="899"/>
      <c r="E126" s="899"/>
      <c r="F126" s="900"/>
      <c r="G126" s="899"/>
      <c r="H126" s="180"/>
      <c r="I126" s="900"/>
      <c r="J126" s="900"/>
      <c r="K126" s="899"/>
      <c r="L126" s="899"/>
      <c r="M126" s="899"/>
      <c r="N126" s="899"/>
      <c r="O126" s="111"/>
      <c r="P126" s="111"/>
      <c r="Q126" s="111"/>
      <c r="R126" s="111"/>
      <c r="S126" s="111"/>
      <c r="T126" s="111"/>
      <c r="U126" s="111"/>
      <c r="V126" s="111"/>
      <c r="W126" s="111"/>
      <c r="X126" s="111"/>
      <c r="Y126" s="111"/>
      <c r="Z126" s="111"/>
      <c r="AA126" s="111"/>
      <c r="AB126" s="111"/>
      <c r="AC126" s="111"/>
      <c r="AD126" s="111"/>
      <c r="AE126" s="111"/>
      <c r="AF126" s="111"/>
    </row>
    <row r="127" spans="2:32" ht="15" thickBot="1" x14ac:dyDescent="0.35">
      <c r="B127" s="595" t="s">
        <v>1098</v>
      </c>
      <c r="C127" s="1816"/>
      <c r="D127" s="1799"/>
      <c r="E127" s="1799"/>
      <c r="F127" s="1799"/>
      <c r="G127" s="1799"/>
      <c r="H127" s="185"/>
      <c r="I127" s="1829"/>
      <c r="J127" s="1829"/>
      <c r="K127" s="1806"/>
      <c r="L127" s="1806"/>
      <c r="M127" s="1806"/>
      <c r="N127" s="1806"/>
      <c r="O127" s="111"/>
      <c r="P127" s="111"/>
      <c r="Q127" s="111"/>
      <c r="R127" s="111"/>
      <c r="S127" s="111"/>
      <c r="T127" s="111"/>
      <c r="U127" s="111"/>
      <c r="V127" s="111"/>
      <c r="W127" s="111"/>
      <c r="X127" s="111"/>
      <c r="Y127" s="111"/>
      <c r="Z127" s="111"/>
      <c r="AA127" s="111"/>
      <c r="AB127" s="111"/>
      <c r="AC127" s="111"/>
      <c r="AD127" s="111"/>
      <c r="AE127" s="111"/>
      <c r="AF127" s="111"/>
    </row>
    <row r="128" spans="2:32" x14ac:dyDescent="0.3">
      <c r="B128" s="893"/>
      <c r="C128" s="894"/>
      <c r="D128" s="894"/>
      <c r="E128" s="894"/>
      <c r="F128" s="894"/>
      <c r="G128" s="894"/>
      <c r="H128" s="895"/>
      <c r="I128" s="894"/>
      <c r="J128" s="894"/>
      <c r="K128" s="894"/>
      <c r="L128" s="894"/>
      <c r="M128" s="894"/>
      <c r="N128" s="894"/>
      <c r="O128" s="111"/>
      <c r="P128" s="111"/>
      <c r="Q128" s="111"/>
      <c r="R128" s="111"/>
      <c r="S128" s="111"/>
      <c r="T128" s="111"/>
      <c r="U128" s="111"/>
      <c r="V128" s="111"/>
      <c r="W128" s="111"/>
      <c r="X128" s="111"/>
      <c r="Y128" s="111"/>
      <c r="Z128" s="111"/>
      <c r="AA128" s="111"/>
      <c r="AB128" s="111"/>
      <c r="AC128" s="111"/>
      <c r="AD128" s="111"/>
      <c r="AE128" s="111"/>
      <c r="AF128" s="111"/>
    </row>
    <row r="129" spans="2:32" x14ac:dyDescent="0.3">
      <c r="C129" s="1772" t="s">
        <v>1208</v>
      </c>
      <c r="D129" s="1773"/>
      <c r="E129" s="1773"/>
      <c r="F129" s="1773"/>
      <c r="G129" s="1773"/>
      <c r="H129" s="1773"/>
      <c r="I129" s="1770"/>
      <c r="J129" s="1770"/>
      <c r="K129" s="1770"/>
      <c r="L129" s="1770"/>
      <c r="M129" s="1770"/>
      <c r="N129" s="1770"/>
      <c r="O129" s="111"/>
      <c r="P129" s="111"/>
      <c r="Q129" s="111"/>
      <c r="R129" s="111"/>
      <c r="S129" s="111"/>
      <c r="T129" s="111"/>
      <c r="U129" s="111"/>
      <c r="V129" s="111"/>
      <c r="W129" s="111"/>
      <c r="X129" s="111"/>
      <c r="Y129" s="111"/>
      <c r="Z129" s="111"/>
      <c r="AA129" s="111"/>
      <c r="AB129" s="111"/>
      <c r="AC129" s="111"/>
      <c r="AD129" s="111"/>
      <c r="AE129" s="111"/>
      <c r="AF129" s="111"/>
    </row>
    <row r="130" spans="2:32" x14ac:dyDescent="0.3">
      <c r="C130" s="896"/>
      <c r="O130" s="111"/>
      <c r="P130" s="111"/>
      <c r="Q130" s="111"/>
      <c r="R130" s="111"/>
      <c r="S130" s="111"/>
      <c r="T130" s="111"/>
      <c r="U130" s="111"/>
      <c r="V130" s="111"/>
      <c r="W130" s="111"/>
      <c r="X130" s="111"/>
      <c r="Y130" s="111"/>
      <c r="Z130" s="111"/>
      <c r="AA130" s="111"/>
      <c r="AB130" s="111"/>
      <c r="AC130" s="111"/>
      <c r="AD130" s="111"/>
      <c r="AE130" s="111"/>
      <c r="AF130" s="111"/>
    </row>
    <row r="131" spans="2:32" x14ac:dyDescent="0.3">
      <c r="B131" s="595" t="s">
        <v>414</v>
      </c>
      <c r="C131" s="1796"/>
      <c r="D131" s="1780"/>
      <c r="E131" s="1780"/>
      <c r="F131" s="1780"/>
      <c r="G131" s="1780"/>
      <c r="H131" s="1052"/>
      <c r="I131" s="1807"/>
      <c r="J131" s="1778"/>
      <c r="K131" s="1806"/>
      <c r="L131" s="1806"/>
      <c r="M131" s="1806"/>
      <c r="N131" s="1806"/>
      <c r="O131" s="111"/>
      <c r="P131" s="111"/>
      <c r="Q131" s="111"/>
      <c r="R131" s="111"/>
      <c r="S131" s="111"/>
      <c r="T131" s="111"/>
      <c r="U131" s="111"/>
      <c r="V131" s="111"/>
      <c r="W131" s="111"/>
      <c r="X131" s="111"/>
      <c r="Y131" s="111"/>
      <c r="Z131" s="111"/>
      <c r="AA131" s="111"/>
      <c r="AB131" s="111"/>
      <c r="AC131" s="111"/>
      <c r="AD131" s="111"/>
      <c r="AE131" s="111"/>
      <c r="AF131" s="111"/>
    </row>
    <row r="132" spans="2:32" x14ac:dyDescent="0.3">
      <c r="B132" s="595" t="s">
        <v>86</v>
      </c>
      <c r="C132" s="1782"/>
      <c r="D132" s="1797"/>
      <c r="E132" s="1797"/>
      <c r="F132" s="1797"/>
      <c r="G132" s="1797"/>
      <c r="H132" s="1051"/>
      <c r="I132" s="1783"/>
      <c r="J132" s="1784"/>
      <c r="K132" s="1798"/>
      <c r="L132" s="1799"/>
      <c r="M132" s="1799"/>
      <c r="N132" s="1799"/>
      <c r="O132" s="111"/>
      <c r="P132" s="111"/>
      <c r="Q132" s="111"/>
      <c r="R132" s="111"/>
      <c r="S132" s="111"/>
      <c r="T132" s="111"/>
      <c r="U132" s="111"/>
      <c r="V132" s="111"/>
      <c r="W132" s="111"/>
      <c r="X132" s="111"/>
      <c r="Y132" s="111"/>
      <c r="Z132" s="111"/>
      <c r="AA132" s="111"/>
      <c r="AB132" s="111"/>
      <c r="AC132" s="111"/>
      <c r="AD132" s="111"/>
      <c r="AE132" s="111"/>
      <c r="AF132" s="111"/>
    </row>
    <row r="133" spans="2:32" x14ac:dyDescent="0.3">
      <c r="C133" s="1782"/>
      <c r="D133" s="1797"/>
      <c r="E133" s="1797"/>
      <c r="F133" s="1797"/>
      <c r="G133" s="1797"/>
      <c r="H133" s="1051"/>
      <c r="I133" s="1783"/>
      <c r="J133" s="1784"/>
      <c r="K133" s="1798"/>
      <c r="L133" s="1799"/>
      <c r="M133" s="1799"/>
      <c r="N133" s="1799"/>
      <c r="O133" s="111"/>
      <c r="P133" s="111"/>
      <c r="Q133" s="111"/>
      <c r="R133" s="111"/>
      <c r="S133" s="111"/>
      <c r="T133" s="111"/>
      <c r="U133" s="111"/>
      <c r="V133" s="111"/>
      <c r="W133" s="111"/>
      <c r="X133" s="111"/>
      <c r="Y133" s="111"/>
      <c r="Z133" s="111"/>
      <c r="AA133" s="111"/>
      <c r="AB133" s="111"/>
      <c r="AC133" s="111"/>
      <c r="AD133" s="111"/>
      <c r="AE133" s="111"/>
      <c r="AF133" s="111"/>
    </row>
    <row r="134" spans="2:32" x14ac:dyDescent="0.3">
      <c r="B134" s="595" t="s">
        <v>1093</v>
      </c>
      <c r="C134" s="1804"/>
      <c r="D134" s="1805"/>
      <c r="E134" s="1805"/>
      <c r="F134" s="1805"/>
      <c r="G134" s="1805"/>
      <c r="H134" s="1051"/>
      <c r="I134" s="1783"/>
      <c r="J134" s="1784"/>
      <c r="K134" s="1806"/>
      <c r="L134" s="1806"/>
      <c r="M134" s="1806"/>
      <c r="N134" s="1806"/>
      <c r="O134" s="111"/>
      <c r="P134" s="111"/>
      <c r="Q134" s="111"/>
      <c r="R134" s="111"/>
      <c r="S134" s="111"/>
      <c r="T134" s="111"/>
      <c r="U134" s="111"/>
      <c r="V134" s="111"/>
      <c r="W134" s="111"/>
      <c r="X134" s="111"/>
      <c r="Y134" s="111"/>
      <c r="Z134" s="111"/>
      <c r="AA134" s="111"/>
      <c r="AB134" s="111"/>
      <c r="AC134" s="111"/>
      <c r="AD134" s="111"/>
      <c r="AE134" s="111"/>
      <c r="AF134" s="111"/>
    </row>
    <row r="135" spans="2:32" x14ac:dyDescent="0.3">
      <c r="C135" s="1788"/>
      <c r="D135" s="1789"/>
      <c r="E135" s="1789"/>
      <c r="F135" s="1789"/>
      <c r="G135" s="1789"/>
      <c r="H135" s="1051"/>
      <c r="I135" s="1790"/>
      <c r="J135" s="1790"/>
      <c r="K135" s="1791"/>
      <c r="L135" s="1138"/>
      <c r="M135" s="1138"/>
      <c r="N135" s="1792"/>
      <c r="O135" s="111"/>
      <c r="P135" s="111"/>
      <c r="Q135" s="111"/>
      <c r="R135" s="111"/>
      <c r="S135" s="111"/>
      <c r="T135" s="111"/>
      <c r="U135" s="111"/>
      <c r="V135" s="111"/>
      <c r="W135" s="111"/>
      <c r="X135" s="111"/>
      <c r="Y135" s="111"/>
      <c r="Z135" s="111"/>
      <c r="AA135" s="111"/>
      <c r="AB135" s="111"/>
      <c r="AC135" s="111"/>
      <c r="AD135" s="111"/>
      <c r="AE135" s="111"/>
      <c r="AF135" s="111"/>
    </row>
    <row r="136" spans="2:32" x14ac:dyDescent="0.3">
      <c r="B136" s="897" t="s">
        <v>1095</v>
      </c>
      <c r="C136" s="1782"/>
      <c r="D136" s="1809"/>
      <c r="E136" s="1809"/>
      <c r="F136" s="1809"/>
      <c r="G136" s="1809"/>
      <c r="H136" s="1053"/>
      <c r="I136" s="1783"/>
      <c r="J136" s="1784"/>
      <c r="K136" s="1810"/>
      <c r="L136" s="1811"/>
      <c r="M136" s="1811"/>
      <c r="N136" s="1812"/>
      <c r="O136" s="111"/>
      <c r="P136" s="111"/>
      <c r="Q136" s="111"/>
      <c r="R136" s="111"/>
      <c r="S136" s="111"/>
      <c r="T136" s="111"/>
      <c r="U136" s="111"/>
      <c r="V136" s="111"/>
      <c r="W136" s="111"/>
      <c r="X136" s="111"/>
      <c r="Y136" s="111"/>
      <c r="Z136" s="111"/>
      <c r="AA136" s="111"/>
      <c r="AB136" s="111"/>
      <c r="AC136" s="111"/>
      <c r="AD136" s="111"/>
      <c r="AE136" s="111"/>
      <c r="AF136" s="111"/>
    </row>
    <row r="137" spans="2:32" x14ac:dyDescent="0.3">
      <c r="B137" s="897"/>
      <c r="C137" s="1004"/>
      <c r="D137" s="1003"/>
      <c r="E137" s="1003"/>
      <c r="F137" s="1002"/>
      <c r="G137" s="1003"/>
      <c r="H137" s="1051"/>
      <c r="I137" s="1790"/>
      <c r="J137" s="1790"/>
      <c r="K137" s="1791"/>
      <c r="L137" s="1791"/>
      <c r="M137" s="1791"/>
      <c r="N137" s="1808"/>
      <c r="O137" s="111"/>
      <c r="P137" s="111"/>
      <c r="Q137" s="111"/>
      <c r="R137" s="111"/>
      <c r="S137" s="111"/>
      <c r="T137" s="111"/>
      <c r="U137" s="111"/>
      <c r="V137" s="111"/>
      <c r="W137" s="111"/>
      <c r="X137" s="111"/>
      <c r="Y137" s="111"/>
      <c r="Z137" s="111"/>
      <c r="AA137" s="111"/>
      <c r="AB137" s="111"/>
      <c r="AC137" s="111"/>
      <c r="AD137" s="111"/>
      <c r="AE137" s="111"/>
      <c r="AF137" s="111"/>
    </row>
    <row r="138" spans="2:32" x14ac:dyDescent="0.3">
      <c r="B138" s="897" t="s">
        <v>1098</v>
      </c>
      <c r="C138" s="1782"/>
      <c r="D138" s="1809"/>
      <c r="E138" s="1809"/>
      <c r="F138" s="1809"/>
      <c r="G138" s="1809"/>
      <c r="H138" s="1053"/>
      <c r="I138" s="1783"/>
      <c r="J138" s="1784"/>
      <c r="K138" s="1810"/>
      <c r="L138" s="1811"/>
      <c r="M138" s="1811"/>
      <c r="N138" s="1812"/>
      <c r="O138" s="111"/>
      <c r="P138" s="111"/>
      <c r="Q138" s="111"/>
      <c r="R138" s="111"/>
      <c r="S138" s="111"/>
      <c r="T138" s="111"/>
      <c r="U138" s="111"/>
      <c r="V138" s="111"/>
      <c r="W138" s="111"/>
      <c r="X138" s="111"/>
      <c r="Y138" s="111"/>
      <c r="Z138" s="111"/>
      <c r="AA138" s="111"/>
      <c r="AB138" s="111"/>
      <c r="AC138" s="111"/>
      <c r="AD138" s="111"/>
      <c r="AE138" s="111"/>
      <c r="AF138" s="111"/>
    </row>
    <row r="139" spans="2:32" x14ac:dyDescent="0.3">
      <c r="C139" s="1782"/>
      <c r="D139" s="1780"/>
      <c r="E139" s="1780"/>
      <c r="F139" s="1780"/>
      <c r="G139" s="1780"/>
      <c r="H139" s="1054"/>
      <c r="I139" s="1783"/>
      <c r="J139" s="1784"/>
      <c r="K139" s="1782"/>
      <c r="L139" s="1800"/>
      <c r="M139" s="1800"/>
      <c r="N139" s="1801"/>
      <c r="O139" s="111"/>
      <c r="P139" s="111"/>
      <c r="Q139" s="111"/>
      <c r="R139" s="111"/>
      <c r="S139" s="111"/>
      <c r="T139" s="111"/>
      <c r="U139" s="111"/>
      <c r="V139" s="111"/>
      <c r="W139" s="111"/>
      <c r="X139" s="111"/>
      <c r="Y139" s="111"/>
      <c r="Z139" s="111"/>
      <c r="AA139" s="111"/>
      <c r="AB139" s="111"/>
      <c r="AC139" s="111"/>
      <c r="AD139" s="111"/>
      <c r="AE139" s="111"/>
      <c r="AF139" s="111"/>
    </row>
    <row r="140" spans="2:32" x14ac:dyDescent="0.3">
      <c r="B140" s="897"/>
      <c r="C140" s="1004"/>
      <c r="D140" s="1003"/>
      <c r="E140" s="1003"/>
      <c r="F140" s="1002"/>
      <c r="G140" s="1003"/>
      <c r="H140" s="1051"/>
      <c r="I140" s="1790"/>
      <c r="J140" s="1790"/>
      <c r="K140" s="1791"/>
      <c r="L140" s="1791"/>
      <c r="M140" s="1791"/>
      <c r="N140" s="1808"/>
      <c r="O140" s="111"/>
      <c r="P140" s="111"/>
      <c r="Q140" s="111"/>
      <c r="R140" s="111"/>
      <c r="S140" s="111"/>
      <c r="T140" s="111"/>
      <c r="U140" s="111"/>
      <c r="V140" s="111"/>
      <c r="W140" s="111"/>
      <c r="X140" s="111"/>
      <c r="Y140" s="111"/>
      <c r="Z140" s="111"/>
      <c r="AA140" s="111"/>
      <c r="AB140" s="111"/>
      <c r="AC140" s="111"/>
      <c r="AD140" s="111"/>
      <c r="AE140" s="111"/>
      <c r="AF140" s="111"/>
    </row>
    <row r="141" spans="2:32" x14ac:dyDescent="0.3">
      <c r="B141" s="897" t="s">
        <v>1099</v>
      </c>
      <c r="C141" s="1796"/>
      <c r="D141" s="1809"/>
      <c r="E141" s="1809"/>
      <c r="F141" s="1809"/>
      <c r="G141" s="1809"/>
      <c r="H141" s="1053"/>
      <c r="I141" s="1807"/>
      <c r="J141" s="1784"/>
      <c r="K141" s="1810"/>
      <c r="L141" s="1811"/>
      <c r="M141" s="1811"/>
      <c r="N141" s="1812"/>
      <c r="O141" s="111"/>
      <c r="P141" s="111"/>
      <c r="Q141" s="111"/>
      <c r="R141" s="111"/>
      <c r="S141" s="111"/>
      <c r="T141" s="111"/>
      <c r="U141" s="111"/>
      <c r="V141" s="111"/>
      <c r="W141" s="111"/>
      <c r="X141" s="111"/>
      <c r="Y141" s="111"/>
      <c r="Z141" s="111"/>
      <c r="AA141" s="111"/>
      <c r="AB141" s="111"/>
      <c r="AC141" s="111"/>
      <c r="AD141" s="111"/>
      <c r="AE141" s="111"/>
      <c r="AF141" s="111"/>
    </row>
    <row r="142" spans="2:32" x14ac:dyDescent="0.3">
      <c r="B142" s="897"/>
      <c r="C142" s="1004"/>
      <c r="D142" s="1003"/>
      <c r="E142" s="1003"/>
      <c r="F142" s="1002"/>
      <c r="G142" s="1003"/>
      <c r="H142" s="1051"/>
      <c r="I142" s="1790"/>
      <c r="J142" s="1790"/>
      <c r="K142" s="1791"/>
      <c r="L142" s="1791"/>
      <c r="M142" s="1791"/>
      <c r="N142" s="1808"/>
      <c r="O142" s="111"/>
      <c r="P142" s="111"/>
      <c r="Q142" s="111"/>
      <c r="R142" s="111"/>
      <c r="S142" s="111"/>
      <c r="T142" s="111"/>
      <c r="U142" s="111"/>
      <c r="V142" s="111"/>
      <c r="W142" s="111"/>
      <c r="X142" s="111"/>
      <c r="Y142" s="111"/>
      <c r="Z142" s="111"/>
      <c r="AA142" s="111"/>
      <c r="AB142" s="111"/>
      <c r="AC142" s="111"/>
      <c r="AD142" s="111"/>
      <c r="AE142" s="111"/>
      <c r="AF142" s="111"/>
    </row>
    <row r="143" spans="2:32" x14ac:dyDescent="0.3">
      <c r="B143" s="897" t="s">
        <v>1136</v>
      </c>
      <c r="C143" s="1796"/>
      <c r="D143" s="1809"/>
      <c r="E143" s="1809"/>
      <c r="F143" s="1809"/>
      <c r="G143" s="1809"/>
      <c r="H143" s="1053"/>
      <c r="I143" s="1807"/>
      <c r="J143" s="1784"/>
      <c r="K143" s="1810"/>
      <c r="L143" s="1831"/>
      <c r="M143" s="1831"/>
      <c r="N143" s="1832"/>
      <c r="O143" s="111"/>
      <c r="P143" s="111"/>
      <c r="Q143" s="111"/>
      <c r="R143" s="111"/>
      <c r="S143" s="111"/>
      <c r="T143" s="111"/>
      <c r="U143" s="111"/>
      <c r="V143" s="111"/>
      <c r="W143" s="111"/>
      <c r="X143" s="111"/>
      <c r="Y143" s="111"/>
      <c r="Z143" s="111"/>
      <c r="AA143" s="111"/>
      <c r="AB143" s="111"/>
      <c r="AC143" s="111"/>
      <c r="AD143" s="111"/>
      <c r="AE143" s="111"/>
      <c r="AF143" s="111"/>
    </row>
    <row r="144" spans="2:32" x14ac:dyDescent="0.3">
      <c r="C144" s="1796"/>
      <c r="D144" s="1780"/>
      <c r="E144" s="1780"/>
      <c r="F144" s="1780"/>
      <c r="G144" s="1780"/>
      <c r="H144" s="1053"/>
      <c r="I144" s="1783"/>
      <c r="J144" s="1784"/>
      <c r="K144" s="1782"/>
      <c r="L144" s="1800"/>
      <c r="M144" s="1800"/>
      <c r="N144" s="1801"/>
      <c r="O144" s="111"/>
      <c r="P144" s="111"/>
      <c r="Q144" s="111"/>
      <c r="R144" s="111"/>
      <c r="S144" s="111"/>
      <c r="T144" s="111"/>
      <c r="U144" s="111"/>
      <c r="V144" s="111"/>
      <c r="W144" s="111"/>
      <c r="X144" s="111"/>
      <c r="Y144" s="111"/>
      <c r="Z144" s="111"/>
      <c r="AA144" s="111"/>
      <c r="AB144" s="111"/>
      <c r="AC144" s="111"/>
      <c r="AD144" s="111"/>
      <c r="AE144" s="111"/>
      <c r="AF144" s="111"/>
    </row>
    <row r="145" spans="2:32" x14ac:dyDescent="0.3">
      <c r="O145" s="111"/>
      <c r="P145" s="111"/>
      <c r="Q145" s="111"/>
      <c r="R145" s="111"/>
      <c r="S145" s="111"/>
      <c r="T145" s="111"/>
      <c r="U145" s="111"/>
      <c r="V145" s="111"/>
      <c r="W145" s="111"/>
      <c r="X145" s="111"/>
      <c r="Y145" s="111"/>
      <c r="Z145" s="111"/>
      <c r="AA145" s="111"/>
      <c r="AB145" s="111"/>
      <c r="AC145" s="111"/>
      <c r="AD145" s="111"/>
      <c r="AE145" s="111"/>
      <c r="AF145" s="111"/>
    </row>
    <row r="146" spans="2:32" x14ac:dyDescent="0.3">
      <c r="B146" s="893"/>
      <c r="C146" s="902"/>
      <c r="D146" s="894"/>
      <c r="E146" s="894"/>
      <c r="F146" s="894"/>
      <c r="G146" s="894"/>
      <c r="H146" s="895"/>
      <c r="I146" s="894"/>
      <c r="J146" s="894"/>
      <c r="K146" s="894"/>
      <c r="L146" s="894"/>
      <c r="M146" s="894"/>
      <c r="N146" s="894"/>
      <c r="O146" s="111"/>
      <c r="P146" s="111"/>
      <c r="Q146" s="111"/>
      <c r="R146" s="111"/>
      <c r="S146" s="111"/>
      <c r="T146" s="111"/>
      <c r="U146" s="111"/>
      <c r="V146" s="111"/>
      <c r="W146" s="111"/>
      <c r="X146" s="111"/>
      <c r="Y146" s="111"/>
      <c r="Z146" s="111"/>
      <c r="AA146" s="111"/>
      <c r="AB146" s="111"/>
      <c r="AC146" s="111"/>
      <c r="AD146" s="111"/>
      <c r="AE146" s="111"/>
      <c r="AF146" s="111"/>
    </row>
    <row r="147" spans="2:32" x14ac:dyDescent="0.3">
      <c r="C147" s="1772" t="s">
        <v>1209</v>
      </c>
      <c r="D147" s="1773"/>
      <c r="E147" s="1773"/>
      <c r="F147" s="1773"/>
      <c r="G147" s="1773"/>
      <c r="H147" s="1773"/>
      <c r="I147" s="1770"/>
      <c r="J147" s="1770"/>
      <c r="K147" s="1770"/>
      <c r="L147" s="1770"/>
      <c r="M147" s="1770"/>
      <c r="N147" s="1770"/>
      <c r="O147" s="111"/>
      <c r="P147" s="111"/>
      <c r="Q147" s="111"/>
      <c r="R147" s="111"/>
      <c r="S147" s="111"/>
      <c r="T147" s="111"/>
      <c r="U147" s="111"/>
      <c r="V147" s="111"/>
      <c r="W147" s="111"/>
      <c r="X147" s="111"/>
      <c r="Y147" s="111"/>
      <c r="Z147" s="111"/>
      <c r="AA147" s="111"/>
      <c r="AB147" s="111"/>
      <c r="AC147" s="111"/>
      <c r="AD147" s="111"/>
      <c r="AE147" s="111"/>
      <c r="AF147" s="111"/>
    </row>
    <row r="148" spans="2:32" x14ac:dyDescent="0.3">
      <c r="C148" s="896"/>
      <c r="O148" s="111"/>
      <c r="P148" s="111"/>
      <c r="Q148" s="111"/>
      <c r="R148" s="111"/>
      <c r="S148" s="111"/>
      <c r="T148" s="111"/>
      <c r="U148" s="111"/>
      <c r="V148" s="111"/>
      <c r="W148" s="111"/>
      <c r="X148" s="111"/>
      <c r="Y148" s="111"/>
      <c r="Z148" s="111"/>
      <c r="AA148" s="111"/>
      <c r="AB148" s="111"/>
      <c r="AC148" s="111"/>
      <c r="AD148" s="111"/>
      <c r="AE148" s="111"/>
      <c r="AF148" s="111"/>
    </row>
    <row r="149" spans="2:32" x14ac:dyDescent="0.3">
      <c r="B149" s="595" t="s">
        <v>414</v>
      </c>
      <c r="C149" s="1796"/>
      <c r="D149" s="1780"/>
      <c r="E149" s="1780"/>
      <c r="F149" s="1780"/>
      <c r="G149" s="1780"/>
      <c r="H149" s="1052"/>
      <c r="I149" s="1807"/>
      <c r="J149" s="1778"/>
      <c r="K149" s="1806"/>
      <c r="L149" s="1806"/>
      <c r="M149" s="1806"/>
      <c r="N149" s="1806"/>
      <c r="O149" s="111"/>
      <c r="P149" s="111"/>
      <c r="Q149" s="111"/>
      <c r="R149" s="111"/>
      <c r="S149" s="111"/>
      <c r="T149" s="111"/>
      <c r="U149" s="111"/>
      <c r="V149" s="111"/>
      <c r="W149" s="111"/>
      <c r="X149" s="111"/>
      <c r="Y149" s="111"/>
      <c r="Z149" s="111"/>
      <c r="AA149" s="111"/>
      <c r="AB149" s="111"/>
      <c r="AC149" s="111"/>
      <c r="AD149" s="111"/>
      <c r="AE149" s="111"/>
      <c r="AF149" s="111"/>
    </row>
    <row r="150" spans="2:32" x14ac:dyDescent="0.3">
      <c r="B150" s="595" t="s">
        <v>86</v>
      </c>
      <c r="C150" s="1782"/>
      <c r="D150" s="1797"/>
      <c r="E150" s="1797"/>
      <c r="F150" s="1797"/>
      <c r="G150" s="1797"/>
      <c r="H150" s="1051"/>
      <c r="I150" s="1783"/>
      <c r="J150" s="1784"/>
      <c r="K150" s="1798"/>
      <c r="L150" s="1799"/>
      <c r="M150" s="1799"/>
      <c r="N150" s="1799"/>
      <c r="O150" s="111"/>
      <c r="P150" s="111"/>
      <c r="Q150" s="111"/>
      <c r="R150" s="111"/>
      <c r="S150" s="111"/>
      <c r="T150" s="111"/>
      <c r="U150" s="111"/>
      <c r="V150" s="111"/>
      <c r="W150" s="111"/>
      <c r="X150" s="111"/>
      <c r="Y150" s="111"/>
      <c r="Z150" s="111"/>
      <c r="AA150" s="111"/>
      <c r="AB150" s="111"/>
      <c r="AC150" s="111"/>
      <c r="AD150" s="111"/>
      <c r="AE150" s="111"/>
      <c r="AF150" s="111"/>
    </row>
    <row r="151" spans="2:32" x14ac:dyDescent="0.3">
      <c r="C151" s="1782"/>
      <c r="D151" s="1797"/>
      <c r="E151" s="1797"/>
      <c r="F151" s="1797"/>
      <c r="G151" s="1797"/>
      <c r="H151" s="1051"/>
      <c r="I151" s="1783"/>
      <c r="J151" s="1784"/>
      <c r="K151" s="1798"/>
      <c r="L151" s="1799"/>
      <c r="M151" s="1799"/>
      <c r="N151" s="1799"/>
      <c r="O151" s="111"/>
      <c r="P151" s="111"/>
      <c r="Q151" s="111"/>
      <c r="R151" s="111"/>
      <c r="S151" s="111"/>
      <c r="T151" s="111"/>
      <c r="U151" s="111"/>
      <c r="V151" s="111"/>
      <c r="W151" s="111"/>
      <c r="X151" s="111"/>
      <c r="Y151" s="111"/>
      <c r="Z151" s="111"/>
      <c r="AA151" s="111"/>
      <c r="AB151" s="111"/>
      <c r="AC151" s="111"/>
      <c r="AD151" s="111"/>
      <c r="AE151" s="111"/>
      <c r="AF151" s="111"/>
    </row>
    <row r="152" spans="2:32" x14ac:dyDescent="0.3">
      <c r="B152" s="595" t="s">
        <v>1093</v>
      </c>
      <c r="C152" s="1804"/>
      <c r="D152" s="1805"/>
      <c r="E152" s="1805"/>
      <c r="F152" s="1805"/>
      <c r="G152" s="1805"/>
      <c r="H152" s="1051"/>
      <c r="I152" s="1783"/>
      <c r="J152" s="1784"/>
      <c r="K152" s="1806"/>
      <c r="L152" s="1806"/>
      <c r="M152" s="1806"/>
      <c r="N152" s="1806"/>
      <c r="O152" s="111"/>
      <c r="P152" s="111"/>
      <c r="Q152" s="111"/>
      <c r="R152" s="111"/>
      <c r="S152" s="111"/>
      <c r="T152" s="111"/>
      <c r="U152" s="111"/>
      <c r="V152" s="111"/>
      <c r="W152" s="111"/>
      <c r="X152" s="111"/>
      <c r="Y152" s="111"/>
      <c r="Z152" s="111"/>
      <c r="AA152" s="111"/>
      <c r="AB152" s="111"/>
      <c r="AC152" s="111"/>
      <c r="AD152" s="111"/>
      <c r="AE152" s="111"/>
      <c r="AF152" s="111"/>
    </row>
    <row r="153" spans="2:32" x14ac:dyDescent="0.3">
      <c r="C153" s="1788"/>
      <c r="D153" s="1789"/>
      <c r="E153" s="1789"/>
      <c r="F153" s="1789"/>
      <c r="G153" s="1789"/>
      <c r="H153" s="1051"/>
      <c r="I153" s="1790"/>
      <c r="J153" s="1790"/>
      <c r="K153" s="1791"/>
      <c r="L153" s="1138"/>
      <c r="M153" s="1138"/>
      <c r="N153" s="1792"/>
      <c r="O153" s="111"/>
      <c r="P153" s="111"/>
      <c r="Q153" s="111"/>
      <c r="R153" s="111"/>
      <c r="S153" s="111"/>
      <c r="T153" s="111"/>
      <c r="U153" s="111"/>
      <c r="V153" s="111"/>
      <c r="W153" s="111"/>
      <c r="X153" s="111"/>
      <c r="Y153" s="111"/>
      <c r="Z153" s="111"/>
      <c r="AA153" s="111"/>
      <c r="AB153" s="111"/>
      <c r="AC153" s="111"/>
      <c r="AD153" s="111"/>
      <c r="AE153" s="111"/>
      <c r="AF153" s="111"/>
    </row>
    <row r="154" spans="2:32" x14ac:dyDescent="0.3">
      <c r="B154" s="897" t="s">
        <v>1095</v>
      </c>
      <c r="C154" s="1782"/>
      <c r="D154" s="1809"/>
      <c r="E154" s="1809"/>
      <c r="F154" s="1809"/>
      <c r="G154" s="1809"/>
      <c r="H154" s="1053"/>
      <c r="I154" s="1783"/>
      <c r="J154" s="1784"/>
      <c r="K154" s="1810"/>
      <c r="L154" s="1811"/>
      <c r="M154" s="1811"/>
      <c r="N154" s="1812"/>
      <c r="O154" s="111"/>
      <c r="P154" s="111"/>
      <c r="Q154" s="111"/>
      <c r="R154" s="111"/>
      <c r="S154" s="111"/>
      <c r="T154" s="111"/>
      <c r="U154" s="111"/>
      <c r="V154" s="111"/>
      <c r="W154" s="111"/>
      <c r="X154" s="111"/>
      <c r="Y154" s="111"/>
      <c r="Z154" s="111"/>
      <c r="AA154" s="111"/>
      <c r="AB154" s="111"/>
      <c r="AC154" s="111"/>
      <c r="AD154" s="111"/>
      <c r="AE154" s="111"/>
      <c r="AF154" s="111"/>
    </row>
    <row r="155" spans="2:32" x14ac:dyDescent="0.3">
      <c r="B155" s="897"/>
      <c r="C155" s="1004"/>
      <c r="D155" s="1003"/>
      <c r="E155" s="1003"/>
      <c r="F155" s="1002"/>
      <c r="G155" s="1003"/>
      <c r="H155" s="1051"/>
      <c r="I155" s="1790"/>
      <c r="J155" s="1790"/>
      <c r="K155" s="1791"/>
      <c r="L155" s="1791"/>
      <c r="M155" s="1791"/>
      <c r="N155" s="1808"/>
      <c r="O155" s="111"/>
      <c r="P155" s="111"/>
      <c r="Q155" s="111"/>
      <c r="R155" s="111"/>
      <c r="S155" s="111"/>
      <c r="T155" s="111"/>
      <c r="U155" s="111"/>
      <c r="V155" s="111"/>
      <c r="W155" s="111"/>
      <c r="X155" s="111"/>
      <c r="Y155" s="111"/>
      <c r="Z155" s="111"/>
      <c r="AA155" s="111"/>
      <c r="AB155" s="111"/>
      <c r="AC155" s="111"/>
      <c r="AD155" s="111"/>
      <c r="AE155" s="111"/>
      <c r="AF155" s="111"/>
    </row>
    <row r="156" spans="2:32" x14ac:dyDescent="0.3">
      <c r="B156" s="897" t="s">
        <v>1098</v>
      </c>
      <c r="C156" s="1782"/>
      <c r="D156" s="1809"/>
      <c r="E156" s="1809"/>
      <c r="F156" s="1809"/>
      <c r="G156" s="1809"/>
      <c r="H156" s="1053"/>
      <c r="I156" s="1783"/>
      <c r="J156" s="1784"/>
      <c r="K156" s="1810"/>
      <c r="L156" s="1811"/>
      <c r="M156" s="1811"/>
      <c r="N156" s="1812"/>
      <c r="O156" s="111"/>
      <c r="P156" s="111"/>
      <c r="Q156" s="111"/>
      <c r="R156" s="111"/>
      <c r="S156" s="111"/>
      <c r="T156" s="111"/>
      <c r="U156" s="111"/>
      <c r="V156" s="111"/>
      <c r="W156" s="111"/>
      <c r="X156" s="111"/>
      <c r="Y156" s="111"/>
      <c r="Z156" s="111"/>
      <c r="AA156" s="111"/>
      <c r="AB156" s="111"/>
      <c r="AC156" s="111"/>
      <c r="AD156" s="111"/>
      <c r="AE156" s="111"/>
      <c r="AF156" s="111"/>
    </row>
    <row r="157" spans="2:32" x14ac:dyDescent="0.3">
      <c r="C157" s="1782"/>
      <c r="D157" s="1780"/>
      <c r="E157" s="1780"/>
      <c r="F157" s="1780"/>
      <c r="G157" s="1780"/>
      <c r="H157" s="1054"/>
      <c r="I157" s="1783"/>
      <c r="J157" s="1784"/>
      <c r="K157" s="1782"/>
      <c r="L157" s="1800"/>
      <c r="M157" s="1800"/>
      <c r="N157" s="1801"/>
      <c r="O157" s="111"/>
      <c r="P157" s="111"/>
      <c r="Q157" s="111"/>
      <c r="R157" s="111"/>
      <c r="S157" s="111"/>
      <c r="T157" s="111"/>
      <c r="U157" s="111"/>
      <c r="V157" s="111"/>
      <c r="W157" s="111"/>
      <c r="X157" s="111"/>
      <c r="Y157" s="111"/>
      <c r="Z157" s="111"/>
      <c r="AA157" s="111"/>
      <c r="AB157" s="111"/>
      <c r="AC157" s="111"/>
      <c r="AD157" s="111"/>
      <c r="AE157" s="111"/>
      <c r="AF157" s="111"/>
    </row>
    <row r="158" spans="2:32" x14ac:dyDescent="0.3">
      <c r="B158" s="897"/>
      <c r="C158" s="1004"/>
      <c r="D158" s="1003"/>
      <c r="E158" s="1003"/>
      <c r="F158" s="1002"/>
      <c r="G158" s="1003"/>
      <c r="H158" s="1051"/>
      <c r="I158" s="1790"/>
      <c r="J158" s="1790"/>
      <c r="K158" s="1791"/>
      <c r="L158" s="1791"/>
      <c r="M158" s="1791"/>
      <c r="N158" s="1808"/>
      <c r="O158" s="111"/>
      <c r="P158" s="111"/>
      <c r="Q158" s="111"/>
      <c r="R158" s="111"/>
      <c r="S158" s="111"/>
      <c r="T158" s="111"/>
      <c r="U158" s="111"/>
      <c r="V158" s="111"/>
      <c r="W158" s="111"/>
      <c r="X158" s="111"/>
      <c r="Y158" s="111"/>
      <c r="Z158" s="111"/>
      <c r="AA158" s="111"/>
      <c r="AB158" s="111"/>
      <c r="AC158" s="111"/>
      <c r="AD158" s="111"/>
      <c r="AE158" s="111"/>
      <c r="AF158" s="111"/>
    </row>
    <row r="159" spans="2:32" x14ac:dyDescent="0.3">
      <c r="B159" s="897" t="s">
        <v>1099</v>
      </c>
      <c r="C159" s="1796"/>
      <c r="D159" s="1809"/>
      <c r="E159" s="1809"/>
      <c r="F159" s="1809"/>
      <c r="G159" s="1809"/>
      <c r="H159" s="1053"/>
      <c r="I159" s="1807"/>
      <c r="J159" s="1784"/>
      <c r="K159" s="1810"/>
      <c r="L159" s="1811"/>
      <c r="M159" s="1811"/>
      <c r="N159" s="1812"/>
      <c r="O159" s="111"/>
      <c r="P159" s="111"/>
      <c r="Q159" s="111"/>
      <c r="R159" s="111"/>
      <c r="S159" s="111"/>
      <c r="T159" s="111"/>
      <c r="U159" s="111"/>
      <c r="V159" s="111"/>
      <c r="W159" s="111"/>
      <c r="X159" s="111"/>
      <c r="Y159" s="111"/>
      <c r="Z159" s="111"/>
      <c r="AA159" s="111"/>
      <c r="AB159" s="111"/>
      <c r="AC159" s="111"/>
      <c r="AD159" s="111"/>
      <c r="AE159" s="111"/>
      <c r="AF159" s="111"/>
    </row>
    <row r="160" spans="2:32" x14ac:dyDescent="0.3">
      <c r="B160" s="897"/>
      <c r="C160" s="1004"/>
      <c r="D160" s="1003"/>
      <c r="E160" s="1003"/>
      <c r="F160" s="1002"/>
      <c r="G160" s="1003"/>
      <c r="H160" s="1051"/>
      <c r="I160" s="1790"/>
      <c r="J160" s="1790"/>
      <c r="K160" s="1791"/>
      <c r="L160" s="1791"/>
      <c r="M160" s="1791"/>
      <c r="N160" s="1808"/>
      <c r="O160" s="111"/>
      <c r="P160" s="111"/>
      <c r="Q160" s="111"/>
      <c r="R160" s="111"/>
      <c r="S160" s="111"/>
      <c r="T160" s="111"/>
      <c r="U160" s="111"/>
      <c r="V160" s="111"/>
      <c r="W160" s="111"/>
      <c r="X160" s="111"/>
      <c r="Y160" s="111"/>
      <c r="Z160" s="111"/>
      <c r="AA160" s="111"/>
      <c r="AB160" s="111"/>
      <c r="AC160" s="111"/>
      <c r="AD160" s="111"/>
      <c r="AE160" s="111"/>
      <c r="AF160" s="111"/>
    </row>
    <row r="161" spans="2:32" x14ac:dyDescent="0.3">
      <c r="B161" s="897" t="s">
        <v>1136</v>
      </c>
      <c r="C161" s="1796"/>
      <c r="D161" s="1809"/>
      <c r="E161" s="1809"/>
      <c r="F161" s="1809"/>
      <c r="G161" s="1809"/>
      <c r="H161" s="1053"/>
      <c r="I161" s="1807"/>
      <c r="J161" s="1784"/>
      <c r="K161" s="1810"/>
      <c r="L161" s="1831"/>
      <c r="M161" s="1831"/>
      <c r="N161" s="1832"/>
      <c r="O161" s="111"/>
      <c r="P161" s="111"/>
      <c r="Q161" s="111"/>
      <c r="R161" s="111"/>
      <c r="S161" s="111"/>
      <c r="T161" s="111"/>
      <c r="U161" s="111"/>
      <c r="V161" s="111"/>
      <c r="W161" s="111"/>
      <c r="X161" s="111"/>
      <c r="Y161" s="111"/>
      <c r="Z161" s="111"/>
      <c r="AA161" s="111"/>
      <c r="AB161" s="111"/>
      <c r="AC161" s="111"/>
      <c r="AD161" s="111"/>
      <c r="AE161" s="111"/>
      <c r="AF161" s="111"/>
    </row>
    <row r="162" spans="2:32" x14ac:dyDescent="0.3">
      <c r="C162" s="1796"/>
      <c r="D162" s="1780"/>
      <c r="E162" s="1780"/>
      <c r="F162" s="1780"/>
      <c r="G162" s="1780"/>
      <c r="H162" s="1053"/>
      <c r="I162" s="1783"/>
      <c r="J162" s="1784"/>
      <c r="K162" s="1782"/>
      <c r="L162" s="1800"/>
      <c r="M162" s="1800"/>
      <c r="N162" s="1801"/>
      <c r="O162" s="111"/>
      <c r="P162" s="111"/>
      <c r="Q162" s="111"/>
      <c r="R162" s="111"/>
      <c r="S162" s="111"/>
      <c r="T162" s="111"/>
      <c r="U162" s="111"/>
      <c r="V162" s="111"/>
      <c r="W162" s="111"/>
      <c r="X162" s="111"/>
      <c r="Y162" s="111"/>
      <c r="Z162" s="111"/>
      <c r="AA162" s="111"/>
      <c r="AB162" s="111"/>
      <c r="AC162" s="111"/>
      <c r="AD162" s="111"/>
      <c r="AE162" s="111"/>
      <c r="AF162" s="111"/>
    </row>
    <row r="163" spans="2:32" x14ac:dyDescent="0.3">
      <c r="O163" s="111"/>
      <c r="P163" s="111"/>
      <c r="Q163" s="111"/>
      <c r="R163" s="111"/>
      <c r="S163" s="111"/>
      <c r="T163" s="111"/>
      <c r="U163" s="111"/>
      <c r="V163" s="111"/>
      <c r="W163" s="111"/>
      <c r="X163" s="111"/>
      <c r="Y163" s="111"/>
      <c r="Z163" s="111"/>
      <c r="AA163" s="111"/>
      <c r="AB163" s="111"/>
      <c r="AC163" s="111"/>
      <c r="AD163" s="111"/>
      <c r="AE163" s="111"/>
      <c r="AF163" s="111"/>
    </row>
    <row r="164" spans="2:32" x14ac:dyDescent="0.3">
      <c r="B164" s="893"/>
      <c r="C164" s="902"/>
      <c r="D164" s="894"/>
      <c r="E164" s="894"/>
      <c r="F164" s="894"/>
      <c r="G164" s="894"/>
      <c r="H164" s="895"/>
      <c r="I164" s="894"/>
      <c r="J164" s="894"/>
      <c r="K164" s="894"/>
      <c r="L164" s="894"/>
      <c r="M164" s="894"/>
      <c r="N164" s="894"/>
      <c r="O164" s="111"/>
      <c r="P164" s="111"/>
      <c r="Q164" s="111"/>
      <c r="R164" s="111"/>
      <c r="S164" s="111"/>
      <c r="T164" s="111"/>
      <c r="U164" s="111"/>
      <c r="V164" s="111"/>
      <c r="W164" s="111"/>
      <c r="X164" s="111"/>
      <c r="Y164" s="111"/>
      <c r="Z164" s="111"/>
      <c r="AA164" s="111"/>
      <c r="AB164" s="111"/>
      <c r="AC164" s="111"/>
      <c r="AD164" s="111"/>
      <c r="AE164" s="111"/>
      <c r="AF164" s="111"/>
    </row>
    <row r="165" spans="2:32" x14ac:dyDescent="0.3">
      <c r="C165" s="1772" t="s">
        <v>1129</v>
      </c>
      <c r="D165" s="1773"/>
      <c r="E165" s="1773"/>
      <c r="F165" s="1773"/>
      <c r="G165" s="1773"/>
      <c r="H165" s="1773"/>
      <c r="I165" s="1770"/>
      <c r="J165" s="1770"/>
      <c r="K165" s="1770"/>
      <c r="L165" s="1770"/>
      <c r="M165" s="1770"/>
      <c r="N165" s="1770"/>
      <c r="O165" s="111"/>
      <c r="P165" s="111"/>
      <c r="Q165" s="111"/>
      <c r="R165" s="111"/>
      <c r="S165" s="111"/>
      <c r="T165" s="111"/>
      <c r="U165" s="111"/>
      <c r="V165" s="111"/>
      <c r="W165" s="111"/>
      <c r="X165" s="111"/>
      <c r="Y165" s="111"/>
      <c r="Z165" s="111"/>
      <c r="AA165" s="111"/>
      <c r="AB165" s="111"/>
      <c r="AC165" s="111"/>
      <c r="AD165" s="111"/>
      <c r="AE165" s="111"/>
      <c r="AF165" s="111"/>
    </row>
    <row r="166" spans="2:32" ht="15" thickBot="1" x14ac:dyDescent="0.35">
      <c r="C166" s="906"/>
      <c r="D166" s="904"/>
      <c r="E166" s="904"/>
      <c r="F166" s="904"/>
      <c r="G166" s="904"/>
      <c r="H166" s="905"/>
      <c r="O166" s="111"/>
      <c r="P166" s="111"/>
      <c r="Q166" s="111"/>
      <c r="R166" s="111"/>
      <c r="S166" s="111"/>
      <c r="T166" s="111"/>
      <c r="U166" s="111"/>
      <c r="V166" s="111"/>
      <c r="W166" s="111"/>
      <c r="X166" s="111"/>
      <c r="Y166" s="111"/>
      <c r="Z166" s="111"/>
      <c r="AA166" s="111"/>
      <c r="AB166" s="111"/>
      <c r="AC166" s="111"/>
      <c r="AD166" s="111"/>
      <c r="AE166" s="111"/>
      <c r="AF166" s="111"/>
    </row>
    <row r="167" spans="2:32" x14ac:dyDescent="0.3">
      <c r="B167" s="595" t="s">
        <v>414</v>
      </c>
      <c r="C167" s="1799"/>
      <c r="D167" s="1799"/>
      <c r="E167" s="1799"/>
      <c r="F167" s="1799"/>
      <c r="G167" s="1799"/>
      <c r="H167" s="1056"/>
      <c r="I167" s="1829"/>
      <c r="J167" s="1829"/>
      <c r="K167" s="1779"/>
      <c r="L167" s="1780"/>
      <c r="M167" s="1780"/>
      <c r="N167" s="1781"/>
      <c r="O167" s="111"/>
      <c r="P167" s="111"/>
      <c r="Q167" s="111"/>
      <c r="R167" s="111"/>
      <c r="S167" s="111"/>
      <c r="T167" s="111"/>
      <c r="U167" s="111"/>
      <c r="V167" s="111"/>
      <c r="W167" s="111"/>
      <c r="X167" s="111"/>
      <c r="Y167" s="111"/>
      <c r="Z167" s="111"/>
      <c r="AA167" s="111"/>
      <c r="AB167" s="111"/>
      <c r="AC167" s="111"/>
      <c r="AD167" s="111"/>
      <c r="AE167" s="111"/>
      <c r="AF167" s="111"/>
    </row>
    <row r="168" spans="2:32" x14ac:dyDescent="0.3">
      <c r="B168" s="897" t="s">
        <v>86</v>
      </c>
      <c r="C168" s="1816"/>
      <c r="D168" s="1799"/>
      <c r="E168" s="1799"/>
      <c r="F168" s="1799"/>
      <c r="G168" s="1799"/>
      <c r="H168" s="180"/>
      <c r="I168" s="1829"/>
      <c r="J168" s="1829"/>
      <c r="K168" s="1779"/>
      <c r="L168" s="1780"/>
      <c r="M168" s="1780"/>
      <c r="N168" s="1781"/>
      <c r="O168" s="111"/>
      <c r="P168" s="111"/>
      <c r="Q168" s="111"/>
      <c r="R168" s="111"/>
      <c r="S168" s="111"/>
      <c r="T168" s="111"/>
      <c r="U168" s="111"/>
      <c r="V168" s="111"/>
      <c r="W168" s="111"/>
      <c r="X168" s="111"/>
      <c r="Y168" s="111"/>
      <c r="Z168" s="111"/>
      <c r="AA168" s="111"/>
      <c r="AB168" s="111"/>
      <c r="AC168" s="111"/>
      <c r="AD168" s="111"/>
      <c r="AE168" s="111"/>
      <c r="AF168" s="111"/>
    </row>
    <row r="169" spans="2:32" x14ac:dyDescent="0.3">
      <c r="B169" s="595" t="s">
        <v>1093</v>
      </c>
      <c r="C169" s="1816"/>
      <c r="D169" s="1799"/>
      <c r="E169" s="1799"/>
      <c r="F169" s="1799"/>
      <c r="G169" s="1799"/>
      <c r="H169" s="180"/>
      <c r="I169" s="1829"/>
      <c r="J169" s="1829"/>
      <c r="K169" s="1779"/>
      <c r="L169" s="1780"/>
      <c r="M169" s="1780"/>
      <c r="N169" s="1781"/>
      <c r="O169" s="111"/>
      <c r="P169" s="111"/>
      <c r="Q169" s="111"/>
      <c r="R169" s="111"/>
      <c r="S169" s="111"/>
      <c r="T169" s="111"/>
      <c r="U169" s="111"/>
      <c r="V169" s="111"/>
      <c r="W169" s="111"/>
      <c r="X169" s="111"/>
      <c r="Y169" s="111"/>
      <c r="Z169" s="111"/>
      <c r="AA169" s="111"/>
      <c r="AB169" s="111"/>
      <c r="AC169" s="111"/>
      <c r="AD169" s="111"/>
      <c r="AE169" s="111"/>
      <c r="AF169" s="111"/>
    </row>
    <row r="170" spans="2:32" x14ac:dyDescent="0.3">
      <c r="C170" s="898"/>
      <c r="D170" s="899"/>
      <c r="E170" s="899"/>
      <c r="F170" s="900"/>
      <c r="G170" s="899"/>
      <c r="H170" s="180"/>
      <c r="I170" s="1790"/>
      <c r="J170" s="1790"/>
      <c r="K170" s="1830"/>
      <c r="L170" s="1830"/>
      <c r="M170" s="1830"/>
      <c r="N170" s="1830"/>
      <c r="O170" s="111"/>
      <c r="P170" s="111"/>
      <c r="Q170" s="111"/>
      <c r="R170" s="111"/>
      <c r="S170" s="111"/>
      <c r="T170" s="111"/>
      <c r="U170" s="111"/>
      <c r="V170" s="111"/>
      <c r="W170" s="111"/>
      <c r="X170" s="111"/>
      <c r="Y170" s="111"/>
      <c r="Z170" s="111"/>
      <c r="AA170" s="111"/>
      <c r="AB170" s="111"/>
      <c r="AC170" s="111"/>
      <c r="AD170" s="111"/>
      <c r="AE170" s="111"/>
      <c r="AF170" s="111"/>
    </row>
    <row r="171" spans="2:32" x14ac:dyDescent="0.3">
      <c r="B171" s="897" t="s">
        <v>1095</v>
      </c>
      <c r="C171" s="1816"/>
      <c r="D171" s="1799"/>
      <c r="E171" s="1799"/>
      <c r="F171" s="1799"/>
      <c r="G171" s="1799"/>
      <c r="H171" s="180"/>
      <c r="I171" s="1829"/>
      <c r="J171" s="1829"/>
      <c r="K171" s="1806"/>
      <c r="L171" s="1806"/>
      <c r="M171" s="1806"/>
      <c r="N171" s="1806"/>
      <c r="O171" s="111"/>
      <c r="P171" s="111"/>
      <c r="Q171" s="111"/>
      <c r="R171" s="111"/>
      <c r="S171" s="111"/>
      <c r="T171" s="111"/>
      <c r="U171" s="111"/>
      <c r="V171" s="111"/>
      <c r="W171" s="111"/>
      <c r="X171" s="111"/>
      <c r="Y171" s="111"/>
      <c r="Z171" s="111"/>
      <c r="AA171" s="111"/>
      <c r="AB171" s="111"/>
      <c r="AC171" s="111"/>
      <c r="AD171" s="111"/>
      <c r="AE171" s="111"/>
      <c r="AF171" s="111"/>
    </row>
    <row r="172" spans="2:32" x14ac:dyDescent="0.3">
      <c r="C172" s="898"/>
      <c r="D172" s="899"/>
      <c r="E172" s="899"/>
      <c r="F172" s="900"/>
      <c r="G172" s="899"/>
      <c r="H172" s="180"/>
      <c r="I172" s="900"/>
      <c r="J172" s="900"/>
      <c r="K172" s="899"/>
      <c r="L172" s="899"/>
      <c r="M172" s="899"/>
      <c r="N172" s="899"/>
      <c r="O172" s="111"/>
      <c r="P172" s="111"/>
      <c r="Q172" s="111"/>
      <c r="R172" s="111"/>
      <c r="S172" s="111"/>
      <c r="T172" s="111"/>
      <c r="U172" s="111"/>
      <c r="V172" s="111"/>
      <c r="W172" s="111"/>
      <c r="X172" s="111"/>
      <c r="Y172" s="111"/>
      <c r="Z172" s="111"/>
      <c r="AA172" s="111"/>
      <c r="AB172" s="111"/>
      <c r="AC172" s="111"/>
      <c r="AD172" s="111"/>
      <c r="AE172" s="111"/>
      <c r="AF172" s="111"/>
    </row>
    <row r="173" spans="2:32" ht="15" thickBot="1" x14ac:dyDescent="0.35">
      <c r="B173" s="595" t="s">
        <v>1098</v>
      </c>
      <c r="C173" s="1816"/>
      <c r="D173" s="1799"/>
      <c r="E173" s="1799"/>
      <c r="F173" s="1799"/>
      <c r="G173" s="1799"/>
      <c r="H173" s="185"/>
      <c r="I173" s="1829"/>
      <c r="J173" s="1829"/>
      <c r="K173" s="1806"/>
      <c r="L173" s="1806"/>
      <c r="M173" s="1806"/>
      <c r="N173" s="1806"/>
      <c r="O173" s="111"/>
      <c r="P173" s="111"/>
      <c r="Q173" s="111"/>
      <c r="R173" s="111"/>
      <c r="S173" s="111"/>
      <c r="T173" s="111"/>
      <c r="U173" s="111"/>
      <c r="V173" s="111"/>
      <c r="W173" s="111"/>
      <c r="X173" s="111"/>
      <c r="Y173" s="111"/>
      <c r="Z173" s="111"/>
      <c r="AA173" s="111"/>
      <c r="AB173" s="111"/>
      <c r="AC173" s="111"/>
      <c r="AD173" s="111"/>
      <c r="AE173" s="111"/>
      <c r="AF173" s="111"/>
    </row>
    <row r="174" spans="2:32" x14ac:dyDescent="0.3">
      <c r="B174" s="893"/>
      <c r="C174" s="894"/>
      <c r="D174" s="894"/>
      <c r="E174" s="894"/>
      <c r="F174" s="894"/>
      <c r="G174" s="894"/>
      <c r="H174" s="895"/>
      <c r="I174" s="894"/>
      <c r="J174" s="894"/>
      <c r="K174" s="894"/>
      <c r="L174" s="894"/>
      <c r="M174" s="894"/>
      <c r="N174" s="894"/>
      <c r="O174" s="111"/>
      <c r="P174" s="111"/>
      <c r="Q174" s="111"/>
      <c r="R174" s="111"/>
      <c r="S174" s="111"/>
      <c r="T174" s="111"/>
      <c r="U174" s="111"/>
      <c r="V174" s="111"/>
      <c r="W174" s="111"/>
      <c r="X174" s="111"/>
      <c r="Y174" s="111"/>
      <c r="Z174" s="111"/>
      <c r="AA174" s="111"/>
      <c r="AB174" s="111"/>
      <c r="AC174" s="111"/>
      <c r="AD174" s="111"/>
      <c r="AE174" s="111"/>
      <c r="AF174" s="111"/>
    </row>
    <row r="175" spans="2:32" x14ac:dyDescent="0.3">
      <c r="C175" s="1772" t="s">
        <v>1130</v>
      </c>
      <c r="D175" s="1773"/>
      <c r="E175" s="1773"/>
      <c r="F175" s="1773"/>
      <c r="G175" s="1773"/>
      <c r="H175" s="1773"/>
      <c r="I175" s="1770"/>
      <c r="J175" s="1770"/>
      <c r="K175" s="1770"/>
      <c r="L175" s="1770"/>
      <c r="M175" s="1770"/>
      <c r="N175" s="1770"/>
      <c r="O175" s="111"/>
      <c r="P175" s="111"/>
      <c r="Q175" s="111"/>
      <c r="R175" s="111"/>
      <c r="S175" s="111"/>
      <c r="T175" s="111"/>
      <c r="U175" s="111"/>
      <c r="V175" s="111"/>
      <c r="W175" s="111"/>
      <c r="X175" s="111"/>
      <c r="Y175" s="111"/>
      <c r="Z175" s="111"/>
      <c r="AA175" s="111"/>
      <c r="AB175" s="111"/>
      <c r="AC175" s="111"/>
      <c r="AD175" s="111"/>
      <c r="AE175" s="111"/>
      <c r="AF175" s="111"/>
    </row>
    <row r="176" spans="2:32" ht="15" thickBot="1" x14ac:dyDescent="0.35">
      <c r="C176" s="906"/>
      <c r="D176" s="904"/>
      <c r="E176" s="904"/>
      <c r="F176" s="904"/>
      <c r="G176" s="904"/>
      <c r="H176" s="905"/>
      <c r="O176" s="111"/>
      <c r="P176" s="111"/>
      <c r="Q176" s="111"/>
      <c r="R176" s="111"/>
      <c r="S176" s="111"/>
      <c r="T176" s="111"/>
      <c r="U176" s="111"/>
      <c r="V176" s="111"/>
      <c r="W176" s="111"/>
      <c r="X176" s="111"/>
      <c r="Y176" s="111"/>
      <c r="Z176" s="111"/>
      <c r="AA176" s="111"/>
      <c r="AB176" s="111"/>
      <c r="AC176" s="111"/>
      <c r="AD176" s="111"/>
      <c r="AE176" s="111"/>
      <c r="AF176" s="111"/>
    </row>
    <row r="177" spans="2:32" x14ac:dyDescent="0.3">
      <c r="B177" s="595" t="s">
        <v>414</v>
      </c>
      <c r="C177" s="1799"/>
      <c r="D177" s="1799"/>
      <c r="E177" s="1799"/>
      <c r="F177" s="1799"/>
      <c r="G177" s="1799"/>
      <c r="H177" s="1056"/>
      <c r="I177" s="1829"/>
      <c r="J177" s="1829"/>
      <c r="K177" s="1779"/>
      <c r="L177" s="1780"/>
      <c r="M177" s="1780"/>
      <c r="N177" s="1781"/>
      <c r="O177" s="111"/>
      <c r="P177" s="111"/>
      <c r="Q177" s="111"/>
      <c r="R177" s="111"/>
      <c r="S177" s="111"/>
      <c r="T177" s="111"/>
      <c r="U177" s="111"/>
      <c r="V177" s="111"/>
      <c r="W177" s="111"/>
      <c r="X177" s="111"/>
      <c r="Y177" s="111"/>
      <c r="Z177" s="111"/>
      <c r="AA177" s="111"/>
      <c r="AB177" s="111"/>
      <c r="AC177" s="111"/>
      <c r="AD177" s="111"/>
      <c r="AE177" s="111"/>
      <c r="AF177" s="111"/>
    </row>
    <row r="178" spans="2:32" x14ac:dyDescent="0.3">
      <c r="B178" s="897" t="s">
        <v>86</v>
      </c>
      <c r="C178" s="1816"/>
      <c r="D178" s="1799"/>
      <c r="E178" s="1799"/>
      <c r="F178" s="1799"/>
      <c r="G178" s="1799"/>
      <c r="H178" s="180"/>
      <c r="I178" s="1829"/>
      <c r="J178" s="1829"/>
      <c r="K178" s="1779"/>
      <c r="L178" s="1780"/>
      <c r="M178" s="1780"/>
      <c r="N178" s="1781"/>
      <c r="O178" s="111"/>
      <c r="P178" s="111"/>
      <c r="Q178" s="111"/>
      <c r="R178" s="111"/>
      <c r="S178" s="111"/>
      <c r="T178" s="111"/>
      <c r="U178" s="111"/>
      <c r="V178" s="111"/>
      <c r="W178" s="111"/>
      <c r="X178" s="111"/>
      <c r="Y178" s="111"/>
      <c r="Z178" s="111"/>
      <c r="AA178" s="111"/>
      <c r="AB178" s="111"/>
      <c r="AC178" s="111"/>
      <c r="AD178" s="111"/>
      <c r="AE178" s="111"/>
      <c r="AF178" s="111"/>
    </row>
    <row r="179" spans="2:32" x14ac:dyDescent="0.3">
      <c r="B179" s="595" t="s">
        <v>1093</v>
      </c>
      <c r="C179" s="1816"/>
      <c r="D179" s="1799"/>
      <c r="E179" s="1799"/>
      <c r="F179" s="1799"/>
      <c r="G179" s="1799"/>
      <c r="H179" s="180"/>
      <c r="I179" s="1829"/>
      <c r="J179" s="1829"/>
      <c r="K179" s="1779"/>
      <c r="L179" s="1780"/>
      <c r="M179" s="1780"/>
      <c r="N179" s="1781"/>
      <c r="O179" s="111"/>
      <c r="P179" s="111"/>
      <c r="Q179" s="111"/>
      <c r="R179" s="111"/>
      <c r="S179" s="111"/>
      <c r="T179" s="111"/>
      <c r="U179" s="111"/>
      <c r="V179" s="111"/>
      <c r="W179" s="111"/>
      <c r="X179" s="111"/>
      <c r="Y179" s="111"/>
      <c r="Z179" s="111"/>
      <c r="AA179" s="111"/>
      <c r="AB179" s="111"/>
      <c r="AC179" s="111"/>
      <c r="AD179" s="111"/>
      <c r="AE179" s="111"/>
      <c r="AF179" s="111"/>
    </row>
    <row r="180" spans="2:32" x14ac:dyDescent="0.3">
      <c r="C180" s="898"/>
      <c r="D180" s="899"/>
      <c r="E180" s="899"/>
      <c r="F180" s="900"/>
      <c r="G180" s="899"/>
      <c r="H180" s="180"/>
      <c r="I180" s="1790"/>
      <c r="J180" s="1790"/>
      <c r="K180" s="1830"/>
      <c r="L180" s="1830"/>
      <c r="M180" s="1830"/>
      <c r="N180" s="1830"/>
      <c r="O180" s="111"/>
      <c r="P180" s="111"/>
      <c r="Q180" s="111"/>
      <c r="R180" s="111"/>
      <c r="S180" s="111"/>
      <c r="T180" s="111"/>
      <c r="U180" s="111"/>
      <c r="V180" s="111"/>
      <c r="W180" s="111"/>
      <c r="X180" s="111"/>
      <c r="Y180" s="111"/>
      <c r="Z180" s="111"/>
      <c r="AA180" s="111"/>
      <c r="AB180" s="111"/>
      <c r="AC180" s="111"/>
      <c r="AD180" s="111"/>
      <c r="AE180" s="111"/>
      <c r="AF180" s="111"/>
    </row>
    <row r="181" spans="2:32" x14ac:dyDescent="0.3">
      <c r="B181" s="897" t="s">
        <v>1095</v>
      </c>
      <c r="C181" s="1816"/>
      <c r="D181" s="1799"/>
      <c r="E181" s="1799"/>
      <c r="F181" s="1799"/>
      <c r="G181" s="1799"/>
      <c r="H181" s="180"/>
      <c r="I181" s="1829"/>
      <c r="J181" s="1829"/>
      <c r="K181" s="1806"/>
      <c r="L181" s="1806"/>
      <c r="M181" s="1806"/>
      <c r="N181" s="1806"/>
      <c r="O181" s="111"/>
      <c r="P181" s="111"/>
      <c r="Q181" s="111"/>
      <c r="R181" s="111"/>
      <c r="S181" s="111"/>
      <c r="T181" s="111"/>
      <c r="U181" s="111"/>
      <c r="V181" s="111"/>
      <c r="W181" s="111"/>
      <c r="X181" s="111"/>
      <c r="Y181" s="111"/>
      <c r="Z181" s="111"/>
      <c r="AA181" s="111"/>
      <c r="AB181" s="111"/>
      <c r="AC181" s="111"/>
      <c r="AD181" s="111"/>
      <c r="AE181" s="111"/>
      <c r="AF181" s="111"/>
    </row>
    <row r="182" spans="2:32" x14ac:dyDescent="0.3">
      <c r="C182" s="898"/>
      <c r="D182" s="899"/>
      <c r="E182" s="899"/>
      <c r="F182" s="900"/>
      <c r="G182" s="899"/>
      <c r="H182" s="180"/>
      <c r="I182" s="900"/>
      <c r="J182" s="900"/>
      <c r="K182" s="899"/>
      <c r="L182" s="899"/>
      <c r="M182" s="899"/>
      <c r="N182" s="899"/>
      <c r="O182" s="111"/>
      <c r="P182" s="111"/>
      <c r="Q182" s="111"/>
      <c r="R182" s="111"/>
      <c r="S182" s="111"/>
      <c r="T182" s="111"/>
      <c r="U182" s="111"/>
      <c r="V182" s="111"/>
      <c r="W182" s="111"/>
      <c r="X182" s="111"/>
      <c r="Y182" s="111"/>
      <c r="Z182" s="111"/>
      <c r="AA182" s="111"/>
      <c r="AB182" s="111"/>
      <c r="AC182" s="111"/>
      <c r="AD182" s="111"/>
      <c r="AE182" s="111"/>
      <c r="AF182" s="111"/>
    </row>
    <row r="183" spans="2:32" ht="15" thickBot="1" x14ac:dyDescent="0.35">
      <c r="B183" s="595" t="s">
        <v>1098</v>
      </c>
      <c r="C183" s="1816"/>
      <c r="D183" s="1799"/>
      <c r="E183" s="1799"/>
      <c r="F183" s="1799"/>
      <c r="G183" s="1799"/>
      <c r="H183" s="185"/>
      <c r="I183" s="1829"/>
      <c r="J183" s="1829"/>
      <c r="K183" s="1806"/>
      <c r="L183" s="1806"/>
      <c r="M183" s="1806"/>
      <c r="N183" s="1806"/>
      <c r="O183" s="111"/>
      <c r="P183" s="111"/>
      <c r="Q183" s="111"/>
      <c r="R183" s="111"/>
      <c r="S183" s="111"/>
      <c r="T183" s="111"/>
      <c r="U183" s="111"/>
      <c r="V183" s="111"/>
      <c r="W183" s="111"/>
      <c r="X183" s="111"/>
      <c r="Y183" s="111"/>
      <c r="Z183" s="111"/>
      <c r="AA183" s="111"/>
      <c r="AB183" s="111"/>
      <c r="AC183" s="111"/>
      <c r="AD183" s="111"/>
      <c r="AE183" s="111"/>
      <c r="AF183" s="111"/>
    </row>
    <row r="184" spans="2:32" x14ac:dyDescent="0.3">
      <c r="B184" s="893"/>
      <c r="C184" s="907"/>
      <c r="D184" s="894"/>
      <c r="E184" s="894"/>
      <c r="F184" s="894"/>
      <c r="G184" s="894"/>
      <c r="H184" s="895"/>
      <c r="I184" s="894"/>
      <c r="J184" s="894"/>
      <c r="K184" s="894"/>
      <c r="L184" s="894"/>
      <c r="M184" s="894"/>
      <c r="N184" s="894"/>
      <c r="O184" s="111"/>
      <c r="P184" s="111"/>
      <c r="Q184" s="111"/>
      <c r="R184" s="111"/>
      <c r="S184" s="111"/>
      <c r="T184" s="111"/>
      <c r="U184" s="111"/>
      <c r="V184" s="111"/>
      <c r="W184" s="111"/>
      <c r="X184" s="111"/>
      <c r="Y184" s="111"/>
      <c r="Z184" s="111"/>
      <c r="AA184" s="111"/>
      <c r="AB184" s="111"/>
      <c r="AC184" s="111"/>
      <c r="AD184" s="111"/>
      <c r="AE184" s="111"/>
      <c r="AF184" s="111"/>
    </row>
    <row r="185" spans="2:32" x14ac:dyDescent="0.3">
      <c r="C185" s="1772" t="s">
        <v>1131</v>
      </c>
      <c r="D185" s="1773"/>
      <c r="E185" s="1773"/>
      <c r="F185" s="1773"/>
      <c r="G185" s="1773"/>
      <c r="H185" s="1773"/>
      <c r="I185" s="1770"/>
      <c r="J185" s="1770"/>
      <c r="K185" s="1770"/>
      <c r="L185" s="1770"/>
      <c r="M185" s="1770"/>
      <c r="N185" s="1770"/>
      <c r="O185" s="111"/>
      <c r="P185" s="111"/>
      <c r="Q185" s="111"/>
      <c r="R185" s="111"/>
      <c r="S185" s="111"/>
      <c r="T185" s="111"/>
      <c r="U185" s="111"/>
      <c r="V185" s="111"/>
      <c r="W185" s="111"/>
      <c r="X185" s="111"/>
      <c r="Y185" s="111"/>
      <c r="Z185" s="111"/>
      <c r="AA185" s="111"/>
      <c r="AB185" s="111"/>
      <c r="AC185" s="111"/>
      <c r="AD185" s="111"/>
      <c r="AE185" s="111"/>
      <c r="AF185" s="111"/>
    </row>
    <row r="186" spans="2:32" ht="15" thickBot="1" x14ac:dyDescent="0.35">
      <c r="C186" s="1772"/>
      <c r="D186" s="1773"/>
      <c r="E186" s="1773"/>
      <c r="F186" s="1773"/>
      <c r="G186" s="1773"/>
      <c r="H186" s="1773"/>
      <c r="I186" s="1770"/>
      <c r="J186" s="1770"/>
      <c r="K186" s="1770"/>
      <c r="L186" s="1770"/>
      <c r="M186" s="1770"/>
      <c r="N186" s="1770"/>
      <c r="O186" s="111"/>
      <c r="P186" s="111"/>
      <c r="Q186" s="111"/>
      <c r="R186" s="111"/>
      <c r="S186" s="111"/>
      <c r="T186" s="111"/>
      <c r="U186" s="111"/>
      <c r="V186" s="111"/>
      <c r="W186" s="111"/>
      <c r="X186" s="111"/>
      <c r="Y186" s="111"/>
      <c r="Z186" s="111"/>
      <c r="AA186" s="111"/>
      <c r="AB186" s="111"/>
      <c r="AC186" s="111"/>
      <c r="AD186" s="111"/>
      <c r="AE186" s="111"/>
      <c r="AF186" s="111"/>
    </row>
    <row r="187" spans="2:32" x14ac:dyDescent="0.3">
      <c r="B187" s="595" t="s">
        <v>414</v>
      </c>
      <c r="C187" s="1799"/>
      <c r="D187" s="1799"/>
      <c r="E187" s="1799"/>
      <c r="F187" s="1799"/>
      <c r="G187" s="1799"/>
      <c r="H187" s="1056"/>
      <c r="I187" s="1829"/>
      <c r="J187" s="1829"/>
      <c r="K187" s="1779"/>
      <c r="L187" s="1780"/>
      <c r="M187" s="1780"/>
      <c r="N187" s="1781"/>
      <c r="O187" s="111"/>
      <c r="P187" s="111"/>
      <c r="Q187" s="111"/>
      <c r="R187" s="111"/>
      <c r="S187" s="111"/>
      <c r="T187" s="111"/>
      <c r="U187" s="111"/>
      <c r="V187" s="111"/>
      <c r="W187" s="111"/>
      <c r="X187" s="111"/>
      <c r="Y187" s="111"/>
      <c r="Z187" s="111"/>
      <c r="AA187" s="111"/>
      <c r="AB187" s="111"/>
      <c r="AC187" s="111"/>
      <c r="AD187" s="111"/>
      <c r="AE187" s="111"/>
      <c r="AF187" s="111"/>
    </row>
    <row r="188" spans="2:32" x14ac:dyDescent="0.3">
      <c r="B188" s="897" t="s">
        <v>86</v>
      </c>
      <c r="C188" s="1816"/>
      <c r="D188" s="1799"/>
      <c r="E188" s="1799"/>
      <c r="F188" s="1799"/>
      <c r="G188" s="1799"/>
      <c r="H188" s="180"/>
      <c r="I188" s="1829"/>
      <c r="J188" s="1829"/>
      <c r="K188" s="1779"/>
      <c r="L188" s="1780"/>
      <c r="M188" s="1780"/>
      <c r="N188" s="1781"/>
      <c r="O188" s="111"/>
      <c r="P188" s="111"/>
      <c r="Q188" s="111"/>
      <c r="R188" s="111"/>
      <c r="S188" s="111"/>
      <c r="T188" s="111"/>
      <c r="U188" s="111"/>
      <c r="V188" s="111"/>
      <c r="W188" s="111"/>
      <c r="X188" s="111"/>
      <c r="Y188" s="111"/>
      <c r="Z188" s="111"/>
      <c r="AA188" s="111"/>
      <c r="AB188" s="111"/>
      <c r="AC188" s="111"/>
      <c r="AD188" s="111"/>
      <c r="AE188" s="111"/>
      <c r="AF188" s="111"/>
    </row>
    <row r="189" spans="2:32" x14ac:dyDescent="0.3">
      <c r="B189" s="595" t="s">
        <v>1093</v>
      </c>
      <c r="C189" s="1816"/>
      <c r="D189" s="1799"/>
      <c r="E189" s="1799"/>
      <c r="F189" s="1799"/>
      <c r="G189" s="1799"/>
      <c r="H189" s="180"/>
      <c r="I189" s="1829"/>
      <c r="J189" s="1829"/>
      <c r="K189" s="1779"/>
      <c r="L189" s="1780"/>
      <c r="M189" s="1780"/>
      <c r="N189" s="1781"/>
      <c r="O189" s="111"/>
      <c r="P189" s="111"/>
      <c r="Q189" s="111"/>
      <c r="R189" s="111"/>
      <c r="S189" s="111"/>
      <c r="T189" s="111"/>
      <c r="U189" s="111"/>
      <c r="V189" s="111"/>
      <c r="W189" s="111"/>
      <c r="X189" s="111"/>
      <c r="Y189" s="111"/>
      <c r="Z189" s="111"/>
      <c r="AA189" s="111"/>
      <c r="AB189" s="111"/>
      <c r="AC189" s="111"/>
      <c r="AD189" s="111"/>
      <c r="AE189" s="111"/>
      <c r="AF189" s="111"/>
    </row>
    <row r="190" spans="2:32" x14ac:dyDescent="0.3">
      <c r="C190" s="898"/>
      <c r="D190" s="899"/>
      <c r="E190" s="899"/>
      <c r="F190" s="900"/>
      <c r="G190" s="899"/>
      <c r="H190" s="180"/>
      <c r="I190" s="1790"/>
      <c r="J190" s="1790"/>
      <c r="K190" s="1830"/>
      <c r="L190" s="1830"/>
      <c r="M190" s="1830"/>
      <c r="N190" s="1830"/>
      <c r="O190" s="111"/>
      <c r="P190" s="111"/>
      <c r="Q190" s="111"/>
      <c r="R190" s="111"/>
      <c r="S190" s="111"/>
      <c r="T190" s="111"/>
      <c r="U190" s="111"/>
      <c r="V190" s="111"/>
      <c r="W190" s="111"/>
      <c r="X190" s="111"/>
      <c r="Y190" s="111"/>
      <c r="Z190" s="111"/>
      <c r="AA190" s="111"/>
      <c r="AB190" s="111"/>
      <c r="AC190" s="111"/>
      <c r="AD190" s="111"/>
      <c r="AE190" s="111"/>
      <c r="AF190" s="111"/>
    </row>
    <row r="191" spans="2:32" x14ac:dyDescent="0.3">
      <c r="B191" s="897" t="s">
        <v>1095</v>
      </c>
      <c r="C191" s="1816"/>
      <c r="D191" s="1799"/>
      <c r="E191" s="1799"/>
      <c r="F191" s="1799"/>
      <c r="G191" s="1799"/>
      <c r="H191" s="180"/>
      <c r="I191" s="1829"/>
      <c r="J191" s="1829"/>
      <c r="K191" s="1806"/>
      <c r="L191" s="1806"/>
      <c r="M191" s="1806"/>
      <c r="N191" s="1806"/>
      <c r="O191" s="111"/>
      <c r="P191" s="111"/>
      <c r="Q191" s="111"/>
      <c r="R191" s="111"/>
      <c r="S191" s="111"/>
      <c r="T191" s="111"/>
      <c r="U191" s="111"/>
      <c r="V191" s="111"/>
      <c r="W191" s="111"/>
      <c r="X191" s="111"/>
      <c r="Y191" s="111"/>
      <c r="Z191" s="111"/>
      <c r="AA191" s="111"/>
      <c r="AB191" s="111"/>
      <c r="AC191" s="111"/>
      <c r="AD191" s="111"/>
      <c r="AE191" s="111"/>
      <c r="AF191" s="111"/>
    </row>
    <row r="192" spans="2:32" x14ac:dyDescent="0.3">
      <c r="C192" s="898"/>
      <c r="D192" s="899"/>
      <c r="E192" s="899"/>
      <c r="F192" s="900"/>
      <c r="G192" s="899"/>
      <c r="H192" s="180"/>
      <c r="I192" s="900"/>
      <c r="J192" s="900"/>
      <c r="K192" s="899"/>
      <c r="L192" s="899"/>
      <c r="M192" s="899"/>
      <c r="N192" s="899"/>
      <c r="O192" s="111"/>
      <c r="P192" s="111"/>
      <c r="Q192" s="111"/>
      <c r="R192" s="111"/>
      <c r="S192" s="111"/>
      <c r="T192" s="111"/>
      <c r="U192" s="111"/>
      <c r="V192" s="111"/>
      <c r="W192" s="111"/>
      <c r="X192" s="111"/>
      <c r="Y192" s="111"/>
      <c r="Z192" s="111"/>
      <c r="AA192" s="111"/>
      <c r="AB192" s="111"/>
      <c r="AC192" s="111"/>
      <c r="AD192" s="111"/>
      <c r="AE192" s="111"/>
      <c r="AF192" s="111"/>
    </row>
    <row r="193" spans="1:32" ht="15" thickBot="1" x14ac:dyDescent="0.35">
      <c r="B193" s="595" t="s">
        <v>1098</v>
      </c>
      <c r="C193" s="1816"/>
      <c r="D193" s="1799"/>
      <c r="E193" s="1799"/>
      <c r="F193" s="1799"/>
      <c r="G193" s="1799"/>
      <c r="H193" s="185"/>
      <c r="I193" s="1829"/>
      <c r="J193" s="1829"/>
      <c r="K193" s="1806"/>
      <c r="L193" s="1806"/>
      <c r="M193" s="1806"/>
      <c r="N193" s="1806"/>
      <c r="O193" s="111"/>
      <c r="P193" s="111"/>
      <c r="Q193" s="111"/>
      <c r="R193" s="111"/>
      <c r="S193" s="111"/>
      <c r="T193" s="111"/>
      <c r="U193" s="111"/>
      <c r="V193" s="111"/>
      <c r="W193" s="111"/>
      <c r="X193" s="111"/>
      <c r="Y193" s="111"/>
      <c r="Z193" s="111"/>
      <c r="AA193" s="111"/>
      <c r="AB193" s="111"/>
      <c r="AC193" s="111"/>
      <c r="AD193" s="111"/>
      <c r="AE193" s="111"/>
      <c r="AF193" s="111"/>
    </row>
    <row r="194" spans="1:32" x14ac:dyDescent="0.3">
      <c r="B194" s="893"/>
      <c r="C194" s="894"/>
      <c r="D194" s="894"/>
      <c r="E194" s="894"/>
      <c r="F194" s="894"/>
      <c r="G194" s="894"/>
      <c r="H194" s="895"/>
      <c r="I194" s="894"/>
      <c r="J194" s="894"/>
      <c r="K194" s="894"/>
      <c r="L194" s="894"/>
      <c r="M194" s="894"/>
      <c r="N194" s="894"/>
      <c r="O194" s="111"/>
      <c r="P194" s="111"/>
      <c r="Q194" s="111"/>
      <c r="R194" s="111"/>
      <c r="S194" s="111"/>
      <c r="T194" s="111"/>
      <c r="U194" s="111"/>
      <c r="V194" s="111"/>
      <c r="W194" s="111"/>
      <c r="X194" s="111"/>
      <c r="Y194" s="111"/>
      <c r="Z194" s="111"/>
      <c r="AA194" s="111"/>
      <c r="AB194" s="111"/>
      <c r="AC194" s="111"/>
      <c r="AD194" s="111"/>
      <c r="AE194" s="111"/>
      <c r="AF194" s="111"/>
    </row>
    <row r="195" spans="1:32" x14ac:dyDescent="0.3">
      <c r="A195" s="111"/>
      <c r="B195" s="111"/>
      <c r="C195" s="111"/>
      <c r="D195" s="111"/>
      <c r="E195" s="111"/>
      <c r="F195" s="111"/>
      <c r="G195" s="111"/>
      <c r="H195" s="111"/>
      <c r="I195" s="111"/>
      <c r="J195" s="111"/>
      <c r="K195" s="111"/>
      <c r="L195" s="111"/>
      <c r="M195" s="111"/>
      <c r="N195" s="111"/>
      <c r="O195" s="111"/>
      <c r="P195" s="111"/>
      <c r="Q195" s="111"/>
      <c r="R195" s="111"/>
      <c r="S195" s="111"/>
      <c r="T195" s="111"/>
      <c r="U195" s="111"/>
      <c r="V195" s="111"/>
      <c r="W195" s="111"/>
      <c r="X195" s="111"/>
      <c r="Y195" s="111"/>
      <c r="Z195" s="111"/>
      <c r="AA195" s="111"/>
      <c r="AB195" s="111"/>
      <c r="AC195" s="111"/>
      <c r="AD195" s="111"/>
      <c r="AE195" s="111"/>
      <c r="AF195" s="111"/>
    </row>
    <row r="196" spans="1:32" x14ac:dyDescent="0.3">
      <c r="A196" s="111"/>
      <c r="B196" s="111"/>
      <c r="C196" s="111"/>
      <c r="D196" s="111"/>
      <c r="E196" s="111"/>
      <c r="F196" s="111"/>
      <c r="G196" s="111"/>
      <c r="H196" s="111"/>
      <c r="I196" s="111"/>
      <c r="J196" s="111"/>
      <c r="K196" s="111"/>
      <c r="L196" s="111"/>
      <c r="M196" s="111"/>
      <c r="N196" s="111"/>
      <c r="O196" s="111"/>
      <c r="P196" s="111"/>
      <c r="Q196" s="111"/>
      <c r="R196" s="111"/>
      <c r="S196" s="111"/>
      <c r="T196" s="111"/>
      <c r="U196" s="111"/>
      <c r="V196" s="111"/>
      <c r="W196" s="111"/>
      <c r="X196" s="111"/>
      <c r="Y196" s="111"/>
      <c r="Z196" s="111"/>
      <c r="AA196" s="111"/>
      <c r="AB196" s="111"/>
      <c r="AC196" s="111"/>
      <c r="AD196" s="111"/>
      <c r="AE196" s="111"/>
      <c r="AF196" s="111"/>
    </row>
    <row r="197" spans="1:32" x14ac:dyDescent="0.3">
      <c r="A197" s="111"/>
      <c r="B197" s="111"/>
      <c r="C197" s="111"/>
      <c r="D197" s="111"/>
      <c r="E197" s="111"/>
      <c r="F197" s="111"/>
      <c r="G197" s="111"/>
      <c r="H197" s="111"/>
      <c r="I197" s="111"/>
      <c r="J197" s="111"/>
      <c r="K197" s="111"/>
      <c r="L197" s="111"/>
      <c r="M197" s="111"/>
      <c r="N197" s="111"/>
      <c r="O197" s="111"/>
      <c r="P197" s="111"/>
      <c r="Q197" s="111"/>
      <c r="R197" s="111"/>
      <c r="S197" s="111"/>
      <c r="T197" s="111"/>
      <c r="U197" s="111"/>
      <c r="V197" s="111"/>
      <c r="W197" s="111"/>
      <c r="X197" s="111"/>
      <c r="Y197" s="111"/>
      <c r="Z197" s="111"/>
      <c r="AA197" s="111"/>
      <c r="AB197" s="111"/>
      <c r="AC197" s="111"/>
      <c r="AD197" s="111"/>
      <c r="AE197" s="111"/>
      <c r="AF197" s="111"/>
    </row>
    <row r="198" spans="1:32" x14ac:dyDescent="0.3">
      <c r="A198" s="111"/>
      <c r="B198" s="111"/>
      <c r="C198" s="111"/>
      <c r="D198" s="111"/>
      <c r="E198" s="111"/>
      <c r="F198" s="111"/>
      <c r="G198" s="111"/>
      <c r="H198" s="111"/>
      <c r="I198" s="111"/>
      <c r="J198" s="111"/>
      <c r="K198" s="111"/>
      <c r="L198" s="111"/>
      <c r="M198" s="111"/>
      <c r="N198" s="111"/>
      <c r="O198" s="111"/>
      <c r="P198" s="111"/>
      <c r="Q198" s="111"/>
      <c r="R198" s="111"/>
      <c r="S198" s="111"/>
      <c r="T198" s="111"/>
      <c r="U198" s="111"/>
      <c r="V198" s="111"/>
      <c r="W198" s="111"/>
      <c r="X198" s="111"/>
      <c r="Y198" s="111"/>
      <c r="Z198" s="111"/>
      <c r="AA198" s="111"/>
      <c r="AB198" s="111"/>
      <c r="AC198" s="111"/>
      <c r="AD198" s="111"/>
      <c r="AE198" s="111"/>
      <c r="AF198" s="111"/>
    </row>
    <row r="199" spans="1:32" x14ac:dyDescent="0.3">
      <c r="A199" s="111"/>
      <c r="B199" s="111"/>
      <c r="C199" s="111"/>
      <c r="D199" s="111"/>
      <c r="E199" s="111"/>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c r="AB199" s="111"/>
      <c r="AC199" s="111"/>
      <c r="AD199" s="111"/>
      <c r="AE199" s="111"/>
      <c r="AF199" s="111"/>
    </row>
    <row r="200" spans="1:32" x14ac:dyDescent="0.3">
      <c r="A200" s="111"/>
      <c r="B200" s="111"/>
      <c r="C200" s="111"/>
      <c r="D200" s="111"/>
      <c r="E200" s="111"/>
      <c r="F200" s="111"/>
      <c r="G200" s="111"/>
      <c r="H200" s="111"/>
      <c r="I200" s="111"/>
      <c r="J200" s="111"/>
      <c r="K200" s="111"/>
      <c r="L200" s="111"/>
      <c r="M200" s="111"/>
      <c r="N200" s="111"/>
      <c r="O200" s="111"/>
      <c r="P200" s="111"/>
      <c r="Q200" s="111"/>
      <c r="R200" s="111"/>
      <c r="S200" s="111"/>
      <c r="T200" s="111"/>
      <c r="U200" s="111"/>
      <c r="V200" s="111"/>
      <c r="W200" s="111"/>
      <c r="X200" s="111"/>
      <c r="Y200" s="111"/>
      <c r="Z200" s="111"/>
      <c r="AA200" s="111"/>
      <c r="AB200" s="111"/>
      <c r="AC200" s="111"/>
      <c r="AD200" s="111"/>
      <c r="AE200" s="111"/>
      <c r="AF200" s="111"/>
    </row>
    <row r="201" spans="1:32" x14ac:dyDescent="0.3">
      <c r="A201" s="111"/>
      <c r="B201" s="111"/>
      <c r="C201" s="111"/>
      <c r="D201" s="111"/>
      <c r="E201" s="111"/>
      <c r="F201" s="111"/>
      <c r="G201" s="111"/>
      <c r="H201" s="111"/>
      <c r="I201" s="111"/>
      <c r="J201" s="111"/>
      <c r="K201" s="111"/>
      <c r="L201" s="111"/>
      <c r="M201" s="111"/>
      <c r="N201" s="111"/>
      <c r="O201" s="111"/>
      <c r="P201" s="111"/>
      <c r="Q201" s="111"/>
      <c r="R201" s="111"/>
      <c r="S201" s="111"/>
      <c r="T201" s="111"/>
      <c r="U201" s="111"/>
      <c r="V201" s="111"/>
      <c r="W201" s="111"/>
      <c r="X201" s="111"/>
      <c r="Y201" s="111"/>
      <c r="Z201" s="111"/>
      <c r="AA201" s="111"/>
      <c r="AB201" s="111"/>
      <c r="AC201" s="111"/>
      <c r="AD201" s="111"/>
      <c r="AE201" s="111"/>
      <c r="AF201" s="111"/>
    </row>
    <row r="202" spans="1:32" x14ac:dyDescent="0.3">
      <c r="A202" s="111"/>
      <c r="B202" s="111"/>
      <c r="C202" s="111"/>
      <c r="D202" s="111"/>
      <c r="E202" s="111"/>
      <c r="F202" s="111"/>
      <c r="G202" s="111"/>
      <c r="H202" s="111"/>
      <c r="I202" s="111"/>
      <c r="J202" s="111"/>
      <c r="K202" s="111"/>
      <c r="L202" s="111"/>
      <c r="M202" s="111"/>
      <c r="N202" s="111"/>
      <c r="O202" s="111"/>
      <c r="P202" s="111"/>
      <c r="Q202" s="111"/>
      <c r="R202" s="111"/>
      <c r="S202" s="111"/>
      <c r="T202" s="111"/>
      <c r="U202" s="111"/>
      <c r="V202" s="111"/>
      <c r="W202" s="111"/>
      <c r="X202" s="111"/>
      <c r="Y202" s="111"/>
      <c r="Z202" s="111"/>
      <c r="AA202" s="111"/>
      <c r="AB202" s="111"/>
      <c r="AC202" s="111"/>
      <c r="AD202" s="111"/>
      <c r="AE202" s="111"/>
      <c r="AF202" s="111"/>
    </row>
    <row r="203" spans="1:32" x14ac:dyDescent="0.3">
      <c r="A203" s="111"/>
      <c r="B203" s="111"/>
      <c r="C203" s="111"/>
      <c r="D203" s="111"/>
      <c r="E203" s="111"/>
      <c r="F203" s="111"/>
      <c r="G203" s="111"/>
      <c r="H203" s="111"/>
      <c r="I203" s="111"/>
      <c r="J203" s="111"/>
      <c r="K203" s="111"/>
      <c r="L203" s="111"/>
      <c r="M203" s="111"/>
      <c r="N203" s="111"/>
      <c r="O203" s="111"/>
      <c r="P203" s="111"/>
      <c r="Q203" s="111"/>
      <c r="R203" s="111"/>
      <c r="S203" s="111"/>
      <c r="T203" s="111"/>
      <c r="U203" s="111"/>
      <c r="V203" s="111"/>
      <c r="W203" s="111"/>
      <c r="X203" s="111"/>
      <c r="Y203" s="111"/>
      <c r="Z203" s="111"/>
      <c r="AA203" s="111"/>
      <c r="AB203" s="111"/>
      <c r="AC203" s="111"/>
      <c r="AD203" s="111"/>
      <c r="AE203" s="111"/>
      <c r="AF203" s="111"/>
    </row>
    <row r="204" spans="1:32" x14ac:dyDescent="0.3">
      <c r="A204" s="111"/>
      <c r="B204" s="111"/>
      <c r="C204" s="111"/>
      <c r="D204" s="111"/>
      <c r="E204" s="111"/>
      <c r="F204" s="111"/>
      <c r="G204" s="111"/>
      <c r="H204" s="111"/>
      <c r="I204" s="111"/>
      <c r="J204" s="111"/>
      <c r="K204" s="111"/>
      <c r="L204" s="111"/>
      <c r="M204" s="111"/>
      <c r="N204" s="111"/>
      <c r="O204" s="111"/>
      <c r="P204" s="111"/>
      <c r="Q204" s="111"/>
      <c r="R204" s="111"/>
      <c r="S204" s="111"/>
      <c r="T204" s="111"/>
      <c r="U204" s="111"/>
      <c r="V204" s="111"/>
      <c r="W204" s="111"/>
      <c r="X204" s="111"/>
      <c r="Y204" s="111"/>
      <c r="Z204" s="111"/>
      <c r="AA204" s="111"/>
      <c r="AB204" s="111"/>
      <c r="AC204" s="111"/>
      <c r="AD204" s="111"/>
      <c r="AE204" s="111"/>
      <c r="AF204" s="111"/>
    </row>
    <row r="205" spans="1:32" x14ac:dyDescent="0.3">
      <c r="A205" s="111"/>
      <c r="B205" s="111"/>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1"/>
      <c r="AA205" s="111"/>
      <c r="AB205" s="111"/>
      <c r="AC205" s="111"/>
      <c r="AD205" s="111"/>
      <c r="AE205" s="111"/>
      <c r="AF205" s="111"/>
    </row>
    <row r="206" spans="1:32" x14ac:dyDescent="0.3">
      <c r="A206" s="111"/>
      <c r="B206" s="111"/>
      <c r="C206" s="111"/>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1"/>
      <c r="AA206" s="111"/>
      <c r="AB206" s="111"/>
      <c r="AC206" s="111"/>
      <c r="AD206" s="111"/>
      <c r="AE206" s="111"/>
      <c r="AF206" s="111"/>
    </row>
    <row r="207" spans="1:32" x14ac:dyDescent="0.3">
      <c r="A207" s="111"/>
      <c r="B207" s="111"/>
      <c r="C207" s="111"/>
      <c r="D207" s="111"/>
      <c r="E207" s="111"/>
      <c r="F207" s="111"/>
      <c r="G207" s="111"/>
      <c r="H207" s="111"/>
      <c r="I207" s="111"/>
      <c r="J207" s="111"/>
      <c r="K207" s="111"/>
      <c r="L207" s="111"/>
      <c r="M207" s="111"/>
      <c r="N207" s="111"/>
      <c r="O207" s="111"/>
      <c r="P207" s="111"/>
      <c r="Q207" s="111"/>
      <c r="R207" s="111"/>
      <c r="S207" s="111"/>
      <c r="T207" s="111"/>
      <c r="U207" s="111"/>
      <c r="V207" s="111"/>
      <c r="W207" s="111"/>
      <c r="X207" s="111"/>
      <c r="Y207" s="111"/>
      <c r="Z207" s="111"/>
      <c r="AA207" s="111"/>
      <c r="AB207" s="111"/>
      <c r="AC207" s="111"/>
      <c r="AD207" s="111"/>
      <c r="AE207" s="111"/>
      <c r="AF207" s="111"/>
    </row>
    <row r="208" spans="1:32" x14ac:dyDescent="0.3">
      <c r="A208" s="111"/>
      <c r="B208" s="111"/>
      <c r="C208" s="111"/>
      <c r="D208" s="111"/>
      <c r="E208" s="111"/>
      <c r="F208" s="111"/>
      <c r="G208" s="111"/>
      <c r="H208" s="111"/>
      <c r="I208" s="111"/>
      <c r="J208" s="111"/>
      <c r="K208" s="111"/>
      <c r="L208" s="111"/>
      <c r="M208" s="111"/>
      <c r="N208" s="111"/>
      <c r="O208" s="111"/>
      <c r="P208" s="111"/>
      <c r="Q208" s="111"/>
      <c r="R208" s="111"/>
      <c r="S208" s="111"/>
      <c r="T208" s="111"/>
      <c r="U208" s="111"/>
      <c r="V208" s="111"/>
      <c r="W208" s="111"/>
      <c r="X208" s="111"/>
      <c r="Y208" s="111"/>
      <c r="Z208" s="111"/>
      <c r="AA208" s="111"/>
      <c r="AB208" s="111"/>
      <c r="AC208" s="111"/>
      <c r="AD208" s="111"/>
      <c r="AE208" s="111"/>
      <c r="AF208" s="111"/>
    </row>
    <row r="209" spans="1:32" x14ac:dyDescent="0.3">
      <c r="A209" s="111"/>
      <c r="B209" s="111"/>
      <c r="C209" s="111"/>
      <c r="D209" s="111"/>
      <c r="E209" s="111"/>
      <c r="F209" s="111"/>
      <c r="G209" s="111"/>
      <c r="H209" s="111"/>
      <c r="I209" s="111"/>
      <c r="J209" s="111"/>
      <c r="K209" s="111"/>
      <c r="L209" s="111"/>
      <c r="M209" s="111"/>
      <c r="N209" s="111"/>
      <c r="O209" s="111"/>
      <c r="P209" s="111"/>
      <c r="Q209" s="111"/>
      <c r="R209" s="111"/>
      <c r="S209" s="111"/>
      <c r="T209" s="111"/>
      <c r="U209" s="111"/>
      <c r="V209" s="111"/>
      <c r="W209" s="111"/>
      <c r="X209" s="111"/>
      <c r="Y209" s="111"/>
      <c r="Z209" s="111"/>
      <c r="AA209" s="111"/>
      <c r="AB209" s="111"/>
      <c r="AC209" s="111"/>
      <c r="AD209" s="111"/>
      <c r="AE209" s="111"/>
      <c r="AF209" s="111"/>
    </row>
    <row r="210" spans="1:32" x14ac:dyDescent="0.3">
      <c r="A210" s="111"/>
      <c r="B210" s="111"/>
      <c r="C210" s="111"/>
      <c r="D210" s="111"/>
      <c r="E210" s="111"/>
      <c r="F210" s="111"/>
      <c r="G210" s="111"/>
      <c r="H210" s="111"/>
      <c r="I210" s="111"/>
      <c r="J210" s="111"/>
      <c r="K210" s="111"/>
      <c r="L210" s="111"/>
      <c r="M210" s="111"/>
      <c r="N210" s="111"/>
      <c r="O210" s="111"/>
      <c r="P210" s="111"/>
      <c r="Q210" s="111"/>
      <c r="R210" s="111"/>
      <c r="S210" s="111"/>
      <c r="T210" s="111"/>
      <c r="U210" s="111"/>
      <c r="V210" s="111"/>
      <c r="W210" s="111"/>
      <c r="X210" s="111"/>
      <c r="Y210" s="111"/>
      <c r="Z210" s="111"/>
      <c r="AA210" s="111"/>
      <c r="AB210" s="111"/>
      <c r="AC210" s="111"/>
      <c r="AD210" s="111"/>
      <c r="AE210" s="111"/>
      <c r="AF210" s="111"/>
    </row>
    <row r="211" spans="1:32" x14ac:dyDescent="0.3">
      <c r="A211" s="111"/>
      <c r="B211" s="111"/>
      <c r="C211" s="111"/>
      <c r="D211" s="111"/>
      <c r="E211" s="111"/>
      <c r="F211" s="111"/>
      <c r="G211" s="111"/>
      <c r="H211" s="111"/>
      <c r="I211" s="111"/>
      <c r="J211" s="111"/>
      <c r="K211" s="111"/>
      <c r="L211" s="111"/>
      <c r="M211" s="111"/>
      <c r="N211" s="111"/>
      <c r="O211" s="111"/>
      <c r="P211" s="111"/>
      <c r="Q211" s="111"/>
      <c r="R211" s="111"/>
      <c r="S211" s="111"/>
      <c r="T211" s="111"/>
      <c r="U211" s="111"/>
      <c r="V211" s="111"/>
      <c r="W211" s="111"/>
      <c r="X211" s="111"/>
      <c r="Y211" s="111"/>
      <c r="Z211" s="111"/>
      <c r="AA211" s="111"/>
      <c r="AB211" s="111"/>
      <c r="AC211" s="111"/>
      <c r="AD211" s="111"/>
      <c r="AE211" s="111"/>
      <c r="AF211" s="111"/>
    </row>
    <row r="212" spans="1:32" x14ac:dyDescent="0.3">
      <c r="A212" s="111"/>
      <c r="B212" s="111"/>
      <c r="C212" s="111"/>
      <c r="D212" s="111"/>
      <c r="E212" s="111"/>
      <c r="F212" s="111"/>
      <c r="G212" s="111"/>
      <c r="H212" s="111"/>
      <c r="I212" s="111"/>
      <c r="J212" s="111"/>
      <c r="K212" s="111"/>
      <c r="L212" s="111"/>
      <c r="M212" s="111"/>
      <c r="N212" s="111"/>
      <c r="O212" s="111"/>
      <c r="P212" s="111"/>
      <c r="Q212" s="111"/>
      <c r="R212" s="111"/>
      <c r="S212" s="111"/>
      <c r="T212" s="111"/>
      <c r="U212" s="111"/>
      <c r="V212" s="111"/>
      <c r="W212" s="111"/>
      <c r="X212" s="111"/>
      <c r="Y212" s="111"/>
      <c r="Z212" s="111"/>
      <c r="AA212" s="111"/>
      <c r="AB212" s="111"/>
      <c r="AC212" s="111"/>
      <c r="AD212" s="111"/>
      <c r="AE212" s="111"/>
      <c r="AF212" s="111"/>
    </row>
    <row r="213" spans="1:32" x14ac:dyDescent="0.3">
      <c r="A213" s="111"/>
      <c r="B213" s="111"/>
      <c r="C213" s="111"/>
      <c r="D213" s="111"/>
      <c r="E213" s="111"/>
      <c r="F213" s="111"/>
      <c r="G213" s="111"/>
      <c r="H213" s="111"/>
      <c r="I213" s="111"/>
      <c r="J213" s="111"/>
      <c r="K213" s="111"/>
      <c r="L213" s="111"/>
      <c r="M213" s="111"/>
      <c r="N213" s="111"/>
      <c r="O213" s="111"/>
      <c r="P213" s="111"/>
      <c r="Q213" s="111"/>
      <c r="R213" s="111"/>
      <c r="S213" s="111"/>
      <c r="T213" s="111"/>
      <c r="U213" s="111"/>
      <c r="V213" s="111"/>
      <c r="W213" s="111"/>
      <c r="X213" s="111"/>
      <c r="Y213" s="111"/>
      <c r="Z213" s="111"/>
      <c r="AA213" s="111"/>
      <c r="AB213" s="111"/>
      <c r="AC213" s="111"/>
      <c r="AD213" s="111"/>
      <c r="AE213" s="111"/>
      <c r="AF213" s="111"/>
    </row>
    <row r="214" spans="1:32" x14ac:dyDescent="0.3">
      <c r="A214" s="111"/>
      <c r="B214" s="111"/>
      <c r="C214" s="111"/>
      <c r="D214" s="111"/>
      <c r="E214" s="111"/>
      <c r="F214" s="111"/>
      <c r="G214" s="111"/>
      <c r="H214" s="111"/>
      <c r="I214" s="111"/>
      <c r="J214" s="111"/>
      <c r="K214" s="111"/>
      <c r="L214" s="111"/>
      <c r="M214" s="111"/>
      <c r="N214" s="111"/>
      <c r="O214" s="111"/>
      <c r="P214" s="111"/>
      <c r="Q214" s="111"/>
      <c r="R214" s="111"/>
      <c r="S214" s="111"/>
      <c r="T214" s="111"/>
      <c r="U214" s="111"/>
      <c r="V214" s="111"/>
      <c r="W214" s="111"/>
      <c r="X214" s="111"/>
      <c r="Y214" s="111"/>
      <c r="Z214" s="111"/>
      <c r="AA214" s="111"/>
      <c r="AB214" s="111"/>
      <c r="AC214" s="111"/>
      <c r="AD214" s="111"/>
      <c r="AE214" s="111"/>
      <c r="AF214" s="111"/>
    </row>
    <row r="215" spans="1:32" x14ac:dyDescent="0.3">
      <c r="A215" s="111"/>
      <c r="B215" s="111"/>
      <c r="C215" s="111"/>
      <c r="D215" s="111"/>
      <c r="E215" s="111"/>
      <c r="F215" s="111"/>
      <c r="G215" s="111"/>
      <c r="H215" s="111"/>
      <c r="I215" s="111"/>
      <c r="J215" s="111"/>
      <c r="K215" s="111"/>
      <c r="L215" s="111"/>
      <c r="M215" s="111"/>
      <c r="N215" s="111"/>
      <c r="O215" s="111"/>
      <c r="P215" s="111"/>
      <c r="Q215" s="111"/>
      <c r="R215" s="111"/>
      <c r="S215" s="111"/>
      <c r="T215" s="111"/>
      <c r="U215" s="111"/>
      <c r="V215" s="111"/>
      <c r="W215" s="111"/>
      <c r="X215" s="111"/>
      <c r="Y215" s="111"/>
      <c r="Z215" s="111"/>
      <c r="AA215" s="111"/>
      <c r="AB215" s="111"/>
      <c r="AC215" s="111"/>
      <c r="AD215" s="111"/>
      <c r="AE215" s="111"/>
      <c r="AF215" s="111"/>
    </row>
    <row r="216" spans="1:32" x14ac:dyDescent="0.3">
      <c r="A216" s="111"/>
      <c r="B216" s="111"/>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c r="AB216" s="111"/>
      <c r="AC216" s="111"/>
      <c r="AD216" s="111"/>
      <c r="AE216" s="111"/>
      <c r="AF216" s="111"/>
    </row>
    <row r="217" spans="1:32" x14ac:dyDescent="0.3">
      <c r="A217" s="111"/>
      <c r="B217" s="111"/>
      <c r="C217" s="111"/>
      <c r="D217" s="111"/>
      <c r="E217" s="111"/>
      <c r="F217" s="111"/>
      <c r="G217" s="111"/>
      <c r="H217" s="111"/>
      <c r="I217" s="111"/>
      <c r="J217" s="111"/>
      <c r="K217" s="111"/>
      <c r="L217" s="111"/>
      <c r="M217" s="111"/>
      <c r="N217" s="111"/>
      <c r="O217" s="111"/>
      <c r="P217" s="111"/>
      <c r="Q217" s="111"/>
      <c r="R217" s="111"/>
      <c r="S217" s="111"/>
      <c r="T217" s="111"/>
      <c r="U217" s="111"/>
      <c r="V217" s="111"/>
      <c r="W217" s="111"/>
      <c r="X217" s="111"/>
      <c r="Y217" s="111"/>
      <c r="Z217" s="111"/>
      <c r="AA217" s="111"/>
      <c r="AB217" s="111"/>
      <c r="AC217" s="111"/>
      <c r="AD217" s="111"/>
      <c r="AE217" s="111"/>
      <c r="AF217" s="111"/>
    </row>
    <row r="218" spans="1:32" x14ac:dyDescent="0.3">
      <c r="A218" s="111"/>
      <c r="B218" s="111"/>
      <c r="C218" s="111"/>
      <c r="D218" s="111"/>
      <c r="E218" s="111"/>
      <c r="F218" s="111"/>
      <c r="G218" s="111"/>
      <c r="H218" s="111"/>
      <c r="I218" s="111"/>
      <c r="J218" s="111"/>
      <c r="K218" s="111"/>
      <c r="L218" s="111"/>
      <c r="M218" s="111"/>
      <c r="N218" s="111"/>
      <c r="O218" s="111"/>
      <c r="P218" s="111"/>
      <c r="Q218" s="111"/>
      <c r="R218" s="111"/>
      <c r="S218" s="111"/>
      <c r="T218" s="111"/>
      <c r="U218" s="111"/>
      <c r="V218" s="111"/>
      <c r="W218" s="111"/>
      <c r="X218" s="111"/>
      <c r="Y218" s="111"/>
      <c r="Z218" s="111"/>
      <c r="AA218" s="111"/>
      <c r="AB218" s="111"/>
      <c r="AC218" s="111"/>
      <c r="AD218" s="111"/>
      <c r="AE218" s="111"/>
      <c r="AF218" s="111"/>
    </row>
    <row r="219" spans="1:32" x14ac:dyDescent="0.3">
      <c r="A219" s="111"/>
      <c r="B219" s="111"/>
      <c r="C219" s="111"/>
      <c r="D219" s="111"/>
      <c r="E219" s="111"/>
      <c r="F219" s="111"/>
      <c r="G219" s="111"/>
      <c r="H219" s="111"/>
      <c r="I219" s="111"/>
      <c r="J219" s="111"/>
      <c r="K219" s="111"/>
      <c r="L219" s="111"/>
      <c r="M219" s="111"/>
      <c r="N219" s="111"/>
      <c r="O219" s="111"/>
      <c r="P219" s="111"/>
      <c r="Q219" s="111"/>
      <c r="R219" s="111"/>
      <c r="S219" s="111"/>
      <c r="T219" s="111"/>
      <c r="U219" s="111"/>
      <c r="V219" s="111"/>
      <c r="W219" s="111"/>
      <c r="X219" s="111"/>
      <c r="Y219" s="111"/>
      <c r="Z219" s="111"/>
      <c r="AA219" s="111"/>
      <c r="AB219" s="111"/>
      <c r="AC219" s="111"/>
      <c r="AD219" s="111"/>
      <c r="AE219" s="111"/>
      <c r="AF219" s="111"/>
    </row>
    <row r="220" spans="1:32" x14ac:dyDescent="0.3">
      <c r="A220" s="111"/>
      <c r="B220" s="111"/>
      <c r="C220" s="111"/>
      <c r="D220" s="111"/>
      <c r="E220" s="111"/>
      <c r="F220" s="111"/>
      <c r="G220" s="111"/>
      <c r="H220" s="111"/>
      <c r="I220" s="111"/>
      <c r="J220" s="111"/>
      <c r="K220" s="111"/>
      <c r="L220" s="111"/>
      <c r="M220" s="111"/>
      <c r="N220" s="111"/>
      <c r="O220" s="111"/>
      <c r="P220" s="111"/>
      <c r="Q220" s="111"/>
      <c r="R220" s="111"/>
      <c r="S220" s="111"/>
      <c r="T220" s="111"/>
      <c r="U220" s="111"/>
      <c r="V220" s="111"/>
      <c r="W220" s="111"/>
      <c r="X220" s="111"/>
      <c r="Y220" s="111"/>
      <c r="Z220" s="111"/>
      <c r="AA220" s="111"/>
      <c r="AB220" s="111"/>
      <c r="AC220" s="111"/>
      <c r="AD220" s="111"/>
      <c r="AE220" s="111"/>
      <c r="AF220" s="111"/>
    </row>
    <row r="221" spans="1:32" x14ac:dyDescent="0.3">
      <c r="A221" s="111"/>
      <c r="B221" s="111"/>
      <c r="C221" s="111"/>
      <c r="D221" s="111"/>
      <c r="E221" s="111"/>
      <c r="F221" s="111"/>
      <c r="G221" s="111"/>
      <c r="H221" s="111"/>
      <c r="I221" s="111"/>
      <c r="J221" s="111"/>
      <c r="K221" s="111"/>
      <c r="L221" s="111"/>
      <c r="M221" s="111"/>
      <c r="N221" s="111"/>
      <c r="O221" s="111"/>
      <c r="P221" s="111"/>
      <c r="Q221" s="111"/>
      <c r="R221" s="111"/>
      <c r="S221" s="111"/>
      <c r="T221" s="111"/>
      <c r="U221" s="111"/>
      <c r="V221" s="111"/>
      <c r="W221" s="111"/>
      <c r="X221" s="111"/>
      <c r="Y221" s="111"/>
      <c r="Z221" s="111"/>
      <c r="AA221" s="111"/>
      <c r="AB221" s="111"/>
      <c r="AC221" s="111"/>
      <c r="AD221" s="111"/>
      <c r="AE221" s="111"/>
      <c r="AF221" s="111"/>
    </row>
    <row r="222" spans="1:32" x14ac:dyDescent="0.3">
      <c r="A222" s="111"/>
      <c r="B222" s="111"/>
      <c r="C222" s="111"/>
      <c r="D222" s="111"/>
      <c r="E222" s="111"/>
      <c r="F222" s="111"/>
      <c r="G222" s="111"/>
      <c r="H222" s="111"/>
      <c r="I222" s="111"/>
      <c r="J222" s="111"/>
      <c r="K222" s="111"/>
      <c r="L222" s="111"/>
      <c r="M222" s="111"/>
      <c r="N222" s="111"/>
      <c r="O222" s="111"/>
      <c r="P222" s="111"/>
      <c r="Q222" s="111"/>
      <c r="R222" s="111"/>
      <c r="S222" s="111"/>
      <c r="T222" s="111"/>
      <c r="U222" s="111"/>
      <c r="V222" s="111"/>
      <c r="W222" s="111"/>
      <c r="X222" s="111"/>
      <c r="Y222" s="111"/>
      <c r="Z222" s="111"/>
      <c r="AA222" s="111"/>
      <c r="AB222" s="111"/>
      <c r="AC222" s="111"/>
      <c r="AD222" s="111"/>
      <c r="AE222" s="111"/>
      <c r="AF222" s="111"/>
    </row>
    <row r="223" spans="1:32" x14ac:dyDescent="0.3">
      <c r="A223" s="111"/>
      <c r="B223" s="111"/>
      <c r="C223" s="111"/>
      <c r="D223" s="111"/>
      <c r="E223" s="111"/>
      <c r="F223" s="111"/>
      <c r="G223" s="111"/>
      <c r="H223" s="111"/>
      <c r="I223" s="111"/>
      <c r="J223" s="111"/>
      <c r="K223" s="111"/>
      <c r="L223" s="111"/>
      <c r="M223" s="111"/>
      <c r="N223" s="111"/>
      <c r="O223" s="111"/>
      <c r="P223" s="111"/>
      <c r="Q223" s="111"/>
      <c r="R223" s="111"/>
      <c r="S223" s="111"/>
      <c r="T223" s="111"/>
      <c r="U223" s="111"/>
      <c r="V223" s="111"/>
      <c r="W223" s="111"/>
      <c r="X223" s="111"/>
      <c r="Y223" s="111"/>
      <c r="Z223" s="111"/>
      <c r="AA223" s="111"/>
      <c r="AB223" s="111"/>
      <c r="AC223" s="111"/>
      <c r="AD223" s="111"/>
      <c r="AE223" s="111"/>
      <c r="AF223" s="111"/>
    </row>
    <row r="224" spans="1:32" x14ac:dyDescent="0.3">
      <c r="A224" s="111"/>
      <c r="B224" s="111"/>
      <c r="C224" s="111"/>
      <c r="D224" s="111"/>
      <c r="E224" s="111"/>
      <c r="F224" s="111"/>
      <c r="G224" s="111"/>
      <c r="H224" s="111"/>
      <c r="I224" s="111"/>
      <c r="J224" s="111"/>
      <c r="K224" s="111"/>
      <c r="L224" s="111"/>
      <c r="M224" s="111"/>
      <c r="N224" s="111"/>
      <c r="O224" s="111"/>
      <c r="P224" s="111"/>
      <c r="Q224" s="111"/>
      <c r="R224" s="111"/>
      <c r="S224" s="111"/>
      <c r="T224" s="111"/>
      <c r="U224" s="111"/>
      <c r="V224" s="111"/>
      <c r="W224" s="111"/>
      <c r="X224" s="111"/>
      <c r="Y224" s="111"/>
      <c r="Z224" s="111"/>
      <c r="AA224" s="111"/>
      <c r="AB224" s="111"/>
      <c r="AC224" s="111"/>
      <c r="AD224" s="111"/>
      <c r="AE224" s="111"/>
      <c r="AF224" s="111"/>
    </row>
    <row r="225" spans="1:32" x14ac:dyDescent="0.3">
      <c r="A225" s="111"/>
      <c r="B225" s="111"/>
      <c r="C225" s="111"/>
      <c r="D225" s="111"/>
      <c r="E225" s="111"/>
      <c r="F225" s="111"/>
      <c r="G225" s="111"/>
      <c r="H225" s="111"/>
      <c r="I225" s="111"/>
      <c r="J225" s="111"/>
      <c r="K225" s="111"/>
      <c r="L225" s="111"/>
      <c r="M225" s="111"/>
      <c r="N225" s="111"/>
      <c r="O225" s="111"/>
      <c r="P225" s="111"/>
      <c r="Q225" s="111"/>
      <c r="R225" s="111"/>
      <c r="S225" s="111"/>
      <c r="T225" s="111"/>
      <c r="U225" s="111"/>
      <c r="V225" s="111"/>
      <c r="W225" s="111"/>
      <c r="X225" s="111"/>
      <c r="Y225" s="111"/>
      <c r="Z225" s="111"/>
      <c r="AA225" s="111"/>
      <c r="AB225" s="111"/>
      <c r="AC225" s="111"/>
      <c r="AD225" s="111"/>
      <c r="AE225" s="111"/>
      <c r="AF225" s="111"/>
    </row>
    <row r="226" spans="1:32" x14ac:dyDescent="0.3">
      <c r="A226" s="111"/>
      <c r="B226" s="111"/>
      <c r="C226" s="111"/>
      <c r="D226" s="111"/>
      <c r="E226" s="111"/>
      <c r="F226" s="111"/>
      <c r="G226" s="111"/>
      <c r="H226" s="111"/>
      <c r="I226" s="111"/>
      <c r="J226" s="111"/>
      <c r="K226" s="111"/>
      <c r="L226" s="111"/>
      <c r="M226" s="111"/>
      <c r="N226" s="111"/>
      <c r="O226" s="111"/>
      <c r="P226" s="111"/>
      <c r="Q226" s="111"/>
      <c r="R226" s="111"/>
      <c r="S226" s="111"/>
      <c r="T226" s="111"/>
      <c r="U226" s="111"/>
      <c r="V226" s="111"/>
      <c r="W226" s="111"/>
      <c r="X226" s="111"/>
      <c r="Y226" s="111"/>
      <c r="Z226" s="111"/>
      <c r="AA226" s="111"/>
      <c r="AB226" s="111"/>
      <c r="AC226" s="111"/>
      <c r="AD226" s="111"/>
      <c r="AE226" s="111"/>
      <c r="AF226" s="111"/>
    </row>
    <row r="227" spans="1:32" x14ac:dyDescent="0.3">
      <c r="A227" s="111"/>
      <c r="B227" s="111"/>
      <c r="C227" s="111"/>
      <c r="D227" s="111"/>
      <c r="E227" s="111"/>
      <c r="F227" s="111"/>
      <c r="G227" s="111"/>
      <c r="H227" s="111"/>
      <c r="I227" s="111"/>
      <c r="J227" s="111"/>
      <c r="K227" s="111"/>
      <c r="L227" s="111"/>
      <c r="M227" s="111"/>
      <c r="N227" s="111"/>
      <c r="O227" s="111"/>
      <c r="P227" s="111"/>
      <c r="Q227" s="111"/>
      <c r="R227" s="111"/>
      <c r="S227" s="111"/>
      <c r="T227" s="111"/>
      <c r="U227" s="111"/>
      <c r="V227" s="111"/>
      <c r="W227" s="111"/>
      <c r="X227" s="111"/>
      <c r="Y227" s="111"/>
      <c r="Z227" s="111"/>
      <c r="AA227" s="111"/>
      <c r="AB227" s="111"/>
      <c r="AC227" s="111"/>
      <c r="AD227" s="111"/>
      <c r="AE227" s="111"/>
      <c r="AF227" s="111"/>
    </row>
    <row r="228" spans="1:32" x14ac:dyDescent="0.3">
      <c r="A228" s="111"/>
      <c r="B228" s="111"/>
      <c r="C228" s="111"/>
      <c r="D228" s="111"/>
      <c r="E228" s="111"/>
      <c r="F228" s="111"/>
      <c r="G228" s="111"/>
      <c r="H228" s="111"/>
      <c r="I228" s="111"/>
      <c r="J228" s="111"/>
      <c r="K228" s="111"/>
      <c r="L228" s="111"/>
      <c r="M228" s="111"/>
      <c r="N228" s="111"/>
      <c r="O228" s="111"/>
      <c r="P228" s="111"/>
      <c r="Q228" s="111"/>
      <c r="R228" s="111"/>
      <c r="S228" s="111"/>
      <c r="T228" s="111"/>
      <c r="U228" s="111"/>
      <c r="V228" s="111"/>
      <c r="W228" s="111"/>
      <c r="X228" s="111"/>
      <c r="Y228" s="111"/>
      <c r="Z228" s="111"/>
      <c r="AA228" s="111"/>
      <c r="AB228" s="111"/>
      <c r="AC228" s="111"/>
      <c r="AD228" s="111"/>
      <c r="AE228" s="111"/>
      <c r="AF228" s="111"/>
    </row>
    <row r="229" spans="1:32" x14ac:dyDescent="0.3">
      <c r="A229" s="111"/>
      <c r="B229" s="111"/>
      <c r="C229" s="111"/>
      <c r="D229" s="111"/>
      <c r="E229" s="111"/>
      <c r="F229" s="111"/>
      <c r="G229" s="111"/>
      <c r="H229" s="111"/>
      <c r="I229" s="111"/>
      <c r="J229" s="111"/>
      <c r="K229" s="111"/>
      <c r="L229" s="111"/>
      <c r="M229" s="111"/>
      <c r="N229" s="111"/>
      <c r="O229" s="111"/>
      <c r="P229" s="111"/>
      <c r="Q229" s="111"/>
      <c r="R229" s="111"/>
      <c r="S229" s="111"/>
      <c r="T229" s="111"/>
      <c r="U229" s="111"/>
      <c r="V229" s="111"/>
      <c r="W229" s="111"/>
      <c r="X229" s="111"/>
      <c r="Y229" s="111"/>
      <c r="Z229" s="111"/>
      <c r="AA229" s="111"/>
      <c r="AB229" s="111"/>
      <c r="AC229" s="111"/>
      <c r="AD229" s="111"/>
      <c r="AE229" s="111"/>
      <c r="AF229" s="111"/>
    </row>
    <row r="230" spans="1:32" x14ac:dyDescent="0.3">
      <c r="A230" s="111"/>
      <c r="B230" s="111"/>
      <c r="C230" s="111"/>
      <c r="D230" s="111"/>
      <c r="E230" s="111"/>
      <c r="F230" s="111"/>
      <c r="G230" s="111"/>
      <c r="H230" s="111"/>
      <c r="I230" s="111"/>
      <c r="J230" s="111"/>
      <c r="K230" s="111"/>
      <c r="L230" s="111"/>
      <c r="M230" s="111"/>
      <c r="N230" s="111"/>
      <c r="O230" s="111"/>
      <c r="P230" s="111"/>
      <c r="Q230" s="111"/>
      <c r="R230" s="111"/>
      <c r="S230" s="111"/>
      <c r="T230" s="111"/>
      <c r="U230" s="111"/>
      <c r="V230" s="111"/>
      <c r="W230" s="111"/>
      <c r="X230" s="111"/>
      <c r="Y230" s="111"/>
      <c r="Z230" s="111"/>
      <c r="AA230" s="111"/>
      <c r="AB230" s="111"/>
      <c r="AC230" s="111"/>
      <c r="AD230" s="111"/>
      <c r="AE230" s="111"/>
      <c r="AF230" s="111"/>
    </row>
    <row r="231" spans="1:32" x14ac:dyDescent="0.3">
      <c r="A231" s="111"/>
      <c r="B231" s="111"/>
      <c r="C231" s="111"/>
      <c r="D231" s="111"/>
      <c r="E231" s="111"/>
      <c r="F231" s="111"/>
      <c r="G231" s="111"/>
      <c r="H231" s="111"/>
      <c r="I231" s="111"/>
      <c r="J231" s="111"/>
      <c r="K231" s="111"/>
      <c r="L231" s="111"/>
      <c r="M231" s="111"/>
      <c r="N231" s="111"/>
      <c r="O231" s="111"/>
      <c r="P231" s="111"/>
      <c r="Q231" s="111"/>
      <c r="R231" s="111"/>
      <c r="S231" s="111"/>
      <c r="T231" s="111"/>
      <c r="U231" s="111"/>
      <c r="V231" s="111"/>
      <c r="W231" s="111"/>
      <c r="X231" s="111"/>
      <c r="Y231" s="111"/>
      <c r="Z231" s="111"/>
      <c r="AA231" s="111"/>
      <c r="AB231" s="111"/>
      <c r="AC231" s="111"/>
      <c r="AD231" s="111"/>
      <c r="AE231" s="111"/>
      <c r="AF231" s="111"/>
    </row>
    <row r="232" spans="1:32" x14ac:dyDescent="0.3">
      <c r="A232" s="111"/>
      <c r="B232" s="111"/>
      <c r="C232" s="111"/>
      <c r="D232" s="111"/>
      <c r="E232" s="111"/>
      <c r="F232" s="111"/>
      <c r="G232" s="111"/>
      <c r="H232" s="111"/>
      <c r="I232" s="111"/>
      <c r="J232" s="111"/>
      <c r="K232" s="111"/>
      <c r="L232" s="111"/>
      <c r="M232" s="111"/>
      <c r="N232" s="111"/>
      <c r="O232" s="111"/>
      <c r="P232" s="111"/>
      <c r="Q232" s="111"/>
      <c r="R232" s="111"/>
      <c r="S232" s="111"/>
      <c r="T232" s="111"/>
      <c r="U232" s="111"/>
      <c r="V232" s="111"/>
      <c r="W232" s="111"/>
      <c r="X232" s="111"/>
      <c r="Y232" s="111"/>
      <c r="Z232" s="111"/>
      <c r="AA232" s="111"/>
      <c r="AB232" s="111"/>
      <c r="AC232" s="111"/>
      <c r="AD232" s="111"/>
      <c r="AE232" s="111"/>
      <c r="AF232" s="111"/>
    </row>
    <row r="233" spans="1:32" x14ac:dyDescent="0.3">
      <c r="A233" s="111"/>
      <c r="B233" s="111"/>
      <c r="C233" s="111"/>
      <c r="D233" s="111"/>
      <c r="E233" s="111"/>
      <c r="F233" s="111"/>
      <c r="G233" s="111"/>
      <c r="H233" s="111"/>
      <c r="I233" s="111"/>
      <c r="J233" s="111"/>
      <c r="K233" s="111"/>
      <c r="L233" s="111"/>
      <c r="M233" s="111"/>
      <c r="N233" s="111"/>
      <c r="O233" s="111"/>
      <c r="P233" s="111"/>
      <c r="Q233" s="111"/>
      <c r="R233" s="111"/>
      <c r="S233" s="111"/>
      <c r="T233" s="111"/>
      <c r="U233" s="111"/>
      <c r="V233" s="111"/>
      <c r="W233" s="111"/>
      <c r="X233" s="111"/>
      <c r="Y233" s="111"/>
      <c r="Z233" s="111"/>
      <c r="AA233" s="111"/>
      <c r="AB233" s="111"/>
      <c r="AC233" s="111"/>
      <c r="AD233" s="111"/>
      <c r="AE233" s="111"/>
      <c r="AF233" s="111"/>
    </row>
    <row r="234" spans="1:32" x14ac:dyDescent="0.3">
      <c r="A234" s="111"/>
      <c r="B234" s="111"/>
      <c r="C234" s="111"/>
      <c r="D234" s="111"/>
      <c r="E234" s="111"/>
      <c r="F234" s="111"/>
      <c r="G234" s="111"/>
      <c r="H234" s="111"/>
      <c r="I234" s="111"/>
      <c r="J234" s="111"/>
      <c r="K234" s="111"/>
      <c r="L234" s="111"/>
      <c r="M234" s="111"/>
      <c r="N234" s="111"/>
      <c r="O234" s="111"/>
      <c r="P234" s="111"/>
      <c r="Q234" s="111"/>
      <c r="R234" s="111"/>
      <c r="S234" s="111"/>
      <c r="T234" s="111"/>
      <c r="U234" s="111"/>
      <c r="V234" s="111"/>
      <c r="W234" s="111"/>
      <c r="X234" s="111"/>
      <c r="Y234" s="111"/>
      <c r="Z234" s="111"/>
      <c r="AA234" s="111"/>
      <c r="AB234" s="111"/>
      <c r="AC234" s="111"/>
      <c r="AD234" s="111"/>
      <c r="AE234" s="111"/>
      <c r="AF234" s="111"/>
    </row>
    <row r="235" spans="1:32" x14ac:dyDescent="0.3">
      <c r="A235" s="111"/>
      <c r="B235" s="111"/>
      <c r="C235" s="111"/>
      <c r="D235" s="111"/>
      <c r="E235" s="111"/>
      <c r="F235" s="111"/>
      <c r="G235" s="111"/>
      <c r="H235" s="111"/>
      <c r="I235" s="111"/>
      <c r="J235" s="111"/>
      <c r="K235" s="111"/>
      <c r="L235" s="111"/>
      <c r="M235" s="111"/>
      <c r="N235" s="111"/>
      <c r="O235" s="111"/>
      <c r="P235" s="111"/>
      <c r="Q235" s="111"/>
      <c r="R235" s="111"/>
      <c r="S235" s="111"/>
      <c r="T235" s="111"/>
      <c r="U235" s="111"/>
      <c r="V235" s="111"/>
      <c r="W235" s="111"/>
      <c r="X235" s="111"/>
      <c r="Y235" s="111"/>
      <c r="Z235" s="111"/>
      <c r="AA235" s="111"/>
      <c r="AB235" s="111"/>
      <c r="AC235" s="111"/>
      <c r="AD235" s="111"/>
      <c r="AE235" s="111"/>
      <c r="AF235" s="111"/>
    </row>
    <row r="236" spans="1:32" x14ac:dyDescent="0.3">
      <c r="A236" s="111"/>
      <c r="B236" s="111"/>
      <c r="C236" s="111"/>
      <c r="D236" s="111"/>
      <c r="E236" s="111"/>
      <c r="F236" s="111"/>
      <c r="G236" s="111"/>
      <c r="H236" s="111"/>
      <c r="I236" s="111"/>
      <c r="J236" s="111"/>
      <c r="K236" s="111"/>
      <c r="L236" s="111"/>
      <c r="M236" s="111"/>
      <c r="N236" s="111"/>
      <c r="O236" s="111"/>
      <c r="P236" s="111"/>
      <c r="Q236" s="111"/>
      <c r="R236" s="111"/>
      <c r="S236" s="111"/>
      <c r="T236" s="111"/>
      <c r="U236" s="111"/>
      <c r="V236" s="111"/>
      <c r="W236" s="111"/>
      <c r="X236" s="111"/>
      <c r="Y236" s="111"/>
      <c r="Z236" s="111"/>
      <c r="AA236" s="111"/>
      <c r="AB236" s="111"/>
      <c r="AC236" s="111"/>
      <c r="AD236" s="111"/>
      <c r="AE236" s="111"/>
      <c r="AF236" s="111"/>
    </row>
    <row r="237" spans="1:32" x14ac:dyDescent="0.3">
      <c r="A237" s="111"/>
      <c r="B237" s="111"/>
      <c r="C237" s="111"/>
      <c r="D237" s="111"/>
      <c r="E237" s="111"/>
      <c r="F237" s="111"/>
      <c r="G237" s="111"/>
      <c r="H237" s="111"/>
      <c r="I237" s="111"/>
      <c r="J237" s="111"/>
      <c r="K237" s="111"/>
      <c r="L237" s="111"/>
      <c r="M237" s="111"/>
      <c r="N237" s="111"/>
      <c r="O237" s="111"/>
      <c r="P237" s="111"/>
      <c r="Q237" s="111"/>
      <c r="R237" s="111"/>
      <c r="S237" s="111"/>
      <c r="T237" s="111"/>
      <c r="U237" s="111"/>
      <c r="V237" s="111"/>
      <c r="W237" s="111"/>
      <c r="X237" s="111"/>
      <c r="Y237" s="111"/>
      <c r="Z237" s="111"/>
      <c r="AA237" s="111"/>
      <c r="AB237" s="111"/>
      <c r="AC237" s="111"/>
      <c r="AD237" s="111"/>
      <c r="AE237" s="111"/>
      <c r="AF237" s="111"/>
    </row>
    <row r="238" spans="1:32" x14ac:dyDescent="0.3">
      <c r="A238" s="111"/>
      <c r="B238" s="111"/>
      <c r="C238" s="111"/>
      <c r="D238" s="111"/>
      <c r="E238" s="111"/>
      <c r="F238" s="111"/>
      <c r="G238" s="111"/>
      <c r="H238" s="111"/>
      <c r="I238" s="111"/>
      <c r="J238" s="111"/>
      <c r="K238" s="111"/>
      <c r="L238" s="111"/>
      <c r="M238" s="111"/>
      <c r="N238" s="111"/>
      <c r="O238" s="111"/>
      <c r="P238" s="111"/>
      <c r="Q238" s="111"/>
      <c r="R238" s="111"/>
      <c r="S238" s="111"/>
      <c r="T238" s="111"/>
      <c r="U238" s="111"/>
      <c r="V238" s="111"/>
      <c r="W238" s="111"/>
      <c r="X238" s="111"/>
      <c r="Y238" s="111"/>
      <c r="Z238" s="111"/>
      <c r="AA238" s="111"/>
      <c r="AB238" s="111"/>
      <c r="AC238" s="111"/>
      <c r="AD238" s="111"/>
      <c r="AE238" s="111"/>
      <c r="AF238" s="111"/>
    </row>
    <row r="239" spans="1:32" x14ac:dyDescent="0.3">
      <c r="A239" s="111"/>
      <c r="B239" s="111"/>
      <c r="C239" s="111"/>
      <c r="D239" s="111"/>
      <c r="E239" s="111"/>
      <c r="F239" s="111"/>
      <c r="G239" s="111"/>
      <c r="H239" s="111"/>
      <c r="I239" s="111"/>
      <c r="J239" s="111"/>
      <c r="K239" s="111"/>
      <c r="L239" s="111"/>
      <c r="M239" s="111"/>
      <c r="N239" s="111"/>
      <c r="O239" s="111"/>
      <c r="P239" s="111"/>
      <c r="Q239" s="111"/>
      <c r="R239" s="111"/>
      <c r="S239" s="111"/>
      <c r="T239" s="111"/>
      <c r="U239" s="111"/>
      <c r="V239" s="111"/>
      <c r="W239" s="111"/>
      <c r="X239" s="111"/>
      <c r="Y239" s="111"/>
      <c r="Z239" s="111"/>
      <c r="AA239" s="111"/>
      <c r="AB239" s="111"/>
      <c r="AC239" s="111"/>
      <c r="AD239" s="111"/>
      <c r="AE239" s="111"/>
      <c r="AF239" s="111"/>
    </row>
    <row r="240" spans="1:32" x14ac:dyDescent="0.3">
      <c r="A240" s="111"/>
      <c r="B240" s="111"/>
      <c r="C240" s="111"/>
      <c r="D240" s="111"/>
      <c r="E240" s="111"/>
      <c r="F240" s="111"/>
      <c r="G240" s="111"/>
      <c r="H240" s="111"/>
      <c r="I240" s="111"/>
      <c r="J240" s="111"/>
      <c r="K240" s="111"/>
      <c r="L240" s="111"/>
      <c r="M240" s="111"/>
      <c r="N240" s="111"/>
      <c r="O240" s="111"/>
      <c r="P240" s="111"/>
      <c r="Q240" s="111"/>
      <c r="R240" s="111"/>
      <c r="S240" s="111"/>
      <c r="T240" s="111"/>
      <c r="U240" s="111"/>
      <c r="V240" s="111"/>
      <c r="W240" s="111"/>
      <c r="X240" s="111"/>
      <c r="Y240" s="111"/>
      <c r="Z240" s="111"/>
      <c r="AA240" s="111"/>
      <c r="AB240" s="111"/>
      <c r="AC240" s="111"/>
      <c r="AD240" s="111"/>
      <c r="AE240" s="111"/>
      <c r="AF240" s="111"/>
    </row>
    <row r="241" spans="1:32" x14ac:dyDescent="0.3">
      <c r="A241" s="111"/>
      <c r="B241" s="111"/>
      <c r="C241" s="111"/>
      <c r="D241" s="111"/>
      <c r="E241" s="111"/>
      <c r="F241" s="111"/>
      <c r="G241" s="111"/>
      <c r="H241" s="111"/>
      <c r="I241" s="111"/>
      <c r="J241" s="111"/>
      <c r="K241" s="111"/>
      <c r="L241" s="111"/>
      <c r="M241" s="111"/>
      <c r="N241" s="111"/>
      <c r="O241" s="111"/>
      <c r="P241" s="111"/>
      <c r="Q241" s="111"/>
      <c r="R241" s="111"/>
      <c r="S241" s="111"/>
      <c r="T241" s="111"/>
      <c r="U241" s="111"/>
      <c r="V241" s="111"/>
      <c r="W241" s="111"/>
      <c r="X241" s="111"/>
      <c r="Y241" s="111"/>
      <c r="Z241" s="111"/>
      <c r="AA241" s="111"/>
      <c r="AB241" s="111"/>
      <c r="AC241" s="111"/>
      <c r="AD241" s="111"/>
      <c r="AE241" s="111"/>
      <c r="AF241" s="111"/>
    </row>
    <row r="242" spans="1:32" x14ac:dyDescent="0.3">
      <c r="A242" s="111"/>
      <c r="B242" s="111"/>
      <c r="C242" s="111"/>
      <c r="D242" s="111"/>
      <c r="E242" s="111"/>
      <c r="F242" s="111"/>
      <c r="G242" s="111"/>
      <c r="H242" s="111"/>
      <c r="I242" s="111"/>
      <c r="J242" s="111"/>
      <c r="K242" s="111"/>
      <c r="L242" s="111"/>
      <c r="M242" s="111"/>
      <c r="N242" s="111"/>
      <c r="O242" s="111"/>
      <c r="P242" s="111"/>
      <c r="Q242" s="111"/>
      <c r="R242" s="111"/>
      <c r="S242" s="111"/>
      <c r="T242" s="111"/>
      <c r="U242" s="111"/>
      <c r="V242" s="111"/>
      <c r="W242" s="111"/>
      <c r="X242" s="111"/>
      <c r="Y242" s="111"/>
      <c r="Z242" s="111"/>
      <c r="AA242" s="111"/>
      <c r="AB242" s="111"/>
      <c r="AC242" s="111"/>
      <c r="AD242" s="111"/>
      <c r="AE242" s="111"/>
      <c r="AF242" s="111"/>
    </row>
    <row r="243" spans="1:32" x14ac:dyDescent="0.3">
      <c r="A243" s="111"/>
      <c r="B243" s="111"/>
      <c r="C243" s="111"/>
      <c r="D243" s="111"/>
      <c r="E243" s="111"/>
      <c r="F243" s="111"/>
      <c r="G243" s="111"/>
      <c r="H243" s="111"/>
      <c r="I243" s="111"/>
      <c r="J243" s="111"/>
      <c r="K243" s="111"/>
      <c r="L243" s="111"/>
      <c r="M243" s="111"/>
      <c r="N243" s="111"/>
      <c r="O243" s="111"/>
      <c r="P243" s="111"/>
      <c r="Q243" s="111"/>
      <c r="R243" s="111"/>
      <c r="S243" s="111"/>
      <c r="T243" s="111"/>
      <c r="U243" s="111"/>
      <c r="V243" s="111"/>
      <c r="W243" s="111"/>
      <c r="X243" s="111"/>
      <c r="Y243" s="111"/>
      <c r="Z243" s="111"/>
      <c r="AA243" s="111"/>
      <c r="AB243" s="111"/>
      <c r="AC243" s="111"/>
      <c r="AD243" s="111"/>
      <c r="AE243" s="111"/>
      <c r="AF243" s="111"/>
    </row>
    <row r="244" spans="1:32" x14ac:dyDescent="0.3">
      <c r="A244" s="111"/>
      <c r="B244" s="111"/>
      <c r="C244" s="111"/>
      <c r="D244" s="111"/>
      <c r="E244" s="111"/>
      <c r="F244" s="111"/>
      <c r="G244" s="111"/>
      <c r="H244" s="111"/>
      <c r="I244" s="111"/>
      <c r="J244" s="111"/>
      <c r="K244" s="111"/>
      <c r="L244" s="111"/>
      <c r="M244" s="111"/>
      <c r="N244" s="111"/>
      <c r="O244" s="111"/>
      <c r="P244" s="111"/>
      <c r="Q244" s="111"/>
      <c r="R244" s="111"/>
      <c r="S244" s="111"/>
      <c r="T244" s="111"/>
      <c r="U244" s="111"/>
      <c r="V244" s="111"/>
      <c r="W244" s="111"/>
      <c r="X244" s="111"/>
      <c r="Y244" s="111"/>
      <c r="Z244" s="111"/>
      <c r="AA244" s="111"/>
      <c r="AB244" s="111"/>
      <c r="AC244" s="111"/>
      <c r="AD244" s="111"/>
      <c r="AE244" s="111"/>
      <c r="AF244" s="111"/>
    </row>
    <row r="245" spans="1:32" x14ac:dyDescent="0.3">
      <c r="A245" s="111"/>
      <c r="B245" s="111"/>
      <c r="C245" s="111"/>
      <c r="D245" s="111"/>
      <c r="E245" s="111"/>
      <c r="F245" s="111"/>
      <c r="G245" s="111"/>
      <c r="H245" s="111"/>
      <c r="I245" s="111"/>
      <c r="J245" s="111"/>
      <c r="K245" s="111"/>
      <c r="L245" s="111"/>
      <c r="M245" s="111"/>
      <c r="N245" s="111"/>
      <c r="O245" s="111"/>
      <c r="P245" s="111"/>
      <c r="Q245" s="111"/>
      <c r="R245" s="111"/>
      <c r="S245" s="111"/>
      <c r="T245" s="111"/>
      <c r="U245" s="111"/>
      <c r="V245" s="111"/>
      <c r="W245" s="111"/>
      <c r="X245" s="111"/>
      <c r="Y245" s="111"/>
      <c r="Z245" s="111"/>
      <c r="AA245" s="111"/>
      <c r="AB245" s="111"/>
      <c r="AC245" s="111"/>
      <c r="AD245" s="111"/>
      <c r="AE245" s="111"/>
      <c r="AF245" s="111"/>
    </row>
    <row r="246" spans="1:32" x14ac:dyDescent="0.3">
      <c r="A246" s="111"/>
      <c r="B246" s="111"/>
      <c r="C246" s="111"/>
      <c r="D246" s="111"/>
      <c r="E246" s="111"/>
      <c r="F246" s="111"/>
      <c r="G246" s="111"/>
      <c r="H246" s="111"/>
      <c r="I246" s="111"/>
      <c r="J246" s="111"/>
      <c r="K246" s="111"/>
      <c r="L246" s="111"/>
      <c r="M246" s="111"/>
      <c r="N246" s="111"/>
      <c r="O246" s="111"/>
      <c r="P246" s="111"/>
      <c r="Q246" s="111"/>
      <c r="R246" s="111"/>
      <c r="S246" s="111"/>
      <c r="T246" s="111"/>
      <c r="U246" s="111"/>
      <c r="V246" s="111"/>
      <c r="W246" s="111"/>
      <c r="X246" s="111"/>
      <c r="Y246" s="111"/>
      <c r="Z246" s="111"/>
      <c r="AA246" s="111"/>
      <c r="AB246" s="111"/>
      <c r="AC246" s="111"/>
      <c r="AD246" s="111"/>
      <c r="AE246" s="111"/>
      <c r="AF246" s="111"/>
    </row>
    <row r="247" spans="1:32" x14ac:dyDescent="0.3">
      <c r="A247" s="111"/>
      <c r="B247" s="111"/>
      <c r="C247" s="111"/>
      <c r="D247" s="111"/>
      <c r="E247" s="111"/>
      <c r="F247" s="111"/>
      <c r="G247" s="111"/>
      <c r="H247" s="111"/>
      <c r="I247" s="111"/>
      <c r="J247" s="111"/>
      <c r="K247" s="111"/>
      <c r="L247" s="111"/>
      <c r="M247" s="111"/>
      <c r="N247" s="111"/>
      <c r="O247" s="111"/>
      <c r="P247" s="111"/>
      <c r="Q247" s="111"/>
      <c r="R247" s="111"/>
      <c r="S247" s="111"/>
      <c r="T247" s="111"/>
      <c r="U247" s="111"/>
      <c r="V247" s="111"/>
      <c r="W247" s="111"/>
      <c r="X247" s="111"/>
      <c r="Y247" s="111"/>
      <c r="Z247" s="111"/>
      <c r="AA247" s="111"/>
      <c r="AB247" s="111"/>
      <c r="AC247" s="111"/>
      <c r="AD247" s="111"/>
      <c r="AE247" s="111"/>
      <c r="AF247" s="111"/>
    </row>
    <row r="248" spans="1:32" x14ac:dyDescent="0.3">
      <c r="A248" s="111"/>
      <c r="B248" s="111"/>
      <c r="C248" s="111"/>
      <c r="D248" s="111"/>
      <c r="E248" s="111"/>
      <c r="F248" s="111"/>
      <c r="G248" s="111"/>
      <c r="H248" s="111"/>
      <c r="I248" s="111"/>
      <c r="J248" s="111"/>
      <c r="K248" s="111"/>
      <c r="L248" s="111"/>
      <c r="M248" s="111"/>
      <c r="N248" s="111"/>
      <c r="O248" s="111"/>
      <c r="P248" s="111"/>
      <c r="Q248" s="111"/>
      <c r="R248" s="111"/>
      <c r="S248" s="111"/>
      <c r="T248" s="111"/>
      <c r="U248" s="111"/>
      <c r="V248" s="111"/>
      <c r="W248" s="111"/>
      <c r="X248" s="111"/>
      <c r="Y248" s="111"/>
      <c r="Z248" s="111"/>
      <c r="AA248" s="111"/>
      <c r="AB248" s="111"/>
      <c r="AC248" s="111"/>
      <c r="AD248" s="111"/>
      <c r="AE248" s="111"/>
      <c r="AF248" s="111"/>
    </row>
    <row r="249" spans="1:32" x14ac:dyDescent="0.3">
      <c r="A249" s="111"/>
      <c r="B249" s="111"/>
      <c r="C249" s="111"/>
      <c r="D249" s="111"/>
      <c r="E249" s="111"/>
      <c r="F249" s="111"/>
      <c r="G249" s="111"/>
      <c r="H249" s="111"/>
      <c r="I249" s="111"/>
      <c r="J249" s="111"/>
      <c r="K249" s="111"/>
      <c r="L249" s="111"/>
      <c r="M249" s="111"/>
      <c r="N249" s="111"/>
      <c r="O249" s="111"/>
      <c r="P249" s="111"/>
      <c r="Q249" s="111"/>
      <c r="R249" s="111"/>
      <c r="S249" s="111"/>
      <c r="T249" s="111"/>
      <c r="U249" s="111"/>
      <c r="V249" s="111"/>
      <c r="W249" s="111"/>
      <c r="X249" s="111"/>
      <c r="Y249" s="111"/>
      <c r="Z249" s="111"/>
      <c r="AA249" s="111"/>
      <c r="AB249" s="111"/>
      <c r="AC249" s="111"/>
      <c r="AD249" s="111"/>
      <c r="AE249" s="111"/>
      <c r="AF249" s="111"/>
    </row>
    <row r="250" spans="1:32" x14ac:dyDescent="0.3">
      <c r="A250" s="111"/>
      <c r="B250" s="111"/>
      <c r="C250" s="111"/>
      <c r="D250" s="111"/>
      <c r="E250" s="111"/>
      <c r="F250" s="111"/>
      <c r="G250" s="111"/>
      <c r="H250" s="111"/>
      <c r="I250" s="111"/>
      <c r="J250" s="111"/>
      <c r="K250" s="111"/>
      <c r="L250" s="111"/>
      <c r="M250" s="111"/>
      <c r="N250" s="111"/>
      <c r="O250" s="111"/>
      <c r="P250" s="111"/>
      <c r="Q250" s="111"/>
      <c r="R250" s="111"/>
      <c r="S250" s="111"/>
      <c r="T250" s="111"/>
      <c r="U250" s="111"/>
      <c r="V250" s="111"/>
      <c r="W250" s="111"/>
      <c r="X250" s="111"/>
      <c r="Y250" s="111"/>
      <c r="Z250" s="111"/>
      <c r="AA250" s="111"/>
      <c r="AB250" s="111"/>
      <c r="AC250" s="111"/>
      <c r="AD250" s="111"/>
      <c r="AE250" s="111"/>
      <c r="AF250" s="111"/>
    </row>
    <row r="251" spans="1:32" x14ac:dyDescent="0.3">
      <c r="A251" s="111"/>
      <c r="B251" s="111"/>
      <c r="C251" s="111"/>
      <c r="D251" s="111"/>
      <c r="E251" s="111"/>
      <c r="F251" s="111"/>
      <c r="G251" s="111"/>
      <c r="H251" s="111"/>
      <c r="I251" s="111"/>
      <c r="J251" s="111"/>
      <c r="K251" s="111"/>
      <c r="L251" s="111"/>
      <c r="M251" s="111"/>
      <c r="N251" s="111"/>
      <c r="O251" s="111"/>
      <c r="P251" s="111"/>
      <c r="Q251" s="111"/>
      <c r="R251" s="111"/>
      <c r="S251" s="111"/>
      <c r="T251" s="111"/>
      <c r="U251" s="111"/>
      <c r="V251" s="111"/>
      <c r="W251" s="111"/>
      <c r="X251" s="111"/>
      <c r="Y251" s="111"/>
      <c r="Z251" s="111"/>
      <c r="AA251" s="111"/>
      <c r="AB251" s="111"/>
      <c r="AC251" s="111"/>
      <c r="AD251" s="111"/>
      <c r="AE251" s="111"/>
      <c r="AF251" s="111"/>
    </row>
    <row r="252" spans="1:32" x14ac:dyDescent="0.3">
      <c r="A252" s="111"/>
      <c r="B252" s="111"/>
      <c r="C252" s="111"/>
      <c r="D252" s="111"/>
      <c r="E252" s="111"/>
      <c r="F252" s="111"/>
      <c r="G252" s="111"/>
      <c r="H252" s="111"/>
      <c r="I252" s="111"/>
      <c r="J252" s="111"/>
      <c r="K252" s="111"/>
      <c r="L252" s="111"/>
      <c r="M252" s="111"/>
      <c r="N252" s="111"/>
      <c r="O252" s="111"/>
      <c r="P252" s="111"/>
      <c r="Q252" s="111"/>
      <c r="R252" s="111"/>
      <c r="S252" s="111"/>
      <c r="T252" s="111"/>
      <c r="U252" s="111"/>
      <c r="V252" s="111"/>
      <c r="W252" s="111"/>
      <c r="X252" s="111"/>
      <c r="Y252" s="111"/>
      <c r="Z252" s="111"/>
      <c r="AA252" s="111"/>
      <c r="AB252" s="111"/>
      <c r="AC252" s="111"/>
      <c r="AD252" s="111"/>
      <c r="AE252" s="111"/>
      <c r="AF252" s="111"/>
    </row>
    <row r="253" spans="1:32" x14ac:dyDescent="0.3">
      <c r="A253" s="111"/>
      <c r="B253" s="111"/>
      <c r="C253" s="111"/>
      <c r="D253" s="111"/>
      <c r="E253" s="111"/>
      <c r="F253" s="111"/>
      <c r="G253" s="111"/>
      <c r="H253" s="111"/>
      <c r="I253" s="111"/>
      <c r="J253" s="111"/>
      <c r="K253" s="111"/>
      <c r="L253" s="111"/>
      <c r="M253" s="111"/>
      <c r="N253" s="111"/>
      <c r="O253" s="111"/>
      <c r="P253" s="111"/>
      <c r="Q253" s="111"/>
      <c r="R253" s="111"/>
      <c r="S253" s="111"/>
      <c r="T253" s="111"/>
      <c r="U253" s="111"/>
      <c r="V253" s="111"/>
      <c r="W253" s="111"/>
      <c r="X253" s="111"/>
      <c r="Y253" s="111"/>
      <c r="Z253" s="111"/>
      <c r="AA253" s="111"/>
      <c r="AB253" s="111"/>
      <c r="AC253" s="111"/>
      <c r="AD253" s="111"/>
      <c r="AE253" s="111"/>
      <c r="AF253" s="111"/>
    </row>
    <row r="254" spans="1:32" x14ac:dyDescent="0.3">
      <c r="A254" s="111"/>
      <c r="B254" s="111"/>
      <c r="C254" s="111"/>
      <c r="D254" s="111"/>
      <c r="E254" s="111"/>
      <c r="F254" s="111"/>
      <c r="G254" s="111"/>
      <c r="H254" s="111"/>
      <c r="I254" s="111"/>
      <c r="J254" s="111"/>
      <c r="K254" s="111"/>
      <c r="L254" s="111"/>
      <c r="M254" s="111"/>
      <c r="N254" s="111"/>
      <c r="O254" s="111"/>
      <c r="P254" s="111"/>
      <c r="Q254" s="111"/>
      <c r="R254" s="111"/>
      <c r="S254" s="111"/>
      <c r="T254" s="111"/>
      <c r="U254" s="111"/>
      <c r="V254" s="111"/>
      <c r="W254" s="111"/>
      <c r="X254" s="111"/>
      <c r="Y254" s="111"/>
      <c r="Z254" s="111"/>
      <c r="AA254" s="111"/>
      <c r="AB254" s="111"/>
      <c r="AC254" s="111"/>
      <c r="AD254" s="111"/>
      <c r="AE254" s="111"/>
      <c r="AF254" s="111"/>
    </row>
    <row r="255" spans="1:32" x14ac:dyDescent="0.3">
      <c r="A255" s="111"/>
      <c r="B255" s="111"/>
      <c r="C255" s="111"/>
      <c r="D255" s="111"/>
      <c r="E255" s="111"/>
      <c r="F255" s="111"/>
      <c r="G255" s="111"/>
      <c r="H255" s="111"/>
      <c r="I255" s="111"/>
      <c r="J255" s="111"/>
      <c r="K255" s="111"/>
      <c r="L255" s="111"/>
      <c r="M255" s="111"/>
      <c r="N255" s="111"/>
      <c r="O255" s="111"/>
      <c r="P255" s="111"/>
      <c r="Q255" s="111"/>
      <c r="R255" s="111"/>
      <c r="S255" s="111"/>
      <c r="T255" s="111"/>
      <c r="U255" s="111"/>
      <c r="V255" s="111"/>
      <c r="W255" s="111"/>
      <c r="X255" s="111"/>
      <c r="Y255" s="111"/>
      <c r="Z255" s="111"/>
      <c r="AA255" s="111"/>
      <c r="AB255" s="111"/>
      <c r="AC255" s="111"/>
      <c r="AD255" s="111"/>
      <c r="AE255" s="111"/>
      <c r="AF255" s="111"/>
    </row>
    <row r="256" spans="1:32" x14ac:dyDescent="0.3">
      <c r="A256" s="111"/>
      <c r="B256" s="111"/>
      <c r="C256" s="111"/>
      <c r="D256" s="111"/>
      <c r="E256" s="111"/>
      <c r="F256" s="111"/>
      <c r="G256" s="111"/>
      <c r="H256" s="111"/>
      <c r="I256" s="111"/>
      <c r="J256" s="111"/>
      <c r="K256" s="111"/>
      <c r="L256" s="111"/>
      <c r="M256" s="111"/>
      <c r="N256" s="111"/>
      <c r="O256" s="111"/>
      <c r="P256" s="111"/>
      <c r="Q256" s="111"/>
      <c r="R256" s="111"/>
      <c r="S256" s="111"/>
      <c r="T256" s="111"/>
      <c r="U256" s="111"/>
      <c r="V256" s="111"/>
      <c r="W256" s="111"/>
      <c r="X256" s="111"/>
      <c r="Y256" s="111"/>
      <c r="Z256" s="111"/>
      <c r="AA256" s="111"/>
      <c r="AB256" s="111"/>
      <c r="AC256" s="111"/>
      <c r="AD256" s="111"/>
      <c r="AE256" s="111"/>
      <c r="AF256" s="111"/>
    </row>
    <row r="257" spans="1:32" x14ac:dyDescent="0.3">
      <c r="A257" s="111"/>
      <c r="B257" s="111"/>
      <c r="C257" s="111"/>
      <c r="D257" s="111"/>
      <c r="E257" s="111"/>
      <c r="F257" s="111"/>
      <c r="G257" s="111"/>
      <c r="H257" s="111"/>
      <c r="I257" s="111"/>
      <c r="J257" s="111"/>
      <c r="K257" s="111"/>
      <c r="L257" s="111"/>
      <c r="M257" s="111"/>
      <c r="N257" s="111"/>
      <c r="O257" s="111"/>
      <c r="P257" s="111"/>
      <c r="Q257" s="111"/>
      <c r="R257" s="111"/>
      <c r="S257" s="111"/>
      <c r="T257" s="111"/>
      <c r="U257" s="111"/>
      <c r="V257" s="111"/>
      <c r="W257" s="111"/>
      <c r="X257" s="111"/>
      <c r="Y257" s="111"/>
      <c r="Z257" s="111"/>
      <c r="AA257" s="111"/>
      <c r="AB257" s="111"/>
      <c r="AC257" s="111"/>
      <c r="AD257" s="111"/>
      <c r="AE257" s="111"/>
      <c r="AF257" s="111"/>
    </row>
    <row r="258" spans="1:32" x14ac:dyDescent="0.3">
      <c r="A258" s="111"/>
      <c r="B258" s="111"/>
      <c r="C258" s="111"/>
      <c r="D258" s="111"/>
      <c r="E258" s="111"/>
      <c r="F258" s="111"/>
      <c r="G258" s="111"/>
      <c r="H258" s="111"/>
      <c r="I258" s="111"/>
      <c r="J258" s="111"/>
      <c r="K258" s="111"/>
      <c r="L258" s="111"/>
      <c r="M258" s="111"/>
      <c r="N258" s="111"/>
      <c r="O258" s="111"/>
      <c r="P258" s="111"/>
      <c r="Q258" s="111"/>
      <c r="R258" s="111"/>
      <c r="S258" s="111"/>
      <c r="T258" s="111"/>
      <c r="U258" s="111"/>
      <c r="V258" s="111"/>
      <c r="W258" s="111"/>
      <c r="X258" s="111"/>
      <c r="Y258" s="111"/>
      <c r="Z258" s="111"/>
      <c r="AA258" s="111"/>
      <c r="AB258" s="111"/>
      <c r="AC258" s="111"/>
      <c r="AD258" s="111"/>
      <c r="AE258" s="111"/>
      <c r="AF258" s="111"/>
    </row>
    <row r="259" spans="1:32" x14ac:dyDescent="0.3">
      <c r="A259" s="111"/>
      <c r="B259" s="111"/>
      <c r="C259" s="111"/>
      <c r="D259" s="111"/>
      <c r="E259" s="111"/>
      <c r="F259" s="111"/>
      <c r="G259" s="111"/>
      <c r="H259" s="111"/>
      <c r="I259" s="111"/>
      <c r="J259" s="111"/>
      <c r="K259" s="111"/>
      <c r="L259" s="111"/>
      <c r="M259" s="111"/>
      <c r="N259" s="111"/>
      <c r="O259" s="111"/>
      <c r="P259" s="111"/>
      <c r="Q259" s="111"/>
      <c r="R259" s="111"/>
      <c r="S259" s="111"/>
      <c r="T259" s="111"/>
      <c r="U259" s="111"/>
      <c r="V259" s="111"/>
      <c r="W259" s="111"/>
      <c r="X259" s="111"/>
      <c r="Y259" s="111"/>
      <c r="Z259" s="111"/>
      <c r="AA259" s="111"/>
      <c r="AB259" s="111"/>
      <c r="AC259" s="111"/>
      <c r="AD259" s="111"/>
      <c r="AE259" s="111"/>
      <c r="AF259" s="111"/>
    </row>
    <row r="260" spans="1:32" x14ac:dyDescent="0.3">
      <c r="A260" s="111"/>
      <c r="B260" s="111"/>
      <c r="C260" s="111"/>
      <c r="D260" s="111"/>
      <c r="E260" s="111"/>
      <c r="F260" s="111"/>
      <c r="G260" s="111"/>
      <c r="H260" s="111"/>
      <c r="I260" s="111"/>
      <c r="J260" s="111"/>
      <c r="K260" s="111"/>
      <c r="L260" s="111"/>
      <c r="M260" s="111"/>
      <c r="N260" s="111"/>
      <c r="O260" s="111"/>
      <c r="P260" s="111"/>
      <c r="Q260" s="111"/>
      <c r="R260" s="111"/>
      <c r="S260" s="111"/>
      <c r="T260" s="111"/>
      <c r="U260" s="111"/>
      <c r="V260" s="111"/>
      <c r="W260" s="111"/>
      <c r="X260" s="111"/>
      <c r="Y260" s="111"/>
      <c r="Z260" s="111"/>
      <c r="AA260" s="111"/>
      <c r="AB260" s="111"/>
      <c r="AC260" s="111"/>
      <c r="AD260" s="111"/>
      <c r="AE260" s="111"/>
      <c r="AF260" s="111"/>
    </row>
    <row r="261" spans="1:32" x14ac:dyDescent="0.3">
      <c r="A261" s="111"/>
      <c r="B261" s="111"/>
      <c r="C261" s="111"/>
      <c r="D261" s="111"/>
      <c r="E261" s="111"/>
      <c r="F261" s="111"/>
      <c r="G261" s="111"/>
      <c r="H261" s="111"/>
      <c r="I261" s="111"/>
      <c r="J261" s="111"/>
      <c r="K261" s="111"/>
      <c r="L261" s="111"/>
      <c r="M261" s="111"/>
      <c r="N261" s="111"/>
      <c r="O261" s="111"/>
      <c r="P261" s="111"/>
      <c r="Q261" s="111"/>
      <c r="R261" s="111"/>
      <c r="S261" s="111"/>
      <c r="T261" s="111"/>
      <c r="U261" s="111"/>
      <c r="V261" s="111"/>
      <c r="W261" s="111"/>
      <c r="X261" s="111"/>
      <c r="Y261" s="111"/>
      <c r="Z261" s="111"/>
      <c r="AA261" s="111"/>
      <c r="AB261" s="111"/>
      <c r="AC261" s="111"/>
      <c r="AD261" s="111"/>
      <c r="AE261" s="111"/>
      <c r="AF261" s="111"/>
    </row>
    <row r="262" spans="1:32" x14ac:dyDescent="0.3">
      <c r="A262" s="111"/>
      <c r="B262" s="111"/>
      <c r="C262" s="111"/>
      <c r="D262" s="111"/>
      <c r="E262" s="111"/>
      <c r="F262" s="111"/>
      <c r="G262" s="111"/>
      <c r="H262" s="111"/>
      <c r="I262" s="111"/>
      <c r="J262" s="111"/>
      <c r="K262" s="111"/>
      <c r="L262" s="111"/>
      <c r="M262" s="111"/>
      <c r="N262" s="111"/>
      <c r="O262" s="111"/>
      <c r="P262" s="111"/>
      <c r="Q262" s="111"/>
      <c r="R262" s="111"/>
      <c r="S262" s="111"/>
      <c r="T262" s="111"/>
      <c r="U262" s="111"/>
      <c r="V262" s="111"/>
      <c r="W262" s="111"/>
      <c r="X262" s="111"/>
      <c r="Y262" s="111"/>
      <c r="Z262" s="111"/>
      <c r="AA262" s="111"/>
      <c r="AB262" s="111"/>
      <c r="AC262" s="111"/>
      <c r="AD262" s="111"/>
      <c r="AE262" s="111"/>
      <c r="AF262" s="111"/>
    </row>
    <row r="263" spans="1:32" x14ac:dyDescent="0.3">
      <c r="A263" s="111"/>
      <c r="B263" s="111"/>
      <c r="C263" s="111"/>
      <c r="D263" s="111"/>
      <c r="E263" s="111"/>
      <c r="F263" s="111"/>
      <c r="G263" s="111"/>
      <c r="H263" s="111"/>
      <c r="I263" s="111"/>
      <c r="J263" s="111"/>
      <c r="K263" s="111"/>
      <c r="L263" s="111"/>
      <c r="M263" s="111"/>
      <c r="N263" s="111"/>
      <c r="O263" s="111"/>
      <c r="P263" s="111"/>
      <c r="Q263" s="111"/>
      <c r="R263" s="111"/>
      <c r="S263" s="111"/>
      <c r="T263" s="111"/>
      <c r="U263" s="111"/>
      <c r="V263" s="111"/>
      <c r="W263" s="111"/>
      <c r="X263" s="111"/>
      <c r="Y263" s="111"/>
      <c r="Z263" s="111"/>
      <c r="AA263" s="111"/>
      <c r="AB263" s="111"/>
      <c r="AC263" s="111"/>
      <c r="AD263" s="111"/>
      <c r="AE263" s="111"/>
      <c r="AF263" s="111"/>
    </row>
    <row r="264" spans="1:32" x14ac:dyDescent="0.3">
      <c r="A264" s="111"/>
      <c r="B264" s="111"/>
      <c r="C264" s="111"/>
      <c r="D264" s="111"/>
      <c r="E264" s="111"/>
      <c r="F264" s="111"/>
      <c r="G264" s="111"/>
      <c r="H264" s="111"/>
      <c r="I264" s="111"/>
      <c r="J264" s="111"/>
      <c r="K264" s="111"/>
      <c r="L264" s="111"/>
      <c r="M264" s="111"/>
      <c r="N264" s="111"/>
      <c r="O264" s="111"/>
      <c r="P264" s="111"/>
      <c r="Q264" s="111"/>
      <c r="R264" s="111"/>
      <c r="S264" s="111"/>
      <c r="T264" s="111"/>
      <c r="U264" s="111"/>
      <c r="V264" s="111"/>
      <c r="W264" s="111"/>
      <c r="X264" s="111"/>
      <c r="Y264" s="111"/>
      <c r="Z264" s="111"/>
      <c r="AA264" s="111"/>
      <c r="AB264" s="111"/>
      <c r="AC264" s="111"/>
      <c r="AD264" s="111"/>
      <c r="AE264" s="111"/>
      <c r="AF264" s="111"/>
    </row>
    <row r="265" spans="1:32" x14ac:dyDescent="0.3">
      <c r="A265" s="111"/>
      <c r="B265" s="111"/>
      <c r="C265" s="111"/>
      <c r="D265" s="111"/>
      <c r="E265" s="111"/>
      <c r="F265" s="111"/>
      <c r="G265" s="111"/>
      <c r="H265" s="111"/>
      <c r="I265" s="111"/>
      <c r="J265" s="111"/>
      <c r="K265" s="111"/>
      <c r="L265" s="111"/>
      <c r="M265" s="111"/>
      <c r="N265" s="111"/>
      <c r="O265" s="111"/>
      <c r="P265" s="111"/>
      <c r="Q265" s="111"/>
      <c r="R265" s="111"/>
      <c r="S265" s="111"/>
      <c r="T265" s="111"/>
      <c r="U265" s="111"/>
      <c r="V265" s="111"/>
      <c r="W265" s="111"/>
      <c r="X265" s="111"/>
      <c r="Y265" s="111"/>
      <c r="Z265" s="111"/>
      <c r="AA265" s="111"/>
      <c r="AB265" s="111"/>
      <c r="AC265" s="111"/>
      <c r="AD265" s="111"/>
      <c r="AE265" s="111"/>
      <c r="AF265" s="111"/>
    </row>
    <row r="266" spans="1:32" x14ac:dyDescent="0.3">
      <c r="A266" s="111"/>
      <c r="B266" s="111"/>
      <c r="C266" s="111"/>
      <c r="D266" s="111"/>
      <c r="E266" s="111"/>
      <c r="F266" s="111"/>
      <c r="G266" s="111"/>
      <c r="H266" s="111"/>
      <c r="I266" s="111"/>
      <c r="J266" s="111"/>
      <c r="K266" s="111"/>
      <c r="L266" s="111"/>
      <c r="M266" s="111"/>
      <c r="N266" s="111"/>
      <c r="O266" s="111"/>
      <c r="P266" s="111"/>
      <c r="Q266" s="111"/>
      <c r="R266" s="111"/>
      <c r="S266" s="111"/>
      <c r="T266" s="111"/>
      <c r="U266" s="111"/>
      <c r="V266" s="111"/>
      <c r="W266" s="111"/>
      <c r="X266" s="111"/>
      <c r="Y266" s="111"/>
      <c r="Z266" s="111"/>
      <c r="AA266" s="111"/>
      <c r="AB266" s="111"/>
      <c r="AC266" s="111"/>
      <c r="AD266" s="111"/>
      <c r="AE266" s="111"/>
      <c r="AF266" s="111"/>
    </row>
    <row r="267" spans="1:32" x14ac:dyDescent="0.3">
      <c r="A267" s="111"/>
      <c r="B267" s="111"/>
      <c r="C267" s="111"/>
      <c r="D267" s="111"/>
      <c r="E267" s="111"/>
      <c r="F267" s="111"/>
      <c r="G267" s="111"/>
      <c r="H267" s="111"/>
      <c r="I267" s="111"/>
      <c r="J267" s="111"/>
      <c r="K267" s="111"/>
      <c r="L267" s="111"/>
      <c r="M267" s="111"/>
      <c r="N267" s="111"/>
      <c r="O267" s="111"/>
      <c r="P267" s="111"/>
      <c r="Q267" s="111"/>
      <c r="R267" s="111"/>
      <c r="S267" s="111"/>
      <c r="T267" s="111"/>
      <c r="U267" s="111"/>
      <c r="V267" s="111"/>
      <c r="W267" s="111"/>
      <c r="X267" s="111"/>
      <c r="Y267" s="111"/>
      <c r="Z267" s="111"/>
      <c r="AA267" s="111"/>
      <c r="AB267" s="111"/>
      <c r="AC267" s="111"/>
      <c r="AD267" s="111"/>
      <c r="AE267" s="111"/>
      <c r="AF267" s="111"/>
    </row>
    <row r="268" spans="1:32" x14ac:dyDescent="0.3">
      <c r="A268" s="111"/>
      <c r="B268" s="111"/>
      <c r="C268" s="111"/>
      <c r="D268" s="111"/>
      <c r="E268" s="111"/>
      <c r="F268" s="111"/>
      <c r="G268" s="111"/>
      <c r="H268" s="111"/>
      <c r="I268" s="111"/>
      <c r="J268" s="111"/>
      <c r="K268" s="111"/>
      <c r="L268" s="111"/>
      <c r="M268" s="111"/>
      <c r="N268" s="111"/>
      <c r="O268" s="111"/>
      <c r="P268" s="111"/>
      <c r="Q268" s="111"/>
      <c r="R268" s="111"/>
      <c r="S268" s="111"/>
      <c r="T268" s="111"/>
      <c r="U268" s="111"/>
      <c r="V268" s="111"/>
      <c r="W268" s="111"/>
      <c r="X268" s="111"/>
      <c r="Y268" s="111"/>
      <c r="Z268" s="111"/>
      <c r="AA268" s="111"/>
      <c r="AB268" s="111"/>
      <c r="AC268" s="111"/>
      <c r="AD268" s="111"/>
      <c r="AE268" s="111"/>
      <c r="AF268" s="111"/>
    </row>
    <row r="269" spans="1:32" x14ac:dyDescent="0.3">
      <c r="A269" s="111"/>
      <c r="B269" s="111"/>
      <c r="C269" s="111"/>
      <c r="D269" s="111"/>
      <c r="E269" s="111"/>
      <c r="F269" s="111"/>
      <c r="G269" s="111"/>
      <c r="H269" s="111"/>
      <c r="I269" s="111"/>
      <c r="J269" s="111"/>
      <c r="K269" s="111"/>
      <c r="L269" s="111"/>
      <c r="M269" s="111"/>
      <c r="N269" s="111"/>
      <c r="O269" s="111"/>
      <c r="P269" s="111"/>
      <c r="Q269" s="111"/>
      <c r="R269" s="111"/>
      <c r="S269" s="111"/>
      <c r="T269" s="111"/>
      <c r="U269" s="111"/>
      <c r="V269" s="111"/>
      <c r="W269" s="111"/>
      <c r="X269" s="111"/>
      <c r="Y269" s="111"/>
      <c r="Z269" s="111"/>
      <c r="AA269" s="111"/>
      <c r="AB269" s="111"/>
      <c r="AC269" s="111"/>
      <c r="AD269" s="111"/>
      <c r="AE269" s="111"/>
      <c r="AF269" s="111"/>
    </row>
    <row r="270" spans="1:32" x14ac:dyDescent="0.3">
      <c r="A270" s="111"/>
      <c r="B270" s="111"/>
      <c r="C270" s="111"/>
      <c r="D270" s="111"/>
      <c r="E270" s="111"/>
      <c r="F270" s="111"/>
      <c r="G270" s="111"/>
      <c r="H270" s="111"/>
      <c r="I270" s="111"/>
      <c r="J270" s="111"/>
      <c r="K270" s="111"/>
      <c r="L270" s="111"/>
      <c r="M270" s="111"/>
      <c r="N270" s="111"/>
      <c r="O270" s="111"/>
      <c r="P270" s="111"/>
      <c r="Q270" s="111"/>
      <c r="R270" s="111"/>
      <c r="S270" s="111"/>
      <c r="T270" s="111"/>
      <c r="U270" s="111"/>
      <c r="V270" s="111"/>
      <c r="W270" s="111"/>
      <c r="X270" s="111"/>
      <c r="Y270" s="111"/>
      <c r="Z270" s="111"/>
      <c r="AA270" s="111"/>
      <c r="AB270" s="111"/>
      <c r="AC270" s="111"/>
      <c r="AD270" s="111"/>
      <c r="AE270" s="111"/>
      <c r="AF270" s="111"/>
    </row>
    <row r="271" spans="1:32" x14ac:dyDescent="0.3">
      <c r="A271" s="111"/>
      <c r="B271" s="111"/>
      <c r="C271" s="111"/>
      <c r="D271" s="111"/>
      <c r="E271" s="111"/>
      <c r="F271" s="111"/>
      <c r="G271" s="111"/>
      <c r="H271" s="111"/>
      <c r="I271" s="111"/>
      <c r="J271" s="111"/>
      <c r="K271" s="111"/>
      <c r="L271" s="111"/>
      <c r="M271" s="111"/>
      <c r="N271" s="111"/>
      <c r="O271" s="111"/>
      <c r="P271" s="111"/>
      <c r="Q271" s="111"/>
      <c r="R271" s="111"/>
      <c r="S271" s="111"/>
      <c r="T271" s="111"/>
      <c r="U271" s="111"/>
      <c r="V271" s="111"/>
      <c r="W271" s="111"/>
      <c r="X271" s="111"/>
      <c r="Y271" s="111"/>
      <c r="Z271" s="111"/>
      <c r="AA271" s="111"/>
      <c r="AB271" s="111"/>
      <c r="AC271" s="111"/>
      <c r="AD271" s="111"/>
      <c r="AE271" s="111"/>
      <c r="AF271" s="111"/>
    </row>
    <row r="272" spans="1:32" x14ac:dyDescent="0.3">
      <c r="A272" s="111"/>
      <c r="B272" s="111"/>
      <c r="C272" s="111"/>
      <c r="D272" s="111"/>
      <c r="E272" s="111"/>
      <c r="F272" s="111"/>
      <c r="G272" s="111"/>
      <c r="H272" s="111"/>
      <c r="I272" s="111"/>
      <c r="J272" s="111"/>
      <c r="K272" s="111"/>
      <c r="L272" s="111"/>
      <c r="M272" s="111"/>
      <c r="N272" s="111"/>
      <c r="O272" s="111"/>
      <c r="P272" s="111"/>
      <c r="Q272" s="111"/>
      <c r="R272" s="111"/>
      <c r="S272" s="111"/>
      <c r="T272" s="111"/>
      <c r="U272" s="111"/>
      <c r="V272" s="111"/>
      <c r="W272" s="111"/>
      <c r="X272" s="111"/>
      <c r="Y272" s="111"/>
      <c r="Z272" s="111"/>
      <c r="AA272" s="111"/>
      <c r="AB272" s="111"/>
      <c r="AC272" s="111"/>
      <c r="AD272" s="111"/>
      <c r="AE272" s="111"/>
      <c r="AF272" s="111"/>
    </row>
    <row r="273" spans="1:32" x14ac:dyDescent="0.3">
      <c r="A273" s="111"/>
      <c r="B273" s="111"/>
      <c r="C273" s="111"/>
      <c r="D273" s="111"/>
      <c r="E273" s="111"/>
      <c r="F273" s="111"/>
      <c r="G273" s="111"/>
      <c r="H273" s="111"/>
      <c r="I273" s="111"/>
      <c r="J273" s="111"/>
      <c r="K273" s="111"/>
      <c r="L273" s="111"/>
      <c r="M273" s="111"/>
      <c r="N273" s="111"/>
      <c r="O273" s="111"/>
      <c r="P273" s="111"/>
      <c r="Q273" s="111"/>
      <c r="R273" s="111"/>
      <c r="S273" s="111"/>
      <c r="T273" s="111"/>
      <c r="U273" s="111"/>
      <c r="V273" s="111"/>
      <c r="W273" s="111"/>
      <c r="X273" s="111"/>
      <c r="Y273" s="111"/>
      <c r="Z273" s="111"/>
      <c r="AA273" s="111"/>
      <c r="AB273" s="111"/>
      <c r="AC273" s="111"/>
      <c r="AD273" s="111"/>
      <c r="AE273" s="111"/>
      <c r="AF273" s="111"/>
    </row>
    <row r="274" spans="1:32" x14ac:dyDescent="0.3">
      <c r="A274" s="111"/>
      <c r="B274" s="111"/>
      <c r="C274" s="111"/>
      <c r="D274" s="111"/>
      <c r="E274" s="111"/>
      <c r="F274" s="111"/>
      <c r="G274" s="111"/>
      <c r="H274" s="111"/>
      <c r="I274" s="111"/>
      <c r="J274" s="111"/>
      <c r="K274" s="111"/>
      <c r="L274" s="111"/>
      <c r="M274" s="111"/>
      <c r="N274" s="111"/>
      <c r="O274" s="111"/>
      <c r="P274" s="111"/>
      <c r="Q274" s="111"/>
      <c r="R274" s="111"/>
      <c r="S274" s="111"/>
      <c r="T274" s="111"/>
      <c r="U274" s="111"/>
      <c r="V274" s="111"/>
      <c r="W274" s="111"/>
      <c r="X274" s="111"/>
      <c r="Y274" s="111"/>
      <c r="Z274" s="111"/>
      <c r="AA274" s="111"/>
      <c r="AB274" s="111"/>
      <c r="AC274" s="111"/>
      <c r="AD274" s="111"/>
      <c r="AE274" s="111"/>
      <c r="AF274" s="111"/>
    </row>
    <row r="275" spans="1:32" x14ac:dyDescent="0.3">
      <c r="A275" s="111"/>
      <c r="B275" s="111"/>
      <c r="C275" s="111"/>
      <c r="D275" s="111"/>
      <c r="E275" s="111"/>
      <c r="F275" s="111"/>
      <c r="G275" s="111"/>
      <c r="H275" s="111"/>
      <c r="I275" s="111"/>
      <c r="J275" s="111"/>
      <c r="K275" s="111"/>
      <c r="L275" s="111"/>
      <c r="M275" s="111"/>
      <c r="N275" s="111"/>
      <c r="O275" s="111"/>
      <c r="P275" s="111"/>
      <c r="Q275" s="111"/>
      <c r="R275" s="111"/>
      <c r="S275" s="111"/>
      <c r="T275" s="111"/>
      <c r="U275" s="111"/>
      <c r="V275" s="111"/>
      <c r="W275" s="111"/>
      <c r="X275" s="111"/>
      <c r="Y275" s="111"/>
      <c r="Z275" s="111"/>
      <c r="AA275" s="111"/>
      <c r="AB275" s="111"/>
      <c r="AC275" s="111"/>
      <c r="AD275" s="111"/>
      <c r="AE275" s="111"/>
      <c r="AF275" s="111"/>
    </row>
    <row r="276" spans="1:32" x14ac:dyDescent="0.3">
      <c r="A276" s="111"/>
      <c r="B276" s="111"/>
      <c r="C276" s="111"/>
      <c r="D276" s="111"/>
      <c r="E276" s="111"/>
      <c r="F276" s="111"/>
      <c r="G276" s="111"/>
      <c r="H276" s="111"/>
      <c r="I276" s="111"/>
      <c r="J276" s="111"/>
      <c r="K276" s="111"/>
      <c r="L276" s="111"/>
      <c r="M276" s="111"/>
      <c r="N276" s="111"/>
      <c r="O276" s="111"/>
      <c r="P276" s="111"/>
      <c r="Q276" s="111"/>
      <c r="R276" s="111"/>
      <c r="S276" s="111"/>
      <c r="T276" s="111"/>
      <c r="U276" s="111"/>
      <c r="V276" s="111"/>
      <c r="W276" s="111"/>
      <c r="X276" s="111"/>
      <c r="Y276" s="111"/>
      <c r="Z276" s="111"/>
      <c r="AA276" s="111"/>
      <c r="AB276" s="111"/>
      <c r="AC276" s="111"/>
      <c r="AD276" s="111"/>
      <c r="AE276" s="111"/>
      <c r="AF276" s="111"/>
    </row>
    <row r="277" spans="1:32" x14ac:dyDescent="0.3">
      <c r="A277" s="111"/>
      <c r="B277" s="111"/>
      <c r="C277" s="111"/>
      <c r="D277" s="111"/>
      <c r="E277" s="111"/>
      <c r="F277" s="111"/>
      <c r="G277" s="111"/>
      <c r="H277" s="111"/>
      <c r="I277" s="111"/>
      <c r="J277" s="111"/>
      <c r="K277" s="111"/>
      <c r="L277" s="111"/>
      <c r="M277" s="111"/>
      <c r="N277" s="111"/>
      <c r="O277" s="111"/>
      <c r="P277" s="111"/>
      <c r="Q277" s="111"/>
      <c r="R277" s="111"/>
      <c r="S277" s="111"/>
      <c r="T277" s="111"/>
      <c r="U277" s="111"/>
      <c r="V277" s="111"/>
      <c r="W277" s="111"/>
      <c r="X277" s="111"/>
      <c r="Y277" s="111"/>
      <c r="Z277" s="111"/>
      <c r="AA277" s="111"/>
      <c r="AB277" s="111"/>
      <c r="AC277" s="111"/>
      <c r="AD277" s="111"/>
      <c r="AE277" s="111"/>
      <c r="AF277" s="111"/>
    </row>
    <row r="278" spans="1:32" x14ac:dyDescent="0.3">
      <c r="A278" s="111"/>
      <c r="B278" s="111"/>
      <c r="C278" s="111"/>
      <c r="D278" s="111"/>
      <c r="E278" s="111"/>
      <c r="F278" s="111"/>
      <c r="G278" s="111"/>
      <c r="H278" s="111"/>
      <c r="I278" s="111"/>
      <c r="J278" s="111"/>
      <c r="K278" s="111"/>
      <c r="L278" s="111"/>
      <c r="M278" s="111"/>
      <c r="N278" s="111"/>
      <c r="O278" s="111"/>
      <c r="P278" s="111"/>
      <c r="Q278" s="111"/>
      <c r="R278" s="111"/>
      <c r="S278" s="111"/>
      <c r="T278" s="111"/>
      <c r="U278" s="111"/>
      <c r="V278" s="111"/>
      <c r="W278" s="111"/>
      <c r="X278" s="111"/>
      <c r="Y278" s="111"/>
      <c r="Z278" s="111"/>
      <c r="AA278" s="111"/>
      <c r="AB278" s="111"/>
      <c r="AC278" s="111"/>
      <c r="AD278" s="111"/>
      <c r="AE278" s="111"/>
      <c r="AF278" s="111"/>
    </row>
    <row r="279" spans="1:32" x14ac:dyDescent="0.3">
      <c r="A279" s="111"/>
      <c r="B279" s="111"/>
      <c r="C279" s="111"/>
      <c r="D279" s="111"/>
      <c r="E279" s="111"/>
      <c r="F279" s="111"/>
      <c r="G279" s="111"/>
      <c r="H279" s="111"/>
      <c r="I279" s="111"/>
      <c r="J279" s="111"/>
      <c r="K279" s="111"/>
      <c r="L279" s="111"/>
      <c r="M279" s="111"/>
      <c r="N279" s="111"/>
      <c r="O279" s="111"/>
      <c r="P279" s="111"/>
      <c r="Q279" s="111"/>
      <c r="R279" s="111"/>
      <c r="S279" s="111"/>
      <c r="T279" s="111"/>
      <c r="U279" s="111"/>
      <c r="V279" s="111"/>
      <c r="W279" s="111"/>
      <c r="X279" s="111"/>
      <c r="Y279" s="111"/>
      <c r="Z279" s="111"/>
      <c r="AA279" s="111"/>
      <c r="AB279" s="111"/>
      <c r="AC279" s="111"/>
      <c r="AD279" s="111"/>
      <c r="AE279" s="111"/>
      <c r="AF279" s="111"/>
    </row>
    <row r="280" spans="1:32" x14ac:dyDescent="0.3">
      <c r="A280" s="111"/>
      <c r="B280" s="111"/>
      <c r="C280" s="111"/>
      <c r="D280" s="111"/>
      <c r="E280" s="111"/>
      <c r="F280" s="111"/>
      <c r="G280" s="111"/>
      <c r="H280" s="111"/>
      <c r="I280" s="111"/>
      <c r="J280" s="111"/>
      <c r="K280" s="111"/>
      <c r="L280" s="111"/>
      <c r="M280" s="111"/>
      <c r="N280" s="111"/>
      <c r="O280" s="111"/>
      <c r="P280" s="111"/>
      <c r="Q280" s="111"/>
      <c r="R280" s="111"/>
      <c r="S280" s="111"/>
      <c r="T280" s="111"/>
      <c r="U280" s="111"/>
      <c r="V280" s="111"/>
      <c r="W280" s="111"/>
      <c r="X280" s="111"/>
      <c r="Y280" s="111"/>
      <c r="Z280" s="111"/>
      <c r="AA280" s="111"/>
      <c r="AB280" s="111"/>
      <c r="AC280" s="111"/>
      <c r="AD280" s="111"/>
      <c r="AE280" s="111"/>
      <c r="AF280" s="111"/>
    </row>
    <row r="281" spans="1:32" x14ac:dyDescent="0.3">
      <c r="A281" s="111"/>
      <c r="B281" s="111"/>
      <c r="C281" s="111"/>
      <c r="D281" s="111"/>
      <c r="E281" s="111"/>
      <c r="F281" s="111"/>
      <c r="G281" s="111"/>
      <c r="H281" s="111"/>
      <c r="I281" s="111"/>
      <c r="J281" s="111"/>
      <c r="K281" s="111"/>
      <c r="L281" s="111"/>
      <c r="M281" s="111"/>
      <c r="N281" s="111"/>
      <c r="O281" s="111"/>
      <c r="P281" s="111"/>
      <c r="Q281" s="111"/>
      <c r="R281" s="111"/>
      <c r="S281" s="111"/>
      <c r="T281" s="111"/>
      <c r="U281" s="111"/>
      <c r="V281" s="111"/>
      <c r="W281" s="111"/>
      <c r="X281" s="111"/>
      <c r="Y281" s="111"/>
      <c r="Z281" s="111"/>
      <c r="AA281" s="111"/>
      <c r="AB281" s="111"/>
      <c r="AC281" s="111"/>
      <c r="AD281" s="111"/>
      <c r="AE281" s="111"/>
      <c r="AF281" s="111"/>
    </row>
    <row r="282" spans="1:32" x14ac:dyDescent="0.3">
      <c r="A282" s="111"/>
      <c r="B282" s="111"/>
      <c r="C282" s="111"/>
      <c r="D282" s="111"/>
      <c r="E282" s="111"/>
      <c r="F282" s="111"/>
      <c r="G282" s="111"/>
      <c r="H282" s="111"/>
      <c r="I282" s="111"/>
      <c r="J282" s="111"/>
      <c r="K282" s="111"/>
      <c r="L282" s="111"/>
      <c r="M282" s="111"/>
      <c r="N282" s="111"/>
      <c r="O282" s="111"/>
      <c r="P282" s="111"/>
      <c r="Q282" s="111"/>
      <c r="R282" s="111"/>
      <c r="S282" s="111"/>
      <c r="T282" s="111"/>
      <c r="U282" s="111"/>
      <c r="V282" s="111"/>
      <c r="W282" s="111"/>
      <c r="X282" s="111"/>
      <c r="Y282" s="111"/>
      <c r="Z282" s="111"/>
      <c r="AA282" s="111"/>
      <c r="AB282" s="111"/>
      <c r="AC282" s="111"/>
      <c r="AD282" s="111"/>
      <c r="AE282" s="111"/>
      <c r="AF282" s="111"/>
    </row>
    <row r="283" spans="1:32" x14ac:dyDescent="0.3">
      <c r="A283" s="111"/>
      <c r="B283" s="111"/>
      <c r="C283" s="111"/>
      <c r="D283" s="111"/>
      <c r="E283" s="111"/>
      <c r="F283" s="111"/>
      <c r="G283" s="111"/>
      <c r="H283" s="111"/>
      <c r="I283" s="111"/>
      <c r="J283" s="111"/>
      <c r="K283" s="111"/>
      <c r="L283" s="111"/>
      <c r="M283" s="111"/>
      <c r="N283" s="111"/>
      <c r="O283" s="111"/>
      <c r="P283" s="111"/>
      <c r="Q283" s="111"/>
      <c r="R283" s="111"/>
      <c r="S283" s="111"/>
      <c r="T283" s="111"/>
      <c r="U283" s="111"/>
      <c r="V283" s="111"/>
      <c r="W283" s="111"/>
      <c r="X283" s="111"/>
      <c r="Y283" s="111"/>
      <c r="Z283" s="111"/>
      <c r="AA283" s="111"/>
      <c r="AB283" s="111"/>
      <c r="AC283" s="111"/>
      <c r="AD283" s="111"/>
      <c r="AE283" s="111"/>
      <c r="AF283" s="111"/>
    </row>
    <row r="284" spans="1:32" x14ac:dyDescent="0.3">
      <c r="A284" s="111"/>
      <c r="B284" s="111"/>
      <c r="C284" s="111"/>
      <c r="D284" s="111"/>
      <c r="E284" s="111"/>
      <c r="F284" s="111"/>
      <c r="G284" s="111"/>
      <c r="H284" s="111"/>
      <c r="I284" s="111"/>
      <c r="J284" s="111"/>
      <c r="K284" s="111"/>
      <c r="L284" s="111"/>
      <c r="M284" s="111"/>
      <c r="N284" s="111"/>
      <c r="O284" s="111"/>
      <c r="P284" s="111"/>
      <c r="Q284" s="111"/>
      <c r="R284" s="111"/>
      <c r="S284" s="111"/>
      <c r="T284" s="111"/>
      <c r="U284" s="111"/>
      <c r="V284" s="111"/>
      <c r="W284" s="111"/>
      <c r="X284" s="111"/>
      <c r="Y284" s="111"/>
      <c r="Z284" s="111"/>
      <c r="AA284" s="111"/>
      <c r="AB284" s="111"/>
      <c r="AC284" s="111"/>
      <c r="AD284" s="111"/>
      <c r="AE284" s="111"/>
      <c r="AF284" s="111"/>
    </row>
    <row r="285" spans="1:32" x14ac:dyDescent="0.3">
      <c r="A285" s="111"/>
      <c r="B285" s="111"/>
      <c r="C285" s="111"/>
      <c r="D285" s="111"/>
      <c r="E285" s="111"/>
      <c r="F285" s="111"/>
      <c r="G285" s="111"/>
      <c r="H285" s="111"/>
      <c r="I285" s="111"/>
      <c r="J285" s="111"/>
      <c r="K285" s="111"/>
      <c r="L285" s="111"/>
      <c r="M285" s="111"/>
      <c r="N285" s="111"/>
      <c r="O285" s="111"/>
      <c r="P285" s="111"/>
      <c r="Q285" s="111"/>
      <c r="R285" s="111"/>
      <c r="S285" s="111"/>
      <c r="T285" s="111"/>
      <c r="U285" s="111"/>
      <c r="V285" s="111"/>
      <c r="W285" s="111"/>
      <c r="X285" s="111"/>
      <c r="Y285" s="111"/>
      <c r="Z285" s="111"/>
      <c r="AA285" s="111"/>
      <c r="AB285" s="111"/>
      <c r="AC285" s="111"/>
      <c r="AD285" s="111"/>
      <c r="AE285" s="111"/>
      <c r="AF285" s="111"/>
    </row>
    <row r="286" spans="1:32" x14ac:dyDescent="0.3">
      <c r="A286" s="111"/>
      <c r="B286" s="111"/>
      <c r="C286" s="111"/>
      <c r="D286" s="111"/>
      <c r="E286" s="111"/>
      <c r="F286" s="111"/>
      <c r="G286" s="111"/>
      <c r="H286" s="111"/>
      <c r="I286" s="111"/>
      <c r="J286" s="111"/>
      <c r="K286" s="111"/>
      <c r="L286" s="111"/>
      <c r="M286" s="111"/>
      <c r="N286" s="111"/>
      <c r="O286" s="111"/>
      <c r="P286" s="111"/>
      <c r="Q286" s="111"/>
      <c r="R286" s="111"/>
      <c r="S286" s="111"/>
      <c r="T286" s="111"/>
      <c r="U286" s="111"/>
      <c r="V286" s="111"/>
      <c r="W286" s="111"/>
      <c r="X286" s="111"/>
      <c r="Y286" s="111"/>
      <c r="Z286" s="111"/>
      <c r="AA286" s="111"/>
      <c r="AB286" s="111"/>
      <c r="AC286" s="111"/>
      <c r="AD286" s="111"/>
      <c r="AE286" s="111"/>
      <c r="AF286" s="111"/>
    </row>
    <row r="287" spans="1:32" x14ac:dyDescent="0.3">
      <c r="A287" s="111"/>
      <c r="B287" s="111"/>
      <c r="C287" s="111"/>
      <c r="D287" s="111"/>
      <c r="E287" s="111"/>
      <c r="F287" s="111"/>
      <c r="G287" s="111"/>
      <c r="H287" s="111"/>
      <c r="I287" s="111"/>
      <c r="J287" s="111"/>
      <c r="K287" s="111"/>
      <c r="L287" s="111"/>
      <c r="M287" s="111"/>
      <c r="N287" s="111"/>
      <c r="O287" s="111"/>
      <c r="P287" s="111"/>
      <c r="Q287" s="111"/>
      <c r="R287" s="111"/>
      <c r="S287" s="111"/>
      <c r="T287" s="111"/>
      <c r="U287" s="111"/>
      <c r="V287" s="111"/>
      <c r="W287" s="111"/>
      <c r="X287" s="111"/>
      <c r="Y287" s="111"/>
      <c r="Z287" s="111"/>
      <c r="AA287" s="111"/>
      <c r="AB287" s="111"/>
      <c r="AC287" s="111"/>
      <c r="AD287" s="111"/>
      <c r="AE287" s="111"/>
      <c r="AF287" s="111"/>
    </row>
    <row r="288" spans="1:32" x14ac:dyDescent="0.3">
      <c r="A288" s="111"/>
      <c r="B288" s="111"/>
      <c r="C288" s="111"/>
      <c r="D288" s="111"/>
      <c r="E288" s="111"/>
      <c r="F288" s="111"/>
      <c r="G288" s="111"/>
      <c r="H288" s="111"/>
      <c r="I288" s="111"/>
      <c r="J288" s="111"/>
      <c r="K288" s="111"/>
      <c r="L288" s="111"/>
      <c r="M288" s="111"/>
      <c r="N288" s="111"/>
      <c r="O288" s="111"/>
      <c r="P288" s="111"/>
      <c r="Q288" s="111"/>
      <c r="R288" s="111"/>
      <c r="S288" s="111"/>
      <c r="T288" s="111"/>
      <c r="U288" s="111"/>
      <c r="V288" s="111"/>
      <c r="W288" s="111"/>
      <c r="X288" s="111"/>
      <c r="Y288" s="111"/>
      <c r="Z288" s="111"/>
      <c r="AA288" s="111"/>
      <c r="AB288" s="111"/>
      <c r="AC288" s="111"/>
      <c r="AD288" s="111"/>
      <c r="AE288" s="111"/>
      <c r="AF288" s="111"/>
    </row>
    <row r="289" spans="1:32" x14ac:dyDescent="0.3">
      <c r="A289" s="111"/>
      <c r="B289" s="111"/>
      <c r="C289" s="111"/>
      <c r="D289" s="111"/>
      <c r="E289" s="111"/>
      <c r="F289" s="111"/>
      <c r="G289" s="111"/>
      <c r="H289" s="111"/>
      <c r="I289" s="111"/>
      <c r="J289" s="111"/>
      <c r="K289" s="111"/>
      <c r="L289" s="111"/>
      <c r="M289" s="111"/>
      <c r="N289" s="111"/>
      <c r="O289" s="111"/>
      <c r="P289" s="111"/>
      <c r="Q289" s="111"/>
      <c r="R289" s="111"/>
      <c r="S289" s="111"/>
      <c r="T289" s="111"/>
      <c r="U289" s="111"/>
      <c r="V289" s="111"/>
      <c r="W289" s="111"/>
      <c r="X289" s="111"/>
      <c r="Y289" s="111"/>
      <c r="Z289" s="111"/>
      <c r="AA289" s="111"/>
      <c r="AB289" s="111"/>
      <c r="AC289" s="111"/>
      <c r="AD289" s="111"/>
      <c r="AE289" s="111"/>
      <c r="AF289" s="111"/>
    </row>
    <row r="290" spans="1:32" x14ac:dyDescent="0.3">
      <c r="A290" s="111"/>
      <c r="B290" s="111"/>
      <c r="C290" s="111"/>
      <c r="D290" s="111"/>
      <c r="E290" s="111"/>
      <c r="F290" s="111"/>
      <c r="G290" s="111"/>
      <c r="H290" s="111"/>
      <c r="I290" s="111"/>
      <c r="J290" s="111"/>
      <c r="K290" s="111"/>
      <c r="L290" s="111"/>
      <c r="M290" s="111"/>
      <c r="N290" s="111"/>
      <c r="O290" s="111"/>
      <c r="P290" s="111"/>
      <c r="Q290" s="111"/>
      <c r="R290" s="111"/>
      <c r="S290" s="111"/>
      <c r="T290" s="111"/>
      <c r="U290" s="111"/>
      <c r="V290" s="111"/>
      <c r="W290" s="111"/>
      <c r="X290" s="111"/>
      <c r="Y290" s="111"/>
      <c r="Z290" s="111"/>
      <c r="AA290" s="111"/>
      <c r="AB290" s="111"/>
      <c r="AC290" s="111"/>
      <c r="AD290" s="111"/>
      <c r="AE290" s="111"/>
      <c r="AF290" s="111"/>
    </row>
    <row r="291" spans="1:32" x14ac:dyDescent="0.3">
      <c r="A291" s="111"/>
      <c r="B291" s="111"/>
      <c r="C291" s="111"/>
      <c r="D291" s="111"/>
      <c r="E291" s="111"/>
      <c r="F291" s="111"/>
      <c r="G291" s="111"/>
      <c r="H291" s="111"/>
      <c r="I291" s="111"/>
      <c r="J291" s="111"/>
      <c r="K291" s="111"/>
      <c r="L291" s="111"/>
      <c r="M291" s="111"/>
      <c r="N291" s="111"/>
      <c r="O291" s="111"/>
      <c r="P291" s="111"/>
      <c r="Q291" s="111"/>
      <c r="R291" s="111"/>
      <c r="S291" s="111"/>
      <c r="T291" s="111"/>
      <c r="U291" s="111"/>
      <c r="V291" s="111"/>
      <c r="W291" s="111"/>
      <c r="X291" s="111"/>
      <c r="Y291" s="111"/>
      <c r="Z291" s="111"/>
      <c r="AA291" s="111"/>
      <c r="AB291" s="111"/>
      <c r="AC291" s="111"/>
      <c r="AD291" s="111"/>
      <c r="AE291" s="111"/>
      <c r="AF291" s="111"/>
    </row>
    <row r="292" spans="1:32" x14ac:dyDescent="0.3">
      <c r="A292" s="111"/>
      <c r="B292" s="111"/>
      <c r="C292" s="111"/>
      <c r="D292" s="111"/>
      <c r="E292" s="111"/>
      <c r="F292" s="111"/>
      <c r="G292" s="111"/>
      <c r="H292" s="111"/>
      <c r="I292" s="111"/>
      <c r="J292" s="111"/>
      <c r="K292" s="111"/>
      <c r="L292" s="111"/>
      <c r="M292" s="111"/>
      <c r="N292" s="111"/>
      <c r="O292" s="111"/>
      <c r="P292" s="111"/>
      <c r="Q292" s="111"/>
      <c r="R292" s="111"/>
      <c r="S292" s="111"/>
      <c r="T292" s="111"/>
      <c r="U292" s="111"/>
      <c r="V292" s="111"/>
      <c r="W292" s="111"/>
      <c r="X292" s="111"/>
      <c r="Y292" s="111"/>
      <c r="Z292" s="111"/>
      <c r="AA292" s="111"/>
      <c r="AB292" s="111"/>
      <c r="AC292" s="111"/>
      <c r="AD292" s="111"/>
      <c r="AE292" s="111"/>
      <c r="AF292" s="111"/>
    </row>
    <row r="293" spans="1:32" x14ac:dyDescent="0.3">
      <c r="A293" s="111"/>
      <c r="B293" s="111"/>
      <c r="C293" s="111"/>
      <c r="D293" s="111"/>
      <c r="E293" s="111"/>
      <c r="F293" s="111"/>
      <c r="G293" s="111"/>
      <c r="H293" s="111"/>
      <c r="I293" s="111"/>
      <c r="J293" s="111"/>
      <c r="K293" s="111"/>
      <c r="L293" s="111"/>
      <c r="M293" s="111"/>
      <c r="N293" s="111"/>
      <c r="O293" s="111"/>
      <c r="P293" s="111"/>
      <c r="Q293" s="111"/>
      <c r="R293" s="111"/>
      <c r="S293" s="111"/>
      <c r="T293" s="111"/>
      <c r="U293" s="111"/>
      <c r="V293" s="111"/>
      <c r="W293" s="111"/>
      <c r="X293" s="111"/>
      <c r="Y293" s="111"/>
      <c r="Z293" s="111"/>
      <c r="AA293" s="111"/>
      <c r="AB293" s="111"/>
      <c r="AC293" s="111"/>
      <c r="AD293" s="111"/>
      <c r="AE293" s="111"/>
      <c r="AF293" s="111"/>
    </row>
    <row r="294" spans="1:32" x14ac:dyDescent="0.3">
      <c r="A294" s="111"/>
      <c r="B294" s="111"/>
      <c r="C294" s="111"/>
      <c r="D294" s="111"/>
      <c r="E294" s="111"/>
      <c r="F294" s="111"/>
      <c r="G294" s="111"/>
      <c r="H294" s="111"/>
      <c r="I294" s="111"/>
      <c r="J294" s="111"/>
      <c r="K294" s="111"/>
      <c r="L294" s="111"/>
      <c r="M294" s="111"/>
      <c r="N294" s="111"/>
      <c r="O294" s="111"/>
      <c r="P294" s="111"/>
      <c r="Q294" s="111"/>
      <c r="R294" s="111"/>
      <c r="S294" s="111"/>
      <c r="T294" s="111"/>
      <c r="U294" s="111"/>
      <c r="V294" s="111"/>
      <c r="W294" s="111"/>
      <c r="X294" s="111"/>
      <c r="Y294" s="111"/>
      <c r="Z294" s="111"/>
      <c r="AA294" s="111"/>
      <c r="AB294" s="111"/>
      <c r="AC294" s="111"/>
      <c r="AD294" s="111"/>
      <c r="AE294" s="111"/>
      <c r="AF294" s="111"/>
    </row>
    <row r="295" spans="1:32" x14ac:dyDescent="0.3">
      <c r="A295" s="111"/>
      <c r="B295" s="111"/>
      <c r="C295" s="111"/>
      <c r="D295" s="111"/>
      <c r="E295" s="111"/>
      <c r="F295" s="111"/>
      <c r="G295" s="111"/>
      <c r="H295" s="111"/>
      <c r="I295" s="111"/>
      <c r="J295" s="111"/>
      <c r="K295" s="111"/>
      <c r="L295" s="111"/>
      <c r="M295" s="111"/>
      <c r="N295" s="111"/>
      <c r="O295" s="111"/>
      <c r="P295" s="111"/>
      <c r="Q295" s="111"/>
      <c r="R295" s="111"/>
      <c r="S295" s="111"/>
      <c r="T295" s="111"/>
      <c r="U295" s="111"/>
      <c r="V295" s="111"/>
      <c r="W295" s="111"/>
      <c r="X295" s="111"/>
      <c r="Y295" s="111"/>
      <c r="Z295" s="111"/>
      <c r="AA295" s="111"/>
      <c r="AB295" s="111"/>
      <c r="AC295" s="111"/>
      <c r="AD295" s="111"/>
      <c r="AE295" s="111"/>
      <c r="AF295" s="111"/>
    </row>
    <row r="296" spans="1:32" x14ac:dyDescent="0.3">
      <c r="A296" s="111"/>
      <c r="B296" s="111"/>
      <c r="C296" s="111"/>
      <c r="D296" s="111"/>
      <c r="E296" s="111"/>
      <c r="F296" s="111"/>
      <c r="G296" s="111"/>
      <c r="H296" s="111"/>
      <c r="I296" s="111"/>
      <c r="J296" s="111"/>
      <c r="K296" s="111"/>
      <c r="L296" s="111"/>
      <c r="M296" s="111"/>
      <c r="N296" s="111"/>
      <c r="O296" s="111"/>
      <c r="P296" s="111"/>
      <c r="Q296" s="111"/>
      <c r="R296" s="111"/>
      <c r="S296" s="111"/>
      <c r="T296" s="111"/>
      <c r="U296" s="111"/>
      <c r="V296" s="111"/>
      <c r="W296" s="111"/>
      <c r="X296" s="111"/>
      <c r="Y296" s="111"/>
      <c r="Z296" s="111"/>
      <c r="AA296" s="111"/>
      <c r="AB296" s="111"/>
      <c r="AC296" s="111"/>
      <c r="AD296" s="111"/>
      <c r="AE296" s="111"/>
      <c r="AF296" s="111"/>
    </row>
    <row r="297" spans="1:32" x14ac:dyDescent="0.3">
      <c r="A297" s="111"/>
      <c r="B297" s="111"/>
      <c r="C297" s="111"/>
      <c r="D297" s="111"/>
      <c r="E297" s="111"/>
      <c r="F297" s="111"/>
      <c r="G297" s="111"/>
      <c r="H297" s="111"/>
      <c r="I297" s="111"/>
      <c r="J297" s="111"/>
      <c r="K297" s="111"/>
      <c r="L297" s="111"/>
      <c r="M297" s="111"/>
      <c r="N297" s="111"/>
      <c r="O297" s="111"/>
      <c r="P297" s="111"/>
      <c r="Q297" s="111"/>
      <c r="R297" s="111"/>
      <c r="S297" s="111"/>
      <c r="T297" s="111"/>
      <c r="U297" s="111"/>
      <c r="V297" s="111"/>
      <c r="W297" s="111"/>
      <c r="X297" s="111"/>
      <c r="Y297" s="111"/>
      <c r="Z297" s="111"/>
      <c r="AA297" s="111"/>
      <c r="AB297" s="111"/>
      <c r="AC297" s="111"/>
      <c r="AD297" s="111"/>
      <c r="AE297" s="111"/>
      <c r="AF297" s="111"/>
    </row>
    <row r="298" spans="1:32" x14ac:dyDescent="0.3">
      <c r="A298" s="111"/>
      <c r="B298" s="111"/>
      <c r="C298" s="111"/>
      <c r="D298" s="111"/>
      <c r="E298" s="111"/>
      <c r="F298" s="111"/>
      <c r="G298" s="111"/>
      <c r="H298" s="111"/>
      <c r="I298" s="111"/>
      <c r="J298" s="111"/>
      <c r="K298" s="111"/>
      <c r="L298" s="111"/>
      <c r="M298" s="111"/>
      <c r="N298" s="111"/>
      <c r="O298" s="111"/>
      <c r="P298" s="111"/>
      <c r="Q298" s="111"/>
      <c r="R298" s="111"/>
      <c r="S298" s="111"/>
      <c r="T298" s="111"/>
      <c r="U298" s="111"/>
      <c r="V298" s="111"/>
      <c r="W298" s="111"/>
      <c r="X298" s="111"/>
      <c r="Y298" s="111"/>
      <c r="Z298" s="111"/>
      <c r="AA298" s="111"/>
      <c r="AB298" s="111"/>
      <c r="AC298" s="111"/>
      <c r="AD298" s="111"/>
      <c r="AE298" s="111"/>
      <c r="AF298" s="111"/>
    </row>
    <row r="299" spans="1:32" x14ac:dyDescent="0.3">
      <c r="A299" s="111"/>
      <c r="B299" s="111"/>
      <c r="C299" s="111"/>
      <c r="D299" s="111"/>
      <c r="E299" s="111"/>
      <c r="F299" s="111"/>
      <c r="G299" s="111"/>
      <c r="H299" s="111"/>
      <c r="I299" s="111"/>
      <c r="J299" s="111"/>
      <c r="K299" s="111"/>
      <c r="L299" s="111"/>
      <c r="M299" s="111"/>
      <c r="N299" s="111"/>
      <c r="O299" s="111"/>
      <c r="P299" s="111"/>
      <c r="Q299" s="111"/>
      <c r="R299" s="111"/>
      <c r="S299" s="111"/>
      <c r="T299" s="111"/>
      <c r="U299" s="111"/>
      <c r="V299" s="111"/>
      <c r="W299" s="111"/>
      <c r="X299" s="111"/>
      <c r="Y299" s="111"/>
      <c r="Z299" s="111"/>
      <c r="AA299" s="111"/>
      <c r="AB299" s="111"/>
      <c r="AC299" s="111"/>
      <c r="AD299" s="111"/>
      <c r="AE299" s="111"/>
      <c r="AF299" s="111"/>
    </row>
    <row r="300" spans="1:32" x14ac:dyDescent="0.3">
      <c r="A300" s="111"/>
      <c r="B300" s="111"/>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1"/>
      <c r="AA300" s="111"/>
      <c r="AB300" s="111"/>
      <c r="AC300" s="111"/>
      <c r="AD300" s="111"/>
      <c r="AE300" s="111"/>
      <c r="AF300" s="111"/>
    </row>
    <row r="301" spans="1:32" x14ac:dyDescent="0.3">
      <c r="A301" s="111"/>
      <c r="B301" s="111"/>
      <c r="C301" s="111"/>
      <c r="D301" s="111"/>
      <c r="E301" s="111"/>
      <c r="F301" s="111"/>
      <c r="G301" s="111"/>
      <c r="H301" s="111"/>
      <c r="I301" s="111"/>
      <c r="J301" s="111"/>
      <c r="K301" s="111"/>
      <c r="L301" s="111"/>
      <c r="M301" s="111"/>
      <c r="N301" s="111"/>
      <c r="O301" s="111"/>
      <c r="P301" s="111"/>
      <c r="Q301" s="111"/>
      <c r="R301" s="111"/>
      <c r="S301" s="111"/>
      <c r="T301" s="111"/>
      <c r="U301" s="111"/>
      <c r="V301" s="111"/>
      <c r="W301" s="111"/>
      <c r="X301" s="111"/>
      <c r="Y301" s="111"/>
      <c r="Z301" s="111"/>
      <c r="AA301" s="111"/>
      <c r="AB301" s="111"/>
      <c r="AC301" s="111"/>
      <c r="AD301" s="111"/>
      <c r="AE301" s="111"/>
      <c r="AF301" s="111"/>
    </row>
    <row r="302" spans="1:32" x14ac:dyDescent="0.3">
      <c r="A302" s="111"/>
      <c r="B302" s="111"/>
      <c r="C302" s="111"/>
      <c r="D302" s="111"/>
      <c r="E302" s="111"/>
      <c r="F302" s="111"/>
      <c r="G302" s="111"/>
      <c r="H302" s="111"/>
      <c r="I302" s="111"/>
      <c r="J302" s="111"/>
      <c r="K302" s="111"/>
      <c r="L302" s="111"/>
      <c r="M302" s="111"/>
      <c r="N302" s="111"/>
      <c r="O302" s="111"/>
      <c r="P302" s="111"/>
      <c r="Q302" s="111"/>
      <c r="R302" s="111"/>
      <c r="S302" s="111"/>
      <c r="T302" s="111"/>
      <c r="U302" s="111"/>
      <c r="V302" s="111"/>
      <c r="W302" s="111"/>
      <c r="X302" s="111"/>
      <c r="Y302" s="111"/>
      <c r="Z302" s="111"/>
      <c r="AA302" s="111"/>
      <c r="AB302" s="111"/>
      <c r="AC302" s="111"/>
      <c r="AD302" s="111"/>
      <c r="AE302" s="111"/>
      <c r="AF302" s="111"/>
    </row>
    <row r="303" spans="1:32" x14ac:dyDescent="0.3">
      <c r="A303" s="111"/>
      <c r="B303" s="111"/>
      <c r="C303" s="111"/>
      <c r="D303" s="111"/>
      <c r="E303" s="111"/>
      <c r="F303" s="111"/>
      <c r="G303" s="111"/>
      <c r="H303" s="111"/>
      <c r="I303" s="111"/>
      <c r="J303" s="111"/>
      <c r="K303" s="111"/>
      <c r="L303" s="111"/>
      <c r="M303" s="111"/>
      <c r="N303" s="111"/>
      <c r="O303" s="111"/>
      <c r="P303" s="111"/>
      <c r="Q303" s="111"/>
      <c r="R303" s="111"/>
      <c r="S303" s="111"/>
      <c r="T303" s="111"/>
      <c r="U303" s="111"/>
      <c r="V303" s="111"/>
      <c r="W303" s="111"/>
      <c r="X303" s="111"/>
      <c r="Y303" s="111"/>
      <c r="Z303" s="111"/>
      <c r="AA303" s="111"/>
      <c r="AB303" s="111"/>
      <c r="AC303" s="111"/>
      <c r="AD303" s="111"/>
      <c r="AE303" s="111"/>
      <c r="AF303" s="111"/>
    </row>
    <row r="304" spans="1:32" x14ac:dyDescent="0.3">
      <c r="A304" s="111"/>
      <c r="B304" s="111"/>
      <c r="C304" s="111"/>
      <c r="D304" s="111"/>
      <c r="E304" s="111"/>
      <c r="F304" s="111"/>
      <c r="G304" s="111"/>
      <c r="H304" s="111"/>
      <c r="I304" s="111"/>
      <c r="J304" s="111"/>
      <c r="K304" s="111"/>
      <c r="L304" s="111"/>
      <c r="M304" s="111"/>
      <c r="N304" s="111"/>
      <c r="O304" s="111"/>
      <c r="P304" s="111"/>
      <c r="Q304" s="111"/>
      <c r="R304" s="111"/>
      <c r="S304" s="111"/>
      <c r="T304" s="111"/>
      <c r="U304" s="111"/>
      <c r="V304" s="111"/>
      <c r="W304" s="111"/>
      <c r="X304" s="111"/>
      <c r="Y304" s="111"/>
      <c r="Z304" s="111"/>
      <c r="AA304" s="111"/>
      <c r="AB304" s="111"/>
      <c r="AC304" s="111"/>
      <c r="AD304" s="111"/>
      <c r="AE304" s="111"/>
      <c r="AF304" s="111"/>
    </row>
    <row r="305" spans="1:32" x14ac:dyDescent="0.3">
      <c r="A305" s="111"/>
      <c r="B305" s="111"/>
      <c r="C305" s="111"/>
      <c r="D305" s="111"/>
      <c r="E305" s="111"/>
      <c r="F305" s="111"/>
      <c r="G305" s="111"/>
      <c r="H305" s="111"/>
      <c r="I305" s="111"/>
      <c r="J305" s="111"/>
      <c r="K305" s="111"/>
      <c r="L305" s="111"/>
      <c r="M305" s="111"/>
      <c r="N305" s="111"/>
      <c r="O305" s="111"/>
      <c r="P305" s="111"/>
      <c r="Q305" s="111"/>
      <c r="R305" s="111"/>
      <c r="S305" s="111"/>
      <c r="T305" s="111"/>
      <c r="U305" s="111"/>
      <c r="V305" s="111"/>
      <c r="W305" s="111"/>
      <c r="X305" s="111"/>
      <c r="Y305" s="111"/>
      <c r="Z305" s="111"/>
      <c r="AA305" s="111"/>
      <c r="AB305" s="111"/>
      <c r="AC305" s="111"/>
      <c r="AD305" s="111"/>
      <c r="AE305" s="111"/>
      <c r="AF305" s="111"/>
    </row>
    <row r="306" spans="1:32" x14ac:dyDescent="0.3">
      <c r="A306" s="111"/>
      <c r="B306" s="111"/>
      <c r="C306" s="111"/>
      <c r="D306" s="111"/>
      <c r="E306" s="111"/>
      <c r="F306" s="111"/>
      <c r="G306" s="111"/>
      <c r="H306" s="111"/>
      <c r="I306" s="111"/>
      <c r="J306" s="111"/>
      <c r="K306" s="111"/>
      <c r="L306" s="111"/>
      <c r="M306" s="111"/>
      <c r="N306" s="111"/>
      <c r="O306" s="111"/>
      <c r="P306" s="111"/>
      <c r="Q306" s="111"/>
      <c r="R306" s="111"/>
      <c r="S306" s="111"/>
      <c r="T306" s="111"/>
      <c r="U306" s="111"/>
      <c r="V306" s="111"/>
      <c r="W306" s="111"/>
      <c r="X306" s="111"/>
      <c r="Y306" s="111"/>
      <c r="Z306" s="111"/>
      <c r="AA306" s="111"/>
      <c r="AB306" s="111"/>
      <c r="AC306" s="111"/>
      <c r="AD306" s="111"/>
      <c r="AE306" s="111"/>
      <c r="AF306" s="111"/>
    </row>
    <row r="307" spans="1:32" x14ac:dyDescent="0.3">
      <c r="A307" s="111"/>
      <c r="B307" s="111"/>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c r="AA307" s="111"/>
      <c r="AB307" s="111"/>
      <c r="AC307" s="111"/>
      <c r="AD307" s="111"/>
      <c r="AE307" s="111"/>
      <c r="AF307" s="111"/>
    </row>
    <row r="308" spans="1:32" x14ac:dyDescent="0.3">
      <c r="A308" s="111"/>
      <c r="B308" s="111"/>
      <c r="C308" s="111"/>
      <c r="D308" s="111"/>
      <c r="E308" s="111"/>
      <c r="F308" s="111"/>
      <c r="G308" s="111"/>
      <c r="H308" s="111"/>
      <c r="I308" s="111"/>
      <c r="J308" s="111"/>
      <c r="K308" s="111"/>
      <c r="L308" s="111"/>
      <c r="M308" s="111"/>
      <c r="N308" s="111"/>
      <c r="O308" s="111"/>
      <c r="P308" s="111"/>
      <c r="Q308" s="111"/>
      <c r="R308" s="111"/>
      <c r="S308" s="111"/>
      <c r="T308" s="111"/>
      <c r="U308" s="111"/>
      <c r="V308" s="111"/>
      <c r="W308" s="111"/>
      <c r="X308" s="111"/>
      <c r="Y308" s="111"/>
      <c r="Z308" s="111"/>
      <c r="AA308" s="111"/>
      <c r="AB308" s="111"/>
      <c r="AC308" s="111"/>
      <c r="AD308" s="111"/>
      <c r="AE308" s="111"/>
      <c r="AF308" s="111"/>
    </row>
    <row r="309" spans="1:32" x14ac:dyDescent="0.3">
      <c r="A309" s="111"/>
      <c r="B309" s="111"/>
      <c r="C309" s="111"/>
      <c r="D309" s="111"/>
      <c r="E309" s="111"/>
      <c r="F309" s="111"/>
      <c r="G309" s="111"/>
      <c r="H309" s="111"/>
      <c r="I309" s="111"/>
      <c r="J309" s="111"/>
      <c r="K309" s="111"/>
      <c r="L309" s="111"/>
      <c r="M309" s="111"/>
      <c r="N309" s="111"/>
      <c r="O309" s="111"/>
      <c r="P309" s="111"/>
      <c r="Q309" s="111"/>
      <c r="R309" s="111"/>
      <c r="S309" s="111"/>
      <c r="T309" s="111"/>
      <c r="U309" s="111"/>
      <c r="V309" s="111"/>
      <c r="W309" s="111"/>
      <c r="X309" s="111"/>
      <c r="Y309" s="111"/>
      <c r="Z309" s="111"/>
      <c r="AA309" s="111"/>
      <c r="AB309" s="111"/>
      <c r="AC309" s="111"/>
      <c r="AD309" s="111"/>
      <c r="AE309" s="111"/>
      <c r="AF309" s="111"/>
    </row>
    <row r="310" spans="1:32" x14ac:dyDescent="0.3">
      <c r="A310" s="111"/>
      <c r="B310" s="111"/>
      <c r="C310" s="111"/>
      <c r="D310" s="111"/>
      <c r="E310" s="111"/>
      <c r="F310" s="111"/>
      <c r="G310" s="111"/>
      <c r="H310" s="111"/>
      <c r="I310" s="111"/>
      <c r="J310" s="111"/>
      <c r="K310" s="111"/>
      <c r="L310" s="111"/>
      <c r="M310" s="111"/>
      <c r="N310" s="111"/>
      <c r="O310" s="111"/>
      <c r="P310" s="111"/>
      <c r="Q310" s="111"/>
      <c r="R310" s="111"/>
      <c r="S310" s="111"/>
      <c r="T310" s="111"/>
      <c r="U310" s="111"/>
      <c r="V310" s="111"/>
      <c r="W310" s="111"/>
      <c r="X310" s="111"/>
      <c r="Y310" s="111"/>
      <c r="Z310" s="111"/>
      <c r="AA310" s="111"/>
      <c r="AB310" s="111"/>
      <c r="AC310" s="111"/>
      <c r="AD310" s="111"/>
      <c r="AE310" s="111"/>
      <c r="AF310" s="111"/>
    </row>
    <row r="311" spans="1:32" x14ac:dyDescent="0.3">
      <c r="A311" s="111"/>
      <c r="B311" s="111"/>
      <c r="C311" s="111"/>
      <c r="D311" s="111"/>
      <c r="E311" s="111"/>
      <c r="F311" s="111"/>
      <c r="G311" s="111"/>
      <c r="H311" s="111"/>
      <c r="I311" s="111"/>
      <c r="J311" s="111"/>
      <c r="K311" s="111"/>
      <c r="L311" s="111"/>
      <c r="M311" s="111"/>
      <c r="N311" s="111"/>
      <c r="O311" s="111"/>
      <c r="P311" s="111"/>
      <c r="Q311" s="111"/>
      <c r="R311" s="111"/>
      <c r="S311" s="111"/>
      <c r="T311" s="111"/>
      <c r="U311" s="111"/>
      <c r="V311" s="111"/>
      <c r="W311" s="111"/>
      <c r="X311" s="111"/>
      <c r="Y311" s="111"/>
      <c r="Z311" s="111"/>
      <c r="AA311" s="111"/>
      <c r="AB311" s="111"/>
      <c r="AC311" s="111"/>
      <c r="AD311" s="111"/>
      <c r="AE311" s="111"/>
      <c r="AF311" s="111"/>
    </row>
    <row r="312" spans="1:32" x14ac:dyDescent="0.3">
      <c r="A312" s="111"/>
      <c r="B312" s="111"/>
      <c r="C312" s="111"/>
      <c r="D312" s="111"/>
      <c r="E312" s="111"/>
      <c r="F312" s="111"/>
      <c r="G312" s="111"/>
      <c r="H312" s="111"/>
      <c r="I312" s="111"/>
      <c r="J312" s="111"/>
      <c r="K312" s="111"/>
      <c r="L312" s="111"/>
      <c r="M312" s="111"/>
      <c r="N312" s="111"/>
      <c r="O312" s="111"/>
      <c r="P312" s="111"/>
      <c r="Q312" s="111"/>
      <c r="R312" s="111"/>
      <c r="S312" s="111"/>
      <c r="T312" s="111"/>
      <c r="U312" s="111"/>
      <c r="V312" s="111"/>
      <c r="W312" s="111"/>
      <c r="X312" s="111"/>
      <c r="Y312" s="111"/>
      <c r="Z312" s="111"/>
      <c r="AA312" s="111"/>
      <c r="AB312" s="111"/>
      <c r="AC312" s="111"/>
      <c r="AD312" s="111"/>
      <c r="AE312" s="111"/>
      <c r="AF312" s="111"/>
    </row>
    <row r="313" spans="1:32" x14ac:dyDescent="0.3">
      <c r="A313" s="111"/>
      <c r="B313" s="111"/>
      <c r="C313" s="111"/>
      <c r="D313" s="111"/>
      <c r="E313" s="111"/>
      <c r="F313" s="111"/>
      <c r="G313" s="111"/>
      <c r="H313" s="111"/>
      <c r="I313" s="111"/>
      <c r="J313" s="111"/>
      <c r="K313" s="111"/>
      <c r="L313" s="111"/>
      <c r="M313" s="111"/>
      <c r="N313" s="111"/>
      <c r="O313" s="111"/>
      <c r="P313" s="111"/>
      <c r="Q313" s="111"/>
      <c r="R313" s="111"/>
      <c r="S313" s="111"/>
      <c r="T313" s="111"/>
      <c r="U313" s="111"/>
      <c r="V313" s="111"/>
      <c r="W313" s="111"/>
      <c r="X313" s="111"/>
      <c r="Y313" s="111"/>
      <c r="Z313" s="111"/>
      <c r="AA313" s="111"/>
      <c r="AB313" s="111"/>
      <c r="AC313" s="111"/>
      <c r="AD313" s="111"/>
      <c r="AE313" s="111"/>
      <c r="AF313" s="111"/>
    </row>
    <row r="314" spans="1:32" x14ac:dyDescent="0.3">
      <c r="A314" s="111"/>
      <c r="B314" s="111"/>
      <c r="C314" s="111"/>
      <c r="D314" s="111"/>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c r="AA314" s="111"/>
      <c r="AB314" s="111"/>
      <c r="AC314" s="111"/>
      <c r="AD314" s="111"/>
      <c r="AE314" s="111"/>
      <c r="AF314" s="111"/>
    </row>
    <row r="315" spans="1:32" x14ac:dyDescent="0.3">
      <c r="A315" s="111"/>
      <c r="B315" s="111"/>
      <c r="C315" s="111"/>
      <c r="D315" s="111"/>
      <c r="E315" s="111"/>
      <c r="F315" s="111"/>
      <c r="G315" s="111"/>
      <c r="H315" s="111"/>
      <c r="I315" s="111"/>
      <c r="J315" s="111"/>
      <c r="K315" s="111"/>
      <c r="L315" s="111"/>
      <c r="M315" s="111"/>
      <c r="N315" s="111"/>
      <c r="O315" s="111"/>
      <c r="P315" s="111"/>
      <c r="Q315" s="111"/>
      <c r="R315" s="111"/>
      <c r="S315" s="111"/>
      <c r="T315" s="111"/>
      <c r="U315" s="111"/>
      <c r="V315" s="111"/>
      <c r="W315" s="111"/>
      <c r="X315" s="111"/>
      <c r="Y315" s="111"/>
      <c r="Z315" s="111"/>
      <c r="AA315" s="111"/>
      <c r="AB315" s="111"/>
      <c r="AC315" s="111"/>
      <c r="AD315" s="111"/>
      <c r="AE315" s="111"/>
      <c r="AF315" s="111"/>
    </row>
    <row r="316" spans="1:32" x14ac:dyDescent="0.3">
      <c r="A316" s="111"/>
      <c r="B316" s="111"/>
      <c r="C316" s="111"/>
      <c r="D316" s="111"/>
      <c r="E316" s="111"/>
      <c r="F316" s="111"/>
      <c r="G316" s="111"/>
      <c r="H316" s="111"/>
      <c r="I316" s="111"/>
      <c r="J316" s="111"/>
      <c r="K316" s="111"/>
      <c r="L316" s="111"/>
      <c r="M316" s="111"/>
      <c r="N316" s="111"/>
      <c r="O316" s="111"/>
      <c r="P316" s="111"/>
      <c r="Q316" s="111"/>
      <c r="R316" s="111"/>
      <c r="S316" s="111"/>
      <c r="T316" s="111"/>
      <c r="U316" s="111"/>
      <c r="V316" s="111"/>
      <c r="W316" s="111"/>
      <c r="X316" s="111"/>
      <c r="Y316" s="111"/>
      <c r="Z316" s="111"/>
      <c r="AA316" s="111"/>
      <c r="AB316" s="111"/>
      <c r="AC316" s="111"/>
      <c r="AD316" s="111"/>
      <c r="AE316" s="111"/>
      <c r="AF316" s="111"/>
    </row>
    <row r="317" spans="1:32" x14ac:dyDescent="0.3">
      <c r="A317" s="111"/>
      <c r="B317" s="111"/>
      <c r="C317" s="111"/>
      <c r="D317" s="111"/>
      <c r="E317" s="111"/>
      <c r="F317" s="111"/>
      <c r="G317" s="111"/>
      <c r="H317" s="111"/>
      <c r="I317" s="111"/>
      <c r="J317" s="111"/>
      <c r="K317" s="111"/>
      <c r="L317" s="111"/>
      <c r="M317" s="111"/>
      <c r="N317" s="111"/>
      <c r="O317" s="111"/>
      <c r="P317" s="111"/>
      <c r="Q317" s="111"/>
      <c r="R317" s="111"/>
      <c r="S317" s="111"/>
      <c r="T317" s="111"/>
      <c r="U317" s="111"/>
      <c r="V317" s="111"/>
      <c r="W317" s="111"/>
      <c r="X317" s="111"/>
      <c r="Y317" s="111"/>
      <c r="Z317" s="111"/>
      <c r="AA317" s="111"/>
      <c r="AB317" s="111"/>
      <c r="AC317" s="111"/>
      <c r="AD317" s="111"/>
      <c r="AE317" s="111"/>
      <c r="AF317" s="111"/>
    </row>
    <row r="318" spans="1:32" x14ac:dyDescent="0.3">
      <c r="A318" s="111"/>
      <c r="B318" s="111"/>
      <c r="C318" s="111"/>
      <c r="D318" s="111"/>
      <c r="E318" s="111"/>
      <c r="F318" s="111"/>
      <c r="G318" s="111"/>
      <c r="H318" s="111"/>
      <c r="I318" s="111"/>
      <c r="J318" s="111"/>
      <c r="K318" s="111"/>
      <c r="L318" s="111"/>
      <c r="M318" s="111"/>
      <c r="N318" s="111"/>
      <c r="O318" s="111"/>
      <c r="P318" s="111"/>
      <c r="Q318" s="111"/>
      <c r="R318" s="111"/>
      <c r="S318" s="111"/>
      <c r="T318" s="111"/>
      <c r="U318" s="111"/>
      <c r="V318" s="111"/>
      <c r="W318" s="111"/>
      <c r="X318" s="111"/>
      <c r="Y318" s="111"/>
      <c r="Z318" s="111"/>
      <c r="AA318" s="111"/>
      <c r="AB318" s="111"/>
      <c r="AC318" s="111"/>
      <c r="AD318" s="111"/>
      <c r="AE318" s="111"/>
      <c r="AF318" s="111"/>
    </row>
    <row r="319" spans="1:32" x14ac:dyDescent="0.3">
      <c r="A319" s="111"/>
      <c r="B319" s="111"/>
      <c r="C319" s="111"/>
      <c r="D319" s="111"/>
      <c r="E319" s="111"/>
      <c r="F319" s="111"/>
      <c r="G319" s="111"/>
      <c r="H319" s="111"/>
      <c r="I319" s="111"/>
      <c r="J319" s="111"/>
      <c r="K319" s="111"/>
      <c r="L319" s="111"/>
      <c r="M319" s="111"/>
      <c r="N319" s="111"/>
      <c r="O319" s="111"/>
      <c r="P319" s="111"/>
      <c r="Q319" s="111"/>
      <c r="R319" s="111"/>
      <c r="S319" s="111"/>
      <c r="T319" s="111"/>
      <c r="U319" s="111"/>
      <c r="V319" s="111"/>
      <c r="W319" s="111"/>
      <c r="X319" s="111"/>
      <c r="Y319" s="111"/>
      <c r="Z319" s="111"/>
      <c r="AA319" s="111"/>
      <c r="AB319" s="111"/>
      <c r="AC319" s="111"/>
      <c r="AD319" s="111"/>
      <c r="AE319" s="111"/>
      <c r="AF319" s="111"/>
    </row>
    <row r="320" spans="1:32" x14ac:dyDescent="0.3">
      <c r="A320" s="111"/>
      <c r="B320" s="111"/>
      <c r="C320" s="111"/>
      <c r="D320" s="111"/>
      <c r="E320" s="111"/>
      <c r="F320" s="111"/>
      <c r="G320" s="111"/>
      <c r="H320" s="111"/>
      <c r="I320" s="111"/>
      <c r="J320" s="111"/>
      <c r="K320" s="111"/>
      <c r="L320" s="111"/>
      <c r="M320" s="111"/>
      <c r="N320" s="111"/>
      <c r="O320" s="111"/>
      <c r="P320" s="111"/>
      <c r="Q320" s="111"/>
      <c r="R320" s="111"/>
      <c r="S320" s="111"/>
      <c r="T320" s="111"/>
      <c r="U320" s="111"/>
      <c r="V320" s="111"/>
      <c r="W320" s="111"/>
      <c r="X320" s="111"/>
      <c r="Y320" s="111"/>
      <c r="Z320" s="111"/>
      <c r="AA320" s="111"/>
      <c r="AB320" s="111"/>
      <c r="AC320" s="111"/>
      <c r="AD320" s="111"/>
      <c r="AE320" s="111"/>
      <c r="AF320" s="111"/>
    </row>
    <row r="321" spans="1:32" x14ac:dyDescent="0.3">
      <c r="A321" s="111"/>
      <c r="B321" s="111"/>
      <c r="C321" s="111"/>
      <c r="D321" s="111"/>
      <c r="E321" s="111"/>
      <c r="F321" s="111"/>
      <c r="G321" s="111"/>
      <c r="H321" s="111"/>
      <c r="I321" s="111"/>
      <c r="J321" s="111"/>
      <c r="K321" s="111"/>
      <c r="L321" s="111"/>
      <c r="M321" s="111"/>
      <c r="N321" s="111"/>
      <c r="O321" s="111"/>
      <c r="P321" s="111"/>
      <c r="Q321" s="111"/>
      <c r="R321" s="111"/>
      <c r="S321" s="111"/>
      <c r="T321" s="111"/>
      <c r="U321" s="111"/>
      <c r="V321" s="111"/>
      <c r="W321" s="111"/>
      <c r="X321" s="111"/>
      <c r="Y321" s="111"/>
      <c r="Z321" s="111"/>
      <c r="AA321" s="111"/>
      <c r="AB321" s="111"/>
      <c r="AC321" s="111"/>
      <c r="AD321" s="111"/>
      <c r="AE321" s="111"/>
      <c r="AF321" s="111"/>
    </row>
    <row r="322" spans="1:32" x14ac:dyDescent="0.3">
      <c r="A322" s="111"/>
      <c r="B322" s="111"/>
      <c r="C322" s="111"/>
      <c r="D322" s="111"/>
      <c r="E322" s="111"/>
      <c r="F322" s="111"/>
      <c r="G322" s="111"/>
      <c r="H322" s="111"/>
      <c r="I322" s="111"/>
      <c r="J322" s="111"/>
      <c r="K322" s="111"/>
      <c r="L322" s="111"/>
      <c r="M322" s="111"/>
      <c r="N322" s="111"/>
      <c r="O322" s="111"/>
      <c r="P322" s="111"/>
      <c r="Q322" s="111"/>
      <c r="R322" s="111"/>
      <c r="S322" s="111"/>
      <c r="T322" s="111"/>
      <c r="U322" s="111"/>
      <c r="V322" s="111"/>
      <c r="W322" s="111"/>
      <c r="X322" s="111"/>
      <c r="Y322" s="111"/>
      <c r="Z322" s="111"/>
      <c r="AA322" s="111"/>
      <c r="AB322" s="111"/>
      <c r="AC322" s="111"/>
      <c r="AD322" s="111"/>
      <c r="AE322" s="111"/>
      <c r="AF322" s="111"/>
    </row>
    <row r="323" spans="1:32" x14ac:dyDescent="0.3">
      <c r="A323" s="111"/>
      <c r="B323" s="111"/>
      <c r="C323" s="111"/>
      <c r="D323" s="111"/>
      <c r="E323" s="111"/>
      <c r="F323" s="111"/>
      <c r="G323" s="111"/>
      <c r="H323" s="111"/>
      <c r="I323" s="111"/>
      <c r="J323" s="111"/>
      <c r="K323" s="111"/>
      <c r="L323" s="111"/>
      <c r="M323" s="111"/>
      <c r="N323" s="111"/>
      <c r="O323" s="111"/>
      <c r="P323" s="111"/>
      <c r="Q323" s="111"/>
      <c r="R323" s="111"/>
      <c r="S323" s="111"/>
      <c r="T323" s="111"/>
      <c r="U323" s="111"/>
      <c r="V323" s="111"/>
      <c r="W323" s="111"/>
      <c r="X323" s="111"/>
      <c r="Y323" s="111"/>
      <c r="Z323" s="111"/>
      <c r="AA323" s="111"/>
      <c r="AB323" s="111"/>
      <c r="AC323" s="111"/>
      <c r="AD323" s="111"/>
      <c r="AE323" s="111"/>
      <c r="AF323" s="111"/>
    </row>
    <row r="324" spans="1:32" x14ac:dyDescent="0.3">
      <c r="A324" s="111"/>
      <c r="B324" s="111"/>
      <c r="C324" s="111"/>
      <c r="D324" s="111"/>
      <c r="E324" s="111"/>
      <c r="F324" s="111"/>
      <c r="G324" s="111"/>
      <c r="H324" s="111"/>
      <c r="I324" s="111"/>
      <c r="J324" s="111"/>
      <c r="K324" s="111"/>
      <c r="L324" s="111"/>
      <c r="M324" s="111"/>
      <c r="N324" s="111"/>
      <c r="O324" s="111"/>
      <c r="P324" s="111"/>
      <c r="Q324" s="111"/>
      <c r="R324" s="111"/>
      <c r="S324" s="111"/>
      <c r="T324" s="111"/>
      <c r="U324" s="111"/>
      <c r="V324" s="111"/>
      <c r="W324" s="111"/>
      <c r="X324" s="111"/>
      <c r="Y324" s="111"/>
      <c r="Z324" s="111"/>
      <c r="AA324" s="111"/>
      <c r="AB324" s="111"/>
      <c r="AC324" s="111"/>
      <c r="AD324" s="111"/>
      <c r="AE324" s="111"/>
      <c r="AF324" s="111"/>
    </row>
    <row r="325" spans="1:32" x14ac:dyDescent="0.3">
      <c r="A325" s="111"/>
      <c r="B325" s="111"/>
      <c r="C325" s="111"/>
      <c r="D325" s="111"/>
      <c r="E325" s="111"/>
      <c r="F325" s="111"/>
      <c r="G325" s="111"/>
      <c r="H325" s="111"/>
      <c r="I325" s="111"/>
      <c r="J325" s="111"/>
      <c r="K325" s="111"/>
      <c r="L325" s="111"/>
      <c r="M325" s="111"/>
      <c r="N325" s="111"/>
      <c r="O325" s="111"/>
      <c r="P325" s="111"/>
      <c r="Q325" s="111"/>
      <c r="R325" s="111"/>
      <c r="S325" s="111"/>
      <c r="T325" s="111"/>
      <c r="U325" s="111"/>
      <c r="V325" s="111"/>
      <c r="W325" s="111"/>
      <c r="X325" s="111"/>
      <c r="Y325" s="111"/>
      <c r="Z325" s="111"/>
      <c r="AA325" s="111"/>
      <c r="AB325" s="111"/>
      <c r="AC325" s="111"/>
      <c r="AD325" s="111"/>
      <c r="AE325" s="111"/>
      <c r="AF325" s="111"/>
    </row>
    <row r="326" spans="1:32" x14ac:dyDescent="0.3">
      <c r="A326" s="111"/>
      <c r="B326" s="111"/>
      <c r="C326" s="111"/>
      <c r="D326" s="111"/>
      <c r="E326" s="111"/>
      <c r="F326" s="111"/>
      <c r="G326" s="111"/>
      <c r="H326" s="111"/>
      <c r="I326" s="111"/>
      <c r="J326" s="111"/>
      <c r="K326" s="111"/>
      <c r="L326" s="111"/>
      <c r="M326" s="111"/>
      <c r="N326" s="111"/>
      <c r="O326" s="111"/>
      <c r="P326" s="111"/>
      <c r="Q326" s="111"/>
      <c r="R326" s="111"/>
      <c r="S326" s="111"/>
      <c r="T326" s="111"/>
      <c r="U326" s="111"/>
      <c r="V326" s="111"/>
      <c r="W326" s="111"/>
      <c r="X326" s="111"/>
      <c r="Y326" s="111"/>
      <c r="Z326" s="111"/>
      <c r="AA326" s="111"/>
      <c r="AB326" s="111"/>
      <c r="AC326" s="111"/>
      <c r="AD326" s="111"/>
      <c r="AE326" s="111"/>
      <c r="AF326" s="111"/>
    </row>
    <row r="327" spans="1:32" x14ac:dyDescent="0.3">
      <c r="A327" s="111"/>
      <c r="B327" s="111"/>
      <c r="C327" s="111"/>
      <c r="D327" s="111"/>
      <c r="E327" s="111"/>
      <c r="F327" s="111"/>
      <c r="G327" s="111"/>
      <c r="H327" s="111"/>
      <c r="I327" s="111"/>
      <c r="J327" s="111"/>
      <c r="K327" s="111"/>
      <c r="L327" s="111"/>
      <c r="M327" s="111"/>
      <c r="N327" s="111"/>
      <c r="O327" s="111"/>
      <c r="P327" s="111"/>
      <c r="Q327" s="111"/>
      <c r="R327" s="111"/>
      <c r="S327" s="111"/>
      <c r="T327" s="111"/>
      <c r="U327" s="111"/>
      <c r="V327" s="111"/>
      <c r="W327" s="111"/>
      <c r="X327" s="111"/>
      <c r="Y327" s="111"/>
      <c r="Z327" s="111"/>
      <c r="AA327" s="111"/>
      <c r="AB327" s="111"/>
      <c r="AC327" s="111"/>
      <c r="AD327" s="111"/>
      <c r="AE327" s="111"/>
      <c r="AF327" s="111"/>
    </row>
    <row r="328" spans="1:32" x14ac:dyDescent="0.3">
      <c r="A328" s="111"/>
      <c r="B328" s="111"/>
      <c r="C328" s="111"/>
      <c r="D328" s="111"/>
      <c r="E328" s="111"/>
      <c r="F328" s="111"/>
      <c r="G328" s="111"/>
      <c r="H328" s="111"/>
      <c r="I328" s="111"/>
      <c r="J328" s="111"/>
      <c r="K328" s="111"/>
      <c r="L328" s="111"/>
      <c r="M328" s="111"/>
      <c r="N328" s="111"/>
      <c r="O328" s="111"/>
      <c r="P328" s="111"/>
      <c r="Q328" s="111"/>
      <c r="R328" s="111"/>
      <c r="S328" s="111"/>
      <c r="T328" s="111"/>
      <c r="U328" s="111"/>
      <c r="V328" s="111"/>
      <c r="W328" s="111"/>
      <c r="X328" s="111"/>
      <c r="Y328" s="111"/>
      <c r="Z328" s="111"/>
      <c r="AA328" s="111"/>
      <c r="AB328" s="111"/>
      <c r="AC328" s="111"/>
      <c r="AD328" s="111"/>
      <c r="AE328" s="111"/>
      <c r="AF328" s="111"/>
    </row>
    <row r="329" spans="1:32" x14ac:dyDescent="0.3">
      <c r="A329" s="111"/>
      <c r="B329" s="111"/>
      <c r="C329" s="111"/>
      <c r="D329" s="111"/>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c r="AA329" s="111"/>
      <c r="AB329" s="111"/>
      <c r="AC329" s="111"/>
      <c r="AD329" s="111"/>
      <c r="AE329" s="111"/>
      <c r="AF329" s="111"/>
    </row>
    <row r="330" spans="1:32" x14ac:dyDescent="0.3">
      <c r="A330" s="111"/>
      <c r="B330" s="111"/>
      <c r="C330" s="111"/>
      <c r="D330" s="111"/>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c r="AA330" s="111"/>
      <c r="AB330" s="111"/>
      <c r="AC330" s="111"/>
      <c r="AD330" s="111"/>
      <c r="AE330" s="111"/>
      <c r="AF330" s="111"/>
    </row>
    <row r="331" spans="1:32" x14ac:dyDescent="0.3">
      <c r="A331" s="111"/>
      <c r="B331" s="111"/>
      <c r="C331" s="111"/>
      <c r="D331" s="111"/>
      <c r="E331" s="111"/>
      <c r="F331" s="111"/>
      <c r="G331" s="111"/>
      <c r="H331" s="111"/>
      <c r="I331" s="111"/>
      <c r="J331" s="111"/>
      <c r="K331" s="111"/>
      <c r="L331" s="111"/>
      <c r="M331" s="111"/>
      <c r="N331" s="111"/>
      <c r="O331" s="111"/>
      <c r="P331" s="111"/>
      <c r="Q331" s="111"/>
      <c r="R331" s="111"/>
      <c r="S331" s="111"/>
      <c r="T331" s="111"/>
      <c r="U331" s="111"/>
      <c r="V331" s="111"/>
      <c r="W331" s="111"/>
      <c r="X331" s="111"/>
      <c r="Y331" s="111"/>
      <c r="Z331" s="111"/>
      <c r="AA331" s="111"/>
      <c r="AB331" s="111"/>
      <c r="AC331" s="111"/>
      <c r="AD331" s="111"/>
      <c r="AE331" s="111"/>
      <c r="AF331" s="111"/>
    </row>
    <row r="332" spans="1:32" x14ac:dyDescent="0.3">
      <c r="A332" s="111"/>
      <c r="B332" s="111"/>
      <c r="C332" s="111"/>
      <c r="D332" s="111"/>
      <c r="E332" s="111"/>
      <c r="F332" s="111"/>
      <c r="G332" s="111"/>
      <c r="H332" s="111"/>
      <c r="I332" s="111"/>
      <c r="J332" s="111"/>
      <c r="K332" s="111"/>
      <c r="L332" s="111"/>
      <c r="M332" s="111"/>
      <c r="N332" s="111"/>
      <c r="O332" s="111"/>
      <c r="P332" s="111"/>
      <c r="Q332" s="111"/>
      <c r="R332" s="111"/>
      <c r="S332" s="111"/>
      <c r="T332" s="111"/>
      <c r="U332" s="111"/>
      <c r="V332" s="111"/>
      <c r="W332" s="111"/>
      <c r="X332" s="111"/>
      <c r="Y332" s="111"/>
      <c r="Z332" s="111"/>
      <c r="AA332" s="111"/>
      <c r="AB332" s="111"/>
      <c r="AC332" s="111"/>
      <c r="AD332" s="111"/>
      <c r="AE332" s="111"/>
      <c r="AF332" s="111"/>
    </row>
    <row r="333" spans="1:32" x14ac:dyDescent="0.3">
      <c r="A333" s="111"/>
      <c r="B333" s="111"/>
      <c r="C333" s="111"/>
      <c r="D333" s="111"/>
      <c r="E333" s="111"/>
      <c r="F333" s="111"/>
      <c r="G333" s="111"/>
      <c r="H333" s="111"/>
      <c r="I333" s="111"/>
      <c r="J333" s="111"/>
      <c r="K333" s="111"/>
      <c r="L333" s="111"/>
      <c r="M333" s="111"/>
      <c r="N333" s="111"/>
      <c r="O333" s="111"/>
      <c r="P333" s="111"/>
      <c r="Q333" s="111"/>
      <c r="R333" s="111"/>
      <c r="S333" s="111"/>
      <c r="T333" s="111"/>
      <c r="U333" s="111"/>
      <c r="V333" s="111"/>
      <c r="W333" s="111"/>
      <c r="X333" s="111"/>
      <c r="Y333" s="111"/>
      <c r="Z333" s="111"/>
      <c r="AA333" s="111"/>
      <c r="AB333" s="111"/>
      <c r="AC333" s="111"/>
      <c r="AD333" s="111"/>
      <c r="AE333" s="111"/>
      <c r="AF333" s="111"/>
    </row>
    <row r="334" spans="1:32" x14ac:dyDescent="0.3">
      <c r="A334" s="111"/>
      <c r="B334" s="111"/>
      <c r="C334" s="111"/>
      <c r="D334" s="111"/>
      <c r="E334" s="111"/>
      <c r="F334" s="111"/>
      <c r="G334" s="111"/>
      <c r="H334" s="111"/>
      <c r="I334" s="111"/>
      <c r="J334" s="111"/>
      <c r="K334" s="111"/>
      <c r="L334" s="111"/>
      <c r="M334" s="111"/>
      <c r="N334" s="111"/>
      <c r="O334" s="111"/>
      <c r="P334" s="111"/>
      <c r="Q334" s="111"/>
      <c r="R334" s="111"/>
      <c r="S334" s="111"/>
      <c r="T334" s="111"/>
      <c r="U334" s="111"/>
      <c r="V334" s="111"/>
      <c r="W334" s="111"/>
      <c r="X334" s="111"/>
      <c r="Y334" s="111"/>
      <c r="Z334" s="111"/>
      <c r="AA334" s="111"/>
      <c r="AB334" s="111"/>
      <c r="AC334" s="111"/>
      <c r="AD334" s="111"/>
      <c r="AE334" s="111"/>
      <c r="AF334" s="111"/>
    </row>
    <row r="335" spans="1:32" x14ac:dyDescent="0.3">
      <c r="A335" s="111"/>
      <c r="B335" s="111"/>
      <c r="C335" s="111"/>
      <c r="D335" s="111"/>
      <c r="E335" s="111"/>
      <c r="F335" s="111"/>
      <c r="G335" s="111"/>
      <c r="H335" s="111"/>
      <c r="I335" s="111"/>
      <c r="J335" s="111"/>
      <c r="K335" s="111"/>
      <c r="L335" s="111"/>
      <c r="M335" s="111"/>
      <c r="N335" s="111"/>
      <c r="O335" s="111"/>
      <c r="P335" s="111"/>
      <c r="Q335" s="111"/>
      <c r="R335" s="111"/>
      <c r="S335" s="111"/>
      <c r="T335" s="111"/>
      <c r="U335" s="111"/>
      <c r="V335" s="111"/>
      <c r="W335" s="111"/>
      <c r="X335" s="111"/>
      <c r="Y335" s="111"/>
      <c r="Z335" s="111"/>
      <c r="AA335" s="111"/>
      <c r="AB335" s="111"/>
      <c r="AC335" s="111"/>
      <c r="AD335" s="111"/>
      <c r="AE335" s="111"/>
      <c r="AF335" s="111"/>
    </row>
    <row r="336" spans="1:32" x14ac:dyDescent="0.3">
      <c r="A336" s="111"/>
      <c r="B336" s="111"/>
      <c r="C336" s="111"/>
      <c r="D336" s="111"/>
      <c r="E336" s="111"/>
      <c r="F336" s="111"/>
      <c r="G336" s="111"/>
      <c r="H336" s="111"/>
      <c r="I336" s="111"/>
      <c r="J336" s="111"/>
      <c r="K336" s="111"/>
      <c r="L336" s="111"/>
      <c r="M336" s="111"/>
      <c r="N336" s="111"/>
      <c r="O336" s="111"/>
      <c r="P336" s="111"/>
      <c r="Q336" s="111"/>
      <c r="R336" s="111"/>
      <c r="S336" s="111"/>
      <c r="T336" s="111"/>
      <c r="U336" s="111"/>
      <c r="V336" s="111"/>
      <c r="W336" s="111"/>
      <c r="X336" s="111"/>
      <c r="Y336" s="111"/>
      <c r="Z336" s="111"/>
      <c r="AA336" s="111"/>
      <c r="AB336" s="111"/>
      <c r="AC336" s="111"/>
      <c r="AD336" s="111"/>
      <c r="AE336" s="111"/>
      <c r="AF336" s="111"/>
    </row>
    <row r="337" spans="1:32" x14ac:dyDescent="0.3">
      <c r="A337" s="111"/>
      <c r="B337" s="111"/>
      <c r="C337" s="111"/>
      <c r="D337" s="111"/>
      <c r="E337" s="111"/>
      <c r="F337" s="111"/>
      <c r="G337" s="111"/>
      <c r="H337" s="111"/>
      <c r="I337" s="111"/>
      <c r="J337" s="111"/>
      <c r="K337" s="111"/>
      <c r="L337" s="111"/>
      <c r="M337" s="111"/>
      <c r="N337" s="111"/>
      <c r="O337" s="111"/>
      <c r="P337" s="111"/>
      <c r="Q337" s="111"/>
      <c r="R337" s="111"/>
      <c r="S337" s="111"/>
      <c r="T337" s="111"/>
      <c r="U337" s="111"/>
      <c r="V337" s="111"/>
      <c r="W337" s="111"/>
      <c r="X337" s="111"/>
      <c r="Y337" s="111"/>
      <c r="Z337" s="111"/>
      <c r="AA337" s="111"/>
      <c r="AB337" s="111"/>
      <c r="AC337" s="111"/>
      <c r="AD337" s="111"/>
      <c r="AE337" s="111"/>
      <c r="AF337" s="111"/>
    </row>
    <row r="338" spans="1:32" x14ac:dyDescent="0.3">
      <c r="A338" s="111"/>
      <c r="B338" s="111"/>
      <c r="C338" s="111"/>
      <c r="D338" s="111"/>
      <c r="E338" s="111"/>
      <c r="F338" s="111"/>
      <c r="G338" s="111"/>
      <c r="H338" s="111"/>
      <c r="I338" s="111"/>
      <c r="J338" s="111"/>
      <c r="K338" s="111"/>
      <c r="L338" s="111"/>
      <c r="M338" s="111"/>
      <c r="N338" s="111"/>
      <c r="O338" s="111"/>
      <c r="P338" s="111"/>
      <c r="Q338" s="111"/>
      <c r="R338" s="111"/>
      <c r="S338" s="111"/>
      <c r="T338" s="111"/>
      <c r="U338" s="111"/>
      <c r="V338" s="111"/>
      <c r="W338" s="111"/>
      <c r="X338" s="111"/>
      <c r="Y338" s="111"/>
      <c r="Z338" s="111"/>
      <c r="AA338" s="111"/>
      <c r="AB338" s="111"/>
      <c r="AC338" s="111"/>
      <c r="AD338" s="111"/>
      <c r="AE338" s="111"/>
      <c r="AF338" s="111"/>
    </row>
    <row r="339" spans="1:32" x14ac:dyDescent="0.3">
      <c r="A339" s="111"/>
      <c r="B339" s="111"/>
      <c r="C339" s="111"/>
      <c r="D339" s="111"/>
      <c r="E339" s="111"/>
      <c r="F339" s="111"/>
      <c r="G339" s="111"/>
      <c r="H339" s="111"/>
      <c r="I339" s="111"/>
      <c r="J339" s="111"/>
      <c r="K339" s="111"/>
      <c r="L339" s="111"/>
      <c r="M339" s="111"/>
      <c r="N339" s="111"/>
      <c r="O339" s="111"/>
      <c r="P339" s="111"/>
      <c r="Q339" s="111"/>
      <c r="R339" s="111"/>
      <c r="S339" s="111"/>
      <c r="T339" s="111"/>
      <c r="U339" s="111"/>
      <c r="V339" s="111"/>
      <c r="W339" s="111"/>
      <c r="X339" s="111"/>
      <c r="Y339" s="111"/>
      <c r="Z339" s="111"/>
      <c r="AA339" s="111"/>
      <c r="AB339" s="111"/>
      <c r="AC339" s="111"/>
      <c r="AD339" s="111"/>
      <c r="AE339" s="111"/>
      <c r="AF339" s="111"/>
    </row>
    <row r="340" spans="1:32" x14ac:dyDescent="0.3">
      <c r="A340" s="111"/>
      <c r="B340" s="111"/>
      <c r="C340" s="111"/>
      <c r="D340" s="111"/>
      <c r="E340" s="111"/>
      <c r="F340" s="111"/>
      <c r="G340" s="111"/>
      <c r="H340" s="111"/>
      <c r="I340" s="111"/>
      <c r="J340" s="111"/>
      <c r="K340" s="111"/>
      <c r="L340" s="111"/>
      <c r="M340" s="111"/>
      <c r="N340" s="111"/>
      <c r="O340" s="111"/>
      <c r="P340" s="111"/>
      <c r="Q340" s="111"/>
      <c r="R340" s="111"/>
      <c r="S340" s="111"/>
      <c r="T340" s="111"/>
      <c r="U340" s="111"/>
      <c r="V340" s="111"/>
      <c r="W340" s="111"/>
      <c r="X340" s="111"/>
      <c r="Y340" s="111"/>
      <c r="Z340" s="111"/>
      <c r="AA340" s="111"/>
      <c r="AB340" s="111"/>
      <c r="AC340" s="111"/>
      <c r="AD340" s="111"/>
      <c r="AE340" s="111"/>
      <c r="AF340" s="111"/>
    </row>
    <row r="341" spans="1:32" x14ac:dyDescent="0.3">
      <c r="A341" s="111"/>
      <c r="B341" s="111"/>
      <c r="C341" s="111"/>
      <c r="D341" s="111"/>
      <c r="E341" s="111"/>
      <c r="F341" s="111"/>
      <c r="G341" s="111"/>
      <c r="H341" s="111"/>
      <c r="I341" s="111"/>
      <c r="J341" s="111"/>
      <c r="K341" s="111"/>
      <c r="L341" s="111"/>
      <c r="M341" s="111"/>
      <c r="N341" s="111"/>
      <c r="O341" s="111"/>
      <c r="P341" s="111"/>
      <c r="Q341" s="111"/>
      <c r="R341" s="111"/>
      <c r="S341" s="111"/>
      <c r="T341" s="111"/>
      <c r="U341" s="111"/>
      <c r="V341" s="111"/>
      <c r="W341" s="111"/>
      <c r="X341" s="111"/>
      <c r="Y341" s="111"/>
      <c r="Z341" s="111"/>
      <c r="AA341" s="111"/>
      <c r="AB341" s="111"/>
      <c r="AC341" s="111"/>
      <c r="AD341" s="111"/>
      <c r="AE341" s="111"/>
      <c r="AF341" s="111"/>
    </row>
    <row r="342" spans="1:32" x14ac:dyDescent="0.3">
      <c r="A342" s="111"/>
      <c r="B342" s="111"/>
      <c r="C342" s="111"/>
      <c r="D342" s="111"/>
      <c r="E342" s="111"/>
      <c r="F342" s="111"/>
      <c r="G342" s="111"/>
      <c r="H342" s="111"/>
      <c r="I342" s="111"/>
      <c r="J342" s="111"/>
      <c r="K342" s="111"/>
      <c r="L342" s="111"/>
      <c r="M342" s="111"/>
      <c r="N342" s="111"/>
      <c r="O342" s="111"/>
      <c r="P342" s="111"/>
      <c r="Q342" s="111"/>
      <c r="R342" s="111"/>
      <c r="S342" s="111"/>
      <c r="T342" s="111"/>
      <c r="U342" s="111"/>
      <c r="V342" s="111"/>
      <c r="W342" s="111"/>
      <c r="X342" s="111"/>
      <c r="Y342" s="111"/>
      <c r="Z342" s="111"/>
      <c r="AA342" s="111"/>
      <c r="AB342" s="111"/>
      <c r="AC342" s="111"/>
      <c r="AD342" s="111"/>
      <c r="AE342" s="111"/>
      <c r="AF342" s="111"/>
    </row>
    <row r="343" spans="1:32" x14ac:dyDescent="0.3">
      <c r="A343" s="111"/>
      <c r="B343" s="111"/>
      <c r="C343" s="111"/>
      <c r="D343" s="111"/>
      <c r="E343" s="111"/>
      <c r="F343" s="111"/>
      <c r="G343" s="111"/>
      <c r="H343" s="111"/>
      <c r="I343" s="111"/>
      <c r="J343" s="111"/>
      <c r="K343" s="111"/>
      <c r="L343" s="111"/>
      <c r="M343" s="111"/>
      <c r="N343" s="111"/>
      <c r="O343" s="111"/>
      <c r="P343" s="111"/>
      <c r="Q343" s="111"/>
      <c r="R343" s="111"/>
      <c r="S343" s="111"/>
      <c r="T343" s="111"/>
      <c r="U343" s="111"/>
      <c r="V343" s="111"/>
      <c r="W343" s="111"/>
      <c r="X343" s="111"/>
      <c r="Y343" s="111"/>
      <c r="Z343" s="111"/>
      <c r="AA343" s="111"/>
      <c r="AB343" s="111"/>
      <c r="AC343" s="111"/>
      <c r="AD343" s="111"/>
      <c r="AE343" s="111"/>
      <c r="AF343" s="111"/>
    </row>
    <row r="344" spans="1:32" x14ac:dyDescent="0.3">
      <c r="A344" s="111"/>
      <c r="B344" s="111"/>
      <c r="C344" s="111"/>
      <c r="D344" s="111"/>
      <c r="E344" s="111"/>
      <c r="F344" s="111"/>
      <c r="G344" s="111"/>
      <c r="H344" s="111"/>
      <c r="I344" s="111"/>
      <c r="J344" s="111"/>
      <c r="K344" s="111"/>
      <c r="L344" s="111"/>
      <c r="M344" s="111"/>
      <c r="N344" s="111"/>
      <c r="O344" s="111"/>
      <c r="P344" s="111"/>
      <c r="Q344" s="111"/>
      <c r="R344" s="111"/>
      <c r="S344" s="111"/>
      <c r="T344" s="111"/>
      <c r="U344" s="111"/>
      <c r="V344" s="111"/>
      <c r="W344" s="111"/>
      <c r="X344" s="111"/>
      <c r="Y344" s="111"/>
      <c r="Z344" s="111"/>
      <c r="AA344" s="111"/>
      <c r="AB344" s="111"/>
      <c r="AC344" s="111"/>
      <c r="AD344" s="111"/>
      <c r="AE344" s="111"/>
      <c r="AF344" s="111"/>
    </row>
    <row r="345" spans="1:32" x14ac:dyDescent="0.3">
      <c r="A345" s="111"/>
      <c r="B345" s="111"/>
      <c r="C345" s="111"/>
      <c r="D345" s="111"/>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c r="AA345" s="111"/>
      <c r="AB345" s="111"/>
      <c r="AC345" s="111"/>
      <c r="AD345" s="111"/>
      <c r="AE345" s="111"/>
      <c r="AF345" s="111"/>
    </row>
    <row r="346" spans="1:32" x14ac:dyDescent="0.3">
      <c r="A346" s="111"/>
      <c r="B346" s="111"/>
      <c r="C346" s="111"/>
      <c r="D346" s="111"/>
      <c r="E346" s="111"/>
      <c r="F346" s="111"/>
      <c r="G346" s="111"/>
      <c r="H346" s="111"/>
      <c r="I346" s="111"/>
      <c r="J346" s="111"/>
      <c r="K346" s="111"/>
      <c r="L346" s="111"/>
      <c r="M346" s="111"/>
      <c r="N346" s="111"/>
      <c r="O346" s="111"/>
      <c r="P346" s="111"/>
      <c r="Q346" s="111"/>
      <c r="R346" s="111"/>
      <c r="S346" s="111"/>
      <c r="T346" s="111"/>
      <c r="U346" s="111"/>
      <c r="V346" s="111"/>
      <c r="W346" s="111"/>
      <c r="X346" s="111"/>
      <c r="Y346" s="111"/>
      <c r="Z346" s="111"/>
      <c r="AA346" s="111"/>
      <c r="AB346" s="111"/>
      <c r="AC346" s="111"/>
      <c r="AD346" s="111"/>
      <c r="AE346" s="111"/>
      <c r="AF346" s="111"/>
    </row>
    <row r="347" spans="1:32" x14ac:dyDescent="0.3">
      <c r="A347" s="111"/>
      <c r="B347" s="111"/>
      <c r="C347" s="111"/>
      <c r="D347" s="111"/>
      <c r="E347" s="111"/>
      <c r="F347" s="111"/>
      <c r="G347" s="111"/>
      <c r="H347" s="111"/>
      <c r="I347" s="111"/>
      <c r="J347" s="111"/>
      <c r="K347" s="111"/>
      <c r="L347" s="111"/>
      <c r="M347" s="111"/>
      <c r="N347" s="111"/>
      <c r="O347" s="111"/>
      <c r="P347" s="111"/>
      <c r="Q347" s="111"/>
      <c r="R347" s="111"/>
      <c r="S347" s="111"/>
      <c r="T347" s="111"/>
      <c r="U347" s="111"/>
      <c r="V347" s="111"/>
      <c r="W347" s="111"/>
      <c r="X347" s="111"/>
      <c r="Y347" s="111"/>
      <c r="Z347" s="111"/>
      <c r="AA347" s="111"/>
      <c r="AB347" s="111"/>
      <c r="AC347" s="111"/>
      <c r="AD347" s="111"/>
      <c r="AE347" s="111"/>
      <c r="AF347" s="111"/>
    </row>
    <row r="348" spans="1:32" x14ac:dyDescent="0.3">
      <c r="A348" s="111"/>
      <c r="B348" s="111"/>
      <c r="C348" s="111"/>
      <c r="D348" s="111"/>
      <c r="E348" s="111"/>
      <c r="F348" s="111"/>
      <c r="G348" s="111"/>
      <c r="H348" s="111"/>
      <c r="I348" s="111"/>
      <c r="J348" s="111"/>
      <c r="K348" s="111"/>
      <c r="L348" s="111"/>
      <c r="M348" s="111"/>
      <c r="N348" s="111"/>
      <c r="O348" s="111"/>
      <c r="P348" s="111"/>
      <c r="Q348" s="111"/>
      <c r="R348" s="111"/>
      <c r="S348" s="111"/>
      <c r="T348" s="111"/>
      <c r="U348" s="111"/>
      <c r="V348" s="111"/>
      <c r="W348" s="111"/>
      <c r="X348" s="111"/>
      <c r="Y348" s="111"/>
      <c r="Z348" s="111"/>
      <c r="AA348" s="111"/>
      <c r="AB348" s="111"/>
      <c r="AC348" s="111"/>
      <c r="AD348" s="111"/>
      <c r="AE348" s="111"/>
      <c r="AF348" s="111"/>
    </row>
    <row r="349" spans="1:32" x14ac:dyDescent="0.3">
      <c r="A349" s="111"/>
      <c r="B349" s="111"/>
      <c r="C349" s="111"/>
      <c r="D349" s="111"/>
      <c r="E349" s="111"/>
      <c r="F349" s="111"/>
      <c r="G349" s="111"/>
      <c r="H349" s="111"/>
      <c r="I349" s="111"/>
      <c r="J349" s="111"/>
      <c r="K349" s="111"/>
      <c r="L349" s="111"/>
      <c r="M349" s="111"/>
      <c r="N349" s="111"/>
      <c r="O349" s="111"/>
      <c r="P349" s="111"/>
      <c r="Q349" s="111"/>
      <c r="R349" s="111"/>
      <c r="S349" s="111"/>
      <c r="T349" s="111"/>
      <c r="U349" s="111"/>
      <c r="V349" s="111"/>
      <c r="W349" s="111"/>
      <c r="X349" s="111"/>
      <c r="Y349" s="111"/>
      <c r="Z349" s="111"/>
      <c r="AA349" s="111"/>
      <c r="AB349" s="111"/>
      <c r="AC349" s="111"/>
      <c r="AD349" s="111"/>
      <c r="AE349" s="111"/>
      <c r="AF349" s="111"/>
    </row>
    <row r="350" spans="1:32" x14ac:dyDescent="0.3">
      <c r="A350" s="111"/>
      <c r="B350" s="111"/>
      <c r="C350" s="111"/>
      <c r="D350" s="111"/>
      <c r="E350" s="111"/>
      <c r="F350" s="111"/>
      <c r="G350" s="111"/>
      <c r="H350" s="111"/>
      <c r="I350" s="111"/>
      <c r="J350" s="111"/>
      <c r="K350" s="111"/>
      <c r="L350" s="111"/>
      <c r="M350" s="111"/>
      <c r="N350" s="111"/>
      <c r="O350" s="111"/>
      <c r="P350" s="111"/>
      <c r="Q350" s="111"/>
      <c r="R350" s="111"/>
      <c r="S350" s="111"/>
      <c r="T350" s="111"/>
      <c r="U350" s="111"/>
      <c r="V350" s="111"/>
      <c r="W350" s="111"/>
      <c r="X350" s="111"/>
      <c r="Y350" s="111"/>
      <c r="Z350" s="111"/>
      <c r="AA350" s="111"/>
      <c r="AB350" s="111"/>
      <c r="AC350" s="111"/>
      <c r="AD350" s="111"/>
      <c r="AE350" s="111"/>
      <c r="AF350" s="111"/>
    </row>
    <row r="351" spans="1:32" x14ac:dyDescent="0.3">
      <c r="A351" s="111"/>
      <c r="B351" s="111"/>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1"/>
      <c r="AA351" s="111"/>
      <c r="AB351" s="111"/>
      <c r="AC351" s="111"/>
      <c r="AD351" s="111"/>
      <c r="AE351" s="111"/>
      <c r="AF351" s="111"/>
    </row>
    <row r="352" spans="1:32" x14ac:dyDescent="0.3">
      <c r="A352" s="111"/>
      <c r="B352" s="111"/>
      <c r="C352" s="111"/>
      <c r="D352" s="111"/>
      <c r="E352" s="111"/>
      <c r="F352" s="111"/>
      <c r="G352" s="111"/>
      <c r="H352" s="111"/>
      <c r="I352" s="111"/>
      <c r="J352" s="111"/>
      <c r="K352" s="111"/>
      <c r="L352" s="111"/>
      <c r="M352" s="111"/>
      <c r="N352" s="111"/>
      <c r="O352" s="111"/>
      <c r="P352" s="111"/>
      <c r="Q352" s="111"/>
      <c r="R352" s="111"/>
      <c r="S352" s="111"/>
      <c r="T352" s="111"/>
      <c r="U352" s="111"/>
      <c r="V352" s="111"/>
      <c r="W352" s="111"/>
      <c r="X352" s="111"/>
      <c r="Y352" s="111"/>
      <c r="Z352" s="111"/>
      <c r="AA352" s="111"/>
      <c r="AB352" s="111"/>
      <c r="AC352" s="111"/>
      <c r="AD352" s="111"/>
      <c r="AE352" s="111"/>
      <c r="AF352" s="111"/>
    </row>
    <row r="353" spans="1:32" x14ac:dyDescent="0.3">
      <c r="A353" s="111"/>
      <c r="B353" s="111"/>
      <c r="C353" s="111"/>
      <c r="D353" s="111"/>
      <c r="E353" s="111"/>
      <c r="F353" s="111"/>
      <c r="G353" s="111"/>
      <c r="H353" s="111"/>
      <c r="I353" s="111"/>
      <c r="J353" s="111"/>
      <c r="K353" s="111"/>
      <c r="L353" s="111"/>
      <c r="M353" s="111"/>
      <c r="N353" s="111"/>
      <c r="O353" s="111"/>
      <c r="P353" s="111"/>
      <c r="Q353" s="111"/>
      <c r="R353" s="111"/>
      <c r="S353" s="111"/>
      <c r="T353" s="111"/>
      <c r="U353" s="111"/>
      <c r="V353" s="111"/>
      <c r="W353" s="111"/>
      <c r="X353" s="111"/>
      <c r="Y353" s="111"/>
      <c r="Z353" s="111"/>
      <c r="AA353" s="111"/>
      <c r="AB353" s="111"/>
      <c r="AC353" s="111"/>
      <c r="AD353" s="111"/>
      <c r="AE353" s="111"/>
      <c r="AF353" s="111"/>
    </row>
    <row r="354" spans="1:32" x14ac:dyDescent="0.3">
      <c r="A354" s="111"/>
      <c r="B354" s="111"/>
      <c r="C354" s="111"/>
      <c r="D354" s="111"/>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c r="AA354" s="111"/>
      <c r="AB354" s="111"/>
      <c r="AC354" s="111"/>
      <c r="AD354" s="111"/>
      <c r="AE354" s="111"/>
      <c r="AF354" s="111"/>
    </row>
    <row r="355" spans="1:32" x14ac:dyDescent="0.3">
      <c r="A355" s="111"/>
      <c r="B355" s="111"/>
      <c r="C355" s="111"/>
      <c r="D355" s="111"/>
      <c r="E355" s="111"/>
      <c r="F355" s="111"/>
      <c r="G355" s="111"/>
      <c r="H355" s="111"/>
      <c r="I355" s="111"/>
      <c r="J355" s="111"/>
      <c r="K355" s="111"/>
      <c r="L355" s="111"/>
      <c r="M355" s="111"/>
      <c r="N355" s="111"/>
      <c r="O355" s="111"/>
      <c r="P355" s="111"/>
      <c r="Q355" s="111"/>
      <c r="R355" s="111"/>
      <c r="S355" s="111"/>
      <c r="T355" s="111"/>
      <c r="U355" s="111"/>
      <c r="V355" s="111"/>
      <c r="W355" s="111"/>
      <c r="X355" s="111"/>
      <c r="Y355" s="111"/>
      <c r="Z355" s="111"/>
      <c r="AA355" s="111"/>
      <c r="AB355" s="111"/>
      <c r="AC355" s="111"/>
      <c r="AD355" s="111"/>
      <c r="AE355" s="111"/>
      <c r="AF355" s="111"/>
    </row>
    <row r="356" spans="1:32" x14ac:dyDescent="0.3">
      <c r="A356" s="111"/>
      <c r="B356" s="111"/>
      <c r="C356" s="111"/>
      <c r="D356" s="111"/>
      <c r="E356" s="111"/>
      <c r="F356" s="111"/>
      <c r="G356" s="111"/>
      <c r="H356" s="111"/>
      <c r="I356" s="111"/>
      <c r="J356" s="111"/>
      <c r="K356" s="111"/>
      <c r="L356" s="111"/>
      <c r="M356" s="111"/>
      <c r="N356" s="111"/>
      <c r="O356" s="111"/>
      <c r="P356" s="111"/>
      <c r="Q356" s="111"/>
      <c r="R356" s="111"/>
      <c r="S356" s="111"/>
      <c r="T356" s="111"/>
      <c r="U356" s="111"/>
      <c r="V356" s="111"/>
      <c r="W356" s="111"/>
      <c r="X356" s="111"/>
      <c r="Y356" s="111"/>
      <c r="Z356" s="111"/>
      <c r="AA356" s="111"/>
      <c r="AB356" s="111"/>
      <c r="AC356" s="111"/>
      <c r="AD356" s="111"/>
      <c r="AE356" s="111"/>
      <c r="AF356" s="111"/>
    </row>
    <row r="357" spans="1:32" x14ac:dyDescent="0.3">
      <c r="A357" s="111"/>
      <c r="B357" s="111"/>
      <c r="C357" s="111"/>
      <c r="D357" s="111"/>
      <c r="E357" s="111"/>
      <c r="F357" s="111"/>
      <c r="G357" s="111"/>
      <c r="H357" s="111"/>
      <c r="I357" s="111"/>
      <c r="J357" s="111"/>
      <c r="K357" s="111"/>
      <c r="L357" s="111"/>
      <c r="M357" s="111"/>
      <c r="N357" s="111"/>
      <c r="O357" s="111"/>
      <c r="P357" s="111"/>
      <c r="Q357" s="111"/>
      <c r="R357" s="111"/>
      <c r="S357" s="111"/>
      <c r="T357" s="111"/>
      <c r="U357" s="111"/>
      <c r="V357" s="111"/>
      <c r="W357" s="111"/>
      <c r="X357" s="111"/>
      <c r="Y357" s="111"/>
      <c r="Z357" s="111"/>
      <c r="AA357" s="111"/>
      <c r="AB357" s="111"/>
      <c r="AC357" s="111"/>
      <c r="AD357" s="111"/>
      <c r="AE357" s="111"/>
      <c r="AF357" s="111"/>
    </row>
    <row r="358" spans="1:32" x14ac:dyDescent="0.3">
      <c r="A358" s="111"/>
      <c r="B358" s="111"/>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c r="AA358" s="111"/>
      <c r="AB358" s="111"/>
      <c r="AC358" s="111"/>
      <c r="AD358" s="111"/>
      <c r="AE358" s="111"/>
      <c r="AF358" s="111"/>
    </row>
    <row r="359" spans="1:32" x14ac:dyDescent="0.3">
      <c r="A359" s="111"/>
      <c r="B359" s="111"/>
      <c r="C359" s="111"/>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1"/>
      <c r="AA359" s="111"/>
      <c r="AB359" s="111"/>
      <c r="AC359" s="111"/>
      <c r="AD359" s="111"/>
      <c r="AE359" s="111"/>
      <c r="AF359" s="111"/>
    </row>
    <row r="360" spans="1:32" x14ac:dyDescent="0.3">
      <c r="A360" s="111"/>
      <c r="B360" s="111"/>
      <c r="C360" s="111"/>
      <c r="D360" s="111"/>
      <c r="E360" s="111"/>
      <c r="F360" s="111"/>
      <c r="G360" s="111"/>
      <c r="H360" s="111"/>
      <c r="I360" s="111"/>
      <c r="J360" s="111"/>
      <c r="K360" s="111"/>
      <c r="L360" s="111"/>
      <c r="M360" s="111"/>
      <c r="N360" s="111"/>
      <c r="O360" s="111"/>
      <c r="P360" s="111"/>
      <c r="Q360" s="111"/>
      <c r="R360" s="111"/>
      <c r="S360" s="111"/>
      <c r="T360" s="111"/>
      <c r="U360" s="111"/>
      <c r="V360" s="111"/>
      <c r="W360" s="111"/>
      <c r="X360" s="111"/>
      <c r="Y360" s="111"/>
      <c r="Z360" s="111"/>
      <c r="AA360" s="111"/>
      <c r="AB360" s="111"/>
      <c r="AC360" s="111"/>
      <c r="AD360" s="111"/>
      <c r="AE360" s="111"/>
      <c r="AF360" s="111"/>
    </row>
    <row r="361" spans="1:32" x14ac:dyDescent="0.3">
      <c r="A361" s="111"/>
      <c r="B361" s="111"/>
      <c r="C361" s="111"/>
      <c r="D361" s="111"/>
      <c r="E361" s="111"/>
      <c r="F361" s="111"/>
      <c r="G361" s="111"/>
      <c r="H361" s="111"/>
      <c r="I361" s="111"/>
      <c r="J361" s="111"/>
      <c r="K361" s="111"/>
      <c r="L361" s="111"/>
      <c r="M361" s="111"/>
      <c r="N361" s="111"/>
      <c r="O361" s="111"/>
      <c r="P361" s="111"/>
      <c r="Q361" s="111"/>
      <c r="R361" s="111"/>
      <c r="S361" s="111"/>
      <c r="T361" s="111"/>
      <c r="U361" s="111"/>
      <c r="V361" s="111"/>
      <c r="W361" s="111"/>
      <c r="X361" s="111"/>
      <c r="Y361" s="111"/>
      <c r="Z361" s="111"/>
      <c r="AA361" s="111"/>
      <c r="AB361" s="111"/>
      <c r="AC361" s="111"/>
      <c r="AD361" s="111"/>
      <c r="AE361" s="111"/>
      <c r="AF361" s="111"/>
    </row>
    <row r="362" spans="1:32" x14ac:dyDescent="0.3">
      <c r="A362" s="111"/>
      <c r="B362" s="111"/>
      <c r="C362" s="111"/>
      <c r="D362" s="111"/>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c r="AA362" s="111"/>
      <c r="AB362" s="111"/>
      <c r="AC362" s="111"/>
      <c r="AD362" s="111"/>
      <c r="AE362" s="111"/>
      <c r="AF362" s="111"/>
    </row>
    <row r="363" spans="1:32" x14ac:dyDescent="0.3">
      <c r="A363" s="111"/>
      <c r="B363" s="111"/>
      <c r="C363" s="111"/>
      <c r="D363" s="111"/>
      <c r="E363" s="111"/>
      <c r="F363" s="111"/>
      <c r="G363" s="111"/>
      <c r="H363" s="111"/>
      <c r="I363" s="111"/>
      <c r="J363" s="111"/>
      <c r="K363" s="111"/>
      <c r="L363" s="111"/>
      <c r="M363" s="111"/>
      <c r="N363" s="111"/>
      <c r="O363" s="111"/>
      <c r="P363" s="111"/>
      <c r="Q363" s="111"/>
      <c r="R363" s="111"/>
      <c r="S363" s="111"/>
      <c r="T363" s="111"/>
      <c r="U363" s="111"/>
      <c r="V363" s="111"/>
      <c r="W363" s="111"/>
      <c r="X363" s="111"/>
      <c r="Y363" s="111"/>
      <c r="Z363" s="111"/>
      <c r="AA363" s="111"/>
      <c r="AB363" s="111"/>
      <c r="AC363" s="111"/>
      <c r="AD363" s="111"/>
      <c r="AE363" s="111"/>
      <c r="AF363" s="111"/>
    </row>
    <row r="364" spans="1:32" x14ac:dyDescent="0.3">
      <c r="A364" s="111"/>
      <c r="B364" s="111"/>
      <c r="C364" s="111"/>
      <c r="D364" s="111"/>
      <c r="E364" s="111"/>
      <c r="F364" s="111"/>
      <c r="G364" s="111"/>
      <c r="H364" s="111"/>
      <c r="I364" s="111"/>
      <c r="J364" s="111"/>
      <c r="K364" s="111"/>
      <c r="L364" s="111"/>
      <c r="M364" s="111"/>
      <c r="N364" s="111"/>
      <c r="O364" s="111"/>
      <c r="P364" s="111"/>
      <c r="Q364" s="111"/>
      <c r="R364" s="111"/>
      <c r="S364" s="111"/>
      <c r="T364" s="111"/>
      <c r="U364" s="111"/>
      <c r="V364" s="111"/>
      <c r="W364" s="111"/>
      <c r="X364" s="111"/>
      <c r="Y364" s="111"/>
      <c r="Z364" s="111"/>
      <c r="AA364" s="111"/>
      <c r="AB364" s="111"/>
      <c r="AC364" s="111"/>
      <c r="AD364" s="111"/>
      <c r="AE364" s="111"/>
      <c r="AF364" s="111"/>
    </row>
    <row r="365" spans="1:32" x14ac:dyDescent="0.3">
      <c r="A365" s="111"/>
      <c r="B365" s="111"/>
      <c r="C365" s="111"/>
      <c r="D365" s="111"/>
      <c r="E365" s="111"/>
      <c r="F365" s="111"/>
      <c r="G365" s="111"/>
      <c r="H365" s="111"/>
      <c r="I365" s="111"/>
      <c r="J365" s="111"/>
      <c r="K365" s="111"/>
      <c r="L365" s="111"/>
      <c r="M365" s="111"/>
      <c r="N365" s="111"/>
      <c r="O365" s="111"/>
      <c r="P365" s="111"/>
      <c r="Q365" s="111"/>
      <c r="R365" s="111"/>
      <c r="S365" s="111"/>
      <c r="T365" s="111"/>
      <c r="U365" s="111"/>
      <c r="V365" s="111"/>
      <c r="W365" s="111"/>
      <c r="X365" s="111"/>
      <c r="Y365" s="111"/>
      <c r="Z365" s="111"/>
      <c r="AA365" s="111"/>
      <c r="AB365" s="111"/>
      <c r="AC365" s="111"/>
      <c r="AD365" s="111"/>
      <c r="AE365" s="111"/>
      <c r="AF365" s="111"/>
    </row>
    <row r="366" spans="1:32" x14ac:dyDescent="0.3">
      <c r="A366" s="111"/>
      <c r="B366" s="111"/>
      <c r="C366" s="111"/>
      <c r="D366" s="111"/>
      <c r="E366" s="111"/>
      <c r="F366" s="111"/>
      <c r="G366" s="111"/>
      <c r="H366" s="111"/>
      <c r="I366" s="111"/>
      <c r="J366" s="111"/>
      <c r="K366" s="111"/>
      <c r="L366" s="111"/>
      <c r="M366" s="111"/>
      <c r="N366" s="111"/>
      <c r="O366" s="111"/>
      <c r="P366" s="111"/>
      <c r="Q366" s="111"/>
      <c r="R366" s="111"/>
      <c r="S366" s="111"/>
      <c r="T366" s="111"/>
      <c r="U366" s="111"/>
      <c r="V366" s="111"/>
      <c r="W366" s="111"/>
      <c r="X366" s="111"/>
      <c r="Y366" s="111"/>
      <c r="Z366" s="111"/>
      <c r="AA366" s="111"/>
      <c r="AB366" s="111"/>
      <c r="AC366" s="111"/>
      <c r="AD366" s="111"/>
      <c r="AE366" s="111"/>
      <c r="AF366" s="111"/>
    </row>
    <row r="367" spans="1:32" x14ac:dyDescent="0.3">
      <c r="A367" s="111"/>
      <c r="B367" s="111"/>
      <c r="C367" s="111"/>
      <c r="D367" s="111"/>
      <c r="E367" s="111"/>
      <c r="F367" s="111"/>
      <c r="G367" s="111"/>
      <c r="H367" s="111"/>
      <c r="I367" s="111"/>
      <c r="J367" s="111"/>
      <c r="K367" s="111"/>
      <c r="L367" s="111"/>
      <c r="M367" s="111"/>
      <c r="N367" s="111"/>
      <c r="O367" s="111"/>
      <c r="P367" s="111"/>
      <c r="Q367" s="111"/>
      <c r="R367" s="111"/>
      <c r="S367" s="111"/>
      <c r="T367" s="111"/>
      <c r="U367" s="111"/>
      <c r="V367" s="111"/>
      <c r="W367" s="111"/>
      <c r="X367" s="111"/>
      <c r="Y367" s="111"/>
      <c r="Z367" s="111"/>
      <c r="AA367" s="111"/>
      <c r="AB367" s="111"/>
      <c r="AC367" s="111"/>
      <c r="AD367" s="111"/>
      <c r="AE367" s="111"/>
      <c r="AF367" s="111"/>
    </row>
    <row r="368" spans="1:32" x14ac:dyDescent="0.3">
      <c r="A368" s="111"/>
      <c r="B368" s="111"/>
      <c r="C368" s="111"/>
      <c r="D368" s="111"/>
      <c r="E368" s="111"/>
      <c r="F368" s="111"/>
      <c r="G368" s="111"/>
      <c r="H368" s="111"/>
      <c r="I368" s="111"/>
      <c r="J368" s="111"/>
      <c r="K368" s="111"/>
      <c r="L368" s="111"/>
      <c r="M368" s="111"/>
      <c r="N368" s="111"/>
      <c r="O368" s="111"/>
      <c r="P368" s="111"/>
      <c r="Q368" s="111"/>
      <c r="R368" s="111"/>
      <c r="S368" s="111"/>
      <c r="T368" s="111"/>
      <c r="U368" s="111"/>
      <c r="V368" s="111"/>
      <c r="W368" s="111"/>
      <c r="X368" s="111"/>
      <c r="Y368" s="111"/>
      <c r="Z368" s="111"/>
      <c r="AA368" s="111"/>
      <c r="AB368" s="111"/>
      <c r="AC368" s="111"/>
      <c r="AD368" s="111"/>
      <c r="AE368" s="111"/>
      <c r="AF368" s="111"/>
    </row>
    <row r="369" spans="1:32" x14ac:dyDescent="0.3">
      <c r="A369" s="111"/>
      <c r="B369" s="111"/>
      <c r="C369" s="111"/>
      <c r="D369" s="111"/>
      <c r="E369" s="111"/>
      <c r="F369" s="111"/>
      <c r="G369" s="111"/>
      <c r="H369" s="111"/>
      <c r="I369" s="111"/>
      <c r="J369" s="111"/>
      <c r="K369" s="111"/>
      <c r="L369" s="111"/>
      <c r="M369" s="111"/>
      <c r="N369" s="111"/>
      <c r="O369" s="111"/>
      <c r="P369" s="111"/>
      <c r="Q369" s="111"/>
      <c r="R369" s="111"/>
      <c r="S369" s="111"/>
      <c r="T369" s="111"/>
      <c r="U369" s="111"/>
      <c r="V369" s="111"/>
      <c r="W369" s="111"/>
      <c r="X369" s="111"/>
      <c r="Y369" s="111"/>
      <c r="Z369" s="111"/>
      <c r="AA369" s="111"/>
      <c r="AB369" s="111"/>
      <c r="AC369" s="111"/>
      <c r="AD369" s="111"/>
      <c r="AE369" s="111"/>
      <c r="AF369" s="111"/>
    </row>
    <row r="370" spans="1:32" x14ac:dyDescent="0.3">
      <c r="A370" s="111"/>
      <c r="B370" s="111"/>
      <c r="C370" s="111"/>
      <c r="D370" s="111"/>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c r="AA370" s="111"/>
      <c r="AB370" s="111"/>
      <c r="AC370" s="111"/>
      <c r="AD370" s="111"/>
      <c r="AE370" s="111"/>
      <c r="AF370" s="111"/>
    </row>
    <row r="371" spans="1:32" x14ac:dyDescent="0.3">
      <c r="A371" s="111"/>
      <c r="B371" s="111"/>
      <c r="C371" s="111"/>
      <c r="D371" s="111"/>
      <c r="E371" s="111"/>
      <c r="F371" s="111"/>
      <c r="G371" s="111"/>
      <c r="H371" s="111"/>
      <c r="I371" s="111"/>
      <c r="J371" s="111"/>
      <c r="K371" s="111"/>
      <c r="L371" s="111"/>
      <c r="M371" s="111"/>
      <c r="N371" s="111"/>
      <c r="O371" s="111"/>
      <c r="P371" s="111"/>
      <c r="Q371" s="111"/>
      <c r="R371" s="111"/>
      <c r="S371" s="111"/>
      <c r="T371" s="111"/>
      <c r="U371" s="111"/>
      <c r="V371" s="111"/>
      <c r="W371" s="111"/>
      <c r="X371" s="111"/>
      <c r="Y371" s="111"/>
      <c r="Z371" s="111"/>
      <c r="AA371" s="111"/>
      <c r="AB371" s="111"/>
      <c r="AC371" s="111"/>
      <c r="AD371" s="111"/>
      <c r="AE371" s="111"/>
      <c r="AF371" s="111"/>
    </row>
    <row r="372" spans="1:32" x14ac:dyDescent="0.3">
      <c r="A372" s="111"/>
      <c r="B372" s="111"/>
      <c r="C372" s="111"/>
      <c r="D372" s="111"/>
      <c r="E372" s="111"/>
      <c r="F372" s="111"/>
      <c r="G372" s="111"/>
      <c r="H372" s="111"/>
      <c r="I372" s="111"/>
      <c r="J372" s="111"/>
      <c r="K372" s="111"/>
      <c r="L372" s="111"/>
      <c r="M372" s="111"/>
      <c r="N372" s="111"/>
      <c r="O372" s="111"/>
      <c r="P372" s="111"/>
      <c r="Q372" s="111"/>
      <c r="R372" s="111"/>
      <c r="S372" s="111"/>
      <c r="T372" s="111"/>
      <c r="U372" s="111"/>
      <c r="V372" s="111"/>
      <c r="W372" s="111"/>
      <c r="X372" s="111"/>
      <c r="Y372" s="111"/>
      <c r="Z372" s="111"/>
      <c r="AA372" s="111"/>
      <c r="AB372" s="111"/>
      <c r="AC372" s="111"/>
      <c r="AD372" s="111"/>
      <c r="AE372" s="111"/>
      <c r="AF372" s="111"/>
    </row>
    <row r="373" spans="1:32" x14ac:dyDescent="0.3">
      <c r="A373" s="111"/>
      <c r="B373" s="111"/>
      <c r="C373" s="111"/>
      <c r="D373" s="111"/>
      <c r="E373" s="111"/>
      <c r="F373" s="111"/>
      <c r="G373" s="111"/>
      <c r="H373" s="111"/>
      <c r="I373" s="111"/>
      <c r="J373" s="111"/>
      <c r="K373" s="111"/>
      <c r="L373" s="111"/>
      <c r="M373" s="111"/>
      <c r="N373" s="111"/>
      <c r="O373" s="111"/>
      <c r="P373" s="111"/>
      <c r="Q373" s="111"/>
      <c r="R373" s="111"/>
      <c r="S373" s="111"/>
      <c r="T373" s="111"/>
      <c r="U373" s="111"/>
      <c r="V373" s="111"/>
      <c r="W373" s="111"/>
      <c r="X373" s="111"/>
      <c r="Y373" s="111"/>
      <c r="Z373" s="111"/>
      <c r="AA373" s="111"/>
      <c r="AB373" s="111"/>
      <c r="AC373" s="111"/>
      <c r="AD373" s="111"/>
      <c r="AE373" s="111"/>
      <c r="AF373" s="111"/>
    </row>
    <row r="374" spans="1:32" x14ac:dyDescent="0.3">
      <c r="A374" s="111"/>
      <c r="B374" s="111"/>
      <c r="C374" s="111"/>
      <c r="D374" s="111"/>
      <c r="E374" s="111"/>
      <c r="F374" s="111"/>
      <c r="G374" s="111"/>
      <c r="H374" s="111"/>
      <c r="I374" s="111"/>
      <c r="J374" s="111"/>
      <c r="K374" s="111"/>
      <c r="L374" s="111"/>
      <c r="M374" s="111"/>
      <c r="N374" s="111"/>
      <c r="O374" s="111"/>
      <c r="P374" s="111"/>
      <c r="Q374" s="111"/>
      <c r="R374" s="111"/>
      <c r="S374" s="111"/>
      <c r="T374" s="111"/>
      <c r="U374" s="111"/>
      <c r="V374" s="111"/>
      <c r="W374" s="111"/>
      <c r="X374" s="111"/>
      <c r="Y374" s="111"/>
      <c r="Z374" s="111"/>
      <c r="AA374" s="111"/>
      <c r="AB374" s="111"/>
      <c r="AC374" s="111"/>
      <c r="AD374" s="111"/>
      <c r="AE374" s="111"/>
      <c r="AF374" s="111"/>
    </row>
    <row r="375" spans="1:32" x14ac:dyDescent="0.3">
      <c r="A375" s="111"/>
      <c r="B375" s="111"/>
      <c r="C375" s="111"/>
      <c r="D375" s="111"/>
      <c r="E375" s="111"/>
      <c r="F375" s="111"/>
      <c r="G375" s="111"/>
      <c r="H375" s="111"/>
      <c r="I375" s="111"/>
      <c r="J375" s="111"/>
      <c r="K375" s="111"/>
      <c r="L375" s="111"/>
      <c r="M375" s="111"/>
      <c r="N375" s="111"/>
      <c r="O375" s="111"/>
      <c r="P375" s="111"/>
      <c r="Q375" s="111"/>
      <c r="R375" s="111"/>
      <c r="S375" s="111"/>
      <c r="T375" s="111"/>
      <c r="U375" s="111"/>
      <c r="V375" s="111"/>
      <c r="W375" s="111"/>
      <c r="X375" s="111"/>
      <c r="Y375" s="111"/>
      <c r="Z375" s="111"/>
      <c r="AA375" s="111"/>
      <c r="AB375" s="111"/>
      <c r="AC375" s="111"/>
      <c r="AD375" s="111"/>
      <c r="AE375" s="111"/>
      <c r="AF375" s="111"/>
    </row>
    <row r="376" spans="1:32" x14ac:dyDescent="0.3">
      <c r="A376" s="111"/>
      <c r="B376" s="111"/>
      <c r="C376" s="111"/>
      <c r="D376" s="111"/>
      <c r="E376" s="111"/>
      <c r="F376" s="111"/>
      <c r="G376" s="111"/>
      <c r="H376" s="111"/>
      <c r="I376" s="111"/>
      <c r="J376" s="111"/>
      <c r="K376" s="111"/>
      <c r="L376" s="111"/>
      <c r="M376" s="111"/>
      <c r="N376" s="111"/>
      <c r="O376" s="111"/>
      <c r="P376" s="111"/>
      <c r="Q376" s="111"/>
      <c r="R376" s="111"/>
      <c r="S376" s="111"/>
      <c r="T376" s="111"/>
      <c r="U376" s="111"/>
      <c r="V376" s="111"/>
      <c r="W376" s="111"/>
      <c r="X376" s="111"/>
      <c r="Y376" s="111"/>
      <c r="Z376" s="111"/>
      <c r="AA376" s="111"/>
      <c r="AB376" s="111"/>
      <c r="AC376" s="111"/>
      <c r="AD376" s="111"/>
      <c r="AE376" s="111"/>
      <c r="AF376" s="111"/>
    </row>
    <row r="377" spans="1:32" x14ac:dyDescent="0.3">
      <c r="A377" s="111"/>
      <c r="B377" s="111"/>
      <c r="C377" s="111"/>
      <c r="D377" s="111"/>
      <c r="E377" s="111"/>
      <c r="F377" s="111"/>
      <c r="G377" s="111"/>
      <c r="H377" s="111"/>
      <c r="I377" s="111"/>
      <c r="J377" s="111"/>
      <c r="K377" s="111"/>
      <c r="L377" s="111"/>
      <c r="M377" s="111"/>
      <c r="N377" s="111"/>
      <c r="O377" s="111"/>
      <c r="P377" s="111"/>
      <c r="Q377" s="111"/>
      <c r="R377" s="111"/>
      <c r="S377" s="111"/>
      <c r="T377" s="111"/>
      <c r="U377" s="111"/>
      <c r="V377" s="111"/>
      <c r="W377" s="111"/>
      <c r="X377" s="111"/>
      <c r="Y377" s="111"/>
      <c r="Z377" s="111"/>
      <c r="AA377" s="111"/>
      <c r="AB377" s="111"/>
      <c r="AC377" s="111"/>
      <c r="AD377" s="111"/>
      <c r="AE377" s="111"/>
      <c r="AF377" s="111"/>
    </row>
    <row r="378" spans="1:32" x14ac:dyDescent="0.3">
      <c r="A378" s="111"/>
      <c r="B378" s="111"/>
      <c r="C378" s="111"/>
      <c r="D378" s="111"/>
      <c r="E378" s="111"/>
      <c r="F378" s="111"/>
      <c r="G378" s="111"/>
      <c r="H378" s="111"/>
      <c r="I378" s="111"/>
      <c r="J378" s="111"/>
      <c r="K378" s="111"/>
      <c r="L378" s="111"/>
      <c r="M378" s="111"/>
      <c r="N378" s="111"/>
      <c r="O378" s="111"/>
      <c r="P378" s="111"/>
      <c r="Q378" s="111"/>
      <c r="R378" s="111"/>
      <c r="S378" s="111"/>
      <c r="T378" s="111"/>
      <c r="U378" s="111"/>
      <c r="V378" s="111"/>
      <c r="W378" s="111"/>
      <c r="X378" s="111"/>
      <c r="Y378" s="111"/>
      <c r="Z378" s="111"/>
      <c r="AA378" s="111"/>
      <c r="AB378" s="111"/>
      <c r="AC378" s="111"/>
      <c r="AD378" s="111"/>
      <c r="AE378" s="111"/>
      <c r="AF378" s="111"/>
    </row>
    <row r="379" spans="1:32" x14ac:dyDescent="0.3">
      <c r="A379" s="111"/>
      <c r="B379" s="111"/>
      <c r="C379" s="111"/>
      <c r="D379" s="111"/>
      <c r="E379" s="111"/>
      <c r="F379" s="111"/>
      <c r="G379" s="111"/>
      <c r="H379" s="111"/>
      <c r="I379" s="111"/>
      <c r="J379" s="111"/>
      <c r="K379" s="111"/>
      <c r="L379" s="111"/>
      <c r="M379" s="111"/>
      <c r="N379" s="111"/>
      <c r="O379" s="111"/>
      <c r="P379" s="111"/>
      <c r="Q379" s="111"/>
      <c r="R379" s="111"/>
      <c r="S379" s="111"/>
      <c r="T379" s="111"/>
      <c r="U379" s="111"/>
      <c r="V379" s="111"/>
      <c r="W379" s="111"/>
      <c r="X379" s="111"/>
      <c r="Y379" s="111"/>
      <c r="Z379" s="111"/>
      <c r="AA379" s="111"/>
      <c r="AB379" s="111"/>
      <c r="AC379" s="111"/>
      <c r="AD379" s="111"/>
      <c r="AE379" s="111"/>
      <c r="AF379" s="111"/>
    </row>
    <row r="380" spans="1:32" x14ac:dyDescent="0.3">
      <c r="A380" s="111"/>
      <c r="B380" s="111"/>
      <c r="C380" s="111"/>
      <c r="D380" s="111"/>
      <c r="E380" s="111"/>
      <c r="F380" s="111"/>
      <c r="G380" s="111"/>
      <c r="H380" s="111"/>
      <c r="I380" s="111"/>
      <c r="J380" s="111"/>
      <c r="K380" s="111"/>
      <c r="L380" s="111"/>
      <c r="M380" s="111"/>
      <c r="N380" s="111"/>
      <c r="O380" s="111"/>
      <c r="P380" s="111"/>
      <c r="Q380" s="111"/>
      <c r="R380" s="111"/>
      <c r="S380" s="111"/>
      <c r="T380" s="111"/>
      <c r="U380" s="111"/>
      <c r="V380" s="111"/>
      <c r="W380" s="111"/>
      <c r="X380" s="111"/>
      <c r="Y380" s="111"/>
      <c r="Z380" s="111"/>
      <c r="AA380" s="111"/>
      <c r="AB380" s="111"/>
      <c r="AC380" s="111"/>
      <c r="AD380" s="111"/>
      <c r="AE380" s="111"/>
      <c r="AF380" s="111"/>
    </row>
    <row r="381" spans="1:32" x14ac:dyDescent="0.3">
      <c r="A381" s="111"/>
      <c r="B381" s="111"/>
      <c r="C381" s="111"/>
      <c r="D381" s="111"/>
      <c r="E381" s="111"/>
      <c r="F381" s="111"/>
      <c r="G381" s="111"/>
      <c r="H381" s="111"/>
      <c r="I381" s="111"/>
      <c r="J381" s="111"/>
      <c r="K381" s="111"/>
      <c r="L381" s="111"/>
      <c r="M381" s="111"/>
      <c r="N381" s="111"/>
      <c r="O381" s="111"/>
      <c r="P381" s="111"/>
      <c r="Q381" s="111"/>
      <c r="R381" s="111"/>
      <c r="S381" s="111"/>
      <c r="T381" s="111"/>
      <c r="U381" s="111"/>
      <c r="V381" s="111"/>
      <c r="W381" s="111"/>
      <c r="X381" s="111"/>
      <c r="Y381" s="111"/>
      <c r="Z381" s="111"/>
      <c r="AA381" s="111"/>
      <c r="AB381" s="111"/>
      <c r="AC381" s="111"/>
      <c r="AD381" s="111"/>
      <c r="AE381" s="111"/>
      <c r="AF381" s="111"/>
    </row>
    <row r="382" spans="1:32" x14ac:dyDescent="0.3">
      <c r="A382" s="111"/>
      <c r="B382" s="111"/>
      <c r="C382" s="111"/>
      <c r="D382" s="111"/>
      <c r="E382" s="111"/>
      <c r="F382" s="111"/>
      <c r="G382" s="111"/>
      <c r="H382" s="111"/>
      <c r="I382" s="111"/>
      <c r="J382" s="111"/>
      <c r="K382" s="111"/>
      <c r="L382" s="111"/>
      <c r="M382" s="111"/>
      <c r="N382" s="111"/>
      <c r="O382" s="111"/>
      <c r="P382" s="111"/>
      <c r="Q382" s="111"/>
      <c r="R382" s="111"/>
      <c r="S382" s="111"/>
      <c r="T382" s="111"/>
      <c r="U382" s="111"/>
      <c r="V382" s="111"/>
      <c r="W382" s="111"/>
      <c r="X382" s="111"/>
      <c r="Y382" s="111"/>
      <c r="Z382" s="111"/>
      <c r="AA382" s="111"/>
      <c r="AB382" s="111"/>
      <c r="AC382" s="111"/>
      <c r="AD382" s="111"/>
      <c r="AE382" s="111"/>
      <c r="AF382" s="111"/>
    </row>
    <row r="383" spans="1:32" x14ac:dyDescent="0.3">
      <c r="A383" s="111"/>
      <c r="B383" s="111"/>
      <c r="C383" s="111"/>
      <c r="D383" s="111"/>
      <c r="E383" s="111"/>
      <c r="F383" s="111"/>
      <c r="G383" s="111"/>
      <c r="H383" s="111"/>
      <c r="I383" s="111"/>
      <c r="J383" s="111"/>
      <c r="K383" s="111"/>
      <c r="L383" s="111"/>
      <c r="M383" s="111"/>
      <c r="N383" s="111"/>
      <c r="O383" s="111"/>
      <c r="P383" s="111"/>
      <c r="Q383" s="111"/>
      <c r="R383" s="111"/>
      <c r="S383" s="111"/>
      <c r="T383" s="111"/>
      <c r="U383" s="111"/>
      <c r="V383" s="111"/>
      <c r="W383" s="111"/>
      <c r="X383" s="111"/>
      <c r="Y383" s="111"/>
      <c r="Z383" s="111"/>
      <c r="AA383" s="111"/>
      <c r="AB383" s="111"/>
      <c r="AC383" s="111"/>
      <c r="AD383" s="111"/>
      <c r="AE383" s="111"/>
      <c r="AF383" s="111"/>
    </row>
    <row r="384" spans="1:32" x14ac:dyDescent="0.3">
      <c r="A384" s="111"/>
      <c r="B384" s="111"/>
      <c r="C384" s="111"/>
      <c r="D384" s="111"/>
      <c r="E384" s="111"/>
      <c r="F384" s="111"/>
      <c r="G384" s="111"/>
      <c r="H384" s="111"/>
      <c r="I384" s="111"/>
      <c r="J384" s="111"/>
      <c r="K384" s="111"/>
      <c r="L384" s="111"/>
      <c r="M384" s="111"/>
      <c r="N384" s="111"/>
      <c r="O384" s="111"/>
      <c r="P384" s="111"/>
      <c r="Q384" s="111"/>
      <c r="R384" s="111"/>
      <c r="S384" s="111"/>
      <c r="T384" s="111"/>
      <c r="U384" s="111"/>
      <c r="V384" s="111"/>
      <c r="W384" s="111"/>
      <c r="X384" s="111"/>
      <c r="Y384" s="111"/>
      <c r="Z384" s="111"/>
      <c r="AA384" s="111"/>
      <c r="AB384" s="111"/>
      <c r="AC384" s="111"/>
      <c r="AD384" s="111"/>
      <c r="AE384" s="111"/>
      <c r="AF384" s="111"/>
    </row>
    <row r="385" spans="1:32" x14ac:dyDescent="0.3">
      <c r="A385" s="111"/>
      <c r="B385" s="111"/>
      <c r="C385" s="111"/>
      <c r="D385" s="111"/>
      <c r="E385" s="111"/>
      <c r="F385" s="111"/>
      <c r="G385" s="111"/>
      <c r="H385" s="111"/>
      <c r="I385" s="111"/>
      <c r="J385" s="111"/>
      <c r="K385" s="111"/>
      <c r="L385" s="111"/>
      <c r="M385" s="111"/>
      <c r="N385" s="111"/>
      <c r="O385" s="111"/>
      <c r="P385" s="111"/>
      <c r="Q385" s="111"/>
      <c r="R385" s="111"/>
      <c r="S385" s="111"/>
      <c r="T385" s="111"/>
      <c r="U385" s="111"/>
      <c r="V385" s="111"/>
      <c r="W385" s="111"/>
      <c r="X385" s="111"/>
      <c r="Y385" s="111"/>
      <c r="Z385" s="111"/>
      <c r="AA385" s="111"/>
      <c r="AB385" s="111"/>
      <c r="AC385" s="111"/>
      <c r="AD385" s="111"/>
      <c r="AE385" s="111"/>
      <c r="AF385" s="111"/>
    </row>
    <row r="386" spans="1:32" x14ac:dyDescent="0.3">
      <c r="A386" s="111"/>
      <c r="B386" s="111"/>
      <c r="C386" s="111"/>
      <c r="D386" s="111"/>
      <c r="E386" s="111"/>
      <c r="F386" s="111"/>
      <c r="G386" s="111"/>
      <c r="H386" s="111"/>
      <c r="I386" s="111"/>
      <c r="J386" s="111"/>
      <c r="K386" s="111"/>
      <c r="L386" s="111"/>
      <c r="M386" s="111"/>
      <c r="N386" s="111"/>
      <c r="O386" s="111"/>
      <c r="P386" s="111"/>
      <c r="Q386" s="111"/>
      <c r="R386" s="111"/>
      <c r="S386" s="111"/>
      <c r="T386" s="111"/>
      <c r="U386" s="111"/>
      <c r="V386" s="111"/>
      <c r="W386" s="111"/>
      <c r="X386" s="111"/>
      <c r="Y386" s="111"/>
      <c r="Z386" s="111"/>
      <c r="AA386" s="111"/>
      <c r="AB386" s="111"/>
      <c r="AC386" s="111"/>
      <c r="AD386" s="111"/>
      <c r="AE386" s="111"/>
      <c r="AF386" s="111"/>
    </row>
    <row r="387" spans="1:32" x14ac:dyDescent="0.3">
      <c r="A387" s="111"/>
      <c r="B387" s="111"/>
      <c r="C387" s="111"/>
      <c r="D387" s="111"/>
      <c r="E387" s="111"/>
      <c r="F387" s="111"/>
      <c r="G387" s="111"/>
      <c r="H387" s="111"/>
      <c r="I387" s="111"/>
      <c r="J387" s="111"/>
      <c r="K387" s="111"/>
      <c r="L387" s="111"/>
      <c r="M387" s="111"/>
      <c r="N387" s="111"/>
      <c r="O387" s="111"/>
      <c r="P387" s="111"/>
      <c r="Q387" s="111"/>
      <c r="R387" s="111"/>
      <c r="S387" s="111"/>
      <c r="T387" s="111"/>
      <c r="U387" s="111"/>
      <c r="V387" s="111"/>
      <c r="W387" s="111"/>
      <c r="X387" s="111"/>
      <c r="Y387" s="111"/>
      <c r="Z387" s="111"/>
      <c r="AA387" s="111"/>
      <c r="AB387" s="111"/>
      <c r="AC387" s="111"/>
      <c r="AD387" s="111"/>
      <c r="AE387" s="111"/>
      <c r="AF387" s="111"/>
    </row>
    <row r="388" spans="1:32" x14ac:dyDescent="0.3">
      <c r="A388" s="111"/>
      <c r="B388" s="111"/>
      <c r="C388" s="111"/>
      <c r="D388" s="111"/>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c r="AA388" s="111"/>
      <c r="AB388" s="111"/>
      <c r="AC388" s="111"/>
      <c r="AD388" s="111"/>
      <c r="AE388" s="111"/>
      <c r="AF388" s="111"/>
    </row>
    <row r="389" spans="1:32" x14ac:dyDescent="0.3">
      <c r="A389" s="111"/>
      <c r="B389" s="111"/>
      <c r="C389" s="111"/>
      <c r="D389" s="111"/>
      <c r="E389" s="111"/>
      <c r="F389" s="111"/>
      <c r="G389" s="111"/>
      <c r="H389" s="111"/>
      <c r="I389" s="111"/>
      <c r="J389" s="111"/>
      <c r="K389" s="111"/>
      <c r="L389" s="111"/>
      <c r="M389" s="111"/>
      <c r="N389" s="111"/>
      <c r="O389" s="111"/>
      <c r="P389" s="111"/>
      <c r="Q389" s="111"/>
      <c r="R389" s="111"/>
      <c r="S389" s="111"/>
      <c r="T389" s="111"/>
      <c r="U389" s="111"/>
      <c r="V389" s="111"/>
      <c r="W389" s="111"/>
      <c r="X389" s="111"/>
      <c r="Y389" s="111"/>
      <c r="Z389" s="111"/>
      <c r="AA389" s="111"/>
      <c r="AB389" s="111"/>
      <c r="AC389" s="111"/>
      <c r="AD389" s="111"/>
      <c r="AE389" s="111"/>
      <c r="AF389" s="111"/>
    </row>
    <row r="390" spans="1:32" x14ac:dyDescent="0.3">
      <c r="A390" s="111"/>
      <c r="B390" s="111"/>
      <c r="C390" s="111"/>
      <c r="D390" s="111"/>
      <c r="E390" s="111"/>
      <c r="F390" s="111"/>
      <c r="G390" s="111"/>
      <c r="H390" s="111"/>
      <c r="I390" s="111"/>
      <c r="J390" s="111"/>
      <c r="K390" s="111"/>
      <c r="L390" s="111"/>
      <c r="M390" s="111"/>
      <c r="N390" s="111"/>
      <c r="O390" s="111"/>
      <c r="P390" s="111"/>
      <c r="Q390" s="111"/>
      <c r="R390" s="111"/>
      <c r="S390" s="111"/>
      <c r="T390" s="111"/>
      <c r="U390" s="111"/>
      <c r="V390" s="111"/>
      <c r="W390" s="111"/>
      <c r="X390" s="111"/>
      <c r="Y390" s="111"/>
      <c r="Z390" s="111"/>
      <c r="AA390" s="111"/>
      <c r="AB390" s="111"/>
      <c r="AC390" s="111"/>
      <c r="AD390" s="111"/>
      <c r="AE390" s="111"/>
      <c r="AF390" s="111"/>
    </row>
    <row r="391" spans="1:32" x14ac:dyDescent="0.3">
      <c r="A391" s="111"/>
      <c r="B391" s="111"/>
      <c r="C391" s="111"/>
      <c r="D391" s="111"/>
      <c r="E391" s="111"/>
      <c r="F391" s="111"/>
      <c r="G391" s="111"/>
      <c r="H391" s="111"/>
      <c r="I391" s="111"/>
      <c r="J391" s="111"/>
      <c r="K391" s="111"/>
      <c r="L391" s="111"/>
      <c r="M391" s="111"/>
      <c r="N391" s="111"/>
      <c r="O391" s="111"/>
      <c r="P391" s="111"/>
      <c r="Q391" s="111"/>
      <c r="R391" s="111"/>
      <c r="S391" s="111"/>
      <c r="T391" s="111"/>
      <c r="U391" s="111"/>
      <c r="V391" s="111"/>
      <c r="W391" s="111"/>
      <c r="X391" s="111"/>
      <c r="Y391" s="111"/>
      <c r="Z391" s="111"/>
      <c r="AA391" s="111"/>
      <c r="AB391" s="111"/>
      <c r="AC391" s="111"/>
      <c r="AD391" s="111"/>
      <c r="AE391" s="111"/>
      <c r="AF391" s="111"/>
    </row>
    <row r="392" spans="1:32" x14ac:dyDescent="0.3">
      <c r="A392" s="111"/>
      <c r="B392" s="111"/>
      <c r="C392" s="111"/>
      <c r="D392" s="111"/>
      <c r="E392" s="111"/>
      <c r="F392" s="111"/>
      <c r="G392" s="111"/>
      <c r="H392" s="111"/>
      <c r="I392" s="111"/>
      <c r="J392" s="111"/>
      <c r="K392" s="111"/>
      <c r="L392" s="111"/>
      <c r="M392" s="111"/>
      <c r="N392" s="111"/>
      <c r="O392" s="111"/>
      <c r="P392" s="111"/>
      <c r="Q392" s="111"/>
      <c r="R392" s="111"/>
      <c r="S392" s="111"/>
      <c r="T392" s="111"/>
      <c r="U392" s="111"/>
      <c r="V392" s="111"/>
      <c r="W392" s="111"/>
      <c r="X392" s="111"/>
      <c r="Y392" s="111"/>
      <c r="Z392" s="111"/>
      <c r="AA392" s="111"/>
      <c r="AB392" s="111"/>
      <c r="AC392" s="111"/>
      <c r="AD392" s="111"/>
      <c r="AE392" s="111"/>
      <c r="AF392" s="111"/>
    </row>
    <row r="393" spans="1:32" x14ac:dyDescent="0.3">
      <c r="A393" s="111"/>
      <c r="B393" s="111"/>
      <c r="C393" s="111"/>
      <c r="D393" s="111"/>
      <c r="E393" s="111"/>
      <c r="F393" s="111"/>
      <c r="G393" s="111"/>
      <c r="H393" s="111"/>
      <c r="I393" s="111"/>
      <c r="J393" s="111"/>
      <c r="K393" s="111"/>
      <c r="L393" s="111"/>
      <c r="M393" s="111"/>
      <c r="N393" s="111"/>
      <c r="O393" s="111"/>
      <c r="P393" s="111"/>
      <c r="Q393" s="111"/>
      <c r="R393" s="111"/>
      <c r="S393" s="111"/>
      <c r="T393" s="111"/>
      <c r="U393" s="111"/>
      <c r="V393" s="111"/>
      <c r="W393" s="111"/>
      <c r="X393" s="111"/>
      <c r="Y393" s="111"/>
      <c r="Z393" s="111"/>
      <c r="AA393" s="111"/>
      <c r="AB393" s="111"/>
      <c r="AC393" s="111"/>
      <c r="AD393" s="111"/>
      <c r="AE393" s="111"/>
      <c r="AF393" s="111"/>
    </row>
    <row r="394" spans="1:32" x14ac:dyDescent="0.3">
      <c r="A394" s="111"/>
      <c r="B394" s="111"/>
      <c r="C394" s="111"/>
      <c r="D394" s="111"/>
      <c r="E394" s="111"/>
      <c r="F394" s="111"/>
      <c r="G394" s="111"/>
      <c r="H394" s="111"/>
      <c r="I394" s="111"/>
      <c r="J394" s="111"/>
      <c r="K394" s="111"/>
      <c r="L394" s="111"/>
      <c r="M394" s="111"/>
      <c r="N394" s="111"/>
      <c r="O394" s="111"/>
      <c r="P394" s="111"/>
      <c r="Q394" s="111"/>
      <c r="R394" s="111"/>
      <c r="S394" s="111"/>
      <c r="T394" s="111"/>
      <c r="U394" s="111"/>
      <c r="V394" s="111"/>
      <c r="W394" s="111"/>
      <c r="X394" s="111"/>
      <c r="Y394" s="111"/>
      <c r="Z394" s="111"/>
      <c r="AA394" s="111"/>
      <c r="AB394" s="111"/>
      <c r="AC394" s="111"/>
      <c r="AD394" s="111"/>
      <c r="AE394" s="111"/>
      <c r="AF394" s="111"/>
    </row>
    <row r="395" spans="1:32" x14ac:dyDescent="0.3">
      <c r="A395" s="111"/>
      <c r="B395" s="111"/>
      <c r="C395" s="111"/>
      <c r="D395" s="111"/>
      <c r="E395" s="111"/>
      <c r="F395" s="111"/>
      <c r="G395" s="111"/>
      <c r="H395" s="111"/>
      <c r="I395" s="111"/>
      <c r="J395" s="111"/>
      <c r="K395" s="111"/>
      <c r="L395" s="111"/>
      <c r="M395" s="111"/>
      <c r="N395" s="111"/>
      <c r="O395" s="111"/>
      <c r="P395" s="111"/>
      <c r="Q395" s="111"/>
      <c r="R395" s="111"/>
      <c r="S395" s="111"/>
      <c r="T395" s="111"/>
      <c r="U395" s="111"/>
      <c r="V395" s="111"/>
      <c r="W395" s="111"/>
      <c r="X395" s="111"/>
      <c r="Y395" s="111"/>
      <c r="Z395" s="111"/>
      <c r="AA395" s="111"/>
      <c r="AB395" s="111"/>
      <c r="AC395" s="111"/>
      <c r="AD395" s="111"/>
      <c r="AE395" s="111"/>
      <c r="AF395" s="111"/>
    </row>
    <row r="396" spans="1:32" x14ac:dyDescent="0.3">
      <c r="A396" s="111"/>
      <c r="B396" s="111"/>
      <c r="C396" s="111"/>
      <c r="D396" s="111"/>
      <c r="E396" s="111"/>
      <c r="F396" s="111"/>
      <c r="G396" s="111"/>
      <c r="H396" s="111"/>
      <c r="I396" s="111"/>
      <c r="J396" s="111"/>
      <c r="K396" s="111"/>
      <c r="L396" s="111"/>
      <c r="M396" s="111"/>
      <c r="N396" s="111"/>
      <c r="O396" s="111"/>
      <c r="P396" s="111"/>
      <c r="Q396" s="111"/>
      <c r="R396" s="111"/>
      <c r="S396" s="111"/>
      <c r="T396" s="111"/>
      <c r="U396" s="111"/>
      <c r="V396" s="111"/>
      <c r="W396" s="111"/>
      <c r="X396" s="111"/>
      <c r="Y396" s="111"/>
      <c r="Z396" s="111"/>
      <c r="AA396" s="111"/>
      <c r="AB396" s="111"/>
      <c r="AC396" s="111"/>
      <c r="AD396" s="111"/>
      <c r="AE396" s="111"/>
      <c r="AF396" s="111"/>
    </row>
    <row r="397" spans="1:32" x14ac:dyDescent="0.3">
      <c r="A397" s="111"/>
      <c r="B397" s="111"/>
      <c r="C397" s="111"/>
      <c r="D397" s="111"/>
      <c r="E397" s="111"/>
      <c r="F397" s="111"/>
      <c r="G397" s="111"/>
      <c r="H397" s="111"/>
      <c r="I397" s="111"/>
      <c r="J397" s="111"/>
      <c r="K397" s="111"/>
      <c r="L397" s="111"/>
      <c r="M397" s="111"/>
      <c r="N397" s="111"/>
      <c r="O397" s="111"/>
      <c r="P397" s="111"/>
      <c r="Q397" s="111"/>
      <c r="R397" s="111"/>
      <c r="S397" s="111"/>
      <c r="T397" s="111"/>
      <c r="U397" s="111"/>
      <c r="V397" s="111"/>
      <c r="W397" s="111"/>
      <c r="X397" s="111"/>
      <c r="Y397" s="111"/>
      <c r="Z397" s="111"/>
      <c r="AA397" s="111"/>
      <c r="AB397" s="111"/>
      <c r="AC397" s="111"/>
      <c r="AD397" s="111"/>
      <c r="AE397" s="111"/>
      <c r="AF397" s="111"/>
    </row>
    <row r="398" spans="1:32" x14ac:dyDescent="0.3">
      <c r="A398" s="111"/>
      <c r="B398" s="111"/>
      <c r="C398" s="111"/>
      <c r="D398" s="111"/>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c r="AA398" s="111"/>
      <c r="AB398" s="111"/>
      <c r="AC398" s="111"/>
      <c r="AD398" s="111"/>
      <c r="AE398" s="111"/>
      <c r="AF398" s="111"/>
    </row>
    <row r="399" spans="1:32" x14ac:dyDescent="0.3">
      <c r="A399" s="111"/>
      <c r="B399" s="111"/>
      <c r="C399" s="111"/>
      <c r="D399" s="111"/>
      <c r="E399" s="111"/>
      <c r="F399" s="111"/>
      <c r="G399" s="111"/>
      <c r="H399" s="111"/>
      <c r="I399" s="111"/>
      <c r="J399" s="111"/>
      <c r="K399" s="111"/>
      <c r="L399" s="111"/>
      <c r="M399" s="111"/>
      <c r="N399" s="111"/>
      <c r="O399" s="111"/>
      <c r="P399" s="111"/>
      <c r="Q399" s="111"/>
      <c r="R399" s="111"/>
      <c r="S399" s="111"/>
      <c r="T399" s="111"/>
      <c r="U399" s="111"/>
      <c r="V399" s="111"/>
      <c r="W399" s="111"/>
      <c r="X399" s="111"/>
      <c r="Y399" s="111"/>
      <c r="Z399" s="111"/>
      <c r="AA399" s="111"/>
      <c r="AB399" s="111"/>
      <c r="AC399" s="111"/>
      <c r="AD399" s="111"/>
      <c r="AE399" s="111"/>
      <c r="AF399" s="111"/>
    </row>
    <row r="400" spans="1:32" x14ac:dyDescent="0.3">
      <c r="A400" s="111"/>
      <c r="B400" s="111"/>
      <c r="C400" s="111"/>
      <c r="D400" s="111"/>
      <c r="E400" s="111"/>
      <c r="F400" s="111"/>
      <c r="G400" s="111"/>
      <c r="H400" s="111"/>
      <c r="I400" s="111"/>
      <c r="J400" s="111"/>
      <c r="K400" s="111"/>
      <c r="L400" s="111"/>
      <c r="M400" s="111"/>
      <c r="N400" s="111"/>
      <c r="O400" s="111"/>
      <c r="P400" s="111"/>
      <c r="Q400" s="111"/>
      <c r="R400" s="111"/>
      <c r="S400" s="111"/>
      <c r="T400" s="111"/>
      <c r="U400" s="111"/>
      <c r="V400" s="111"/>
      <c r="W400" s="111"/>
      <c r="X400" s="111"/>
      <c r="Y400" s="111"/>
      <c r="Z400" s="111"/>
      <c r="AA400" s="111"/>
      <c r="AB400" s="111"/>
      <c r="AC400" s="111"/>
      <c r="AD400" s="111"/>
      <c r="AE400" s="111"/>
      <c r="AF400" s="111"/>
    </row>
    <row r="401" spans="1:32" x14ac:dyDescent="0.3">
      <c r="A401" s="111"/>
      <c r="B401" s="111"/>
      <c r="C401" s="111"/>
      <c r="D401" s="111"/>
      <c r="E401" s="111"/>
      <c r="F401" s="111"/>
      <c r="G401" s="111"/>
      <c r="H401" s="111"/>
      <c r="I401" s="111"/>
      <c r="J401" s="111"/>
      <c r="K401" s="111"/>
      <c r="L401" s="111"/>
      <c r="M401" s="111"/>
      <c r="N401" s="111"/>
      <c r="O401" s="111"/>
      <c r="P401" s="111"/>
      <c r="Q401" s="111"/>
      <c r="R401" s="111"/>
      <c r="S401" s="111"/>
      <c r="T401" s="111"/>
      <c r="U401" s="111"/>
      <c r="V401" s="111"/>
      <c r="W401" s="111"/>
      <c r="X401" s="111"/>
      <c r="Y401" s="111"/>
      <c r="Z401" s="111"/>
      <c r="AA401" s="111"/>
      <c r="AB401" s="111"/>
      <c r="AC401" s="111"/>
      <c r="AD401" s="111"/>
      <c r="AE401" s="111"/>
      <c r="AF401" s="111"/>
    </row>
    <row r="402" spans="1:32" x14ac:dyDescent="0.3">
      <c r="A402" s="111"/>
      <c r="B402" s="111"/>
      <c r="C402" s="111"/>
      <c r="D402" s="111"/>
      <c r="E402" s="111"/>
      <c r="F402" s="111"/>
      <c r="G402" s="111"/>
      <c r="H402" s="111"/>
      <c r="I402" s="111"/>
      <c r="J402" s="111"/>
      <c r="K402" s="111"/>
      <c r="L402" s="111"/>
      <c r="M402" s="111"/>
      <c r="N402" s="111"/>
      <c r="O402" s="111"/>
      <c r="P402" s="111"/>
      <c r="Q402" s="111"/>
      <c r="R402" s="111"/>
      <c r="S402" s="111"/>
      <c r="T402" s="111"/>
      <c r="U402" s="111"/>
      <c r="V402" s="111"/>
      <c r="W402" s="111"/>
      <c r="X402" s="111"/>
      <c r="Y402" s="111"/>
      <c r="Z402" s="111"/>
      <c r="AA402" s="111"/>
      <c r="AB402" s="111"/>
      <c r="AC402" s="111"/>
      <c r="AD402" s="111"/>
      <c r="AE402" s="111"/>
      <c r="AF402" s="111"/>
    </row>
    <row r="403" spans="1:32" x14ac:dyDescent="0.3">
      <c r="A403" s="111"/>
      <c r="B403" s="111"/>
      <c r="C403" s="111"/>
      <c r="D403" s="111"/>
      <c r="E403" s="111"/>
      <c r="F403" s="111"/>
      <c r="G403" s="111"/>
      <c r="H403" s="111"/>
      <c r="I403" s="111"/>
      <c r="J403" s="111"/>
      <c r="K403" s="111"/>
      <c r="L403" s="111"/>
      <c r="M403" s="111"/>
      <c r="N403" s="111"/>
      <c r="O403" s="111"/>
      <c r="P403" s="111"/>
      <c r="Q403" s="111"/>
      <c r="R403" s="111"/>
      <c r="S403" s="111"/>
      <c r="T403" s="111"/>
      <c r="U403" s="111"/>
      <c r="V403" s="111"/>
      <c r="W403" s="111"/>
      <c r="X403" s="111"/>
      <c r="Y403" s="111"/>
      <c r="Z403" s="111"/>
      <c r="AA403" s="111"/>
      <c r="AB403" s="111"/>
      <c r="AC403" s="111"/>
      <c r="AD403" s="111"/>
      <c r="AE403" s="111"/>
      <c r="AF403" s="111"/>
    </row>
    <row r="404" spans="1:32" x14ac:dyDescent="0.3">
      <c r="A404" s="111"/>
      <c r="B404" s="111"/>
      <c r="C404" s="111"/>
      <c r="D404" s="111"/>
      <c r="E404" s="111"/>
      <c r="F404" s="111"/>
      <c r="G404" s="111"/>
      <c r="H404" s="111"/>
      <c r="I404" s="111"/>
      <c r="J404" s="111"/>
      <c r="K404" s="111"/>
      <c r="L404" s="111"/>
      <c r="M404" s="111"/>
      <c r="N404" s="111"/>
      <c r="O404" s="111"/>
      <c r="P404" s="111"/>
      <c r="Q404" s="111"/>
      <c r="R404" s="111"/>
      <c r="S404" s="111"/>
      <c r="T404" s="111"/>
      <c r="U404" s="111"/>
      <c r="V404" s="111"/>
      <c r="W404" s="111"/>
      <c r="X404" s="111"/>
      <c r="Y404" s="111"/>
      <c r="Z404" s="111"/>
      <c r="AA404" s="111"/>
      <c r="AB404" s="111"/>
      <c r="AC404" s="111"/>
      <c r="AD404" s="111"/>
      <c r="AE404" s="111"/>
      <c r="AF404" s="111"/>
    </row>
    <row r="405" spans="1:32" x14ac:dyDescent="0.3">
      <c r="A405" s="111"/>
      <c r="B405" s="111"/>
      <c r="C405" s="111"/>
      <c r="D405" s="111"/>
      <c r="E405" s="111"/>
      <c r="F405" s="111"/>
      <c r="G405" s="111"/>
      <c r="H405" s="111"/>
      <c r="I405" s="111"/>
      <c r="J405" s="111"/>
      <c r="K405" s="111"/>
      <c r="L405" s="111"/>
      <c r="M405" s="111"/>
      <c r="N405" s="111"/>
      <c r="O405" s="111"/>
      <c r="P405" s="111"/>
      <c r="Q405" s="111"/>
      <c r="R405" s="111"/>
      <c r="S405" s="111"/>
      <c r="T405" s="111"/>
      <c r="U405" s="111"/>
      <c r="V405" s="111"/>
      <c r="W405" s="111"/>
      <c r="X405" s="111"/>
      <c r="Y405" s="111"/>
      <c r="Z405" s="111"/>
      <c r="AA405" s="111"/>
      <c r="AB405" s="111"/>
      <c r="AC405" s="111"/>
      <c r="AD405" s="111"/>
      <c r="AE405" s="111"/>
      <c r="AF405" s="111"/>
    </row>
    <row r="406" spans="1:32" x14ac:dyDescent="0.3">
      <c r="A406" s="111"/>
      <c r="B406" s="111"/>
      <c r="C406" s="111"/>
      <c r="D406" s="111"/>
      <c r="E406" s="111"/>
      <c r="F406" s="111"/>
      <c r="G406" s="111"/>
      <c r="H406" s="111"/>
      <c r="I406" s="111"/>
      <c r="J406" s="111"/>
      <c r="K406" s="111"/>
      <c r="L406" s="111"/>
      <c r="M406" s="111"/>
      <c r="N406" s="111"/>
      <c r="O406" s="111"/>
      <c r="P406" s="111"/>
      <c r="Q406" s="111"/>
      <c r="R406" s="111"/>
      <c r="S406" s="111"/>
      <c r="T406" s="111"/>
      <c r="U406" s="111"/>
      <c r="V406" s="111"/>
      <c r="W406" s="111"/>
      <c r="X406" s="111"/>
      <c r="Y406" s="111"/>
      <c r="Z406" s="111"/>
      <c r="AA406" s="111"/>
      <c r="AB406" s="111"/>
      <c r="AC406" s="111"/>
      <c r="AD406" s="111"/>
      <c r="AE406" s="111"/>
      <c r="AF406" s="111"/>
    </row>
    <row r="407" spans="1:32" x14ac:dyDescent="0.3">
      <c r="A407" s="111"/>
      <c r="B407" s="111"/>
      <c r="C407" s="111"/>
      <c r="D407" s="111"/>
      <c r="E407" s="111"/>
      <c r="F407" s="111"/>
      <c r="G407" s="111"/>
      <c r="H407" s="111"/>
      <c r="I407" s="111"/>
      <c r="J407" s="111"/>
      <c r="K407" s="111"/>
      <c r="L407" s="111"/>
      <c r="M407" s="111"/>
      <c r="N407" s="111"/>
      <c r="O407" s="111"/>
      <c r="P407" s="111"/>
      <c r="Q407" s="111"/>
      <c r="R407" s="111"/>
      <c r="S407" s="111"/>
      <c r="T407" s="111"/>
      <c r="U407" s="111"/>
      <c r="V407" s="111"/>
      <c r="W407" s="111"/>
      <c r="X407" s="111"/>
      <c r="Y407" s="111"/>
      <c r="Z407" s="111"/>
      <c r="AA407" s="111"/>
      <c r="AB407" s="111"/>
      <c r="AC407" s="111"/>
      <c r="AD407" s="111"/>
      <c r="AE407" s="111"/>
      <c r="AF407" s="111"/>
    </row>
    <row r="408" spans="1:32" x14ac:dyDescent="0.3">
      <c r="A408" s="111"/>
      <c r="B408" s="111"/>
      <c r="C408" s="111"/>
      <c r="D408" s="111"/>
      <c r="E408" s="111"/>
      <c r="F408" s="111"/>
      <c r="G408" s="111"/>
      <c r="H408" s="111"/>
      <c r="I408" s="111"/>
      <c r="J408" s="111"/>
      <c r="K408" s="111"/>
      <c r="L408" s="111"/>
      <c r="M408" s="111"/>
      <c r="N408" s="111"/>
      <c r="O408" s="111"/>
      <c r="P408" s="111"/>
      <c r="Q408" s="111"/>
      <c r="R408" s="111"/>
      <c r="S408" s="111"/>
      <c r="T408" s="111"/>
      <c r="U408" s="111"/>
      <c r="V408" s="111"/>
      <c r="W408" s="111"/>
      <c r="X408" s="111"/>
      <c r="Y408" s="111"/>
      <c r="Z408" s="111"/>
      <c r="AA408" s="111"/>
      <c r="AB408" s="111"/>
      <c r="AC408" s="111"/>
      <c r="AD408" s="111"/>
      <c r="AE408" s="111"/>
      <c r="AF408" s="111"/>
    </row>
    <row r="409" spans="1:32" x14ac:dyDescent="0.3">
      <c r="A409" s="111"/>
      <c r="B409" s="111"/>
      <c r="C409" s="111"/>
      <c r="D409" s="111"/>
      <c r="E409" s="111"/>
      <c r="F409" s="111"/>
      <c r="G409" s="111"/>
      <c r="H409" s="111"/>
      <c r="I409" s="111"/>
      <c r="J409" s="111"/>
      <c r="K409" s="111"/>
      <c r="L409" s="111"/>
      <c r="M409" s="111"/>
      <c r="N409" s="111"/>
      <c r="O409" s="111"/>
      <c r="P409" s="111"/>
      <c r="Q409" s="111"/>
      <c r="R409" s="111"/>
      <c r="S409" s="111"/>
      <c r="T409" s="111"/>
      <c r="U409" s="111"/>
      <c r="V409" s="111"/>
      <c r="W409" s="111"/>
      <c r="X409" s="111"/>
      <c r="Y409" s="111"/>
      <c r="Z409" s="111"/>
      <c r="AA409" s="111"/>
      <c r="AB409" s="111"/>
      <c r="AC409" s="111"/>
      <c r="AD409" s="111"/>
      <c r="AE409" s="111"/>
      <c r="AF409" s="111"/>
    </row>
    <row r="410" spans="1:32" x14ac:dyDescent="0.3">
      <c r="A410" s="111"/>
      <c r="B410" s="111"/>
      <c r="C410" s="111"/>
      <c r="D410" s="111"/>
      <c r="E410" s="111"/>
      <c r="F410" s="111"/>
      <c r="G410" s="111"/>
      <c r="H410" s="111"/>
      <c r="I410" s="111"/>
      <c r="J410" s="111"/>
      <c r="K410" s="111"/>
      <c r="L410" s="111"/>
      <c r="M410" s="111"/>
      <c r="N410" s="111"/>
      <c r="O410" s="111"/>
      <c r="P410" s="111"/>
      <c r="Q410" s="111"/>
      <c r="R410" s="111"/>
      <c r="S410" s="111"/>
      <c r="T410" s="111"/>
      <c r="U410" s="111"/>
      <c r="V410" s="111"/>
      <c r="W410" s="111"/>
      <c r="X410" s="111"/>
      <c r="Y410" s="111"/>
      <c r="Z410" s="111"/>
      <c r="AA410" s="111"/>
      <c r="AB410" s="111"/>
      <c r="AC410" s="111"/>
      <c r="AD410" s="111"/>
      <c r="AE410" s="111"/>
      <c r="AF410" s="111"/>
    </row>
    <row r="411" spans="1:32" x14ac:dyDescent="0.3">
      <c r="A411" s="111"/>
      <c r="B411" s="111"/>
      <c r="C411" s="111"/>
      <c r="D411" s="111"/>
      <c r="E411" s="111"/>
      <c r="F411" s="111"/>
      <c r="G411" s="111"/>
      <c r="H411" s="111"/>
      <c r="I411" s="111"/>
      <c r="J411" s="111"/>
      <c r="K411" s="111"/>
      <c r="L411" s="111"/>
      <c r="M411" s="111"/>
      <c r="N411" s="111"/>
      <c r="O411" s="111"/>
      <c r="P411" s="111"/>
      <c r="Q411" s="111"/>
      <c r="R411" s="111"/>
      <c r="S411" s="111"/>
      <c r="T411" s="111"/>
      <c r="U411" s="111"/>
      <c r="V411" s="111"/>
      <c r="W411" s="111"/>
      <c r="X411" s="111"/>
      <c r="Y411" s="111"/>
      <c r="Z411" s="111"/>
      <c r="AA411" s="111"/>
      <c r="AB411" s="111"/>
      <c r="AC411" s="111"/>
      <c r="AD411" s="111"/>
      <c r="AE411" s="111"/>
      <c r="AF411" s="111"/>
    </row>
    <row r="412" spans="1:32" x14ac:dyDescent="0.3">
      <c r="A412" s="111"/>
      <c r="B412" s="111"/>
      <c r="C412" s="111"/>
      <c r="D412" s="111"/>
      <c r="E412" s="111"/>
      <c r="F412" s="111"/>
      <c r="G412" s="111"/>
      <c r="H412" s="111"/>
      <c r="I412" s="111"/>
      <c r="J412" s="111"/>
      <c r="K412" s="111"/>
      <c r="L412" s="111"/>
      <c r="M412" s="111"/>
      <c r="N412" s="111"/>
      <c r="O412" s="111"/>
      <c r="P412" s="111"/>
      <c r="Q412" s="111"/>
      <c r="R412" s="111"/>
      <c r="S412" s="111"/>
      <c r="T412" s="111"/>
      <c r="U412" s="111"/>
      <c r="V412" s="111"/>
      <c r="W412" s="111"/>
      <c r="X412" s="111"/>
      <c r="Y412" s="111"/>
      <c r="Z412" s="111"/>
      <c r="AA412" s="111"/>
      <c r="AB412" s="111"/>
      <c r="AC412" s="111"/>
      <c r="AD412" s="111"/>
      <c r="AE412" s="111"/>
      <c r="AF412" s="111"/>
    </row>
    <row r="413" spans="1:32" x14ac:dyDescent="0.3">
      <c r="A413" s="111"/>
      <c r="B413" s="111"/>
      <c r="C413" s="111"/>
      <c r="D413" s="111"/>
      <c r="E413" s="111"/>
      <c r="F413" s="111"/>
      <c r="G413" s="111"/>
      <c r="H413" s="111"/>
      <c r="I413" s="111"/>
      <c r="J413" s="111"/>
      <c r="K413" s="111"/>
      <c r="L413" s="111"/>
      <c r="M413" s="111"/>
      <c r="N413" s="111"/>
      <c r="O413" s="111"/>
      <c r="P413" s="111"/>
      <c r="Q413" s="111"/>
      <c r="R413" s="111"/>
      <c r="S413" s="111"/>
      <c r="T413" s="111"/>
      <c r="U413" s="111"/>
      <c r="V413" s="111"/>
      <c r="W413" s="111"/>
      <c r="X413" s="111"/>
      <c r="Y413" s="111"/>
      <c r="Z413" s="111"/>
      <c r="AA413" s="111"/>
      <c r="AB413" s="111"/>
      <c r="AC413" s="111"/>
      <c r="AD413" s="111"/>
      <c r="AE413" s="111"/>
      <c r="AF413" s="111"/>
    </row>
    <row r="414" spans="1:32" x14ac:dyDescent="0.3">
      <c r="A414" s="111"/>
      <c r="B414" s="111"/>
      <c r="C414" s="111"/>
      <c r="D414" s="111"/>
      <c r="E414" s="111"/>
      <c r="F414" s="111"/>
      <c r="G414" s="111"/>
      <c r="H414" s="111"/>
      <c r="I414" s="111"/>
      <c r="J414" s="111"/>
      <c r="K414" s="111"/>
      <c r="L414" s="111"/>
      <c r="M414" s="111"/>
      <c r="N414" s="111"/>
      <c r="O414" s="111"/>
      <c r="P414" s="111"/>
      <c r="Q414" s="111"/>
      <c r="R414" s="111"/>
      <c r="S414" s="111"/>
      <c r="T414" s="111"/>
      <c r="U414" s="111"/>
      <c r="V414" s="111"/>
      <c r="W414" s="111"/>
      <c r="X414" s="111"/>
      <c r="Y414" s="111"/>
      <c r="Z414" s="111"/>
      <c r="AA414" s="111"/>
      <c r="AB414" s="111"/>
      <c r="AC414" s="111"/>
      <c r="AD414" s="111"/>
      <c r="AE414" s="111"/>
      <c r="AF414" s="111"/>
    </row>
    <row r="415" spans="1:32" x14ac:dyDescent="0.3">
      <c r="A415" s="111"/>
      <c r="B415" s="111"/>
      <c r="C415" s="111"/>
      <c r="D415" s="111"/>
      <c r="E415" s="111"/>
      <c r="F415" s="111"/>
      <c r="G415" s="111"/>
      <c r="H415" s="111"/>
      <c r="I415" s="111"/>
      <c r="J415" s="111"/>
      <c r="K415" s="111"/>
      <c r="L415" s="111"/>
      <c r="M415" s="111"/>
      <c r="N415" s="111"/>
      <c r="O415" s="111"/>
      <c r="P415" s="111"/>
      <c r="Q415" s="111"/>
      <c r="R415" s="111"/>
      <c r="S415" s="111"/>
      <c r="T415" s="111"/>
      <c r="U415" s="111"/>
      <c r="V415" s="111"/>
      <c r="W415" s="111"/>
      <c r="X415" s="111"/>
      <c r="Y415" s="111"/>
      <c r="Z415" s="111"/>
      <c r="AA415" s="111"/>
      <c r="AB415" s="111"/>
      <c r="AC415" s="111"/>
      <c r="AD415" s="111"/>
      <c r="AE415" s="111"/>
      <c r="AF415" s="111"/>
    </row>
    <row r="416" spans="1:32" x14ac:dyDescent="0.3">
      <c r="A416" s="111"/>
      <c r="B416" s="111"/>
      <c r="C416" s="111"/>
      <c r="D416" s="111"/>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c r="AA416" s="111"/>
      <c r="AB416" s="111"/>
      <c r="AC416" s="111"/>
      <c r="AD416" s="111"/>
      <c r="AE416" s="111"/>
      <c r="AF416" s="111"/>
    </row>
    <row r="417" spans="1:32" x14ac:dyDescent="0.3">
      <c r="A417" s="111"/>
      <c r="B417" s="111"/>
      <c r="C417" s="111"/>
      <c r="D417" s="111"/>
      <c r="E417" s="111"/>
      <c r="F417" s="111"/>
      <c r="G417" s="111"/>
      <c r="H417" s="111"/>
      <c r="I417" s="111"/>
      <c r="J417" s="111"/>
      <c r="K417" s="111"/>
      <c r="L417" s="111"/>
      <c r="M417" s="111"/>
      <c r="N417" s="111"/>
      <c r="O417" s="111"/>
      <c r="P417" s="111"/>
      <c r="Q417" s="111"/>
      <c r="R417" s="111"/>
      <c r="S417" s="111"/>
      <c r="T417" s="111"/>
      <c r="U417" s="111"/>
      <c r="V417" s="111"/>
      <c r="W417" s="111"/>
      <c r="X417" s="111"/>
      <c r="Y417" s="111"/>
      <c r="Z417" s="111"/>
      <c r="AA417" s="111"/>
      <c r="AB417" s="111"/>
      <c r="AC417" s="111"/>
      <c r="AD417" s="111"/>
      <c r="AE417" s="111"/>
      <c r="AF417" s="111"/>
    </row>
    <row r="418" spans="1:32" x14ac:dyDescent="0.3">
      <c r="A418" s="111"/>
      <c r="B418" s="111"/>
      <c r="C418" s="111"/>
      <c r="D418" s="111"/>
      <c r="E418" s="111"/>
      <c r="F418" s="111"/>
      <c r="G418" s="111"/>
      <c r="H418" s="111"/>
      <c r="I418" s="111"/>
      <c r="J418" s="111"/>
      <c r="K418" s="111"/>
      <c r="L418" s="111"/>
      <c r="M418" s="111"/>
      <c r="N418" s="111"/>
      <c r="O418" s="111"/>
      <c r="P418" s="111"/>
      <c r="Q418" s="111"/>
      <c r="R418" s="111"/>
      <c r="S418" s="111"/>
      <c r="T418" s="111"/>
      <c r="U418" s="111"/>
      <c r="V418" s="111"/>
      <c r="W418" s="111"/>
      <c r="X418" s="111"/>
      <c r="Y418" s="111"/>
      <c r="Z418" s="111"/>
      <c r="AA418" s="111"/>
      <c r="AB418" s="111"/>
      <c r="AC418" s="111"/>
      <c r="AD418" s="111"/>
      <c r="AE418" s="111"/>
      <c r="AF418" s="111"/>
    </row>
    <row r="419" spans="1:32" x14ac:dyDescent="0.3">
      <c r="A419" s="111"/>
      <c r="B419" s="111"/>
      <c r="C419" s="111"/>
      <c r="D419" s="111"/>
      <c r="E419" s="111"/>
      <c r="F419" s="111"/>
      <c r="G419" s="111"/>
      <c r="H419" s="111"/>
      <c r="I419" s="111"/>
      <c r="J419" s="111"/>
      <c r="K419" s="111"/>
      <c r="L419" s="111"/>
      <c r="M419" s="111"/>
      <c r="N419" s="111"/>
      <c r="O419" s="111"/>
      <c r="P419" s="111"/>
      <c r="Q419" s="111"/>
      <c r="R419" s="111"/>
      <c r="S419" s="111"/>
      <c r="T419" s="111"/>
      <c r="U419" s="111"/>
      <c r="V419" s="111"/>
      <c r="W419" s="111"/>
      <c r="X419" s="111"/>
      <c r="Y419" s="111"/>
      <c r="Z419" s="111"/>
      <c r="AA419" s="111"/>
      <c r="AB419" s="111"/>
      <c r="AC419" s="111"/>
      <c r="AD419" s="111"/>
      <c r="AE419" s="111"/>
      <c r="AF419" s="111"/>
    </row>
    <row r="420" spans="1:32" x14ac:dyDescent="0.3">
      <c r="A420" s="111"/>
      <c r="B420" s="111"/>
      <c r="C420" s="111"/>
      <c r="D420" s="111"/>
      <c r="E420" s="111"/>
      <c r="F420" s="111"/>
      <c r="G420" s="111"/>
      <c r="H420" s="111"/>
      <c r="I420" s="111"/>
      <c r="J420" s="111"/>
      <c r="K420" s="111"/>
      <c r="L420" s="111"/>
      <c r="M420" s="111"/>
      <c r="N420" s="111"/>
      <c r="O420" s="111"/>
      <c r="P420" s="111"/>
      <c r="Q420" s="111"/>
      <c r="R420" s="111"/>
      <c r="S420" s="111"/>
      <c r="T420" s="111"/>
      <c r="U420" s="111"/>
      <c r="V420" s="111"/>
      <c r="W420" s="111"/>
      <c r="X420" s="111"/>
      <c r="Y420" s="111"/>
      <c r="Z420" s="111"/>
      <c r="AA420" s="111"/>
      <c r="AB420" s="111"/>
      <c r="AC420" s="111"/>
      <c r="AD420" s="111"/>
      <c r="AE420" s="111"/>
      <c r="AF420" s="111"/>
    </row>
    <row r="421" spans="1:32" x14ac:dyDescent="0.3">
      <c r="A421" s="111"/>
      <c r="B421" s="111"/>
      <c r="C421" s="111"/>
      <c r="D421" s="111"/>
      <c r="E421" s="111"/>
      <c r="F421" s="111"/>
      <c r="G421" s="111"/>
      <c r="H421" s="111"/>
      <c r="I421" s="111"/>
      <c r="J421" s="111"/>
      <c r="K421" s="111"/>
      <c r="L421" s="111"/>
      <c r="M421" s="111"/>
      <c r="N421" s="111"/>
      <c r="O421" s="111"/>
      <c r="P421" s="111"/>
      <c r="Q421" s="111"/>
      <c r="R421" s="111"/>
      <c r="S421" s="111"/>
      <c r="T421" s="111"/>
      <c r="U421" s="111"/>
      <c r="V421" s="111"/>
      <c r="W421" s="111"/>
      <c r="X421" s="111"/>
      <c r="Y421" s="111"/>
      <c r="Z421" s="111"/>
      <c r="AA421" s="111"/>
      <c r="AB421" s="111"/>
      <c r="AC421" s="111"/>
      <c r="AD421" s="111"/>
      <c r="AE421" s="111"/>
      <c r="AF421" s="111"/>
    </row>
    <row r="422" spans="1:32" x14ac:dyDescent="0.3">
      <c r="A422" s="111"/>
      <c r="B422" s="111"/>
      <c r="C422" s="111"/>
      <c r="D422" s="111"/>
      <c r="E422" s="111"/>
      <c r="F422" s="111"/>
      <c r="G422" s="111"/>
      <c r="H422" s="111"/>
      <c r="I422" s="111"/>
      <c r="J422" s="111"/>
      <c r="K422" s="111"/>
      <c r="L422" s="111"/>
      <c r="M422" s="111"/>
      <c r="N422" s="111"/>
      <c r="O422" s="111"/>
      <c r="P422" s="111"/>
      <c r="Q422" s="111"/>
      <c r="R422" s="111"/>
      <c r="S422" s="111"/>
      <c r="T422" s="111"/>
      <c r="U422" s="111"/>
      <c r="V422" s="111"/>
      <c r="W422" s="111"/>
      <c r="X422" s="111"/>
      <c r="Y422" s="111"/>
      <c r="Z422" s="111"/>
      <c r="AA422" s="111"/>
      <c r="AB422" s="111"/>
      <c r="AC422" s="111"/>
      <c r="AD422" s="111"/>
      <c r="AE422" s="111"/>
      <c r="AF422" s="111"/>
    </row>
    <row r="423" spans="1:32" x14ac:dyDescent="0.3">
      <c r="A423" s="111"/>
      <c r="B423" s="111"/>
      <c r="C423" s="111"/>
      <c r="D423" s="111"/>
      <c r="E423" s="111"/>
      <c r="F423" s="111"/>
      <c r="G423" s="111"/>
      <c r="H423" s="111"/>
      <c r="I423" s="111"/>
      <c r="J423" s="111"/>
      <c r="K423" s="111"/>
      <c r="L423" s="111"/>
      <c r="M423" s="111"/>
      <c r="N423" s="111"/>
      <c r="O423" s="111"/>
      <c r="P423" s="111"/>
      <c r="Q423" s="111"/>
      <c r="R423" s="111"/>
      <c r="S423" s="111"/>
      <c r="T423" s="111"/>
      <c r="U423" s="111"/>
      <c r="V423" s="111"/>
      <c r="W423" s="111"/>
      <c r="X423" s="111"/>
      <c r="Y423" s="111"/>
      <c r="Z423" s="111"/>
      <c r="AA423" s="111"/>
      <c r="AB423" s="111"/>
      <c r="AC423" s="111"/>
      <c r="AD423" s="111"/>
      <c r="AE423" s="111"/>
      <c r="AF423" s="111"/>
    </row>
    <row r="424" spans="1:32" x14ac:dyDescent="0.3">
      <c r="A424" s="111"/>
      <c r="B424" s="111"/>
      <c r="C424" s="111"/>
      <c r="D424" s="111"/>
      <c r="E424" s="111"/>
      <c r="F424" s="111"/>
      <c r="G424" s="111"/>
      <c r="H424" s="111"/>
      <c r="I424" s="111"/>
      <c r="J424" s="111"/>
      <c r="K424" s="111"/>
      <c r="L424" s="111"/>
      <c r="M424" s="111"/>
      <c r="N424" s="111"/>
      <c r="O424" s="111"/>
      <c r="P424" s="111"/>
      <c r="Q424" s="111"/>
      <c r="R424" s="111"/>
      <c r="S424" s="111"/>
      <c r="T424" s="111"/>
      <c r="U424" s="111"/>
      <c r="V424" s="111"/>
      <c r="W424" s="111"/>
      <c r="X424" s="111"/>
      <c r="Y424" s="111"/>
      <c r="Z424" s="111"/>
      <c r="AA424" s="111"/>
      <c r="AB424" s="111"/>
      <c r="AC424" s="111"/>
      <c r="AD424" s="111"/>
      <c r="AE424" s="111"/>
      <c r="AF424" s="111"/>
    </row>
    <row r="425" spans="1:32" x14ac:dyDescent="0.3">
      <c r="A425" s="111"/>
      <c r="B425" s="111"/>
      <c r="C425" s="111"/>
      <c r="D425" s="111"/>
      <c r="E425" s="111"/>
      <c r="F425" s="111"/>
      <c r="G425" s="111"/>
      <c r="H425" s="111"/>
      <c r="I425" s="111"/>
      <c r="J425" s="111"/>
      <c r="K425" s="111"/>
      <c r="L425" s="111"/>
      <c r="M425" s="111"/>
      <c r="N425" s="111"/>
      <c r="O425" s="111"/>
      <c r="P425" s="111"/>
      <c r="Q425" s="111"/>
      <c r="R425" s="111"/>
      <c r="S425" s="111"/>
      <c r="T425" s="111"/>
      <c r="U425" s="111"/>
      <c r="V425" s="111"/>
      <c r="W425" s="111"/>
      <c r="X425" s="111"/>
      <c r="Y425" s="111"/>
      <c r="Z425" s="111"/>
      <c r="AA425" s="111"/>
      <c r="AB425" s="111"/>
      <c r="AC425" s="111"/>
      <c r="AD425" s="111"/>
      <c r="AE425" s="111"/>
      <c r="AF425" s="111"/>
    </row>
    <row r="426" spans="1:32" x14ac:dyDescent="0.3">
      <c r="A426" s="111"/>
      <c r="B426" s="111"/>
      <c r="C426" s="111"/>
      <c r="D426" s="111"/>
      <c r="E426" s="111"/>
      <c r="F426" s="111"/>
      <c r="G426" s="111"/>
      <c r="H426" s="111"/>
      <c r="I426" s="111"/>
      <c r="J426" s="111"/>
      <c r="K426" s="111"/>
      <c r="L426" s="111"/>
      <c r="M426" s="111"/>
      <c r="N426" s="111"/>
      <c r="O426" s="111"/>
      <c r="P426" s="111"/>
      <c r="Q426" s="111"/>
      <c r="R426" s="111"/>
      <c r="S426" s="111"/>
      <c r="T426" s="111"/>
      <c r="U426" s="111"/>
      <c r="V426" s="111"/>
      <c r="W426" s="111"/>
      <c r="X426" s="111"/>
      <c r="Y426" s="111"/>
      <c r="Z426" s="111"/>
      <c r="AA426" s="111"/>
      <c r="AB426" s="111"/>
      <c r="AC426" s="111"/>
      <c r="AD426" s="111"/>
      <c r="AE426" s="111"/>
      <c r="AF426" s="111"/>
    </row>
    <row r="427" spans="1:32" x14ac:dyDescent="0.3">
      <c r="A427" s="111"/>
      <c r="B427" s="111"/>
      <c r="C427" s="111"/>
      <c r="D427" s="111"/>
      <c r="E427" s="111"/>
      <c r="F427" s="111"/>
      <c r="G427" s="111"/>
      <c r="H427" s="111"/>
      <c r="I427" s="111"/>
      <c r="J427" s="111"/>
      <c r="K427" s="111"/>
      <c r="L427" s="111"/>
      <c r="M427" s="111"/>
      <c r="N427" s="111"/>
      <c r="O427" s="111"/>
      <c r="P427" s="111"/>
      <c r="Q427" s="111"/>
      <c r="R427" s="111"/>
      <c r="S427" s="111"/>
      <c r="T427" s="111"/>
      <c r="U427" s="111"/>
      <c r="V427" s="111"/>
      <c r="W427" s="111"/>
      <c r="X427" s="111"/>
      <c r="Y427" s="111"/>
      <c r="Z427" s="111"/>
      <c r="AA427" s="111"/>
      <c r="AB427" s="111"/>
      <c r="AC427" s="111"/>
      <c r="AD427" s="111"/>
      <c r="AE427" s="111"/>
      <c r="AF427" s="111"/>
    </row>
    <row r="428" spans="1:32" x14ac:dyDescent="0.3">
      <c r="A428" s="111"/>
      <c r="B428" s="111"/>
      <c r="C428" s="111"/>
      <c r="D428" s="111"/>
      <c r="E428" s="111"/>
      <c r="F428" s="111"/>
      <c r="G428" s="111"/>
      <c r="H428" s="111"/>
      <c r="I428" s="111"/>
      <c r="J428" s="111"/>
      <c r="K428" s="111"/>
      <c r="L428" s="111"/>
      <c r="M428" s="111"/>
      <c r="N428" s="111"/>
      <c r="O428" s="111"/>
      <c r="P428" s="111"/>
      <c r="Q428" s="111"/>
      <c r="R428" s="111"/>
      <c r="S428" s="111"/>
      <c r="T428" s="111"/>
      <c r="U428" s="111"/>
      <c r="V428" s="111"/>
      <c r="W428" s="111"/>
      <c r="X428" s="111"/>
      <c r="Y428" s="111"/>
      <c r="Z428" s="111"/>
      <c r="AA428" s="111"/>
      <c r="AB428" s="111"/>
      <c r="AC428" s="111"/>
      <c r="AD428" s="111"/>
      <c r="AE428" s="111"/>
      <c r="AF428" s="111"/>
    </row>
    <row r="429" spans="1:32" x14ac:dyDescent="0.3">
      <c r="A429" s="111"/>
      <c r="B429" s="111"/>
      <c r="C429" s="111"/>
      <c r="D429" s="111"/>
      <c r="E429" s="111"/>
      <c r="F429" s="111"/>
      <c r="G429" s="111"/>
      <c r="H429" s="111"/>
      <c r="I429" s="111"/>
      <c r="J429" s="111"/>
      <c r="K429" s="111"/>
      <c r="L429" s="111"/>
      <c r="M429" s="111"/>
      <c r="N429" s="111"/>
      <c r="O429" s="111"/>
      <c r="P429" s="111"/>
      <c r="Q429" s="111"/>
      <c r="R429" s="111"/>
      <c r="S429" s="111"/>
      <c r="T429" s="111"/>
      <c r="U429" s="111"/>
      <c r="V429" s="111"/>
      <c r="W429" s="111"/>
      <c r="X429" s="111"/>
      <c r="Y429" s="111"/>
      <c r="Z429" s="111"/>
      <c r="AA429" s="111"/>
      <c r="AB429" s="111"/>
      <c r="AC429" s="111"/>
      <c r="AD429" s="111"/>
      <c r="AE429" s="111"/>
      <c r="AF429" s="111"/>
    </row>
    <row r="430" spans="1:32" x14ac:dyDescent="0.3">
      <c r="A430" s="111"/>
      <c r="B430" s="111"/>
      <c r="C430" s="111"/>
      <c r="D430" s="111"/>
      <c r="E430" s="111"/>
      <c r="F430" s="111"/>
      <c r="G430" s="111"/>
      <c r="H430" s="111"/>
      <c r="I430" s="111"/>
      <c r="J430" s="111"/>
      <c r="K430" s="111"/>
      <c r="L430" s="111"/>
      <c r="M430" s="111"/>
      <c r="N430" s="111"/>
      <c r="O430" s="111"/>
      <c r="P430" s="111"/>
      <c r="Q430" s="111"/>
      <c r="R430" s="111"/>
      <c r="S430" s="111"/>
      <c r="T430" s="111"/>
      <c r="U430" s="111"/>
      <c r="V430" s="111"/>
      <c r="W430" s="111"/>
      <c r="X430" s="111"/>
      <c r="Y430" s="111"/>
      <c r="Z430" s="111"/>
      <c r="AA430" s="111"/>
      <c r="AB430" s="111"/>
      <c r="AC430" s="111"/>
      <c r="AD430" s="111"/>
      <c r="AE430" s="111"/>
      <c r="AF430" s="111"/>
    </row>
    <row r="431" spans="1:32" x14ac:dyDescent="0.3">
      <c r="A431" s="111"/>
      <c r="B431" s="111"/>
      <c r="C431" s="111"/>
      <c r="D431" s="111"/>
      <c r="E431" s="111"/>
      <c r="F431" s="111"/>
      <c r="G431" s="111"/>
      <c r="H431" s="111"/>
      <c r="I431" s="111"/>
      <c r="J431" s="111"/>
      <c r="K431" s="111"/>
      <c r="L431" s="111"/>
      <c r="M431" s="111"/>
      <c r="N431" s="111"/>
      <c r="O431" s="111"/>
      <c r="P431" s="111"/>
      <c r="Q431" s="111"/>
      <c r="R431" s="111"/>
      <c r="S431" s="111"/>
      <c r="T431" s="111"/>
      <c r="U431" s="111"/>
      <c r="V431" s="111"/>
      <c r="W431" s="111"/>
      <c r="X431" s="111"/>
      <c r="Y431" s="111"/>
      <c r="Z431" s="111"/>
      <c r="AA431" s="111"/>
      <c r="AB431" s="111"/>
      <c r="AC431" s="111"/>
      <c r="AD431" s="111"/>
      <c r="AE431" s="111"/>
      <c r="AF431" s="111"/>
    </row>
    <row r="432" spans="1:32" x14ac:dyDescent="0.3">
      <c r="A432" s="111"/>
      <c r="B432" s="111"/>
      <c r="C432" s="111"/>
      <c r="D432" s="111"/>
      <c r="E432" s="111"/>
      <c r="F432" s="111"/>
      <c r="G432" s="111"/>
      <c r="H432" s="111"/>
      <c r="I432" s="111"/>
      <c r="J432" s="111"/>
      <c r="K432" s="111"/>
      <c r="L432" s="111"/>
      <c r="M432" s="111"/>
      <c r="N432" s="111"/>
      <c r="O432" s="111"/>
      <c r="P432" s="111"/>
      <c r="Q432" s="111"/>
      <c r="R432" s="111"/>
      <c r="S432" s="111"/>
      <c r="T432" s="111"/>
      <c r="U432" s="111"/>
      <c r="V432" s="111"/>
      <c r="W432" s="111"/>
      <c r="X432" s="111"/>
      <c r="Y432" s="111"/>
      <c r="Z432" s="111"/>
      <c r="AA432" s="111"/>
      <c r="AB432" s="111"/>
      <c r="AC432" s="111"/>
      <c r="AD432" s="111"/>
      <c r="AE432" s="111"/>
      <c r="AF432" s="111"/>
    </row>
    <row r="433" spans="1:32" x14ac:dyDescent="0.3">
      <c r="A433" s="111"/>
      <c r="B433" s="111"/>
      <c r="C433" s="111"/>
      <c r="D433" s="111"/>
      <c r="E433" s="111"/>
      <c r="F433" s="111"/>
      <c r="G433" s="111"/>
      <c r="H433" s="111"/>
      <c r="I433" s="111"/>
      <c r="J433" s="111"/>
      <c r="K433" s="111"/>
      <c r="L433" s="111"/>
      <c r="M433" s="111"/>
      <c r="N433" s="111"/>
      <c r="O433" s="111"/>
      <c r="P433" s="111"/>
      <c r="Q433" s="111"/>
      <c r="R433" s="111"/>
      <c r="S433" s="111"/>
      <c r="T433" s="111"/>
      <c r="U433" s="111"/>
      <c r="V433" s="111"/>
      <c r="W433" s="111"/>
      <c r="X433" s="111"/>
      <c r="Y433" s="111"/>
      <c r="Z433" s="111"/>
      <c r="AA433" s="111"/>
      <c r="AB433" s="111"/>
      <c r="AC433" s="111"/>
      <c r="AD433" s="111"/>
      <c r="AE433" s="111"/>
      <c r="AF433" s="111"/>
    </row>
    <row r="434" spans="1:32" x14ac:dyDescent="0.3">
      <c r="A434" s="111"/>
      <c r="B434" s="111"/>
      <c r="C434" s="111"/>
      <c r="D434" s="111"/>
      <c r="E434" s="111"/>
      <c r="F434" s="111"/>
      <c r="G434" s="111"/>
      <c r="H434" s="111"/>
      <c r="I434" s="111"/>
      <c r="J434" s="111"/>
      <c r="K434" s="111"/>
      <c r="L434" s="111"/>
      <c r="M434" s="111"/>
      <c r="N434" s="111"/>
      <c r="O434" s="111"/>
      <c r="P434" s="111"/>
      <c r="Q434" s="111"/>
      <c r="R434" s="111"/>
      <c r="S434" s="111"/>
      <c r="T434" s="111"/>
      <c r="U434" s="111"/>
      <c r="V434" s="111"/>
      <c r="W434" s="111"/>
      <c r="X434" s="111"/>
      <c r="Y434" s="111"/>
      <c r="Z434" s="111"/>
      <c r="AA434" s="111"/>
      <c r="AB434" s="111"/>
      <c r="AC434" s="111"/>
      <c r="AD434" s="111"/>
      <c r="AE434" s="111"/>
      <c r="AF434" s="111"/>
    </row>
    <row r="435" spans="1:32" x14ac:dyDescent="0.3">
      <c r="A435" s="111"/>
      <c r="B435" s="111"/>
      <c r="C435" s="111"/>
      <c r="D435" s="111"/>
      <c r="E435" s="111"/>
      <c r="F435" s="111"/>
      <c r="G435" s="111"/>
      <c r="H435" s="111"/>
      <c r="I435" s="111"/>
      <c r="J435" s="111"/>
      <c r="K435" s="111"/>
      <c r="L435" s="111"/>
      <c r="M435" s="111"/>
      <c r="N435" s="111"/>
      <c r="O435" s="111"/>
      <c r="P435" s="111"/>
      <c r="Q435" s="111"/>
      <c r="R435" s="111"/>
      <c r="S435" s="111"/>
      <c r="T435" s="111"/>
      <c r="U435" s="111"/>
      <c r="V435" s="111"/>
      <c r="W435" s="111"/>
      <c r="X435" s="111"/>
      <c r="Y435" s="111"/>
      <c r="Z435" s="111"/>
      <c r="AA435" s="111"/>
      <c r="AB435" s="111"/>
      <c r="AC435" s="111"/>
      <c r="AD435" s="111"/>
      <c r="AE435" s="111"/>
      <c r="AF435" s="111"/>
    </row>
    <row r="436" spans="1:32" x14ac:dyDescent="0.3">
      <c r="A436" s="111"/>
      <c r="B436" s="111"/>
      <c r="C436" s="111"/>
      <c r="D436" s="111"/>
      <c r="E436" s="111"/>
      <c r="F436" s="111"/>
      <c r="G436" s="111"/>
      <c r="H436" s="111"/>
      <c r="I436" s="111"/>
      <c r="J436" s="111"/>
      <c r="K436" s="111"/>
      <c r="L436" s="111"/>
      <c r="M436" s="111"/>
      <c r="N436" s="111"/>
      <c r="O436" s="111"/>
      <c r="P436" s="111"/>
      <c r="Q436" s="111"/>
      <c r="R436" s="111"/>
      <c r="S436" s="111"/>
      <c r="T436" s="111"/>
      <c r="U436" s="111"/>
      <c r="V436" s="111"/>
      <c r="W436" s="111"/>
      <c r="X436" s="111"/>
      <c r="Y436" s="111"/>
      <c r="Z436" s="111"/>
      <c r="AA436" s="111"/>
      <c r="AB436" s="111"/>
      <c r="AC436" s="111"/>
      <c r="AD436" s="111"/>
      <c r="AE436" s="111"/>
      <c r="AF436" s="111"/>
    </row>
    <row r="437" spans="1:32" x14ac:dyDescent="0.3">
      <c r="A437" s="111"/>
      <c r="B437" s="111"/>
      <c r="C437" s="111"/>
      <c r="D437" s="111"/>
      <c r="E437" s="111"/>
      <c r="F437" s="111"/>
      <c r="G437" s="111"/>
      <c r="H437" s="111"/>
      <c r="I437" s="111"/>
      <c r="J437" s="111"/>
      <c r="K437" s="111"/>
      <c r="L437" s="111"/>
      <c r="M437" s="111"/>
      <c r="N437" s="111"/>
      <c r="O437" s="111"/>
      <c r="P437" s="111"/>
      <c r="Q437" s="111"/>
      <c r="R437" s="111"/>
      <c r="S437" s="111"/>
      <c r="T437" s="111"/>
      <c r="U437" s="111"/>
      <c r="V437" s="111"/>
      <c r="W437" s="111"/>
      <c r="X437" s="111"/>
      <c r="Y437" s="111"/>
      <c r="Z437" s="111"/>
      <c r="AA437" s="111"/>
      <c r="AB437" s="111"/>
      <c r="AC437" s="111"/>
      <c r="AD437" s="111"/>
      <c r="AE437" s="111"/>
      <c r="AF437" s="111"/>
    </row>
    <row r="438" spans="1:32" x14ac:dyDescent="0.3">
      <c r="A438" s="111"/>
      <c r="B438" s="111"/>
      <c r="C438" s="111"/>
      <c r="D438" s="111"/>
      <c r="E438" s="111"/>
      <c r="F438" s="111"/>
      <c r="G438" s="111"/>
      <c r="H438" s="111"/>
      <c r="I438" s="111"/>
      <c r="J438" s="111"/>
      <c r="K438" s="111"/>
      <c r="L438" s="111"/>
      <c r="M438" s="111"/>
      <c r="N438" s="111"/>
      <c r="O438" s="111"/>
      <c r="P438" s="111"/>
      <c r="Q438" s="111"/>
      <c r="R438" s="111"/>
      <c r="S438" s="111"/>
      <c r="T438" s="111"/>
      <c r="U438" s="111"/>
      <c r="V438" s="111"/>
      <c r="W438" s="111"/>
      <c r="X438" s="111"/>
      <c r="Y438" s="111"/>
      <c r="Z438" s="111"/>
      <c r="AA438" s="111"/>
      <c r="AB438" s="111"/>
      <c r="AC438" s="111"/>
      <c r="AD438" s="111"/>
      <c r="AE438" s="111"/>
      <c r="AF438" s="111"/>
    </row>
    <row r="439" spans="1:32" x14ac:dyDescent="0.3">
      <c r="A439" s="111"/>
      <c r="B439" s="111"/>
      <c r="C439" s="111"/>
      <c r="D439" s="111"/>
      <c r="E439" s="111"/>
      <c r="F439" s="111"/>
      <c r="G439" s="111"/>
      <c r="H439" s="111"/>
      <c r="I439" s="111"/>
      <c r="J439" s="111"/>
      <c r="K439" s="111"/>
      <c r="L439" s="111"/>
      <c r="M439" s="111"/>
      <c r="N439" s="111"/>
      <c r="O439" s="111"/>
      <c r="P439" s="111"/>
      <c r="Q439" s="111"/>
      <c r="R439" s="111"/>
      <c r="S439" s="111"/>
      <c r="T439" s="111"/>
      <c r="U439" s="111"/>
      <c r="V439" s="111"/>
      <c r="W439" s="111"/>
      <c r="X439" s="111"/>
      <c r="Y439" s="111"/>
      <c r="Z439" s="111"/>
      <c r="AA439" s="111"/>
      <c r="AB439" s="111"/>
      <c r="AC439" s="111"/>
      <c r="AD439" s="111"/>
      <c r="AE439" s="111"/>
      <c r="AF439" s="111"/>
    </row>
    <row r="440" spans="1:32" x14ac:dyDescent="0.3">
      <c r="A440" s="111"/>
      <c r="B440" s="111"/>
      <c r="C440" s="111"/>
      <c r="D440" s="111"/>
      <c r="E440" s="111"/>
      <c r="F440" s="111"/>
      <c r="G440" s="111"/>
      <c r="H440" s="111"/>
      <c r="I440" s="111"/>
      <c r="J440" s="111"/>
      <c r="K440" s="111"/>
      <c r="L440" s="111"/>
      <c r="M440" s="111"/>
      <c r="N440" s="111"/>
      <c r="O440" s="111"/>
      <c r="P440" s="111"/>
      <c r="Q440" s="111"/>
      <c r="R440" s="111"/>
      <c r="S440" s="111"/>
      <c r="T440" s="111"/>
      <c r="U440" s="111"/>
      <c r="V440" s="111"/>
      <c r="W440" s="111"/>
      <c r="X440" s="111"/>
      <c r="Y440" s="111"/>
      <c r="Z440" s="111"/>
      <c r="AA440" s="111"/>
      <c r="AB440" s="111"/>
      <c r="AC440" s="111"/>
      <c r="AD440" s="111"/>
      <c r="AE440" s="111"/>
      <c r="AF440" s="111"/>
    </row>
    <row r="441" spans="1:32" x14ac:dyDescent="0.3">
      <c r="A441" s="111"/>
      <c r="B441" s="111"/>
      <c r="C441" s="111"/>
      <c r="D441" s="111"/>
      <c r="E441" s="111"/>
      <c r="F441" s="111"/>
      <c r="G441" s="111"/>
      <c r="H441" s="111"/>
      <c r="I441" s="111"/>
      <c r="J441" s="111"/>
      <c r="K441" s="111"/>
      <c r="L441" s="111"/>
      <c r="M441" s="111"/>
      <c r="N441" s="111"/>
      <c r="O441" s="111"/>
      <c r="P441" s="111"/>
      <c r="Q441" s="111"/>
      <c r="R441" s="111"/>
      <c r="S441" s="111"/>
      <c r="T441" s="111"/>
      <c r="U441" s="111"/>
      <c r="V441" s="111"/>
      <c r="W441" s="111"/>
      <c r="X441" s="111"/>
      <c r="Y441" s="111"/>
      <c r="Z441" s="111"/>
      <c r="AA441" s="111"/>
      <c r="AB441" s="111"/>
      <c r="AC441" s="111"/>
      <c r="AD441" s="111"/>
      <c r="AE441" s="111"/>
      <c r="AF441" s="111"/>
    </row>
    <row r="442" spans="1:32" x14ac:dyDescent="0.3">
      <c r="A442" s="111"/>
      <c r="B442" s="111"/>
      <c r="C442" s="111"/>
      <c r="D442" s="111"/>
      <c r="E442" s="111"/>
      <c r="F442" s="111"/>
      <c r="G442" s="111"/>
      <c r="H442" s="111"/>
      <c r="I442" s="111"/>
      <c r="J442" s="111"/>
      <c r="K442" s="111"/>
      <c r="L442" s="111"/>
      <c r="M442" s="111"/>
      <c r="N442" s="111"/>
      <c r="O442" s="111"/>
      <c r="P442" s="111"/>
      <c r="Q442" s="111"/>
      <c r="R442" s="111"/>
      <c r="S442" s="111"/>
      <c r="T442" s="111"/>
      <c r="U442" s="111"/>
      <c r="V442" s="111"/>
      <c r="W442" s="111"/>
      <c r="X442" s="111"/>
      <c r="Y442" s="111"/>
      <c r="Z442" s="111"/>
      <c r="AA442" s="111"/>
      <c r="AB442" s="111"/>
      <c r="AC442" s="111"/>
      <c r="AD442" s="111"/>
      <c r="AE442" s="111"/>
      <c r="AF442" s="111"/>
    </row>
    <row r="443" spans="1:32" x14ac:dyDescent="0.3">
      <c r="A443" s="111"/>
      <c r="B443" s="111"/>
      <c r="C443" s="111"/>
      <c r="D443" s="111"/>
      <c r="E443" s="111"/>
      <c r="F443" s="111"/>
      <c r="G443" s="111"/>
      <c r="H443" s="111"/>
      <c r="I443" s="111"/>
      <c r="J443" s="111"/>
      <c r="K443" s="111"/>
      <c r="L443" s="111"/>
      <c r="M443" s="111"/>
      <c r="N443" s="111"/>
      <c r="O443" s="111"/>
      <c r="P443" s="111"/>
      <c r="Q443" s="111"/>
      <c r="R443" s="111"/>
      <c r="S443" s="111"/>
      <c r="T443" s="111"/>
      <c r="U443" s="111"/>
      <c r="V443" s="111"/>
      <c r="W443" s="111"/>
      <c r="X443" s="111"/>
      <c r="Y443" s="111"/>
      <c r="Z443" s="111"/>
      <c r="AA443" s="111"/>
      <c r="AB443" s="111"/>
      <c r="AC443" s="111"/>
      <c r="AD443" s="111"/>
      <c r="AE443" s="111"/>
      <c r="AF443" s="111"/>
    </row>
    <row r="444" spans="1:32" x14ac:dyDescent="0.3">
      <c r="A444" s="111"/>
      <c r="B444" s="111"/>
      <c r="C444" s="111"/>
      <c r="D444" s="111"/>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c r="AA444" s="111"/>
      <c r="AB444" s="111"/>
      <c r="AC444" s="111"/>
      <c r="AD444" s="111"/>
      <c r="AE444" s="111"/>
      <c r="AF444" s="111"/>
    </row>
    <row r="445" spans="1:32" x14ac:dyDescent="0.3">
      <c r="A445" s="111"/>
      <c r="B445" s="111"/>
      <c r="C445" s="111"/>
      <c r="D445" s="111"/>
      <c r="E445" s="111"/>
      <c r="F445" s="111"/>
      <c r="G445" s="111"/>
      <c r="H445" s="111"/>
      <c r="I445" s="111"/>
      <c r="J445" s="111"/>
      <c r="K445" s="111"/>
      <c r="L445" s="111"/>
      <c r="M445" s="111"/>
      <c r="N445" s="111"/>
      <c r="O445" s="111"/>
      <c r="P445" s="111"/>
      <c r="Q445" s="111"/>
      <c r="R445" s="111"/>
      <c r="S445" s="111"/>
      <c r="T445" s="111"/>
      <c r="U445" s="111"/>
      <c r="V445" s="111"/>
      <c r="W445" s="111"/>
      <c r="X445" s="111"/>
      <c r="Y445" s="111"/>
      <c r="Z445" s="111"/>
      <c r="AA445" s="111"/>
      <c r="AB445" s="111"/>
      <c r="AC445" s="111"/>
      <c r="AD445" s="111"/>
      <c r="AE445" s="111"/>
      <c r="AF445" s="111"/>
    </row>
    <row r="446" spans="1:32" x14ac:dyDescent="0.3">
      <c r="A446" s="111"/>
      <c r="B446" s="111"/>
      <c r="C446" s="111"/>
      <c r="D446" s="111"/>
      <c r="E446" s="111"/>
      <c r="F446" s="111"/>
      <c r="G446" s="111"/>
      <c r="H446" s="111"/>
      <c r="I446" s="111"/>
      <c r="J446" s="111"/>
      <c r="K446" s="111"/>
      <c r="L446" s="111"/>
      <c r="M446" s="111"/>
      <c r="N446" s="111"/>
      <c r="O446" s="111"/>
      <c r="P446" s="111"/>
      <c r="Q446" s="111"/>
      <c r="R446" s="111"/>
      <c r="S446" s="111"/>
      <c r="T446" s="111"/>
      <c r="U446" s="111"/>
      <c r="V446" s="111"/>
      <c r="W446" s="111"/>
      <c r="X446" s="111"/>
      <c r="Y446" s="111"/>
      <c r="Z446" s="111"/>
      <c r="AA446" s="111"/>
      <c r="AB446" s="111"/>
      <c r="AC446" s="111"/>
      <c r="AD446" s="111"/>
      <c r="AE446" s="111"/>
      <c r="AF446" s="111"/>
    </row>
    <row r="447" spans="1:32" x14ac:dyDescent="0.3">
      <c r="A447" s="111"/>
      <c r="B447" s="111"/>
      <c r="C447" s="111"/>
      <c r="D447" s="111"/>
      <c r="E447" s="111"/>
      <c r="F447" s="111"/>
      <c r="G447" s="111"/>
      <c r="H447" s="111"/>
      <c r="I447" s="111"/>
      <c r="J447" s="111"/>
      <c r="K447" s="111"/>
      <c r="L447" s="111"/>
      <c r="M447" s="111"/>
      <c r="N447" s="111"/>
      <c r="O447" s="111"/>
      <c r="P447" s="111"/>
      <c r="Q447" s="111"/>
      <c r="R447" s="111"/>
      <c r="S447" s="111"/>
      <c r="T447" s="111"/>
      <c r="U447" s="111"/>
      <c r="V447" s="111"/>
      <c r="W447" s="111"/>
      <c r="X447" s="111"/>
      <c r="Y447" s="111"/>
      <c r="Z447" s="111"/>
      <c r="AA447" s="111"/>
      <c r="AB447" s="111"/>
      <c r="AC447" s="111"/>
      <c r="AD447" s="111"/>
      <c r="AE447" s="111"/>
      <c r="AF447" s="111"/>
    </row>
    <row r="448" spans="1:32" x14ac:dyDescent="0.3">
      <c r="A448" s="111"/>
      <c r="B448" s="111"/>
      <c r="C448" s="111"/>
      <c r="D448" s="111"/>
      <c r="E448" s="111"/>
      <c r="F448" s="111"/>
      <c r="G448" s="111"/>
      <c r="H448" s="111"/>
      <c r="I448" s="111"/>
      <c r="J448" s="111"/>
      <c r="K448" s="111"/>
      <c r="L448" s="111"/>
      <c r="M448" s="111"/>
      <c r="N448" s="111"/>
      <c r="O448" s="111"/>
      <c r="P448" s="111"/>
      <c r="Q448" s="111"/>
      <c r="R448" s="111"/>
      <c r="S448" s="111"/>
      <c r="T448" s="111"/>
      <c r="U448" s="111"/>
      <c r="V448" s="111"/>
      <c r="W448" s="111"/>
      <c r="X448" s="111"/>
      <c r="Y448" s="111"/>
      <c r="Z448" s="111"/>
      <c r="AA448" s="111"/>
      <c r="AB448" s="111"/>
      <c r="AC448" s="111"/>
      <c r="AD448" s="111"/>
      <c r="AE448" s="111"/>
      <c r="AF448" s="111"/>
    </row>
    <row r="449" spans="1:32" x14ac:dyDescent="0.3">
      <c r="A449" s="111"/>
      <c r="B449" s="111"/>
      <c r="C449" s="111"/>
      <c r="D449" s="111"/>
      <c r="E449" s="111"/>
      <c r="F449" s="111"/>
      <c r="G449" s="111"/>
      <c r="H449" s="111"/>
      <c r="I449" s="111"/>
      <c r="J449" s="111"/>
      <c r="K449" s="111"/>
      <c r="L449" s="111"/>
      <c r="M449" s="111"/>
      <c r="N449" s="111"/>
      <c r="O449" s="111"/>
      <c r="P449" s="111"/>
      <c r="Q449" s="111"/>
      <c r="R449" s="111"/>
      <c r="S449" s="111"/>
      <c r="T449" s="111"/>
      <c r="U449" s="111"/>
      <c r="V449" s="111"/>
      <c r="W449" s="111"/>
      <c r="X449" s="111"/>
      <c r="Y449" s="111"/>
      <c r="Z449" s="111"/>
      <c r="AA449" s="111"/>
      <c r="AB449" s="111"/>
      <c r="AC449" s="111"/>
      <c r="AD449" s="111"/>
      <c r="AE449" s="111"/>
      <c r="AF449" s="111"/>
    </row>
    <row r="450" spans="1:32" x14ac:dyDescent="0.3">
      <c r="A450" s="111"/>
      <c r="B450" s="111"/>
      <c r="C450" s="111"/>
      <c r="D450" s="111"/>
      <c r="E450" s="111"/>
      <c r="F450" s="111"/>
      <c r="G450" s="111"/>
      <c r="H450" s="111"/>
      <c r="I450" s="111"/>
      <c r="J450" s="111"/>
      <c r="K450" s="111"/>
      <c r="L450" s="111"/>
      <c r="M450" s="111"/>
      <c r="N450" s="111"/>
      <c r="O450" s="111"/>
      <c r="P450" s="111"/>
      <c r="Q450" s="111"/>
      <c r="R450" s="111"/>
      <c r="S450" s="111"/>
      <c r="T450" s="111"/>
      <c r="U450" s="111"/>
      <c r="V450" s="111"/>
      <c r="W450" s="111"/>
      <c r="X450" s="111"/>
      <c r="Y450" s="111"/>
      <c r="Z450" s="111"/>
      <c r="AA450" s="111"/>
      <c r="AB450" s="111"/>
      <c r="AC450" s="111"/>
      <c r="AD450" s="111"/>
      <c r="AE450" s="111"/>
      <c r="AF450" s="111"/>
    </row>
    <row r="451" spans="1:32" x14ac:dyDescent="0.3">
      <c r="A451" s="111"/>
      <c r="B451" s="111"/>
      <c r="C451" s="111"/>
      <c r="D451" s="111"/>
      <c r="E451" s="111"/>
      <c r="F451" s="111"/>
      <c r="G451" s="111"/>
      <c r="H451" s="111"/>
      <c r="I451" s="111"/>
      <c r="J451" s="111"/>
      <c r="K451" s="111"/>
      <c r="L451" s="111"/>
      <c r="M451" s="111"/>
      <c r="N451" s="111"/>
      <c r="O451" s="111"/>
      <c r="P451" s="111"/>
      <c r="Q451" s="111"/>
      <c r="R451" s="111"/>
      <c r="S451" s="111"/>
      <c r="T451" s="111"/>
      <c r="U451" s="111"/>
      <c r="V451" s="111"/>
      <c r="W451" s="111"/>
      <c r="X451" s="111"/>
      <c r="Y451" s="111"/>
      <c r="Z451" s="111"/>
      <c r="AA451" s="111"/>
      <c r="AB451" s="111"/>
      <c r="AC451" s="111"/>
      <c r="AD451" s="111"/>
      <c r="AE451" s="111"/>
      <c r="AF451" s="111"/>
    </row>
    <row r="452" spans="1:32" x14ac:dyDescent="0.3">
      <c r="A452" s="111"/>
      <c r="B452" s="111"/>
      <c r="C452" s="111"/>
      <c r="D452" s="111"/>
      <c r="E452" s="111"/>
      <c r="F452" s="111"/>
      <c r="G452" s="111"/>
      <c r="H452" s="111"/>
      <c r="I452" s="111"/>
      <c r="J452" s="111"/>
      <c r="K452" s="111"/>
      <c r="L452" s="111"/>
      <c r="M452" s="111"/>
      <c r="N452" s="111"/>
      <c r="O452" s="111"/>
      <c r="P452" s="111"/>
      <c r="Q452" s="111"/>
      <c r="R452" s="111"/>
      <c r="S452" s="111"/>
      <c r="T452" s="111"/>
      <c r="U452" s="111"/>
      <c r="V452" s="111"/>
      <c r="W452" s="111"/>
      <c r="X452" s="111"/>
      <c r="Y452" s="111"/>
      <c r="Z452" s="111"/>
      <c r="AA452" s="111"/>
      <c r="AB452" s="111"/>
      <c r="AC452" s="111"/>
      <c r="AD452" s="111"/>
      <c r="AE452" s="111"/>
      <c r="AF452" s="111"/>
    </row>
    <row r="453" spans="1:32" x14ac:dyDescent="0.3">
      <c r="A453" s="111"/>
      <c r="B453" s="111"/>
      <c r="C453" s="111"/>
      <c r="D453" s="111"/>
      <c r="E453" s="111"/>
      <c r="F453" s="111"/>
      <c r="G453" s="111"/>
      <c r="H453" s="111"/>
      <c r="I453" s="111"/>
      <c r="J453" s="111"/>
      <c r="K453" s="111"/>
      <c r="L453" s="111"/>
      <c r="M453" s="111"/>
      <c r="N453" s="111"/>
      <c r="O453" s="111"/>
      <c r="P453" s="111"/>
      <c r="Q453" s="111"/>
      <c r="R453" s="111"/>
      <c r="S453" s="111"/>
      <c r="T453" s="111"/>
      <c r="U453" s="111"/>
      <c r="V453" s="111"/>
      <c r="W453" s="111"/>
      <c r="X453" s="111"/>
      <c r="Y453" s="111"/>
      <c r="Z453" s="111"/>
      <c r="AA453" s="111"/>
      <c r="AB453" s="111"/>
      <c r="AC453" s="111"/>
      <c r="AD453" s="111"/>
      <c r="AE453" s="111"/>
      <c r="AF453" s="111"/>
    </row>
    <row r="454" spans="1:32" x14ac:dyDescent="0.3">
      <c r="A454" s="111"/>
      <c r="B454" s="111"/>
      <c r="C454" s="111"/>
      <c r="D454" s="111"/>
      <c r="E454" s="111"/>
      <c r="F454" s="111"/>
      <c r="G454" s="111"/>
      <c r="H454" s="111"/>
      <c r="I454" s="111"/>
      <c r="J454" s="111"/>
      <c r="K454" s="111"/>
      <c r="L454" s="111"/>
      <c r="M454" s="111"/>
      <c r="N454" s="111"/>
      <c r="O454" s="111"/>
      <c r="P454" s="111"/>
      <c r="Q454" s="111"/>
      <c r="R454" s="111"/>
      <c r="S454" s="111"/>
      <c r="T454" s="111"/>
      <c r="U454" s="111"/>
      <c r="V454" s="111"/>
      <c r="W454" s="111"/>
      <c r="X454" s="111"/>
      <c r="Y454" s="111"/>
      <c r="Z454" s="111"/>
      <c r="AA454" s="111"/>
      <c r="AB454" s="111"/>
      <c r="AC454" s="111"/>
      <c r="AD454" s="111"/>
      <c r="AE454" s="111"/>
      <c r="AF454" s="111"/>
    </row>
    <row r="455" spans="1:32" x14ac:dyDescent="0.3">
      <c r="A455" s="111"/>
      <c r="B455" s="111"/>
      <c r="C455" s="111"/>
      <c r="D455" s="111"/>
      <c r="E455" s="111"/>
      <c r="F455" s="111"/>
      <c r="G455" s="111"/>
      <c r="H455" s="111"/>
      <c r="I455" s="111"/>
      <c r="J455" s="111"/>
      <c r="K455" s="111"/>
      <c r="L455" s="111"/>
      <c r="M455" s="111"/>
      <c r="N455" s="111"/>
      <c r="O455" s="111"/>
      <c r="P455" s="111"/>
      <c r="Q455" s="111"/>
      <c r="R455" s="111"/>
      <c r="S455" s="111"/>
      <c r="T455" s="111"/>
      <c r="U455" s="111"/>
      <c r="V455" s="111"/>
      <c r="W455" s="111"/>
      <c r="X455" s="111"/>
      <c r="Y455" s="111"/>
      <c r="Z455" s="111"/>
      <c r="AA455" s="111"/>
      <c r="AB455" s="111"/>
      <c r="AC455" s="111"/>
      <c r="AD455" s="111"/>
      <c r="AE455" s="111"/>
      <c r="AF455" s="111"/>
    </row>
    <row r="456" spans="1:32" x14ac:dyDescent="0.3">
      <c r="A456" s="111"/>
      <c r="B456" s="111"/>
      <c r="C456" s="111"/>
      <c r="D456" s="111"/>
      <c r="E456" s="111"/>
      <c r="F456" s="111"/>
      <c r="G456" s="111"/>
      <c r="H456" s="111"/>
      <c r="I456" s="111"/>
      <c r="J456" s="111"/>
      <c r="K456" s="111"/>
      <c r="L456" s="111"/>
      <c r="M456" s="111"/>
      <c r="N456" s="111"/>
      <c r="O456" s="111"/>
      <c r="P456" s="111"/>
      <c r="Q456" s="111"/>
      <c r="R456" s="111"/>
      <c r="S456" s="111"/>
      <c r="T456" s="111"/>
      <c r="U456" s="111"/>
      <c r="V456" s="111"/>
      <c r="W456" s="111"/>
      <c r="X456" s="111"/>
      <c r="Y456" s="111"/>
      <c r="Z456" s="111"/>
      <c r="AA456" s="111"/>
      <c r="AB456" s="111"/>
      <c r="AC456" s="111"/>
      <c r="AD456" s="111"/>
      <c r="AE456" s="111"/>
      <c r="AF456" s="111"/>
    </row>
    <row r="457" spans="1:32" x14ac:dyDescent="0.3">
      <c r="A457" s="111"/>
      <c r="B457" s="111"/>
      <c r="C457" s="111"/>
      <c r="D457" s="111"/>
      <c r="E457" s="111"/>
      <c r="F457" s="111"/>
      <c r="G457" s="111"/>
      <c r="H457" s="111"/>
      <c r="I457" s="111"/>
      <c r="J457" s="111"/>
      <c r="K457" s="111"/>
      <c r="L457" s="111"/>
      <c r="M457" s="111"/>
      <c r="N457" s="111"/>
      <c r="O457" s="111"/>
      <c r="P457" s="111"/>
      <c r="Q457" s="111"/>
      <c r="R457" s="111"/>
      <c r="S457" s="111"/>
      <c r="T457" s="111"/>
      <c r="U457" s="111"/>
      <c r="V457" s="111"/>
      <c r="W457" s="111"/>
      <c r="X457" s="111"/>
      <c r="Y457" s="111"/>
      <c r="Z457" s="111"/>
      <c r="AA457" s="111"/>
      <c r="AB457" s="111"/>
      <c r="AC457" s="111"/>
      <c r="AD457" s="111"/>
      <c r="AE457" s="111"/>
      <c r="AF457" s="111"/>
    </row>
    <row r="458" spans="1:32" x14ac:dyDescent="0.3">
      <c r="A458" s="111"/>
      <c r="B458" s="111"/>
      <c r="C458" s="111"/>
      <c r="D458" s="111"/>
      <c r="E458" s="111"/>
      <c r="F458" s="111"/>
      <c r="G458" s="111"/>
      <c r="H458" s="111"/>
      <c r="I458" s="111"/>
      <c r="J458" s="111"/>
      <c r="K458" s="111"/>
      <c r="L458" s="111"/>
      <c r="M458" s="111"/>
      <c r="N458" s="111"/>
      <c r="O458" s="111"/>
      <c r="P458" s="111"/>
      <c r="Q458" s="111"/>
      <c r="R458" s="111"/>
      <c r="S458" s="111"/>
      <c r="T458" s="111"/>
      <c r="U458" s="111"/>
      <c r="V458" s="111"/>
      <c r="W458" s="111"/>
      <c r="X458" s="111"/>
      <c r="Y458" s="111"/>
      <c r="Z458" s="111"/>
      <c r="AA458" s="111"/>
      <c r="AB458" s="111"/>
      <c r="AC458" s="111"/>
      <c r="AD458" s="111"/>
      <c r="AE458" s="111"/>
      <c r="AF458" s="111"/>
    </row>
    <row r="459" spans="1:32" x14ac:dyDescent="0.3">
      <c r="A459" s="111"/>
      <c r="B459" s="111"/>
      <c r="C459" s="111"/>
      <c r="D459" s="111"/>
      <c r="E459" s="111"/>
      <c r="F459" s="111"/>
      <c r="G459" s="111"/>
      <c r="H459" s="111"/>
      <c r="I459" s="111"/>
      <c r="J459" s="111"/>
      <c r="K459" s="111"/>
      <c r="L459" s="111"/>
      <c r="M459" s="111"/>
      <c r="N459" s="111"/>
      <c r="O459" s="111"/>
      <c r="P459" s="111"/>
      <c r="Q459" s="111"/>
      <c r="R459" s="111"/>
      <c r="S459" s="111"/>
      <c r="T459" s="111"/>
      <c r="U459" s="111"/>
      <c r="V459" s="111"/>
      <c r="W459" s="111"/>
      <c r="X459" s="111"/>
      <c r="Y459" s="111"/>
      <c r="Z459" s="111"/>
      <c r="AA459" s="111"/>
      <c r="AB459" s="111"/>
      <c r="AC459" s="111"/>
      <c r="AD459" s="111"/>
      <c r="AE459" s="111"/>
      <c r="AF459" s="111"/>
    </row>
    <row r="460" spans="1:32" x14ac:dyDescent="0.3">
      <c r="A460" s="111"/>
      <c r="B460" s="111"/>
      <c r="C460" s="111"/>
      <c r="D460" s="111"/>
      <c r="E460" s="111"/>
      <c r="F460" s="111"/>
      <c r="G460" s="111"/>
      <c r="H460" s="111"/>
      <c r="I460" s="111"/>
      <c r="J460" s="111"/>
      <c r="K460" s="111"/>
      <c r="L460" s="111"/>
      <c r="M460" s="111"/>
      <c r="N460" s="111"/>
      <c r="O460" s="111"/>
      <c r="P460" s="111"/>
      <c r="Q460" s="111"/>
      <c r="R460" s="111"/>
      <c r="S460" s="111"/>
      <c r="T460" s="111"/>
      <c r="U460" s="111"/>
      <c r="V460" s="111"/>
      <c r="W460" s="111"/>
      <c r="X460" s="111"/>
      <c r="Y460" s="111"/>
      <c r="Z460" s="111"/>
      <c r="AA460" s="111"/>
      <c r="AB460" s="111"/>
      <c r="AC460" s="111"/>
      <c r="AD460" s="111"/>
      <c r="AE460" s="111"/>
      <c r="AF460" s="111"/>
    </row>
    <row r="461" spans="1:32" x14ac:dyDescent="0.3">
      <c r="A461" s="111"/>
      <c r="B461" s="111"/>
      <c r="C461" s="111"/>
      <c r="D461" s="111"/>
      <c r="E461" s="111"/>
      <c r="F461" s="111"/>
      <c r="G461" s="111"/>
      <c r="H461" s="111"/>
      <c r="I461" s="111"/>
      <c r="J461" s="111"/>
      <c r="K461" s="111"/>
      <c r="L461" s="111"/>
      <c r="M461" s="111"/>
      <c r="N461" s="111"/>
      <c r="O461" s="111"/>
      <c r="P461" s="111"/>
      <c r="Q461" s="111"/>
      <c r="R461" s="111"/>
      <c r="S461" s="111"/>
      <c r="T461" s="111"/>
      <c r="U461" s="111"/>
      <c r="V461" s="111"/>
      <c r="W461" s="111"/>
      <c r="X461" s="111"/>
      <c r="Y461" s="111"/>
      <c r="Z461" s="111"/>
      <c r="AA461" s="111"/>
      <c r="AB461" s="111"/>
      <c r="AC461" s="111"/>
      <c r="AD461" s="111"/>
      <c r="AE461" s="111"/>
      <c r="AF461" s="111"/>
    </row>
    <row r="462" spans="1:32" x14ac:dyDescent="0.3">
      <c r="A462" s="111"/>
      <c r="B462" s="111"/>
      <c r="C462" s="111"/>
      <c r="D462" s="111"/>
      <c r="E462" s="111"/>
      <c r="F462" s="111"/>
      <c r="G462" s="111"/>
      <c r="H462" s="111"/>
      <c r="I462" s="111"/>
      <c r="J462" s="111"/>
      <c r="K462" s="111"/>
      <c r="L462" s="111"/>
      <c r="M462" s="111"/>
      <c r="N462" s="111"/>
      <c r="O462" s="111"/>
      <c r="P462" s="111"/>
      <c r="Q462" s="111"/>
      <c r="R462" s="111"/>
      <c r="S462" s="111"/>
      <c r="T462" s="111"/>
      <c r="U462" s="111"/>
      <c r="V462" s="111"/>
      <c r="W462" s="111"/>
      <c r="X462" s="111"/>
      <c r="Y462" s="111"/>
      <c r="Z462" s="111"/>
      <c r="AA462" s="111"/>
      <c r="AB462" s="111"/>
      <c r="AC462" s="111"/>
      <c r="AD462" s="111"/>
      <c r="AE462" s="111"/>
      <c r="AF462" s="111"/>
    </row>
    <row r="463" spans="1:32" x14ac:dyDescent="0.3">
      <c r="A463" s="111"/>
      <c r="B463" s="111"/>
      <c r="C463" s="111"/>
      <c r="D463" s="111"/>
      <c r="E463" s="111"/>
      <c r="F463" s="111"/>
      <c r="G463" s="111"/>
      <c r="H463" s="111"/>
      <c r="I463" s="111"/>
      <c r="J463" s="111"/>
      <c r="K463" s="111"/>
      <c r="L463" s="111"/>
      <c r="M463" s="111"/>
      <c r="N463" s="111"/>
      <c r="O463" s="111"/>
      <c r="P463" s="111"/>
      <c r="Q463" s="111"/>
      <c r="R463" s="111"/>
      <c r="S463" s="111"/>
      <c r="T463" s="111"/>
      <c r="U463" s="111"/>
      <c r="V463" s="111"/>
      <c r="W463" s="111"/>
      <c r="X463" s="111"/>
      <c r="Y463" s="111"/>
      <c r="Z463" s="111"/>
      <c r="AA463" s="111"/>
      <c r="AB463" s="111"/>
      <c r="AC463" s="111"/>
      <c r="AD463" s="111"/>
      <c r="AE463" s="111"/>
      <c r="AF463" s="111"/>
    </row>
    <row r="464" spans="1:32" x14ac:dyDescent="0.3">
      <c r="A464" s="111"/>
      <c r="B464" s="111"/>
      <c r="C464" s="111"/>
      <c r="D464" s="111"/>
      <c r="E464" s="111"/>
      <c r="F464" s="111"/>
      <c r="G464" s="111"/>
      <c r="H464" s="111"/>
      <c r="I464" s="111"/>
      <c r="J464" s="111"/>
      <c r="K464" s="111"/>
      <c r="L464" s="111"/>
      <c r="M464" s="111"/>
      <c r="N464" s="111"/>
      <c r="O464" s="111"/>
      <c r="P464" s="111"/>
      <c r="Q464" s="111"/>
      <c r="R464" s="111"/>
      <c r="S464" s="111"/>
      <c r="T464" s="111"/>
      <c r="U464" s="111"/>
      <c r="V464" s="111"/>
      <c r="W464" s="111"/>
      <c r="X464" s="111"/>
      <c r="Y464" s="111"/>
      <c r="Z464" s="111"/>
      <c r="AA464" s="111"/>
      <c r="AB464" s="111"/>
      <c r="AC464" s="111"/>
      <c r="AD464" s="111"/>
      <c r="AE464" s="111"/>
      <c r="AF464" s="111"/>
    </row>
    <row r="465" spans="1:32" x14ac:dyDescent="0.3">
      <c r="A465" s="111"/>
      <c r="B465" s="111"/>
      <c r="C465" s="111"/>
      <c r="D465" s="111"/>
      <c r="E465" s="111"/>
      <c r="F465" s="111"/>
      <c r="G465" s="111"/>
      <c r="H465" s="111"/>
      <c r="I465" s="111"/>
      <c r="J465" s="111"/>
      <c r="K465" s="111"/>
      <c r="L465" s="111"/>
      <c r="M465" s="111"/>
      <c r="N465" s="111"/>
      <c r="O465" s="111"/>
      <c r="P465" s="111"/>
      <c r="Q465" s="111"/>
      <c r="R465" s="111"/>
      <c r="S465" s="111"/>
      <c r="T465" s="111"/>
      <c r="U465" s="111"/>
      <c r="V465" s="111"/>
      <c r="W465" s="111"/>
      <c r="X465" s="111"/>
      <c r="Y465" s="111"/>
      <c r="Z465" s="111"/>
      <c r="AA465" s="111"/>
      <c r="AB465" s="111"/>
      <c r="AC465" s="111"/>
      <c r="AD465" s="111"/>
      <c r="AE465" s="111"/>
      <c r="AF465" s="111"/>
    </row>
    <row r="466" spans="1:32" x14ac:dyDescent="0.3">
      <c r="A466" s="111"/>
      <c r="B466" s="111"/>
      <c r="C466" s="111"/>
      <c r="D466" s="111"/>
      <c r="E466" s="111"/>
      <c r="F466" s="111"/>
      <c r="G466" s="111"/>
      <c r="H466" s="111"/>
      <c r="I466" s="111"/>
      <c r="J466" s="111"/>
      <c r="K466" s="111"/>
      <c r="L466" s="111"/>
      <c r="M466" s="111"/>
      <c r="N466" s="111"/>
      <c r="O466" s="111"/>
      <c r="P466" s="111"/>
      <c r="Q466" s="111"/>
      <c r="R466" s="111"/>
      <c r="S466" s="111"/>
      <c r="T466" s="111"/>
      <c r="U466" s="111"/>
      <c r="V466" s="111"/>
      <c r="W466" s="111"/>
      <c r="X466" s="111"/>
      <c r="Y466" s="111"/>
      <c r="Z466" s="111"/>
      <c r="AA466" s="111"/>
      <c r="AB466" s="111"/>
      <c r="AC466" s="111"/>
      <c r="AD466" s="111"/>
      <c r="AE466" s="111"/>
      <c r="AF466" s="111"/>
    </row>
    <row r="467" spans="1:32" x14ac:dyDescent="0.3">
      <c r="A467" s="111"/>
      <c r="B467" s="111"/>
      <c r="C467" s="111"/>
      <c r="D467" s="111"/>
      <c r="E467" s="111"/>
      <c r="F467" s="111"/>
      <c r="G467" s="111"/>
      <c r="H467" s="111"/>
      <c r="I467" s="111"/>
      <c r="J467" s="111"/>
      <c r="K467" s="111"/>
      <c r="L467" s="111"/>
      <c r="M467" s="111"/>
      <c r="N467" s="111"/>
      <c r="O467" s="111"/>
      <c r="P467" s="111"/>
      <c r="Q467" s="111"/>
      <c r="R467" s="111"/>
      <c r="S467" s="111"/>
      <c r="T467" s="111"/>
      <c r="U467" s="111"/>
      <c r="V467" s="111"/>
      <c r="W467" s="111"/>
      <c r="X467" s="111"/>
      <c r="Y467" s="111"/>
      <c r="Z467" s="111"/>
      <c r="AA467" s="111"/>
      <c r="AB467" s="111"/>
      <c r="AC467" s="111"/>
      <c r="AD467" s="111"/>
      <c r="AE467" s="111"/>
      <c r="AF467" s="111"/>
    </row>
    <row r="468" spans="1:32" x14ac:dyDescent="0.3">
      <c r="A468" s="111"/>
      <c r="B468" s="111"/>
      <c r="C468" s="111"/>
      <c r="D468" s="111"/>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1"/>
      <c r="AA468" s="111"/>
      <c r="AB468" s="111"/>
      <c r="AC468" s="111"/>
      <c r="AD468" s="111"/>
      <c r="AE468" s="111"/>
      <c r="AF468" s="111"/>
    </row>
    <row r="469" spans="1:32" x14ac:dyDescent="0.3">
      <c r="A469" s="111"/>
      <c r="B469" s="111"/>
      <c r="C469" s="111"/>
      <c r="D469" s="111"/>
      <c r="E469" s="111"/>
      <c r="F469" s="111"/>
      <c r="G469" s="111"/>
      <c r="H469" s="111"/>
      <c r="I469" s="111"/>
      <c r="J469" s="111"/>
      <c r="K469" s="111"/>
      <c r="L469" s="111"/>
      <c r="M469" s="111"/>
      <c r="N469" s="111"/>
      <c r="O469" s="111"/>
      <c r="P469" s="111"/>
      <c r="Q469" s="111"/>
      <c r="R469" s="111"/>
      <c r="S469" s="111"/>
      <c r="T469" s="111"/>
      <c r="U469" s="111"/>
      <c r="V469" s="111"/>
      <c r="W469" s="111"/>
      <c r="X469" s="111"/>
      <c r="Y469" s="111"/>
      <c r="Z469" s="111"/>
      <c r="AA469" s="111"/>
      <c r="AB469" s="111"/>
      <c r="AC469" s="111"/>
      <c r="AD469" s="111"/>
      <c r="AE469" s="111"/>
      <c r="AF469" s="111"/>
    </row>
    <row r="470" spans="1:32" x14ac:dyDescent="0.3">
      <c r="A470" s="111"/>
      <c r="B470" s="111"/>
      <c r="C470" s="111"/>
      <c r="D470" s="111"/>
      <c r="E470" s="111"/>
      <c r="F470" s="111"/>
      <c r="G470" s="111"/>
      <c r="H470" s="111"/>
      <c r="I470" s="111"/>
      <c r="J470" s="111"/>
      <c r="K470" s="111"/>
      <c r="L470" s="111"/>
      <c r="M470" s="111"/>
      <c r="N470" s="111"/>
      <c r="O470" s="111"/>
      <c r="P470" s="111"/>
      <c r="Q470" s="111"/>
      <c r="R470" s="111"/>
      <c r="S470" s="111"/>
      <c r="T470" s="111"/>
      <c r="U470" s="111"/>
      <c r="V470" s="111"/>
      <c r="W470" s="111"/>
      <c r="X470" s="111"/>
      <c r="Y470" s="111"/>
      <c r="Z470" s="111"/>
      <c r="AA470" s="111"/>
      <c r="AB470" s="111"/>
      <c r="AC470" s="111"/>
      <c r="AD470" s="111"/>
      <c r="AE470" s="111"/>
      <c r="AF470" s="111"/>
    </row>
    <row r="471" spans="1:32" x14ac:dyDescent="0.3">
      <c r="A471" s="111"/>
      <c r="B471" s="111"/>
      <c r="C471" s="111"/>
      <c r="D471" s="111"/>
      <c r="E471" s="111"/>
      <c r="F471" s="111"/>
      <c r="G471" s="111"/>
      <c r="H471" s="111"/>
      <c r="I471" s="111"/>
      <c r="J471" s="111"/>
      <c r="K471" s="111"/>
      <c r="L471" s="111"/>
      <c r="M471" s="111"/>
      <c r="N471" s="111"/>
      <c r="O471" s="111"/>
      <c r="P471" s="111"/>
      <c r="Q471" s="111"/>
      <c r="R471" s="111"/>
      <c r="S471" s="111"/>
      <c r="T471" s="111"/>
      <c r="U471" s="111"/>
      <c r="V471" s="111"/>
      <c r="W471" s="111"/>
      <c r="X471" s="111"/>
      <c r="Y471" s="111"/>
      <c r="Z471" s="111"/>
      <c r="AA471" s="111"/>
      <c r="AB471" s="111"/>
      <c r="AC471" s="111"/>
      <c r="AD471" s="111"/>
      <c r="AE471" s="111"/>
      <c r="AF471" s="111"/>
    </row>
    <row r="472" spans="1:32" x14ac:dyDescent="0.3">
      <c r="A472" s="111"/>
      <c r="B472" s="111"/>
      <c r="C472" s="111"/>
      <c r="D472" s="111"/>
      <c r="E472" s="111"/>
      <c r="F472" s="111"/>
      <c r="G472" s="111"/>
      <c r="H472" s="111"/>
      <c r="I472" s="111"/>
      <c r="J472" s="111"/>
      <c r="K472" s="111"/>
      <c r="L472" s="111"/>
      <c r="M472" s="111"/>
      <c r="N472" s="111"/>
      <c r="O472" s="111"/>
      <c r="P472" s="111"/>
      <c r="Q472" s="111"/>
      <c r="R472" s="111"/>
      <c r="S472" s="111"/>
      <c r="T472" s="111"/>
      <c r="U472" s="111"/>
      <c r="V472" s="111"/>
      <c r="W472" s="111"/>
      <c r="X472" s="111"/>
      <c r="Y472" s="111"/>
      <c r="Z472" s="111"/>
      <c r="AA472" s="111"/>
      <c r="AB472" s="111"/>
      <c r="AC472" s="111"/>
      <c r="AD472" s="111"/>
      <c r="AE472" s="111"/>
      <c r="AF472" s="111"/>
    </row>
    <row r="473" spans="1:32" x14ac:dyDescent="0.3">
      <c r="A473" s="111"/>
      <c r="B473" s="111"/>
      <c r="C473" s="111"/>
      <c r="D473" s="111"/>
      <c r="E473" s="111"/>
      <c r="F473" s="111"/>
      <c r="G473" s="111"/>
      <c r="H473" s="111"/>
      <c r="I473" s="111"/>
      <c r="J473" s="111"/>
      <c r="K473" s="111"/>
      <c r="L473" s="111"/>
      <c r="M473" s="111"/>
      <c r="N473" s="111"/>
      <c r="O473" s="111"/>
      <c r="P473" s="111"/>
      <c r="Q473" s="111"/>
      <c r="R473" s="111"/>
      <c r="S473" s="111"/>
      <c r="T473" s="111"/>
      <c r="U473" s="111"/>
      <c r="V473" s="111"/>
      <c r="W473" s="111"/>
      <c r="X473" s="111"/>
      <c r="Y473" s="111"/>
      <c r="Z473" s="111"/>
      <c r="AA473" s="111"/>
      <c r="AB473" s="111"/>
      <c r="AC473" s="111"/>
      <c r="AD473" s="111"/>
      <c r="AE473" s="111"/>
      <c r="AF473" s="111"/>
    </row>
    <row r="474" spans="1:32" x14ac:dyDescent="0.3">
      <c r="A474" s="111"/>
      <c r="B474" s="111"/>
      <c r="C474" s="111"/>
      <c r="D474" s="111"/>
      <c r="E474" s="111"/>
      <c r="F474" s="111"/>
      <c r="G474" s="111"/>
      <c r="H474" s="111"/>
      <c r="I474" s="111"/>
      <c r="J474" s="111"/>
      <c r="K474" s="111"/>
      <c r="L474" s="111"/>
      <c r="M474" s="111"/>
      <c r="N474" s="111"/>
      <c r="O474" s="111"/>
      <c r="P474" s="111"/>
      <c r="Q474" s="111"/>
      <c r="R474" s="111"/>
      <c r="S474" s="111"/>
      <c r="T474" s="111"/>
      <c r="U474" s="111"/>
      <c r="V474" s="111"/>
      <c r="W474" s="111"/>
      <c r="X474" s="111"/>
      <c r="Y474" s="111"/>
      <c r="Z474" s="111"/>
      <c r="AA474" s="111"/>
      <c r="AB474" s="111"/>
      <c r="AC474" s="111"/>
      <c r="AD474" s="111"/>
      <c r="AE474" s="111"/>
      <c r="AF474" s="111"/>
    </row>
    <row r="475" spans="1:32" x14ac:dyDescent="0.3">
      <c r="A475" s="111"/>
      <c r="B475" s="111"/>
      <c r="C475" s="111"/>
      <c r="D475" s="111"/>
      <c r="E475" s="111"/>
      <c r="F475" s="111"/>
      <c r="G475" s="111"/>
      <c r="H475" s="111"/>
      <c r="I475" s="111"/>
      <c r="J475" s="111"/>
      <c r="K475" s="111"/>
      <c r="L475" s="111"/>
      <c r="M475" s="111"/>
      <c r="N475" s="111"/>
      <c r="O475" s="111"/>
      <c r="P475" s="111"/>
      <c r="Q475" s="111"/>
      <c r="R475" s="111"/>
      <c r="S475" s="111"/>
      <c r="T475" s="111"/>
      <c r="U475" s="111"/>
      <c r="V475" s="111"/>
      <c r="W475" s="111"/>
      <c r="X475" s="111"/>
      <c r="Y475" s="111"/>
      <c r="Z475" s="111"/>
      <c r="AA475" s="111"/>
      <c r="AB475" s="111"/>
      <c r="AC475" s="111"/>
      <c r="AD475" s="111"/>
      <c r="AE475" s="111"/>
      <c r="AF475" s="111"/>
    </row>
    <row r="476" spans="1:32" x14ac:dyDescent="0.3">
      <c r="A476" s="111"/>
      <c r="B476" s="111"/>
      <c r="C476" s="111"/>
      <c r="D476" s="111"/>
      <c r="E476" s="111"/>
      <c r="F476" s="111"/>
      <c r="G476" s="111"/>
      <c r="H476" s="111"/>
      <c r="I476" s="111"/>
      <c r="J476" s="111"/>
      <c r="K476" s="111"/>
      <c r="L476" s="111"/>
      <c r="M476" s="111"/>
      <c r="N476" s="111"/>
      <c r="O476" s="111"/>
      <c r="P476" s="111"/>
      <c r="Q476" s="111"/>
      <c r="R476" s="111"/>
      <c r="S476" s="111"/>
      <c r="T476" s="111"/>
      <c r="U476" s="111"/>
      <c r="V476" s="111"/>
      <c r="W476" s="111"/>
      <c r="X476" s="111"/>
      <c r="Y476" s="111"/>
      <c r="Z476" s="111"/>
      <c r="AA476" s="111"/>
      <c r="AB476" s="111"/>
      <c r="AC476" s="111"/>
      <c r="AD476" s="111"/>
      <c r="AE476" s="111"/>
      <c r="AF476" s="111"/>
    </row>
    <row r="477" spans="1:32" x14ac:dyDescent="0.3">
      <c r="A477" s="111"/>
      <c r="B477" s="111"/>
      <c r="C477" s="111"/>
      <c r="D477" s="111"/>
      <c r="E477" s="111"/>
      <c r="F477" s="111"/>
      <c r="G477" s="111"/>
      <c r="H477" s="111"/>
      <c r="I477" s="111"/>
      <c r="J477" s="111"/>
      <c r="K477" s="111"/>
      <c r="L477" s="111"/>
      <c r="M477" s="111"/>
      <c r="N477" s="111"/>
      <c r="O477" s="111"/>
      <c r="P477" s="111"/>
      <c r="Q477" s="111"/>
      <c r="R477" s="111"/>
      <c r="S477" s="111"/>
      <c r="T477" s="111"/>
      <c r="U477" s="111"/>
      <c r="V477" s="111"/>
      <c r="W477" s="111"/>
      <c r="X477" s="111"/>
      <c r="Y477" s="111"/>
      <c r="Z477" s="111"/>
      <c r="AA477" s="111"/>
      <c r="AB477" s="111"/>
      <c r="AC477" s="111"/>
      <c r="AD477" s="111"/>
      <c r="AE477" s="111"/>
      <c r="AF477" s="111"/>
    </row>
    <row r="478" spans="1:32" x14ac:dyDescent="0.3">
      <c r="A478" s="111"/>
      <c r="B478" s="111"/>
      <c r="C478" s="111"/>
      <c r="D478" s="111"/>
      <c r="E478" s="111"/>
      <c r="F478" s="111"/>
      <c r="G478" s="111"/>
      <c r="H478" s="111"/>
      <c r="I478" s="111"/>
      <c r="J478" s="111"/>
      <c r="K478" s="111"/>
      <c r="L478" s="111"/>
      <c r="M478" s="111"/>
      <c r="N478" s="111"/>
      <c r="O478" s="111"/>
      <c r="P478" s="111"/>
      <c r="Q478" s="111"/>
      <c r="R478" s="111"/>
      <c r="S478" s="111"/>
      <c r="T478" s="111"/>
      <c r="U478" s="111"/>
      <c r="V478" s="111"/>
      <c r="W478" s="111"/>
      <c r="X478" s="111"/>
      <c r="Y478" s="111"/>
      <c r="Z478" s="111"/>
      <c r="AA478" s="111"/>
      <c r="AB478" s="111"/>
      <c r="AC478" s="111"/>
      <c r="AD478" s="111"/>
      <c r="AE478" s="111"/>
      <c r="AF478" s="111"/>
    </row>
    <row r="479" spans="1:32" x14ac:dyDescent="0.3">
      <c r="A479" s="111"/>
      <c r="B479" s="111"/>
      <c r="C479" s="111"/>
      <c r="D479" s="111"/>
      <c r="E479" s="111"/>
      <c r="F479" s="111"/>
      <c r="G479" s="111"/>
      <c r="H479" s="111"/>
      <c r="I479" s="111"/>
      <c r="J479" s="111"/>
      <c r="K479" s="111"/>
      <c r="L479" s="111"/>
      <c r="M479" s="111"/>
      <c r="N479" s="111"/>
      <c r="O479" s="111"/>
      <c r="P479" s="111"/>
      <c r="Q479" s="111"/>
      <c r="R479" s="111"/>
      <c r="S479" s="111"/>
      <c r="T479" s="111"/>
      <c r="U479" s="111"/>
      <c r="V479" s="111"/>
      <c r="W479" s="111"/>
      <c r="X479" s="111"/>
      <c r="Y479" s="111"/>
      <c r="Z479" s="111"/>
      <c r="AA479" s="111"/>
      <c r="AB479" s="111"/>
      <c r="AC479" s="111"/>
      <c r="AD479" s="111"/>
      <c r="AE479" s="111"/>
      <c r="AF479" s="111"/>
    </row>
    <row r="480" spans="1:32" x14ac:dyDescent="0.3">
      <c r="A480" s="111"/>
      <c r="B480" s="111"/>
      <c r="C480" s="111"/>
      <c r="D480" s="111"/>
      <c r="E480" s="111"/>
      <c r="F480" s="111"/>
      <c r="G480" s="111"/>
      <c r="H480" s="111"/>
      <c r="I480" s="111"/>
      <c r="J480" s="111"/>
      <c r="K480" s="111"/>
      <c r="L480" s="111"/>
      <c r="M480" s="111"/>
      <c r="N480" s="111"/>
      <c r="O480" s="111"/>
      <c r="P480" s="111"/>
      <c r="Q480" s="111"/>
      <c r="R480" s="111"/>
      <c r="S480" s="111"/>
      <c r="T480" s="111"/>
      <c r="U480" s="111"/>
      <c r="V480" s="111"/>
      <c r="W480" s="111"/>
      <c r="X480" s="111"/>
      <c r="Y480" s="111"/>
      <c r="Z480" s="111"/>
      <c r="AA480" s="111"/>
      <c r="AB480" s="111"/>
      <c r="AC480" s="111"/>
      <c r="AD480" s="111"/>
      <c r="AE480" s="111"/>
      <c r="AF480" s="111"/>
    </row>
    <row r="481" spans="1:32" x14ac:dyDescent="0.3">
      <c r="A481" s="111"/>
      <c r="B481" s="111"/>
      <c r="C481" s="111"/>
      <c r="D481" s="111"/>
      <c r="E481" s="111"/>
      <c r="F481" s="111"/>
      <c r="G481" s="111"/>
      <c r="H481" s="111"/>
      <c r="I481" s="111"/>
      <c r="J481" s="111"/>
      <c r="K481" s="111"/>
      <c r="L481" s="111"/>
      <c r="M481" s="111"/>
      <c r="N481" s="111"/>
      <c r="O481" s="111"/>
      <c r="P481" s="111"/>
      <c r="Q481" s="111"/>
      <c r="R481" s="111"/>
      <c r="S481" s="111"/>
      <c r="T481" s="111"/>
      <c r="U481" s="111"/>
      <c r="V481" s="111"/>
      <c r="W481" s="111"/>
      <c r="X481" s="111"/>
      <c r="Y481" s="111"/>
      <c r="Z481" s="111"/>
      <c r="AA481" s="111"/>
      <c r="AB481" s="111"/>
      <c r="AC481" s="111"/>
      <c r="AD481" s="111"/>
      <c r="AE481" s="111"/>
      <c r="AF481" s="111"/>
    </row>
    <row r="482" spans="1:32" x14ac:dyDescent="0.3">
      <c r="A482" s="111"/>
      <c r="B482" s="111"/>
      <c r="C482" s="111"/>
      <c r="D482" s="111"/>
      <c r="E482" s="111"/>
      <c r="F482" s="111"/>
      <c r="G482" s="111"/>
      <c r="H482" s="111"/>
      <c r="I482" s="111"/>
      <c r="J482" s="111"/>
      <c r="K482" s="111"/>
      <c r="L482" s="111"/>
      <c r="M482" s="111"/>
      <c r="N482" s="111"/>
      <c r="O482" s="111"/>
      <c r="P482" s="111"/>
      <c r="Q482" s="111"/>
      <c r="R482" s="111"/>
      <c r="S482" s="111"/>
      <c r="T482" s="111"/>
      <c r="U482" s="111"/>
      <c r="V482" s="111"/>
      <c r="W482" s="111"/>
      <c r="X482" s="111"/>
      <c r="Y482" s="111"/>
      <c r="Z482" s="111"/>
      <c r="AA482" s="111"/>
      <c r="AB482" s="111"/>
      <c r="AC482" s="111"/>
      <c r="AD482" s="111"/>
      <c r="AE482" s="111"/>
      <c r="AF482" s="111"/>
    </row>
    <row r="483" spans="1:32" x14ac:dyDescent="0.3">
      <c r="A483" s="111"/>
      <c r="B483" s="111"/>
      <c r="C483" s="111"/>
      <c r="D483" s="111"/>
      <c r="E483" s="111"/>
      <c r="F483" s="111"/>
      <c r="G483" s="111"/>
      <c r="H483" s="111"/>
      <c r="I483" s="111"/>
      <c r="J483" s="111"/>
      <c r="K483" s="111"/>
      <c r="L483" s="111"/>
      <c r="M483" s="111"/>
      <c r="N483" s="111"/>
      <c r="O483" s="111"/>
      <c r="P483" s="111"/>
      <c r="Q483" s="111"/>
      <c r="R483" s="111"/>
      <c r="S483" s="111"/>
      <c r="T483" s="111"/>
      <c r="U483" s="111"/>
      <c r="V483" s="111"/>
      <c r="W483" s="111"/>
      <c r="X483" s="111"/>
      <c r="Y483" s="111"/>
      <c r="Z483" s="111"/>
      <c r="AA483" s="111"/>
      <c r="AB483" s="111"/>
      <c r="AC483" s="111"/>
      <c r="AD483" s="111"/>
      <c r="AE483" s="111"/>
      <c r="AF483" s="111"/>
    </row>
    <row r="484" spans="1:32" x14ac:dyDescent="0.3">
      <c r="A484" s="111"/>
      <c r="B484" s="111"/>
      <c r="C484" s="111"/>
      <c r="D484" s="111"/>
      <c r="E484" s="111"/>
      <c r="F484" s="111"/>
      <c r="G484" s="111"/>
      <c r="H484" s="111"/>
      <c r="I484" s="111"/>
      <c r="J484" s="111"/>
      <c r="K484" s="111"/>
      <c r="L484" s="111"/>
      <c r="M484" s="111"/>
      <c r="N484" s="111"/>
      <c r="O484" s="111"/>
      <c r="P484" s="111"/>
      <c r="Q484" s="111"/>
      <c r="R484" s="111"/>
      <c r="S484" s="111"/>
      <c r="T484" s="111"/>
      <c r="U484" s="111"/>
      <c r="V484" s="111"/>
      <c r="W484" s="111"/>
      <c r="X484" s="111"/>
      <c r="Y484" s="111"/>
      <c r="Z484" s="111"/>
      <c r="AA484" s="111"/>
      <c r="AB484" s="111"/>
      <c r="AC484" s="111"/>
      <c r="AD484" s="111"/>
      <c r="AE484" s="111"/>
      <c r="AF484" s="111"/>
    </row>
    <row r="485" spans="1:32" x14ac:dyDescent="0.3">
      <c r="A485" s="111"/>
      <c r="B485" s="111"/>
      <c r="C485" s="111"/>
      <c r="D485" s="111"/>
      <c r="E485" s="111"/>
      <c r="F485" s="111"/>
      <c r="G485" s="111"/>
      <c r="H485" s="111"/>
      <c r="I485" s="111"/>
      <c r="J485" s="111"/>
      <c r="K485" s="111"/>
      <c r="L485" s="111"/>
      <c r="M485" s="111"/>
      <c r="N485" s="111"/>
      <c r="O485" s="111"/>
      <c r="P485" s="111"/>
      <c r="Q485" s="111"/>
      <c r="R485" s="111"/>
      <c r="S485" s="111"/>
      <c r="T485" s="111"/>
      <c r="U485" s="111"/>
      <c r="V485" s="111"/>
      <c r="W485" s="111"/>
      <c r="X485" s="111"/>
      <c r="Y485" s="111"/>
      <c r="Z485" s="111"/>
      <c r="AA485" s="111"/>
      <c r="AB485" s="111"/>
      <c r="AC485" s="111"/>
      <c r="AD485" s="111"/>
      <c r="AE485" s="111"/>
      <c r="AF485" s="111"/>
    </row>
    <row r="486" spans="1:32" x14ac:dyDescent="0.3">
      <c r="A486" s="111"/>
      <c r="B486" s="111"/>
      <c r="C486" s="111"/>
      <c r="D486" s="111"/>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c r="AA486" s="111"/>
      <c r="AB486" s="111"/>
      <c r="AC486" s="111"/>
      <c r="AD486" s="111"/>
      <c r="AE486" s="111"/>
      <c r="AF486" s="111"/>
    </row>
    <row r="487" spans="1:32" x14ac:dyDescent="0.3">
      <c r="A487" s="111"/>
      <c r="B487" s="111"/>
      <c r="C487" s="111"/>
      <c r="D487" s="111"/>
      <c r="E487" s="111"/>
      <c r="F487" s="111"/>
      <c r="G487" s="111"/>
      <c r="H487" s="111"/>
      <c r="I487" s="111"/>
      <c r="J487" s="111"/>
      <c r="K487" s="111"/>
      <c r="L487" s="111"/>
      <c r="M487" s="111"/>
      <c r="N487" s="111"/>
      <c r="O487" s="111"/>
      <c r="P487" s="111"/>
      <c r="Q487" s="111"/>
      <c r="R487" s="111"/>
      <c r="S487" s="111"/>
      <c r="T487" s="111"/>
      <c r="U487" s="111"/>
      <c r="V487" s="111"/>
      <c r="W487" s="111"/>
      <c r="X487" s="111"/>
      <c r="Y487" s="111"/>
      <c r="Z487" s="111"/>
      <c r="AA487" s="111"/>
      <c r="AB487" s="111"/>
      <c r="AC487" s="111"/>
      <c r="AD487" s="111"/>
      <c r="AE487" s="111"/>
      <c r="AF487" s="111"/>
    </row>
    <row r="488" spans="1:32" x14ac:dyDescent="0.3">
      <c r="A488" s="111"/>
      <c r="B488" s="111"/>
      <c r="C488" s="111"/>
      <c r="D488" s="111"/>
      <c r="E488" s="111"/>
      <c r="F488" s="111"/>
      <c r="G488" s="111"/>
      <c r="H488" s="111"/>
      <c r="I488" s="111"/>
      <c r="J488" s="111"/>
      <c r="K488" s="111"/>
      <c r="L488" s="111"/>
      <c r="M488" s="111"/>
      <c r="N488" s="111"/>
      <c r="O488" s="111"/>
      <c r="P488" s="111"/>
      <c r="Q488" s="111"/>
      <c r="R488" s="111"/>
      <c r="S488" s="111"/>
      <c r="T488" s="111"/>
      <c r="U488" s="111"/>
      <c r="V488" s="111"/>
      <c r="W488" s="111"/>
      <c r="X488" s="111"/>
      <c r="Y488" s="111"/>
      <c r="Z488" s="111"/>
      <c r="AA488" s="111"/>
      <c r="AB488" s="111"/>
      <c r="AC488" s="111"/>
      <c r="AD488" s="111"/>
      <c r="AE488" s="111"/>
      <c r="AF488" s="111"/>
    </row>
    <row r="489" spans="1:32" x14ac:dyDescent="0.3">
      <c r="A489" s="111"/>
      <c r="B489" s="111"/>
      <c r="C489" s="111"/>
      <c r="D489" s="111"/>
      <c r="E489" s="111"/>
      <c r="F489" s="111"/>
      <c r="G489" s="111"/>
      <c r="H489" s="111"/>
      <c r="I489" s="111"/>
      <c r="J489" s="111"/>
      <c r="K489" s="111"/>
      <c r="L489" s="111"/>
      <c r="M489" s="111"/>
      <c r="N489" s="111"/>
      <c r="O489" s="111"/>
      <c r="P489" s="111"/>
      <c r="Q489" s="111"/>
      <c r="R489" s="111"/>
      <c r="S489" s="111"/>
      <c r="T489" s="111"/>
      <c r="U489" s="111"/>
      <c r="V489" s="111"/>
      <c r="W489" s="111"/>
      <c r="X489" s="111"/>
      <c r="Y489" s="111"/>
      <c r="Z489" s="111"/>
      <c r="AA489" s="111"/>
      <c r="AB489" s="111"/>
      <c r="AC489" s="111"/>
      <c r="AD489" s="111"/>
      <c r="AE489" s="111"/>
      <c r="AF489" s="111"/>
    </row>
    <row r="490" spans="1:32" x14ac:dyDescent="0.3">
      <c r="A490" s="111"/>
      <c r="B490" s="111"/>
      <c r="C490" s="111"/>
      <c r="D490" s="111"/>
      <c r="E490" s="111"/>
      <c r="F490" s="111"/>
      <c r="G490" s="111"/>
      <c r="H490" s="111"/>
      <c r="I490" s="111"/>
      <c r="J490" s="111"/>
      <c r="K490" s="111"/>
      <c r="L490" s="111"/>
      <c r="M490" s="111"/>
      <c r="N490" s="111"/>
      <c r="O490" s="111"/>
      <c r="P490" s="111"/>
      <c r="Q490" s="111"/>
      <c r="R490" s="111"/>
      <c r="S490" s="111"/>
      <c r="T490" s="111"/>
      <c r="U490" s="111"/>
      <c r="V490" s="111"/>
      <c r="W490" s="111"/>
      <c r="X490" s="111"/>
      <c r="Y490" s="111"/>
      <c r="Z490" s="111"/>
      <c r="AA490" s="111"/>
      <c r="AB490" s="111"/>
      <c r="AC490" s="111"/>
      <c r="AD490" s="111"/>
      <c r="AE490" s="111"/>
      <c r="AF490" s="111"/>
    </row>
    <row r="491" spans="1:32" x14ac:dyDescent="0.3">
      <c r="A491" s="111"/>
      <c r="B491" s="111"/>
      <c r="C491" s="111"/>
      <c r="D491" s="111"/>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c r="AA491" s="111"/>
      <c r="AB491" s="111"/>
      <c r="AC491" s="111"/>
      <c r="AD491" s="111"/>
      <c r="AE491" s="111"/>
      <c r="AF491" s="111"/>
    </row>
    <row r="492" spans="1:32" x14ac:dyDescent="0.3">
      <c r="A492" s="111"/>
      <c r="B492" s="111"/>
      <c r="C492" s="111"/>
      <c r="D492" s="111"/>
      <c r="E492" s="111"/>
      <c r="F492" s="111"/>
      <c r="G492" s="111"/>
      <c r="H492" s="111"/>
      <c r="I492" s="111"/>
      <c r="J492" s="111"/>
      <c r="K492" s="111"/>
      <c r="L492" s="111"/>
      <c r="M492" s="111"/>
      <c r="N492" s="111"/>
      <c r="O492" s="111"/>
      <c r="P492" s="111"/>
      <c r="Q492" s="111"/>
      <c r="R492" s="111"/>
      <c r="S492" s="111"/>
      <c r="T492" s="111"/>
      <c r="U492" s="111"/>
      <c r="V492" s="111"/>
      <c r="W492" s="111"/>
      <c r="X492" s="111"/>
      <c r="Y492" s="111"/>
      <c r="Z492" s="111"/>
      <c r="AA492" s="111"/>
      <c r="AB492" s="111"/>
      <c r="AC492" s="111"/>
      <c r="AD492" s="111"/>
      <c r="AE492" s="111"/>
      <c r="AF492" s="111"/>
    </row>
    <row r="493" spans="1:32" x14ac:dyDescent="0.3">
      <c r="A493" s="111"/>
      <c r="B493" s="111"/>
      <c r="C493" s="111"/>
      <c r="D493" s="111"/>
      <c r="E493" s="111"/>
      <c r="F493" s="111"/>
      <c r="G493" s="111"/>
      <c r="H493" s="111"/>
      <c r="I493" s="111"/>
      <c r="J493" s="111"/>
      <c r="K493" s="111"/>
      <c r="L493" s="111"/>
      <c r="M493" s="111"/>
      <c r="N493" s="111"/>
      <c r="O493" s="111"/>
      <c r="P493" s="111"/>
      <c r="Q493" s="111"/>
      <c r="R493" s="111"/>
      <c r="S493" s="111"/>
      <c r="T493" s="111"/>
      <c r="U493" s="111"/>
      <c r="V493" s="111"/>
      <c r="W493" s="111"/>
      <c r="X493" s="111"/>
      <c r="Y493" s="111"/>
      <c r="Z493" s="111"/>
      <c r="AA493" s="111"/>
      <c r="AB493" s="111"/>
      <c r="AC493" s="111"/>
      <c r="AD493" s="111"/>
      <c r="AE493" s="111"/>
      <c r="AF493" s="111"/>
    </row>
    <row r="494" spans="1:32" x14ac:dyDescent="0.3">
      <c r="A494" s="111"/>
      <c r="B494" s="111"/>
      <c r="C494" s="111"/>
      <c r="D494" s="111"/>
      <c r="E494" s="111"/>
      <c r="F494" s="111"/>
      <c r="G494" s="111"/>
      <c r="H494" s="111"/>
      <c r="I494" s="111"/>
      <c r="J494" s="111"/>
      <c r="K494" s="111"/>
      <c r="L494" s="111"/>
      <c r="M494" s="111"/>
      <c r="N494" s="111"/>
      <c r="O494" s="111"/>
      <c r="P494" s="111"/>
      <c r="Q494" s="111"/>
      <c r="R494" s="111"/>
      <c r="S494" s="111"/>
      <c r="T494" s="111"/>
      <c r="U494" s="111"/>
      <c r="V494" s="111"/>
      <c r="W494" s="111"/>
      <c r="X494" s="111"/>
      <c r="Y494" s="111"/>
      <c r="Z494" s="111"/>
      <c r="AA494" s="111"/>
      <c r="AB494" s="111"/>
      <c r="AC494" s="111"/>
      <c r="AD494" s="111"/>
      <c r="AE494" s="111"/>
      <c r="AF494" s="111"/>
    </row>
    <row r="495" spans="1:32" x14ac:dyDescent="0.3">
      <c r="A495" s="111"/>
      <c r="B495" s="111"/>
      <c r="C495" s="111"/>
      <c r="D495" s="111"/>
      <c r="E495" s="111"/>
      <c r="F495" s="111"/>
      <c r="G495" s="111"/>
      <c r="H495" s="111"/>
      <c r="I495" s="111"/>
      <c r="J495" s="111"/>
      <c r="K495" s="111"/>
      <c r="L495" s="111"/>
      <c r="M495" s="111"/>
      <c r="N495" s="111"/>
      <c r="O495" s="111"/>
      <c r="P495" s="111"/>
      <c r="Q495" s="111"/>
      <c r="R495" s="111"/>
      <c r="S495" s="111"/>
      <c r="T495" s="111"/>
      <c r="U495" s="111"/>
      <c r="V495" s="111"/>
      <c r="W495" s="111"/>
      <c r="X495" s="111"/>
      <c r="Y495" s="111"/>
      <c r="Z495" s="111"/>
      <c r="AA495" s="111"/>
      <c r="AB495" s="111"/>
      <c r="AC495" s="111"/>
      <c r="AD495" s="111"/>
      <c r="AE495" s="111"/>
      <c r="AF495" s="111"/>
    </row>
    <row r="496" spans="1:32" x14ac:dyDescent="0.3">
      <c r="A496" s="111"/>
      <c r="B496" s="111"/>
      <c r="C496" s="111"/>
      <c r="D496" s="111"/>
      <c r="E496" s="111"/>
      <c r="F496" s="111"/>
      <c r="G496" s="111"/>
      <c r="H496" s="111"/>
      <c r="I496" s="111"/>
      <c r="J496" s="111"/>
      <c r="K496" s="111"/>
      <c r="L496" s="111"/>
      <c r="M496" s="111"/>
      <c r="N496" s="111"/>
      <c r="O496" s="111"/>
      <c r="P496" s="111"/>
      <c r="Q496" s="111"/>
      <c r="R496" s="111"/>
      <c r="S496" s="111"/>
      <c r="T496" s="111"/>
      <c r="U496" s="111"/>
      <c r="V496" s="111"/>
      <c r="W496" s="111"/>
      <c r="X496" s="111"/>
      <c r="Y496" s="111"/>
      <c r="Z496" s="111"/>
      <c r="AA496" s="111"/>
      <c r="AB496" s="111"/>
      <c r="AC496" s="111"/>
      <c r="AD496" s="111"/>
      <c r="AE496" s="111"/>
      <c r="AF496" s="111"/>
    </row>
    <row r="497" spans="1:32" x14ac:dyDescent="0.3">
      <c r="A497" s="111"/>
      <c r="B497" s="111"/>
      <c r="C497" s="111"/>
      <c r="D497" s="111"/>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c r="AA497" s="111"/>
      <c r="AB497" s="111"/>
      <c r="AC497" s="111"/>
      <c r="AD497" s="111"/>
      <c r="AE497" s="111"/>
      <c r="AF497" s="111"/>
    </row>
    <row r="498" spans="1:32" x14ac:dyDescent="0.3">
      <c r="A498" s="111"/>
      <c r="B498" s="111"/>
      <c r="C498" s="111"/>
      <c r="D498" s="111"/>
      <c r="E498" s="111"/>
      <c r="F498" s="111"/>
      <c r="G498" s="111"/>
      <c r="H498" s="111"/>
      <c r="I498" s="111"/>
      <c r="J498" s="111"/>
      <c r="K498" s="111"/>
      <c r="L498" s="111"/>
      <c r="M498" s="111"/>
      <c r="N498" s="111"/>
      <c r="O498" s="111"/>
      <c r="P498" s="111"/>
      <c r="Q498" s="111"/>
      <c r="R498" s="111"/>
      <c r="S498" s="111"/>
      <c r="T498" s="111"/>
      <c r="U498" s="111"/>
      <c r="V498" s="111"/>
      <c r="W498" s="111"/>
      <c r="X498" s="111"/>
      <c r="Y498" s="111"/>
      <c r="Z498" s="111"/>
      <c r="AA498" s="111"/>
      <c r="AB498" s="111"/>
      <c r="AC498" s="111"/>
      <c r="AD498" s="111"/>
      <c r="AE498" s="111"/>
      <c r="AF498" s="111"/>
    </row>
    <row r="499" spans="1:32" x14ac:dyDescent="0.3">
      <c r="A499" s="111"/>
      <c r="B499" s="111"/>
      <c r="C499" s="111"/>
      <c r="D499" s="111"/>
      <c r="E499" s="111"/>
      <c r="F499" s="111"/>
      <c r="G499" s="111"/>
      <c r="H499" s="111"/>
      <c r="I499" s="111"/>
      <c r="J499" s="111"/>
      <c r="K499" s="111"/>
      <c r="L499" s="111"/>
      <c r="M499" s="111"/>
      <c r="N499" s="111"/>
      <c r="O499" s="111"/>
      <c r="P499" s="111"/>
      <c r="Q499" s="111"/>
      <c r="R499" s="111"/>
      <c r="S499" s="111"/>
      <c r="T499" s="111"/>
      <c r="U499" s="111"/>
      <c r="V499" s="111"/>
      <c r="W499" s="111"/>
      <c r="X499" s="111"/>
      <c r="Y499" s="111"/>
      <c r="Z499" s="111"/>
      <c r="AA499" s="111"/>
      <c r="AB499" s="111"/>
      <c r="AC499" s="111"/>
      <c r="AD499" s="111"/>
      <c r="AE499" s="111"/>
      <c r="AF499" s="111"/>
    </row>
    <row r="500" spans="1:32" x14ac:dyDescent="0.3">
      <c r="A500" s="111"/>
      <c r="B500" s="111"/>
      <c r="C500" s="111"/>
      <c r="D500" s="111"/>
      <c r="E500" s="111"/>
      <c r="F500" s="111"/>
      <c r="G500" s="111"/>
      <c r="H500" s="111"/>
      <c r="I500" s="111"/>
      <c r="J500" s="111"/>
      <c r="K500" s="111"/>
      <c r="L500" s="111"/>
      <c r="M500" s="111"/>
      <c r="N500" s="111"/>
      <c r="O500" s="111"/>
      <c r="P500" s="111"/>
      <c r="Q500" s="111"/>
      <c r="R500" s="111"/>
      <c r="S500" s="111"/>
      <c r="T500" s="111"/>
      <c r="U500" s="111"/>
      <c r="V500" s="111"/>
      <c r="W500" s="111"/>
      <c r="X500" s="111"/>
      <c r="Y500" s="111"/>
      <c r="Z500" s="111"/>
      <c r="AA500" s="111"/>
      <c r="AB500" s="111"/>
      <c r="AC500" s="111"/>
      <c r="AD500" s="111"/>
      <c r="AE500" s="111"/>
      <c r="AF500" s="111"/>
    </row>
    <row r="501" spans="1:32" x14ac:dyDescent="0.3">
      <c r="A501" s="111"/>
      <c r="B501" s="111"/>
      <c r="C501" s="111"/>
      <c r="D501" s="111"/>
      <c r="E501" s="111"/>
      <c r="F501" s="111"/>
      <c r="G501" s="111"/>
      <c r="H501" s="111"/>
      <c r="I501" s="111"/>
      <c r="J501" s="111"/>
      <c r="K501" s="111"/>
      <c r="L501" s="111"/>
      <c r="M501" s="111"/>
      <c r="N501" s="111"/>
      <c r="O501" s="111"/>
      <c r="P501" s="111"/>
      <c r="Q501" s="111"/>
      <c r="R501" s="111"/>
      <c r="S501" s="111"/>
      <c r="T501" s="111"/>
      <c r="U501" s="111"/>
      <c r="V501" s="111"/>
      <c r="W501" s="111"/>
      <c r="X501" s="111"/>
      <c r="Y501" s="111"/>
      <c r="Z501" s="111"/>
      <c r="AA501" s="111"/>
      <c r="AB501" s="111"/>
      <c r="AC501" s="111"/>
      <c r="AD501" s="111"/>
      <c r="AE501" s="111"/>
      <c r="AF501" s="111"/>
    </row>
    <row r="502" spans="1:32" x14ac:dyDescent="0.3">
      <c r="A502" s="111"/>
      <c r="B502" s="111"/>
      <c r="C502" s="111"/>
      <c r="D502" s="111"/>
      <c r="E502" s="111"/>
      <c r="F502" s="111"/>
      <c r="G502" s="111"/>
      <c r="H502" s="111"/>
      <c r="I502" s="111"/>
      <c r="J502" s="111"/>
      <c r="K502" s="111"/>
      <c r="L502" s="111"/>
      <c r="M502" s="111"/>
      <c r="N502" s="111"/>
      <c r="O502" s="111"/>
      <c r="P502" s="111"/>
      <c r="Q502" s="111"/>
      <c r="R502" s="111"/>
      <c r="S502" s="111"/>
      <c r="T502" s="111"/>
      <c r="U502" s="111"/>
      <c r="V502" s="111"/>
      <c r="W502" s="111"/>
      <c r="X502" s="111"/>
      <c r="Y502" s="111"/>
      <c r="Z502" s="111"/>
      <c r="AA502" s="111"/>
      <c r="AB502" s="111"/>
      <c r="AC502" s="111"/>
      <c r="AD502" s="111"/>
      <c r="AE502" s="111"/>
      <c r="AF502" s="111"/>
    </row>
    <row r="503" spans="1:32" x14ac:dyDescent="0.3">
      <c r="A503" s="111"/>
      <c r="B503" s="111"/>
      <c r="C503" s="111"/>
      <c r="D503" s="111"/>
      <c r="E503" s="111"/>
      <c r="F503" s="111"/>
      <c r="G503" s="111"/>
      <c r="H503" s="111"/>
      <c r="I503" s="111"/>
      <c r="J503" s="111"/>
      <c r="K503" s="111"/>
      <c r="L503" s="111"/>
      <c r="M503" s="111"/>
      <c r="N503" s="111"/>
      <c r="O503" s="111"/>
      <c r="P503" s="111"/>
      <c r="Q503" s="111"/>
      <c r="R503" s="111"/>
      <c r="S503" s="111"/>
      <c r="T503" s="111"/>
      <c r="U503" s="111"/>
      <c r="V503" s="111"/>
      <c r="W503" s="111"/>
      <c r="X503" s="111"/>
      <c r="Y503" s="111"/>
      <c r="Z503" s="111"/>
      <c r="AA503" s="111"/>
      <c r="AB503" s="111"/>
      <c r="AC503" s="111"/>
      <c r="AD503" s="111"/>
      <c r="AE503" s="111"/>
      <c r="AF503" s="111"/>
    </row>
    <row r="504" spans="1:32" x14ac:dyDescent="0.3">
      <c r="A504" s="111"/>
      <c r="B504" s="111"/>
      <c r="C504" s="111"/>
      <c r="D504" s="111"/>
      <c r="E504" s="111"/>
      <c r="F504" s="111"/>
      <c r="G504" s="111"/>
      <c r="H504" s="111"/>
      <c r="I504" s="111"/>
      <c r="J504" s="111"/>
      <c r="K504" s="111"/>
      <c r="L504" s="111"/>
      <c r="M504" s="111"/>
      <c r="N504" s="111"/>
      <c r="O504" s="111"/>
      <c r="P504" s="111"/>
      <c r="Q504" s="111"/>
      <c r="R504" s="111"/>
      <c r="S504" s="111"/>
      <c r="T504" s="111"/>
      <c r="U504" s="111"/>
      <c r="V504" s="111"/>
      <c r="W504" s="111"/>
      <c r="X504" s="111"/>
      <c r="Y504" s="111"/>
      <c r="Z504" s="111"/>
      <c r="AA504" s="111"/>
      <c r="AB504" s="111"/>
      <c r="AC504" s="111"/>
      <c r="AD504" s="111"/>
      <c r="AE504" s="111"/>
      <c r="AF504" s="111"/>
    </row>
    <row r="505" spans="1:32" x14ac:dyDescent="0.3">
      <c r="A505" s="111"/>
      <c r="B505" s="111"/>
      <c r="C505" s="111"/>
      <c r="D505" s="111"/>
      <c r="E505" s="111"/>
      <c r="F505" s="111"/>
      <c r="G505" s="111"/>
      <c r="H505" s="111"/>
      <c r="I505" s="111"/>
      <c r="J505" s="111"/>
      <c r="K505" s="111"/>
      <c r="L505" s="111"/>
      <c r="M505" s="111"/>
      <c r="N505" s="111"/>
      <c r="O505" s="111"/>
      <c r="P505" s="111"/>
      <c r="Q505" s="111"/>
      <c r="R505" s="111"/>
      <c r="S505" s="111"/>
      <c r="T505" s="111"/>
      <c r="U505" s="111"/>
      <c r="V505" s="111"/>
      <c r="W505" s="111"/>
      <c r="X505" s="111"/>
      <c r="Y505" s="111"/>
      <c r="Z505" s="111"/>
      <c r="AA505" s="111"/>
      <c r="AB505" s="111"/>
      <c r="AC505" s="111"/>
      <c r="AD505" s="111"/>
      <c r="AE505" s="111"/>
      <c r="AF505" s="111"/>
    </row>
    <row r="506" spans="1:32" x14ac:dyDescent="0.3">
      <c r="A506" s="111"/>
      <c r="B506" s="111"/>
      <c r="C506" s="111"/>
      <c r="D506" s="111"/>
      <c r="E506" s="111"/>
      <c r="F506" s="111"/>
      <c r="G506" s="111"/>
      <c r="H506" s="111"/>
      <c r="I506" s="111"/>
      <c r="J506" s="111"/>
      <c r="K506" s="111"/>
      <c r="L506" s="111"/>
      <c r="M506" s="111"/>
      <c r="N506" s="111"/>
      <c r="O506" s="111"/>
      <c r="P506" s="111"/>
      <c r="Q506" s="111"/>
      <c r="R506" s="111"/>
      <c r="S506" s="111"/>
      <c r="T506" s="111"/>
      <c r="U506" s="111"/>
      <c r="V506" s="111"/>
      <c r="W506" s="111"/>
      <c r="X506" s="111"/>
      <c r="Y506" s="111"/>
      <c r="Z506" s="111"/>
      <c r="AA506" s="111"/>
      <c r="AB506" s="111"/>
      <c r="AC506" s="111"/>
      <c r="AD506" s="111"/>
      <c r="AE506" s="111"/>
      <c r="AF506" s="111"/>
    </row>
    <row r="507" spans="1:32" x14ac:dyDescent="0.3">
      <c r="A507" s="111"/>
      <c r="B507" s="111"/>
      <c r="C507" s="111"/>
      <c r="D507" s="111"/>
      <c r="E507" s="111"/>
      <c r="F507" s="111"/>
      <c r="G507" s="111"/>
      <c r="H507" s="111"/>
      <c r="I507" s="111"/>
      <c r="J507" s="111"/>
      <c r="K507" s="111"/>
      <c r="L507" s="111"/>
      <c r="M507" s="111"/>
      <c r="N507" s="111"/>
      <c r="O507" s="111"/>
      <c r="P507" s="111"/>
      <c r="Q507" s="111"/>
      <c r="R507" s="111"/>
      <c r="S507" s="111"/>
      <c r="T507" s="111"/>
      <c r="U507" s="111"/>
      <c r="V507" s="111"/>
      <c r="W507" s="111"/>
      <c r="X507" s="111"/>
      <c r="Y507" s="111"/>
      <c r="Z507" s="111"/>
      <c r="AA507" s="111"/>
      <c r="AB507" s="111"/>
      <c r="AC507" s="111"/>
      <c r="AD507" s="111"/>
      <c r="AE507" s="111"/>
      <c r="AF507" s="111"/>
    </row>
    <row r="508" spans="1:32" x14ac:dyDescent="0.3">
      <c r="A508" s="111"/>
      <c r="B508" s="111"/>
      <c r="C508" s="111"/>
      <c r="D508" s="111"/>
      <c r="E508" s="111"/>
      <c r="F508" s="111"/>
      <c r="G508" s="111"/>
      <c r="H508" s="111"/>
      <c r="I508" s="111"/>
      <c r="J508" s="111"/>
      <c r="K508" s="111"/>
      <c r="L508" s="111"/>
      <c r="M508" s="111"/>
      <c r="N508" s="111"/>
      <c r="O508" s="111"/>
      <c r="P508" s="111"/>
      <c r="Q508" s="111"/>
      <c r="R508" s="111"/>
      <c r="S508" s="111"/>
      <c r="T508" s="111"/>
      <c r="U508" s="111"/>
      <c r="V508" s="111"/>
      <c r="W508" s="111"/>
      <c r="X508" s="111"/>
      <c r="Y508" s="111"/>
      <c r="Z508" s="111"/>
      <c r="AA508" s="111"/>
      <c r="AB508" s="111"/>
      <c r="AC508" s="111"/>
      <c r="AD508" s="111"/>
      <c r="AE508" s="111"/>
      <c r="AF508" s="111"/>
    </row>
    <row r="509" spans="1:32" x14ac:dyDescent="0.3">
      <c r="A509" s="111"/>
      <c r="B509" s="111"/>
      <c r="C509" s="111"/>
      <c r="D509" s="111"/>
      <c r="E509" s="111"/>
      <c r="F509" s="111"/>
      <c r="G509" s="111"/>
      <c r="H509" s="111"/>
      <c r="I509" s="111"/>
      <c r="J509" s="111"/>
      <c r="K509" s="111"/>
      <c r="L509" s="111"/>
      <c r="M509" s="111"/>
      <c r="N509" s="111"/>
      <c r="O509" s="111"/>
      <c r="P509" s="111"/>
      <c r="Q509" s="111"/>
      <c r="R509" s="111"/>
      <c r="S509" s="111"/>
      <c r="T509" s="111"/>
      <c r="U509" s="111"/>
      <c r="V509" s="111"/>
      <c r="W509" s="111"/>
      <c r="X509" s="111"/>
      <c r="Y509" s="111"/>
      <c r="Z509" s="111"/>
      <c r="AA509" s="111"/>
      <c r="AB509" s="111"/>
      <c r="AC509" s="111"/>
      <c r="AD509" s="111"/>
      <c r="AE509" s="111"/>
      <c r="AF509" s="111"/>
    </row>
    <row r="510" spans="1:32" x14ac:dyDescent="0.3">
      <c r="A510" s="111"/>
      <c r="B510" s="111"/>
      <c r="C510" s="111"/>
      <c r="D510" s="111"/>
      <c r="E510" s="111"/>
      <c r="F510" s="111"/>
      <c r="G510" s="111"/>
      <c r="H510" s="111"/>
      <c r="I510" s="111"/>
      <c r="J510" s="111"/>
      <c r="K510" s="111"/>
      <c r="L510" s="111"/>
      <c r="M510" s="111"/>
      <c r="N510" s="111"/>
      <c r="O510" s="111"/>
      <c r="P510" s="111"/>
      <c r="Q510" s="111"/>
      <c r="R510" s="111"/>
      <c r="S510" s="111"/>
      <c r="T510" s="111"/>
      <c r="U510" s="111"/>
      <c r="V510" s="111"/>
      <c r="W510" s="111"/>
      <c r="X510" s="111"/>
      <c r="Y510" s="111"/>
      <c r="Z510" s="111"/>
      <c r="AA510" s="111"/>
      <c r="AB510" s="111"/>
      <c r="AC510" s="111"/>
      <c r="AD510" s="111"/>
      <c r="AE510" s="111"/>
      <c r="AF510" s="111"/>
    </row>
    <row r="511" spans="1:32" x14ac:dyDescent="0.3">
      <c r="A511" s="111"/>
      <c r="B511" s="111"/>
      <c r="C511" s="111"/>
      <c r="D511" s="111"/>
      <c r="E511" s="111"/>
      <c r="F511" s="111"/>
      <c r="G511" s="111"/>
      <c r="H511" s="111"/>
      <c r="I511" s="111"/>
      <c r="J511" s="111"/>
      <c r="K511" s="111"/>
      <c r="L511" s="111"/>
      <c r="M511" s="111"/>
      <c r="N511" s="111"/>
      <c r="O511" s="111"/>
      <c r="P511" s="111"/>
      <c r="Q511" s="111"/>
      <c r="R511" s="111"/>
      <c r="S511" s="111"/>
      <c r="T511" s="111"/>
      <c r="U511" s="111"/>
      <c r="V511" s="111"/>
      <c r="W511" s="111"/>
      <c r="X511" s="111"/>
      <c r="Y511" s="111"/>
      <c r="Z511" s="111"/>
      <c r="AA511" s="111"/>
      <c r="AB511" s="111"/>
      <c r="AC511" s="111"/>
      <c r="AD511" s="111"/>
      <c r="AE511" s="111"/>
      <c r="AF511" s="111"/>
    </row>
    <row r="512" spans="1:32" x14ac:dyDescent="0.3">
      <c r="A512" s="111"/>
      <c r="B512" s="111"/>
      <c r="C512" s="111"/>
      <c r="D512" s="111"/>
      <c r="E512" s="111"/>
      <c r="F512" s="111"/>
      <c r="G512" s="111"/>
      <c r="H512" s="111"/>
      <c r="I512" s="111"/>
      <c r="J512" s="111"/>
      <c r="K512" s="111"/>
      <c r="L512" s="111"/>
      <c r="M512" s="111"/>
      <c r="N512" s="111"/>
      <c r="O512" s="111"/>
      <c r="P512" s="111"/>
      <c r="Q512" s="111"/>
      <c r="R512" s="111"/>
      <c r="S512" s="111"/>
      <c r="T512" s="111"/>
      <c r="U512" s="111"/>
      <c r="V512" s="111"/>
      <c r="W512" s="111"/>
      <c r="X512" s="111"/>
      <c r="Y512" s="111"/>
      <c r="Z512" s="111"/>
      <c r="AA512" s="111"/>
      <c r="AB512" s="111"/>
      <c r="AC512" s="111"/>
      <c r="AD512" s="111"/>
      <c r="AE512" s="111"/>
      <c r="AF512" s="111"/>
    </row>
    <row r="513" spans="1:32" x14ac:dyDescent="0.3">
      <c r="A513" s="111"/>
      <c r="B513" s="111"/>
      <c r="C513" s="111"/>
      <c r="D513" s="111"/>
      <c r="E513" s="111"/>
      <c r="F513" s="111"/>
      <c r="G513" s="111"/>
      <c r="H513" s="111"/>
      <c r="I513" s="111"/>
      <c r="J513" s="111"/>
      <c r="K513" s="111"/>
      <c r="L513" s="111"/>
      <c r="M513" s="111"/>
      <c r="N513" s="111"/>
      <c r="O513" s="111"/>
      <c r="P513" s="111"/>
      <c r="Q513" s="111"/>
      <c r="R513" s="111"/>
      <c r="S513" s="111"/>
      <c r="T513" s="111"/>
      <c r="U513" s="111"/>
      <c r="V513" s="111"/>
      <c r="W513" s="111"/>
      <c r="X513" s="111"/>
      <c r="Y513" s="111"/>
      <c r="Z513" s="111"/>
      <c r="AA513" s="111"/>
      <c r="AB513" s="111"/>
      <c r="AC513" s="111"/>
      <c r="AD513" s="111"/>
      <c r="AE513" s="111"/>
      <c r="AF513" s="111"/>
    </row>
    <row r="514" spans="1:32" x14ac:dyDescent="0.3">
      <c r="A514" s="111"/>
      <c r="B514" s="111"/>
      <c r="C514" s="111"/>
      <c r="D514" s="111"/>
      <c r="E514" s="111"/>
      <c r="F514" s="111"/>
      <c r="G514" s="111"/>
      <c r="H514" s="111"/>
      <c r="I514" s="111"/>
      <c r="J514" s="111"/>
      <c r="K514" s="111"/>
      <c r="L514" s="111"/>
      <c r="M514" s="111"/>
      <c r="N514" s="111"/>
      <c r="O514" s="111"/>
      <c r="P514" s="111"/>
      <c r="Q514" s="111"/>
      <c r="R514" s="111"/>
      <c r="S514" s="111"/>
      <c r="T514" s="111"/>
      <c r="U514" s="111"/>
      <c r="V514" s="111"/>
      <c r="W514" s="111"/>
      <c r="X514" s="111"/>
      <c r="Y514" s="111"/>
      <c r="Z514" s="111"/>
      <c r="AA514" s="111"/>
      <c r="AB514" s="111"/>
      <c r="AC514" s="111"/>
      <c r="AD514" s="111"/>
      <c r="AE514" s="111"/>
      <c r="AF514" s="111"/>
    </row>
    <row r="515" spans="1:32" x14ac:dyDescent="0.3">
      <c r="A515" s="111"/>
      <c r="B515" s="111"/>
      <c r="C515" s="111"/>
      <c r="D515" s="111"/>
      <c r="E515" s="111"/>
      <c r="F515" s="111"/>
      <c r="G515" s="111"/>
      <c r="H515" s="111"/>
      <c r="I515" s="111"/>
      <c r="J515" s="111"/>
      <c r="K515" s="111"/>
      <c r="L515" s="111"/>
      <c r="M515" s="111"/>
      <c r="N515" s="111"/>
      <c r="O515" s="111"/>
      <c r="P515" s="111"/>
      <c r="Q515" s="111"/>
      <c r="R515" s="111"/>
      <c r="S515" s="111"/>
      <c r="T515" s="111"/>
      <c r="U515" s="111"/>
      <c r="V515" s="111"/>
      <c r="W515" s="111"/>
      <c r="X515" s="111"/>
      <c r="Y515" s="111"/>
      <c r="Z515" s="111"/>
      <c r="AA515" s="111"/>
      <c r="AB515" s="111"/>
      <c r="AC515" s="111"/>
      <c r="AD515" s="111"/>
      <c r="AE515" s="111"/>
      <c r="AF515" s="111"/>
    </row>
    <row r="516" spans="1:32" x14ac:dyDescent="0.3">
      <c r="A516" s="111"/>
      <c r="B516" s="111"/>
      <c r="C516" s="111"/>
      <c r="D516" s="111"/>
      <c r="E516" s="111"/>
      <c r="F516" s="111"/>
      <c r="G516" s="111"/>
      <c r="H516" s="111"/>
      <c r="I516" s="111"/>
      <c r="J516" s="111"/>
      <c r="K516" s="111"/>
      <c r="L516" s="111"/>
      <c r="M516" s="111"/>
      <c r="N516" s="111"/>
      <c r="O516" s="111"/>
      <c r="P516" s="111"/>
      <c r="Q516" s="111"/>
      <c r="R516" s="111"/>
      <c r="S516" s="111"/>
      <c r="T516" s="111"/>
      <c r="U516" s="111"/>
      <c r="V516" s="111"/>
      <c r="W516" s="111"/>
      <c r="X516" s="111"/>
      <c r="Y516" s="111"/>
      <c r="Z516" s="111"/>
      <c r="AA516" s="111"/>
      <c r="AB516" s="111"/>
      <c r="AC516" s="111"/>
      <c r="AD516" s="111"/>
      <c r="AE516" s="111"/>
      <c r="AF516" s="111"/>
    </row>
    <row r="517" spans="1:32" x14ac:dyDescent="0.3">
      <c r="A517" s="111"/>
      <c r="B517" s="111"/>
      <c r="C517" s="111"/>
      <c r="D517" s="111"/>
      <c r="E517" s="111"/>
      <c r="F517" s="111"/>
      <c r="G517" s="111"/>
      <c r="H517" s="111"/>
      <c r="I517" s="111"/>
      <c r="J517" s="111"/>
      <c r="K517" s="111"/>
      <c r="L517" s="111"/>
      <c r="M517" s="111"/>
      <c r="N517" s="111"/>
      <c r="O517" s="111"/>
      <c r="P517" s="111"/>
      <c r="Q517" s="111"/>
      <c r="R517" s="111"/>
      <c r="S517" s="111"/>
      <c r="T517" s="111"/>
      <c r="U517" s="111"/>
      <c r="V517" s="111"/>
      <c r="W517" s="111"/>
      <c r="X517" s="111"/>
      <c r="Y517" s="111"/>
      <c r="Z517" s="111"/>
      <c r="AA517" s="111"/>
      <c r="AB517" s="111"/>
      <c r="AC517" s="111"/>
      <c r="AD517" s="111"/>
      <c r="AE517" s="111"/>
      <c r="AF517" s="111"/>
    </row>
    <row r="518" spans="1:32" x14ac:dyDescent="0.3">
      <c r="A518" s="111"/>
      <c r="B518" s="111"/>
      <c r="C518" s="111"/>
      <c r="D518" s="111"/>
      <c r="E518" s="111"/>
      <c r="F518" s="111"/>
      <c r="G518" s="111"/>
      <c r="H518" s="111"/>
      <c r="I518" s="111"/>
      <c r="J518" s="111"/>
      <c r="K518" s="111"/>
      <c r="L518" s="111"/>
      <c r="M518" s="111"/>
      <c r="N518" s="111"/>
      <c r="O518" s="111"/>
      <c r="P518" s="111"/>
      <c r="Q518" s="111"/>
      <c r="R518" s="111"/>
      <c r="S518" s="111"/>
      <c r="T518" s="111"/>
      <c r="U518" s="111"/>
      <c r="V518" s="111"/>
      <c r="W518" s="111"/>
      <c r="X518" s="111"/>
      <c r="Y518" s="111"/>
      <c r="Z518" s="111"/>
      <c r="AA518" s="111"/>
      <c r="AB518" s="111"/>
      <c r="AC518" s="111"/>
      <c r="AD518" s="111"/>
      <c r="AE518" s="111"/>
      <c r="AF518" s="111"/>
    </row>
    <row r="519" spans="1:32" x14ac:dyDescent="0.3">
      <c r="A519" s="111"/>
      <c r="B519" s="111"/>
      <c r="C519" s="111"/>
      <c r="D519" s="111"/>
      <c r="E519" s="111"/>
      <c r="F519" s="111"/>
      <c r="G519" s="111"/>
      <c r="H519" s="111"/>
      <c r="I519" s="111"/>
      <c r="J519" s="111"/>
      <c r="K519" s="111"/>
      <c r="L519" s="111"/>
      <c r="M519" s="111"/>
      <c r="N519" s="111"/>
      <c r="O519" s="111"/>
      <c r="P519" s="111"/>
      <c r="Q519" s="111"/>
      <c r="R519" s="111"/>
      <c r="S519" s="111"/>
      <c r="T519" s="111"/>
      <c r="U519" s="111"/>
      <c r="V519" s="111"/>
      <c r="W519" s="111"/>
      <c r="X519" s="111"/>
      <c r="Y519" s="111"/>
      <c r="Z519" s="111"/>
      <c r="AA519" s="111"/>
      <c r="AB519" s="111"/>
      <c r="AC519" s="111"/>
      <c r="AD519" s="111"/>
      <c r="AE519" s="111"/>
      <c r="AF519" s="111"/>
    </row>
    <row r="520" spans="1:32" x14ac:dyDescent="0.3">
      <c r="A520" s="111"/>
      <c r="B520" s="111"/>
      <c r="C520" s="111"/>
      <c r="D520" s="111"/>
      <c r="E520" s="111"/>
      <c r="F520" s="111"/>
      <c r="G520" s="111"/>
      <c r="H520" s="111"/>
      <c r="I520" s="111"/>
      <c r="J520" s="111"/>
      <c r="K520" s="111"/>
      <c r="L520" s="111"/>
      <c r="M520" s="111"/>
      <c r="N520" s="111"/>
      <c r="O520" s="111"/>
      <c r="P520" s="111"/>
      <c r="Q520" s="111"/>
      <c r="R520" s="111"/>
      <c r="S520" s="111"/>
      <c r="T520" s="111"/>
      <c r="U520" s="111"/>
      <c r="V520" s="111"/>
      <c r="W520" s="111"/>
      <c r="X520" s="111"/>
      <c r="Y520" s="111"/>
      <c r="Z520" s="111"/>
      <c r="AA520" s="111"/>
      <c r="AB520" s="111"/>
      <c r="AC520" s="111"/>
      <c r="AD520" s="111"/>
      <c r="AE520" s="111"/>
      <c r="AF520" s="111"/>
    </row>
    <row r="521" spans="1:32" x14ac:dyDescent="0.3">
      <c r="A521" s="111"/>
      <c r="B521" s="111"/>
      <c r="C521" s="111"/>
      <c r="D521" s="111"/>
      <c r="E521" s="111"/>
      <c r="F521" s="111"/>
      <c r="G521" s="111"/>
      <c r="H521" s="111"/>
      <c r="I521" s="111"/>
      <c r="J521" s="111"/>
      <c r="K521" s="111"/>
      <c r="L521" s="111"/>
      <c r="M521" s="111"/>
      <c r="N521" s="111"/>
      <c r="O521" s="111"/>
      <c r="P521" s="111"/>
      <c r="Q521" s="111"/>
      <c r="R521" s="111"/>
      <c r="S521" s="111"/>
      <c r="T521" s="111"/>
      <c r="U521" s="111"/>
      <c r="V521" s="111"/>
      <c r="W521" s="111"/>
      <c r="X521" s="111"/>
      <c r="Y521" s="111"/>
      <c r="Z521" s="111"/>
      <c r="AA521" s="111"/>
      <c r="AB521" s="111"/>
      <c r="AC521" s="111"/>
      <c r="AD521" s="111"/>
      <c r="AE521" s="111"/>
      <c r="AF521" s="111"/>
    </row>
    <row r="522" spans="1:32" x14ac:dyDescent="0.3">
      <c r="A522" s="111"/>
      <c r="B522" s="111"/>
      <c r="C522" s="111"/>
      <c r="D522" s="111"/>
      <c r="E522" s="111"/>
      <c r="F522" s="111"/>
      <c r="G522" s="111"/>
      <c r="H522" s="111"/>
      <c r="I522" s="111"/>
      <c r="J522" s="111"/>
      <c r="K522" s="111"/>
      <c r="L522" s="111"/>
      <c r="M522" s="111"/>
      <c r="N522" s="111"/>
      <c r="O522" s="111"/>
      <c r="P522" s="111"/>
      <c r="Q522" s="111"/>
      <c r="R522" s="111"/>
      <c r="S522" s="111"/>
      <c r="T522" s="111"/>
      <c r="U522" s="111"/>
      <c r="V522" s="111"/>
      <c r="W522" s="111"/>
      <c r="X522" s="111"/>
      <c r="Y522" s="111"/>
      <c r="Z522" s="111"/>
      <c r="AA522" s="111"/>
      <c r="AB522" s="111"/>
      <c r="AC522" s="111"/>
      <c r="AD522" s="111"/>
      <c r="AE522" s="111"/>
      <c r="AF522" s="111"/>
    </row>
    <row r="523" spans="1:32" x14ac:dyDescent="0.3">
      <c r="A523" s="111"/>
      <c r="B523" s="111"/>
      <c r="C523" s="111"/>
      <c r="D523" s="111"/>
      <c r="E523" s="111"/>
      <c r="F523" s="111"/>
      <c r="G523" s="111"/>
      <c r="H523" s="111"/>
      <c r="I523" s="111"/>
      <c r="J523" s="111"/>
      <c r="K523" s="111"/>
      <c r="L523" s="111"/>
      <c r="M523" s="111"/>
      <c r="N523" s="111"/>
      <c r="O523" s="111"/>
      <c r="P523" s="111"/>
      <c r="Q523" s="111"/>
      <c r="R523" s="111"/>
      <c r="S523" s="111"/>
      <c r="T523" s="111"/>
      <c r="U523" s="111"/>
      <c r="V523" s="111"/>
      <c r="W523" s="111"/>
      <c r="X523" s="111"/>
      <c r="Y523" s="111"/>
      <c r="Z523" s="111"/>
      <c r="AA523" s="111"/>
      <c r="AB523" s="111"/>
      <c r="AC523" s="111"/>
      <c r="AD523" s="111"/>
      <c r="AE523" s="111"/>
      <c r="AF523" s="111"/>
    </row>
    <row r="524" spans="1:32" x14ac:dyDescent="0.3">
      <c r="A524" s="111"/>
      <c r="B524" s="111"/>
      <c r="C524" s="111"/>
      <c r="D524" s="111"/>
      <c r="E524" s="111"/>
      <c r="F524" s="111"/>
      <c r="G524" s="111"/>
      <c r="H524" s="111"/>
      <c r="I524" s="111"/>
      <c r="J524" s="111"/>
      <c r="K524" s="111"/>
      <c r="L524" s="111"/>
      <c r="M524" s="111"/>
      <c r="N524" s="111"/>
      <c r="O524" s="111"/>
      <c r="P524" s="111"/>
      <c r="Q524" s="111"/>
      <c r="R524" s="111"/>
      <c r="S524" s="111"/>
      <c r="T524" s="111"/>
      <c r="U524" s="111"/>
      <c r="V524" s="111"/>
      <c r="W524" s="111"/>
      <c r="X524" s="111"/>
      <c r="Y524" s="111"/>
      <c r="Z524" s="111"/>
      <c r="AA524" s="111"/>
      <c r="AB524" s="111"/>
      <c r="AC524" s="111"/>
      <c r="AD524" s="111"/>
      <c r="AE524" s="111"/>
      <c r="AF524" s="111"/>
    </row>
    <row r="525" spans="1:32" x14ac:dyDescent="0.3">
      <c r="A525" s="111"/>
      <c r="B525" s="111"/>
      <c r="C525" s="111"/>
      <c r="D525" s="111"/>
      <c r="E525" s="111"/>
      <c r="F525" s="111"/>
      <c r="G525" s="111"/>
      <c r="H525" s="111"/>
      <c r="I525" s="111"/>
      <c r="J525" s="111"/>
      <c r="K525" s="111"/>
      <c r="L525" s="111"/>
      <c r="M525" s="111"/>
      <c r="N525" s="111"/>
      <c r="O525" s="111"/>
      <c r="P525" s="111"/>
      <c r="Q525" s="111"/>
      <c r="R525" s="111"/>
      <c r="S525" s="111"/>
      <c r="T525" s="111"/>
      <c r="U525" s="111"/>
      <c r="V525" s="111"/>
      <c r="W525" s="111"/>
      <c r="X525" s="111"/>
      <c r="Y525" s="111"/>
      <c r="Z525" s="111"/>
      <c r="AA525" s="111"/>
      <c r="AB525" s="111"/>
      <c r="AC525" s="111"/>
      <c r="AD525" s="111"/>
      <c r="AE525" s="111"/>
      <c r="AF525" s="111"/>
    </row>
    <row r="526" spans="1:32" x14ac:dyDescent="0.3">
      <c r="A526" s="111"/>
      <c r="B526" s="111"/>
      <c r="C526" s="111"/>
      <c r="D526" s="111"/>
      <c r="E526" s="111"/>
      <c r="F526" s="111"/>
      <c r="G526" s="111"/>
      <c r="H526" s="111"/>
      <c r="I526" s="111"/>
      <c r="J526" s="111"/>
      <c r="K526" s="111"/>
      <c r="L526" s="111"/>
      <c r="M526" s="111"/>
      <c r="N526" s="111"/>
      <c r="O526" s="111"/>
      <c r="P526" s="111"/>
      <c r="Q526" s="111"/>
      <c r="R526" s="111"/>
      <c r="S526" s="111"/>
      <c r="T526" s="111"/>
      <c r="U526" s="111"/>
      <c r="V526" s="111"/>
      <c r="W526" s="111"/>
      <c r="X526" s="111"/>
      <c r="Y526" s="111"/>
      <c r="Z526" s="111"/>
      <c r="AA526" s="111"/>
      <c r="AB526" s="111"/>
      <c r="AC526" s="111"/>
      <c r="AD526" s="111"/>
      <c r="AE526" s="111"/>
      <c r="AF526" s="111"/>
    </row>
    <row r="527" spans="1:32" x14ac:dyDescent="0.3">
      <c r="A527" s="111"/>
      <c r="B527" s="111"/>
      <c r="C527" s="111"/>
      <c r="D527" s="111"/>
      <c r="E527" s="111"/>
      <c r="F527" s="111"/>
      <c r="G527" s="111"/>
      <c r="H527" s="111"/>
      <c r="I527" s="111"/>
      <c r="J527" s="111"/>
      <c r="K527" s="111"/>
      <c r="L527" s="111"/>
      <c r="M527" s="111"/>
      <c r="N527" s="111"/>
      <c r="O527" s="111"/>
      <c r="P527" s="111"/>
      <c r="Q527" s="111"/>
      <c r="R527" s="111"/>
      <c r="S527" s="111"/>
      <c r="T527" s="111"/>
      <c r="U527" s="111"/>
      <c r="V527" s="111"/>
      <c r="W527" s="111"/>
      <c r="X527" s="111"/>
      <c r="Y527" s="111"/>
      <c r="Z527" s="111"/>
      <c r="AA527" s="111"/>
      <c r="AB527" s="111"/>
      <c r="AC527" s="111"/>
      <c r="AD527" s="111"/>
      <c r="AE527" s="111"/>
      <c r="AF527" s="111"/>
    </row>
    <row r="528" spans="1:32" x14ac:dyDescent="0.3">
      <c r="A528" s="111"/>
      <c r="B528" s="111"/>
      <c r="C528" s="111"/>
      <c r="D528" s="111"/>
      <c r="E528" s="111"/>
      <c r="F528" s="111"/>
      <c r="G528" s="111"/>
      <c r="H528" s="111"/>
      <c r="I528" s="111"/>
      <c r="J528" s="111"/>
      <c r="K528" s="111"/>
      <c r="L528" s="111"/>
      <c r="M528" s="111"/>
      <c r="N528" s="111"/>
      <c r="O528" s="111"/>
      <c r="P528" s="111"/>
      <c r="Q528" s="111"/>
      <c r="R528" s="111"/>
      <c r="S528" s="111"/>
      <c r="T528" s="111"/>
      <c r="U528" s="111"/>
      <c r="V528" s="111"/>
      <c r="W528" s="111"/>
      <c r="X528" s="111"/>
      <c r="Y528" s="111"/>
      <c r="Z528" s="111"/>
      <c r="AA528" s="111"/>
      <c r="AB528" s="111"/>
      <c r="AC528" s="111"/>
      <c r="AD528" s="111"/>
      <c r="AE528" s="111"/>
      <c r="AF528" s="111"/>
    </row>
    <row r="529" spans="1:32" x14ac:dyDescent="0.3">
      <c r="A529" s="111"/>
      <c r="B529" s="111"/>
      <c r="C529" s="111"/>
      <c r="D529" s="111"/>
      <c r="E529" s="111"/>
      <c r="F529" s="111"/>
      <c r="G529" s="111"/>
      <c r="H529" s="111"/>
      <c r="I529" s="111"/>
      <c r="J529" s="111"/>
      <c r="K529" s="111"/>
      <c r="L529" s="111"/>
      <c r="M529" s="111"/>
      <c r="N529" s="111"/>
      <c r="O529" s="111"/>
      <c r="P529" s="111"/>
      <c r="Q529" s="111"/>
      <c r="R529" s="111"/>
      <c r="S529" s="111"/>
      <c r="T529" s="111"/>
      <c r="U529" s="111"/>
      <c r="V529" s="111"/>
      <c r="W529" s="111"/>
      <c r="X529" s="111"/>
      <c r="Y529" s="111"/>
      <c r="Z529" s="111"/>
      <c r="AA529" s="111"/>
      <c r="AB529" s="111"/>
      <c r="AC529" s="111"/>
      <c r="AD529" s="111"/>
      <c r="AE529" s="111"/>
      <c r="AF529" s="111"/>
    </row>
    <row r="530" spans="1:32" x14ac:dyDescent="0.3">
      <c r="A530" s="111"/>
      <c r="B530" s="111"/>
      <c r="C530" s="111"/>
      <c r="D530" s="111"/>
      <c r="E530" s="111"/>
      <c r="F530" s="111"/>
      <c r="G530" s="111"/>
      <c r="H530" s="111"/>
      <c r="I530" s="111"/>
      <c r="J530" s="111"/>
      <c r="K530" s="111"/>
      <c r="L530" s="111"/>
      <c r="M530" s="111"/>
      <c r="N530" s="111"/>
      <c r="O530" s="111"/>
      <c r="P530" s="111"/>
      <c r="Q530" s="111"/>
      <c r="R530" s="111"/>
      <c r="S530" s="111"/>
      <c r="T530" s="111"/>
      <c r="U530" s="111"/>
      <c r="V530" s="111"/>
      <c r="W530" s="111"/>
      <c r="X530" s="111"/>
      <c r="Y530" s="111"/>
      <c r="Z530" s="111"/>
      <c r="AA530" s="111"/>
      <c r="AB530" s="111"/>
      <c r="AC530" s="111"/>
      <c r="AD530" s="111"/>
      <c r="AE530" s="111"/>
      <c r="AF530" s="111"/>
    </row>
    <row r="531" spans="1:32" x14ac:dyDescent="0.3">
      <c r="A531" s="111"/>
      <c r="B531" s="111"/>
      <c r="C531" s="111"/>
      <c r="D531" s="111"/>
      <c r="E531" s="111"/>
      <c r="F531" s="111"/>
      <c r="G531" s="111"/>
      <c r="H531" s="111"/>
      <c r="I531" s="111"/>
      <c r="J531" s="111"/>
      <c r="K531" s="111"/>
      <c r="L531" s="111"/>
      <c r="M531" s="111"/>
      <c r="N531" s="111"/>
      <c r="O531" s="111"/>
      <c r="P531" s="111"/>
      <c r="Q531" s="111"/>
      <c r="R531" s="111"/>
      <c r="S531" s="111"/>
      <c r="T531" s="111"/>
      <c r="U531" s="111"/>
      <c r="V531" s="111"/>
      <c r="W531" s="111"/>
      <c r="X531" s="111"/>
      <c r="Y531" s="111"/>
      <c r="Z531" s="111"/>
      <c r="AA531" s="111"/>
      <c r="AB531" s="111"/>
      <c r="AC531" s="111"/>
      <c r="AD531" s="111"/>
      <c r="AE531" s="111"/>
      <c r="AF531" s="111"/>
    </row>
    <row r="532" spans="1:32" x14ac:dyDescent="0.3">
      <c r="A532" s="111"/>
      <c r="B532" s="111"/>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1"/>
      <c r="AA532" s="111"/>
      <c r="AB532" s="111"/>
      <c r="AC532" s="111"/>
      <c r="AD532" s="111"/>
      <c r="AE532" s="111"/>
      <c r="AF532" s="111"/>
    </row>
    <row r="533" spans="1:32" x14ac:dyDescent="0.3">
      <c r="A533" s="111"/>
      <c r="B533" s="111"/>
      <c r="C533" s="111"/>
      <c r="D533" s="111"/>
      <c r="E533" s="111"/>
      <c r="F533" s="111"/>
      <c r="G533" s="111"/>
      <c r="H533" s="111"/>
      <c r="I533" s="111"/>
      <c r="J533" s="111"/>
      <c r="K533" s="111"/>
      <c r="L533" s="111"/>
      <c r="M533" s="111"/>
      <c r="N533" s="111"/>
      <c r="O533" s="111"/>
      <c r="P533" s="111"/>
      <c r="Q533" s="111"/>
      <c r="R533" s="111"/>
      <c r="S533" s="111"/>
      <c r="T533" s="111"/>
      <c r="U533" s="111"/>
      <c r="V533" s="111"/>
      <c r="W533" s="111"/>
      <c r="X533" s="111"/>
      <c r="Y533" s="111"/>
      <c r="Z533" s="111"/>
      <c r="AA533" s="111"/>
      <c r="AB533" s="111"/>
      <c r="AC533" s="111"/>
      <c r="AD533" s="111"/>
      <c r="AE533" s="111"/>
      <c r="AF533" s="111"/>
    </row>
    <row r="534" spans="1:32" x14ac:dyDescent="0.3">
      <c r="A534" s="111"/>
      <c r="B534" s="111"/>
      <c r="C534" s="111"/>
      <c r="D534" s="111"/>
      <c r="E534" s="111"/>
      <c r="F534" s="111"/>
      <c r="G534" s="111"/>
      <c r="H534" s="111"/>
      <c r="I534" s="111"/>
      <c r="J534" s="111"/>
      <c r="K534" s="111"/>
      <c r="L534" s="111"/>
      <c r="M534" s="111"/>
      <c r="N534" s="111"/>
      <c r="O534" s="111"/>
      <c r="P534" s="111"/>
      <c r="Q534" s="111"/>
      <c r="R534" s="111"/>
      <c r="S534" s="111"/>
      <c r="T534" s="111"/>
      <c r="U534" s="111"/>
      <c r="V534" s="111"/>
      <c r="W534" s="111"/>
      <c r="X534" s="111"/>
      <c r="Y534" s="111"/>
      <c r="Z534" s="111"/>
      <c r="AA534" s="111"/>
      <c r="AB534" s="111"/>
      <c r="AC534" s="111"/>
      <c r="AD534" s="111"/>
      <c r="AE534" s="111"/>
      <c r="AF534" s="111"/>
    </row>
    <row r="535" spans="1:32" x14ac:dyDescent="0.3">
      <c r="A535" s="111"/>
      <c r="B535" s="111"/>
      <c r="C535" s="111"/>
      <c r="D535" s="111"/>
      <c r="E535" s="111"/>
      <c r="F535" s="111"/>
      <c r="G535" s="111"/>
      <c r="H535" s="111"/>
      <c r="I535" s="111"/>
      <c r="J535" s="111"/>
      <c r="K535" s="111"/>
      <c r="L535" s="111"/>
      <c r="M535" s="111"/>
      <c r="N535" s="111"/>
      <c r="O535" s="111"/>
      <c r="P535" s="111"/>
      <c r="Q535" s="111"/>
      <c r="R535" s="111"/>
      <c r="S535" s="111"/>
      <c r="T535" s="111"/>
      <c r="U535" s="111"/>
      <c r="V535" s="111"/>
      <c r="W535" s="111"/>
      <c r="X535" s="111"/>
      <c r="Y535" s="111"/>
      <c r="Z535" s="111"/>
      <c r="AA535" s="111"/>
      <c r="AB535" s="111"/>
      <c r="AC535" s="111"/>
      <c r="AD535" s="111"/>
      <c r="AE535" s="111"/>
      <c r="AF535" s="111"/>
    </row>
    <row r="536" spans="1:32" x14ac:dyDescent="0.3">
      <c r="A536" s="111"/>
      <c r="B536" s="111"/>
      <c r="C536" s="111"/>
      <c r="D536" s="111"/>
      <c r="E536" s="111"/>
      <c r="F536" s="111"/>
      <c r="G536" s="111"/>
      <c r="H536" s="111"/>
      <c r="I536" s="111"/>
      <c r="J536" s="111"/>
      <c r="K536" s="111"/>
      <c r="L536" s="111"/>
      <c r="M536" s="111"/>
      <c r="N536" s="111"/>
      <c r="O536" s="111"/>
      <c r="P536" s="111"/>
      <c r="Q536" s="111"/>
      <c r="R536" s="111"/>
      <c r="S536" s="111"/>
      <c r="T536" s="111"/>
      <c r="U536" s="111"/>
      <c r="V536" s="111"/>
      <c r="W536" s="111"/>
      <c r="X536" s="111"/>
      <c r="Y536" s="111"/>
      <c r="Z536" s="111"/>
      <c r="AA536" s="111"/>
      <c r="AB536" s="111"/>
      <c r="AC536" s="111"/>
      <c r="AD536" s="111"/>
      <c r="AE536" s="111"/>
      <c r="AF536" s="111"/>
    </row>
    <row r="537" spans="1:32" x14ac:dyDescent="0.3">
      <c r="A537" s="111"/>
      <c r="B537" s="111"/>
      <c r="C537" s="111"/>
      <c r="D537" s="111"/>
      <c r="E537" s="111"/>
      <c r="F537" s="111"/>
      <c r="G537" s="111"/>
      <c r="H537" s="111"/>
      <c r="I537" s="111"/>
      <c r="J537" s="111"/>
      <c r="K537" s="111"/>
      <c r="L537" s="111"/>
      <c r="M537" s="111"/>
      <c r="N537" s="111"/>
      <c r="O537" s="111"/>
      <c r="P537" s="111"/>
      <c r="Q537" s="111"/>
      <c r="R537" s="111"/>
      <c r="S537" s="111"/>
      <c r="T537" s="111"/>
      <c r="U537" s="111"/>
      <c r="V537" s="111"/>
      <c r="W537" s="111"/>
      <c r="X537" s="111"/>
      <c r="Y537" s="111"/>
      <c r="Z537" s="111"/>
      <c r="AA537" s="111"/>
      <c r="AB537" s="111"/>
      <c r="AC537" s="111"/>
      <c r="AD537" s="111"/>
      <c r="AE537" s="111"/>
      <c r="AF537" s="111"/>
    </row>
    <row r="538" spans="1:32" x14ac:dyDescent="0.3">
      <c r="A538" s="111"/>
      <c r="B538" s="111"/>
      <c r="C538" s="111"/>
      <c r="D538" s="111"/>
      <c r="E538" s="111"/>
      <c r="F538" s="111"/>
      <c r="G538" s="111"/>
      <c r="H538" s="111"/>
      <c r="I538" s="111"/>
      <c r="J538" s="111"/>
      <c r="K538" s="111"/>
      <c r="L538" s="111"/>
      <c r="M538" s="111"/>
      <c r="N538" s="111"/>
      <c r="O538" s="111"/>
      <c r="P538" s="111"/>
      <c r="Q538" s="111"/>
      <c r="R538" s="111"/>
      <c r="S538" s="111"/>
      <c r="T538" s="111"/>
      <c r="U538" s="111"/>
      <c r="V538" s="111"/>
      <c r="W538" s="111"/>
      <c r="X538" s="111"/>
      <c r="Y538" s="111"/>
      <c r="Z538" s="111"/>
      <c r="AA538" s="111"/>
      <c r="AB538" s="111"/>
      <c r="AC538" s="111"/>
      <c r="AD538" s="111"/>
      <c r="AE538" s="111"/>
      <c r="AF538" s="111"/>
    </row>
    <row r="539" spans="1:32" x14ac:dyDescent="0.3">
      <c r="A539" s="111"/>
      <c r="B539" s="111"/>
      <c r="C539" s="111"/>
      <c r="D539" s="111"/>
      <c r="E539" s="111"/>
      <c r="F539" s="111"/>
      <c r="G539" s="111"/>
      <c r="H539" s="111"/>
      <c r="I539" s="111"/>
      <c r="J539" s="111"/>
      <c r="K539" s="111"/>
      <c r="L539" s="111"/>
      <c r="M539" s="111"/>
      <c r="N539" s="111"/>
      <c r="O539" s="111"/>
      <c r="P539" s="111"/>
      <c r="Q539" s="111"/>
      <c r="R539" s="111"/>
      <c r="S539" s="111"/>
      <c r="T539" s="111"/>
      <c r="U539" s="111"/>
      <c r="V539" s="111"/>
      <c r="W539" s="111"/>
      <c r="X539" s="111"/>
      <c r="Y539" s="111"/>
      <c r="Z539" s="111"/>
      <c r="AA539" s="111"/>
      <c r="AB539" s="111"/>
      <c r="AC539" s="111"/>
      <c r="AD539" s="111"/>
      <c r="AE539" s="111"/>
      <c r="AF539" s="111"/>
    </row>
    <row r="540" spans="1:32" x14ac:dyDescent="0.3">
      <c r="A540" s="111"/>
      <c r="B540" s="111"/>
      <c r="C540" s="111"/>
      <c r="D540" s="111"/>
      <c r="E540" s="111"/>
      <c r="F540" s="111"/>
      <c r="G540" s="111"/>
      <c r="H540" s="111"/>
      <c r="I540" s="111"/>
      <c r="J540" s="111"/>
      <c r="K540" s="111"/>
      <c r="L540" s="111"/>
      <c r="M540" s="111"/>
      <c r="N540" s="111"/>
      <c r="O540" s="111"/>
      <c r="P540" s="111"/>
      <c r="Q540" s="111"/>
      <c r="R540" s="111"/>
      <c r="S540" s="111"/>
      <c r="T540" s="111"/>
      <c r="U540" s="111"/>
      <c r="V540" s="111"/>
      <c r="W540" s="111"/>
      <c r="X540" s="111"/>
      <c r="Y540" s="111"/>
      <c r="Z540" s="111"/>
      <c r="AA540" s="111"/>
      <c r="AB540" s="111"/>
      <c r="AC540" s="111"/>
      <c r="AD540" s="111"/>
      <c r="AE540" s="111"/>
      <c r="AF540" s="111"/>
    </row>
    <row r="541" spans="1:32" x14ac:dyDescent="0.3">
      <c r="A541" s="111"/>
      <c r="B541" s="111"/>
      <c r="C541" s="111"/>
      <c r="D541" s="111"/>
      <c r="E541" s="111"/>
      <c r="F541" s="111"/>
      <c r="G541" s="111"/>
      <c r="H541" s="111"/>
      <c r="I541" s="111"/>
      <c r="J541" s="111"/>
      <c r="K541" s="111"/>
      <c r="L541" s="111"/>
      <c r="M541" s="111"/>
      <c r="N541" s="111"/>
      <c r="O541" s="111"/>
      <c r="P541" s="111"/>
      <c r="Q541" s="111"/>
      <c r="R541" s="111"/>
      <c r="S541" s="111"/>
      <c r="T541" s="111"/>
      <c r="U541" s="111"/>
      <c r="V541" s="111"/>
      <c r="W541" s="111"/>
      <c r="X541" s="111"/>
      <c r="Y541" s="111"/>
      <c r="Z541" s="111"/>
      <c r="AA541" s="111"/>
      <c r="AB541" s="111"/>
      <c r="AC541" s="111"/>
      <c r="AD541" s="111"/>
      <c r="AE541" s="111"/>
      <c r="AF541" s="111"/>
    </row>
    <row r="542" spans="1:32" x14ac:dyDescent="0.3">
      <c r="A542" s="111"/>
      <c r="B542" s="111"/>
      <c r="C542" s="111"/>
      <c r="D542" s="111"/>
      <c r="E542" s="111"/>
      <c r="F542" s="111"/>
      <c r="G542" s="111"/>
      <c r="H542" s="111"/>
      <c r="I542" s="111"/>
      <c r="J542" s="111"/>
      <c r="K542" s="111"/>
      <c r="L542" s="111"/>
      <c r="M542" s="111"/>
      <c r="N542" s="111"/>
      <c r="O542" s="111"/>
      <c r="P542" s="111"/>
      <c r="Q542" s="111"/>
      <c r="R542" s="111"/>
      <c r="S542" s="111"/>
      <c r="T542" s="111"/>
      <c r="U542" s="111"/>
      <c r="V542" s="111"/>
      <c r="W542" s="111"/>
      <c r="X542" s="111"/>
      <c r="Y542" s="111"/>
      <c r="Z542" s="111"/>
      <c r="AA542" s="111"/>
      <c r="AB542" s="111"/>
      <c r="AC542" s="111"/>
      <c r="AD542" s="111"/>
      <c r="AE542" s="111"/>
      <c r="AF542" s="111"/>
    </row>
    <row r="543" spans="1:32" x14ac:dyDescent="0.3">
      <c r="A543" s="111"/>
      <c r="B543" s="111"/>
      <c r="C543" s="111"/>
      <c r="D543" s="111"/>
      <c r="E543" s="111"/>
      <c r="F543" s="111"/>
      <c r="G543" s="111"/>
      <c r="H543" s="111"/>
      <c r="I543" s="111"/>
      <c r="J543" s="111"/>
      <c r="K543" s="111"/>
      <c r="L543" s="111"/>
      <c r="M543" s="111"/>
      <c r="N543" s="111"/>
      <c r="O543" s="111"/>
      <c r="P543" s="111"/>
      <c r="Q543" s="111"/>
      <c r="R543" s="111"/>
      <c r="S543" s="111"/>
      <c r="T543" s="111"/>
      <c r="U543" s="111"/>
      <c r="V543" s="111"/>
      <c r="W543" s="111"/>
      <c r="X543" s="111"/>
      <c r="Y543" s="111"/>
      <c r="Z543" s="111"/>
      <c r="AA543" s="111"/>
      <c r="AB543" s="111"/>
      <c r="AC543" s="111"/>
      <c r="AD543" s="111"/>
      <c r="AE543" s="111"/>
      <c r="AF543" s="111"/>
    </row>
    <row r="544" spans="1:32" x14ac:dyDescent="0.3">
      <c r="A544" s="111"/>
      <c r="B544" s="111"/>
      <c r="C544" s="111"/>
      <c r="D544" s="111"/>
      <c r="E544" s="111"/>
      <c r="F544" s="111"/>
      <c r="G544" s="111"/>
      <c r="H544" s="111"/>
      <c r="I544" s="111"/>
      <c r="J544" s="111"/>
      <c r="K544" s="111"/>
      <c r="L544" s="111"/>
      <c r="M544" s="111"/>
      <c r="N544" s="111"/>
      <c r="O544" s="111"/>
      <c r="P544" s="111"/>
      <c r="Q544" s="111"/>
      <c r="R544" s="111"/>
      <c r="S544" s="111"/>
      <c r="T544" s="111"/>
      <c r="U544" s="111"/>
      <c r="V544" s="111"/>
      <c r="W544" s="111"/>
      <c r="X544" s="111"/>
      <c r="Y544" s="111"/>
      <c r="Z544" s="111"/>
      <c r="AA544" s="111"/>
      <c r="AB544" s="111"/>
      <c r="AC544" s="111"/>
      <c r="AD544" s="111"/>
      <c r="AE544" s="111"/>
      <c r="AF544" s="111"/>
    </row>
    <row r="545" spans="1:32" x14ac:dyDescent="0.3">
      <c r="A545" s="111"/>
      <c r="B545" s="111"/>
      <c r="C545" s="111"/>
      <c r="D545" s="111"/>
      <c r="E545" s="111"/>
      <c r="F545" s="111"/>
      <c r="G545" s="111"/>
      <c r="H545" s="111"/>
      <c r="I545" s="111"/>
      <c r="J545" s="111"/>
      <c r="K545" s="111"/>
      <c r="L545" s="111"/>
      <c r="M545" s="111"/>
      <c r="N545" s="111"/>
      <c r="O545" s="111"/>
      <c r="P545" s="111"/>
      <c r="Q545" s="111"/>
      <c r="R545" s="111"/>
      <c r="S545" s="111"/>
      <c r="T545" s="111"/>
      <c r="U545" s="111"/>
      <c r="V545" s="111"/>
      <c r="W545" s="111"/>
      <c r="X545" s="111"/>
      <c r="Y545" s="111"/>
      <c r="Z545" s="111"/>
      <c r="AA545" s="111"/>
      <c r="AB545" s="111"/>
      <c r="AC545" s="111"/>
      <c r="AD545" s="111"/>
      <c r="AE545" s="111"/>
      <c r="AF545" s="111"/>
    </row>
    <row r="546" spans="1:32" x14ac:dyDescent="0.3">
      <c r="A546" s="111"/>
      <c r="B546" s="111"/>
      <c r="C546" s="111"/>
      <c r="D546" s="111"/>
      <c r="E546" s="111"/>
      <c r="F546" s="111"/>
      <c r="G546" s="111"/>
      <c r="H546" s="111"/>
      <c r="I546" s="111"/>
      <c r="J546" s="111"/>
      <c r="K546" s="111"/>
      <c r="L546" s="111"/>
      <c r="M546" s="111"/>
      <c r="N546" s="111"/>
      <c r="O546" s="111"/>
      <c r="P546" s="111"/>
      <c r="Q546" s="111"/>
      <c r="R546" s="111"/>
      <c r="S546" s="111"/>
      <c r="T546" s="111"/>
      <c r="U546" s="111"/>
      <c r="V546" s="111"/>
      <c r="W546" s="111"/>
      <c r="X546" s="111"/>
      <c r="Y546" s="111"/>
      <c r="Z546" s="111"/>
      <c r="AA546" s="111"/>
      <c r="AB546" s="111"/>
      <c r="AC546" s="111"/>
      <c r="AD546" s="111"/>
      <c r="AE546" s="111"/>
      <c r="AF546" s="111"/>
    </row>
    <row r="547" spans="1:32" x14ac:dyDescent="0.3">
      <c r="A547" s="111"/>
      <c r="B547" s="111"/>
      <c r="C547" s="111"/>
      <c r="D547" s="111"/>
      <c r="E547" s="111"/>
      <c r="F547" s="111"/>
      <c r="G547" s="111"/>
      <c r="H547" s="111"/>
      <c r="I547" s="111"/>
      <c r="J547" s="111"/>
      <c r="K547" s="111"/>
      <c r="L547" s="111"/>
      <c r="M547" s="111"/>
      <c r="N547" s="111"/>
      <c r="O547" s="111"/>
      <c r="P547" s="111"/>
      <c r="Q547" s="111"/>
      <c r="R547" s="111"/>
      <c r="S547" s="111"/>
      <c r="T547" s="111"/>
      <c r="U547" s="111"/>
      <c r="V547" s="111"/>
      <c r="W547" s="111"/>
      <c r="X547" s="111"/>
      <c r="Y547" s="111"/>
      <c r="Z547" s="111"/>
      <c r="AA547" s="111"/>
      <c r="AB547" s="111"/>
      <c r="AC547" s="111"/>
      <c r="AD547" s="111"/>
      <c r="AE547" s="111"/>
      <c r="AF547" s="111"/>
    </row>
    <row r="548" spans="1:32" x14ac:dyDescent="0.3">
      <c r="A548" s="111"/>
      <c r="B548" s="111"/>
      <c r="C548" s="111"/>
      <c r="D548" s="111"/>
      <c r="E548" s="111"/>
      <c r="F548" s="111"/>
      <c r="G548" s="111"/>
      <c r="H548" s="111"/>
      <c r="I548" s="111"/>
      <c r="J548" s="111"/>
      <c r="K548" s="111"/>
      <c r="L548" s="111"/>
      <c r="M548" s="111"/>
      <c r="N548" s="111"/>
      <c r="O548" s="111"/>
      <c r="P548" s="111"/>
      <c r="Q548" s="111"/>
      <c r="R548" s="111"/>
      <c r="S548" s="111"/>
      <c r="T548" s="111"/>
      <c r="U548" s="111"/>
      <c r="V548" s="111"/>
      <c r="W548" s="111"/>
      <c r="X548" s="111"/>
      <c r="Y548" s="111"/>
      <c r="Z548" s="111"/>
      <c r="AA548" s="111"/>
      <c r="AB548" s="111"/>
      <c r="AC548" s="111"/>
      <c r="AD548" s="111"/>
      <c r="AE548" s="111"/>
      <c r="AF548" s="111"/>
    </row>
    <row r="549" spans="1:32" x14ac:dyDescent="0.3">
      <c r="A549" s="111"/>
      <c r="B549" s="111"/>
      <c r="C549" s="111"/>
      <c r="D549" s="111"/>
      <c r="E549" s="111"/>
      <c r="F549" s="111"/>
      <c r="G549" s="111"/>
      <c r="H549" s="111"/>
      <c r="I549" s="111"/>
      <c r="J549" s="111"/>
      <c r="K549" s="111"/>
      <c r="L549" s="111"/>
      <c r="M549" s="111"/>
      <c r="N549" s="111"/>
      <c r="O549" s="111"/>
      <c r="P549" s="111"/>
      <c r="Q549" s="111"/>
      <c r="R549" s="111"/>
      <c r="S549" s="111"/>
      <c r="T549" s="111"/>
      <c r="U549" s="111"/>
      <c r="V549" s="111"/>
      <c r="W549" s="111"/>
      <c r="X549" s="111"/>
      <c r="Y549" s="111"/>
      <c r="Z549" s="111"/>
      <c r="AA549" s="111"/>
      <c r="AB549" s="111"/>
      <c r="AC549" s="111"/>
      <c r="AD549" s="111"/>
      <c r="AE549" s="111"/>
      <c r="AF549" s="111"/>
    </row>
    <row r="550" spans="1:32" x14ac:dyDescent="0.3">
      <c r="A550" s="111"/>
      <c r="B550" s="111"/>
      <c r="C550" s="111"/>
      <c r="D550" s="111"/>
      <c r="E550" s="111"/>
      <c r="F550" s="111"/>
      <c r="G550" s="111"/>
      <c r="H550" s="111"/>
      <c r="I550" s="111"/>
      <c r="J550" s="111"/>
      <c r="K550" s="111"/>
      <c r="L550" s="111"/>
      <c r="M550" s="111"/>
      <c r="N550" s="111"/>
      <c r="O550" s="111"/>
      <c r="P550" s="111"/>
      <c r="Q550" s="111"/>
      <c r="R550" s="111"/>
      <c r="S550" s="111"/>
      <c r="T550" s="111"/>
      <c r="U550" s="111"/>
      <c r="V550" s="111"/>
      <c r="W550" s="111"/>
      <c r="X550" s="111"/>
      <c r="Y550" s="111"/>
      <c r="Z550" s="111"/>
      <c r="AA550" s="111"/>
      <c r="AB550" s="111"/>
      <c r="AC550" s="111"/>
      <c r="AD550" s="111"/>
      <c r="AE550" s="111"/>
      <c r="AF550" s="111"/>
    </row>
    <row r="551" spans="1:32" x14ac:dyDescent="0.3">
      <c r="A551" s="111"/>
      <c r="B551" s="111"/>
      <c r="C551" s="111"/>
      <c r="D551" s="111"/>
      <c r="E551" s="111"/>
      <c r="F551" s="111"/>
      <c r="G551" s="111"/>
      <c r="H551" s="111"/>
      <c r="I551" s="111"/>
      <c r="J551" s="111"/>
      <c r="K551" s="111"/>
      <c r="L551" s="111"/>
      <c r="M551" s="111"/>
      <c r="N551" s="111"/>
      <c r="O551" s="111"/>
      <c r="P551" s="111"/>
      <c r="Q551" s="111"/>
      <c r="R551" s="111"/>
      <c r="S551" s="111"/>
      <c r="T551" s="111"/>
      <c r="U551" s="111"/>
      <c r="V551" s="111"/>
      <c r="W551" s="111"/>
      <c r="X551" s="111"/>
      <c r="Y551" s="111"/>
      <c r="Z551" s="111"/>
      <c r="AA551" s="111"/>
      <c r="AB551" s="111"/>
      <c r="AC551" s="111"/>
      <c r="AD551" s="111"/>
      <c r="AE551" s="111"/>
      <c r="AF551" s="111"/>
    </row>
    <row r="552" spans="1:32" x14ac:dyDescent="0.3">
      <c r="A552" s="111"/>
      <c r="B552" s="111"/>
      <c r="C552" s="111"/>
      <c r="D552" s="111"/>
      <c r="E552" s="111"/>
      <c r="F552" s="111"/>
      <c r="G552" s="111"/>
      <c r="H552" s="111"/>
      <c r="I552" s="111"/>
      <c r="J552" s="111"/>
      <c r="K552" s="111"/>
      <c r="L552" s="111"/>
      <c r="M552" s="111"/>
      <c r="N552" s="111"/>
      <c r="O552" s="111"/>
      <c r="P552" s="111"/>
      <c r="Q552" s="111"/>
      <c r="R552" s="111"/>
      <c r="S552" s="111"/>
      <c r="T552" s="111"/>
      <c r="U552" s="111"/>
      <c r="V552" s="111"/>
      <c r="W552" s="111"/>
      <c r="X552" s="111"/>
      <c r="Y552" s="111"/>
      <c r="Z552" s="111"/>
      <c r="AA552" s="111"/>
      <c r="AB552" s="111"/>
      <c r="AC552" s="111"/>
      <c r="AD552" s="111"/>
      <c r="AE552" s="111"/>
      <c r="AF552" s="111"/>
    </row>
    <row r="553" spans="1:32" x14ac:dyDescent="0.3">
      <c r="A553" s="111"/>
      <c r="B553" s="111"/>
      <c r="C553" s="111"/>
      <c r="D553" s="111"/>
      <c r="E553" s="111"/>
      <c r="F553" s="111"/>
      <c r="G553" s="111"/>
      <c r="H553" s="111"/>
      <c r="I553" s="111"/>
      <c r="J553" s="111"/>
      <c r="K553" s="111"/>
      <c r="L553" s="111"/>
      <c r="M553" s="111"/>
      <c r="N553" s="111"/>
      <c r="O553" s="111"/>
      <c r="P553" s="111"/>
      <c r="Q553" s="111"/>
      <c r="R553" s="111"/>
      <c r="S553" s="111"/>
      <c r="T553" s="111"/>
      <c r="U553" s="111"/>
      <c r="V553" s="111"/>
      <c r="W553" s="111"/>
      <c r="X553" s="111"/>
      <c r="Y553" s="111"/>
      <c r="Z553" s="111"/>
      <c r="AA553" s="111"/>
      <c r="AB553" s="111"/>
      <c r="AC553" s="111"/>
      <c r="AD553" s="111"/>
      <c r="AE553" s="111"/>
      <c r="AF553" s="111"/>
    </row>
    <row r="554" spans="1:32" x14ac:dyDescent="0.3">
      <c r="A554" s="111"/>
      <c r="B554" s="111"/>
      <c r="C554" s="111"/>
      <c r="D554" s="111"/>
      <c r="E554" s="111"/>
      <c r="F554" s="111"/>
      <c r="G554" s="111"/>
      <c r="H554" s="111"/>
      <c r="I554" s="111"/>
      <c r="J554" s="111"/>
      <c r="K554" s="111"/>
      <c r="L554" s="111"/>
      <c r="M554" s="111"/>
      <c r="N554" s="111"/>
      <c r="O554" s="111"/>
      <c r="P554" s="111"/>
      <c r="Q554" s="111"/>
      <c r="R554" s="111"/>
      <c r="S554" s="111"/>
      <c r="T554" s="111"/>
      <c r="U554" s="111"/>
      <c r="V554" s="111"/>
      <c r="W554" s="111"/>
      <c r="X554" s="111"/>
      <c r="Y554" s="111"/>
      <c r="Z554" s="111"/>
      <c r="AA554" s="111"/>
      <c r="AB554" s="111"/>
      <c r="AC554" s="111"/>
      <c r="AD554" s="111"/>
      <c r="AE554" s="111"/>
      <c r="AF554" s="111"/>
    </row>
    <row r="555" spans="1:32" x14ac:dyDescent="0.3">
      <c r="A555" s="111"/>
      <c r="B555" s="111"/>
      <c r="C555" s="111"/>
      <c r="D555" s="111"/>
      <c r="E555" s="111"/>
      <c r="F555" s="111"/>
      <c r="G555" s="111"/>
      <c r="H555" s="111"/>
      <c r="I555" s="111"/>
      <c r="J555" s="111"/>
      <c r="K555" s="111"/>
      <c r="L555" s="111"/>
      <c r="M555" s="111"/>
      <c r="N555" s="111"/>
      <c r="O555" s="111"/>
      <c r="P555" s="111"/>
      <c r="Q555" s="111"/>
      <c r="R555" s="111"/>
      <c r="S555" s="111"/>
      <c r="T555" s="111"/>
      <c r="U555" s="111"/>
      <c r="V555" s="111"/>
      <c r="W555" s="111"/>
      <c r="X555" s="111"/>
      <c r="Y555" s="111"/>
      <c r="Z555" s="111"/>
      <c r="AA555" s="111"/>
      <c r="AB555" s="111"/>
      <c r="AC555" s="111"/>
      <c r="AD555" s="111"/>
      <c r="AE555" s="111"/>
      <c r="AF555" s="111"/>
    </row>
    <row r="556" spans="1:32" x14ac:dyDescent="0.3">
      <c r="A556" s="111"/>
      <c r="B556" s="111"/>
      <c r="C556" s="111"/>
      <c r="D556" s="111"/>
      <c r="E556" s="111"/>
      <c r="F556" s="111"/>
      <c r="G556" s="111"/>
      <c r="H556" s="111"/>
      <c r="I556" s="111"/>
      <c r="J556" s="111"/>
      <c r="K556" s="111"/>
      <c r="L556" s="111"/>
      <c r="M556" s="111"/>
      <c r="N556" s="111"/>
      <c r="O556" s="111"/>
      <c r="P556" s="111"/>
      <c r="Q556" s="111"/>
      <c r="R556" s="111"/>
      <c r="S556" s="111"/>
      <c r="T556" s="111"/>
      <c r="U556" s="111"/>
      <c r="V556" s="111"/>
      <c r="W556" s="111"/>
      <c r="X556" s="111"/>
      <c r="Y556" s="111"/>
      <c r="Z556" s="111"/>
      <c r="AA556" s="111"/>
      <c r="AB556" s="111"/>
      <c r="AC556" s="111"/>
      <c r="AD556" s="111"/>
      <c r="AE556" s="111"/>
      <c r="AF556" s="111"/>
    </row>
    <row r="557" spans="1:32" x14ac:dyDescent="0.3">
      <c r="A557" s="111"/>
      <c r="B557" s="111"/>
      <c r="C557" s="111"/>
      <c r="D557" s="111"/>
      <c r="E557" s="111"/>
      <c r="F557" s="111"/>
      <c r="G557" s="111"/>
      <c r="H557" s="111"/>
      <c r="I557" s="111"/>
      <c r="J557" s="111"/>
      <c r="K557" s="111"/>
      <c r="L557" s="111"/>
      <c r="M557" s="111"/>
      <c r="N557" s="111"/>
      <c r="O557" s="111"/>
      <c r="P557" s="111"/>
      <c r="Q557" s="111"/>
      <c r="R557" s="111"/>
      <c r="S557" s="111"/>
      <c r="T557" s="111"/>
      <c r="U557" s="111"/>
      <c r="V557" s="111"/>
      <c r="W557" s="111"/>
      <c r="X557" s="111"/>
      <c r="Y557" s="111"/>
      <c r="Z557" s="111"/>
      <c r="AA557" s="111"/>
      <c r="AB557" s="111"/>
      <c r="AC557" s="111"/>
      <c r="AD557" s="111"/>
      <c r="AE557" s="111"/>
      <c r="AF557" s="111"/>
    </row>
    <row r="558" spans="1:32" x14ac:dyDescent="0.3">
      <c r="A558" s="111"/>
      <c r="B558" s="111"/>
      <c r="C558" s="111"/>
      <c r="D558" s="111"/>
      <c r="E558" s="111"/>
      <c r="F558" s="111"/>
      <c r="G558" s="111"/>
      <c r="H558" s="111"/>
      <c r="I558" s="111"/>
      <c r="J558" s="111"/>
      <c r="K558" s="111"/>
      <c r="L558" s="111"/>
      <c r="M558" s="111"/>
      <c r="N558" s="111"/>
      <c r="O558" s="111"/>
      <c r="P558" s="111"/>
      <c r="Q558" s="111"/>
      <c r="R558" s="111"/>
      <c r="S558" s="111"/>
      <c r="T558" s="111"/>
      <c r="U558" s="111"/>
      <c r="V558" s="111"/>
      <c r="W558" s="111"/>
      <c r="X558" s="111"/>
      <c r="Y558" s="111"/>
      <c r="Z558" s="111"/>
      <c r="AA558" s="111"/>
      <c r="AB558" s="111"/>
      <c r="AC558" s="111"/>
      <c r="AD558" s="111"/>
      <c r="AE558" s="111"/>
      <c r="AF558" s="111"/>
    </row>
    <row r="559" spans="1:32" x14ac:dyDescent="0.3">
      <c r="A559" s="111"/>
      <c r="B559" s="111"/>
      <c r="C559" s="111"/>
      <c r="D559" s="111"/>
      <c r="E559" s="111"/>
      <c r="F559" s="111"/>
      <c r="G559" s="111"/>
      <c r="H559" s="111"/>
      <c r="I559" s="111"/>
      <c r="J559" s="111"/>
      <c r="K559" s="111"/>
      <c r="L559" s="111"/>
      <c r="M559" s="111"/>
      <c r="N559" s="111"/>
      <c r="O559" s="111"/>
      <c r="P559" s="111"/>
      <c r="Q559" s="111"/>
      <c r="R559" s="111"/>
      <c r="S559" s="111"/>
      <c r="T559" s="111"/>
      <c r="U559" s="111"/>
      <c r="V559" s="111"/>
      <c r="W559" s="111"/>
      <c r="X559" s="111"/>
      <c r="Y559" s="111"/>
      <c r="Z559" s="111"/>
      <c r="AA559" s="111"/>
      <c r="AB559" s="111"/>
      <c r="AC559" s="111"/>
      <c r="AD559" s="111"/>
      <c r="AE559" s="111"/>
      <c r="AF559" s="111"/>
    </row>
    <row r="560" spans="1:32" x14ac:dyDescent="0.3">
      <c r="A560" s="111"/>
      <c r="B560" s="111"/>
      <c r="C560" s="111"/>
      <c r="D560" s="111"/>
      <c r="E560" s="111"/>
      <c r="F560" s="111"/>
      <c r="G560" s="111"/>
      <c r="H560" s="111"/>
      <c r="I560" s="111"/>
      <c r="J560" s="111"/>
      <c r="K560" s="111"/>
      <c r="L560" s="111"/>
      <c r="M560" s="111"/>
      <c r="N560" s="111"/>
      <c r="O560" s="111"/>
      <c r="P560" s="111"/>
      <c r="Q560" s="111"/>
      <c r="R560" s="111"/>
      <c r="S560" s="111"/>
      <c r="T560" s="111"/>
      <c r="U560" s="111"/>
      <c r="V560" s="111"/>
      <c r="W560" s="111"/>
      <c r="X560" s="111"/>
      <c r="Y560" s="111"/>
      <c r="Z560" s="111"/>
      <c r="AA560" s="111"/>
      <c r="AB560" s="111"/>
      <c r="AC560" s="111"/>
      <c r="AD560" s="111"/>
      <c r="AE560" s="111"/>
      <c r="AF560" s="111"/>
    </row>
    <row r="561" spans="1:32" x14ac:dyDescent="0.3">
      <c r="A561" s="111"/>
      <c r="B561" s="111"/>
      <c r="C561" s="111"/>
      <c r="D561" s="111"/>
      <c r="E561" s="111"/>
      <c r="F561" s="111"/>
      <c r="G561" s="111"/>
      <c r="H561" s="111"/>
      <c r="I561" s="111"/>
      <c r="J561" s="111"/>
      <c r="K561" s="111"/>
      <c r="L561" s="111"/>
      <c r="M561" s="111"/>
      <c r="N561" s="111"/>
      <c r="O561" s="111"/>
      <c r="P561" s="111"/>
      <c r="Q561" s="111"/>
      <c r="R561" s="111"/>
      <c r="S561" s="111"/>
      <c r="T561" s="111"/>
      <c r="U561" s="111"/>
      <c r="V561" s="111"/>
      <c r="W561" s="111"/>
      <c r="X561" s="111"/>
      <c r="Y561" s="111"/>
      <c r="Z561" s="111"/>
      <c r="AA561" s="111"/>
      <c r="AB561" s="111"/>
      <c r="AC561" s="111"/>
      <c r="AD561" s="111"/>
      <c r="AE561" s="111"/>
      <c r="AF561" s="111"/>
    </row>
    <row r="562" spans="1:32" x14ac:dyDescent="0.3">
      <c r="A562" s="111"/>
      <c r="B562" s="111"/>
      <c r="C562" s="111"/>
      <c r="D562" s="111"/>
      <c r="E562" s="111"/>
      <c r="F562" s="111"/>
      <c r="G562" s="111"/>
      <c r="H562" s="111"/>
      <c r="I562" s="111"/>
      <c r="J562" s="111"/>
      <c r="K562" s="111"/>
      <c r="L562" s="111"/>
      <c r="M562" s="111"/>
      <c r="N562" s="111"/>
      <c r="O562" s="111"/>
      <c r="P562" s="111"/>
      <c r="Q562" s="111"/>
      <c r="R562" s="111"/>
      <c r="S562" s="111"/>
      <c r="T562" s="111"/>
      <c r="U562" s="111"/>
      <c r="V562" s="111"/>
      <c r="W562" s="111"/>
      <c r="X562" s="111"/>
      <c r="Y562" s="111"/>
      <c r="Z562" s="111"/>
      <c r="AA562" s="111"/>
      <c r="AB562" s="111"/>
      <c r="AC562" s="111"/>
      <c r="AD562" s="111"/>
      <c r="AE562" s="111"/>
      <c r="AF562" s="111"/>
    </row>
    <row r="563" spans="1:32" x14ac:dyDescent="0.3">
      <c r="A563" s="111"/>
      <c r="B563" s="111"/>
      <c r="C563" s="111"/>
      <c r="D563" s="111"/>
      <c r="E563" s="111"/>
      <c r="F563" s="111"/>
      <c r="G563" s="111"/>
      <c r="H563" s="111"/>
      <c r="I563" s="111"/>
      <c r="J563" s="111"/>
      <c r="K563" s="111"/>
      <c r="L563" s="111"/>
      <c r="M563" s="111"/>
      <c r="N563" s="111"/>
      <c r="O563" s="111"/>
      <c r="P563" s="111"/>
      <c r="Q563" s="111"/>
      <c r="R563" s="111"/>
      <c r="S563" s="111"/>
      <c r="T563" s="111"/>
      <c r="U563" s="111"/>
      <c r="V563" s="111"/>
      <c r="W563" s="111"/>
      <c r="X563" s="111"/>
      <c r="Y563" s="111"/>
      <c r="Z563" s="111"/>
      <c r="AA563" s="111"/>
      <c r="AB563" s="111"/>
      <c r="AC563" s="111"/>
      <c r="AD563" s="111"/>
      <c r="AE563" s="111"/>
      <c r="AF563" s="111"/>
    </row>
    <row r="564" spans="1:32" x14ac:dyDescent="0.3">
      <c r="A564" s="111"/>
      <c r="B564" s="111"/>
      <c r="C564" s="111"/>
      <c r="D564" s="111"/>
      <c r="E564" s="111"/>
      <c r="F564" s="111"/>
      <c r="G564" s="111"/>
      <c r="H564" s="111"/>
      <c r="I564" s="111"/>
      <c r="J564" s="111"/>
      <c r="K564" s="111"/>
      <c r="L564" s="111"/>
      <c r="M564" s="111"/>
      <c r="N564" s="111"/>
      <c r="O564" s="111"/>
      <c r="P564" s="111"/>
      <c r="Q564" s="111"/>
      <c r="R564" s="111"/>
      <c r="S564" s="111"/>
      <c r="T564" s="111"/>
      <c r="U564" s="111"/>
      <c r="V564" s="111"/>
      <c r="W564" s="111"/>
      <c r="X564" s="111"/>
      <c r="Y564" s="111"/>
      <c r="Z564" s="111"/>
      <c r="AA564" s="111"/>
      <c r="AB564" s="111"/>
      <c r="AC564" s="111"/>
      <c r="AD564" s="111"/>
      <c r="AE564" s="111"/>
      <c r="AF564" s="111"/>
    </row>
    <row r="565" spans="1:32" x14ac:dyDescent="0.3">
      <c r="A565" s="111"/>
      <c r="B565" s="111"/>
      <c r="C565" s="111"/>
      <c r="D565" s="111"/>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c r="AA565" s="111"/>
      <c r="AB565" s="111"/>
      <c r="AC565" s="111"/>
      <c r="AD565" s="111"/>
      <c r="AE565" s="111"/>
      <c r="AF565" s="111"/>
    </row>
    <row r="566" spans="1:32" x14ac:dyDescent="0.3">
      <c r="A566" s="111"/>
      <c r="B566" s="111"/>
      <c r="C566" s="111"/>
      <c r="D566" s="111"/>
      <c r="E566" s="111"/>
      <c r="F566" s="111"/>
      <c r="G566" s="111"/>
      <c r="H566" s="111"/>
      <c r="I566" s="111"/>
      <c r="J566" s="111"/>
      <c r="K566" s="111"/>
      <c r="L566" s="111"/>
      <c r="M566" s="111"/>
      <c r="N566" s="111"/>
      <c r="O566" s="111"/>
      <c r="P566" s="111"/>
      <c r="Q566" s="111"/>
      <c r="R566" s="111"/>
      <c r="S566" s="111"/>
      <c r="T566" s="111"/>
      <c r="U566" s="111"/>
      <c r="V566" s="111"/>
      <c r="W566" s="111"/>
      <c r="X566" s="111"/>
      <c r="Y566" s="111"/>
      <c r="Z566" s="111"/>
      <c r="AA566" s="111"/>
      <c r="AB566" s="111"/>
      <c r="AC566" s="111"/>
      <c r="AD566" s="111"/>
      <c r="AE566" s="111"/>
      <c r="AF566" s="111"/>
    </row>
    <row r="567" spans="1:32" x14ac:dyDescent="0.3">
      <c r="A567" s="111"/>
      <c r="B567" s="111"/>
      <c r="C567" s="111"/>
      <c r="D567" s="111"/>
      <c r="E567" s="111"/>
      <c r="F567" s="111"/>
      <c r="G567" s="111"/>
      <c r="H567" s="111"/>
      <c r="I567" s="111"/>
      <c r="J567" s="111"/>
      <c r="K567" s="111"/>
      <c r="L567" s="111"/>
      <c r="M567" s="111"/>
      <c r="N567" s="111"/>
      <c r="O567" s="111"/>
      <c r="P567" s="111"/>
      <c r="Q567" s="111"/>
      <c r="R567" s="111"/>
      <c r="S567" s="111"/>
      <c r="T567" s="111"/>
      <c r="U567" s="111"/>
      <c r="V567" s="111"/>
      <c r="W567" s="111"/>
      <c r="X567" s="111"/>
      <c r="Y567" s="111"/>
      <c r="Z567" s="111"/>
      <c r="AA567" s="111"/>
      <c r="AB567" s="111"/>
      <c r="AC567" s="111"/>
      <c r="AD567" s="111"/>
      <c r="AE567" s="111"/>
      <c r="AF567" s="111"/>
    </row>
    <row r="568" spans="1:32" x14ac:dyDescent="0.3">
      <c r="A568" s="111"/>
      <c r="B568" s="111"/>
      <c r="C568" s="111"/>
      <c r="D568" s="111"/>
      <c r="E568" s="111"/>
      <c r="F568" s="111"/>
      <c r="G568" s="111"/>
      <c r="H568" s="111"/>
      <c r="I568" s="111"/>
      <c r="J568" s="111"/>
      <c r="K568" s="111"/>
      <c r="L568" s="111"/>
      <c r="M568" s="111"/>
      <c r="N568" s="111"/>
      <c r="O568" s="111"/>
      <c r="P568" s="111"/>
      <c r="Q568" s="111"/>
      <c r="R568" s="111"/>
      <c r="S568" s="111"/>
      <c r="T568" s="111"/>
      <c r="U568" s="111"/>
      <c r="V568" s="111"/>
      <c r="W568" s="111"/>
      <c r="X568" s="111"/>
      <c r="Y568" s="111"/>
      <c r="Z568" s="111"/>
      <c r="AA568" s="111"/>
      <c r="AB568" s="111"/>
      <c r="AC568" s="111"/>
      <c r="AD568" s="111"/>
      <c r="AE568" s="111"/>
      <c r="AF568" s="111"/>
    </row>
    <row r="569" spans="1:32" x14ac:dyDescent="0.3">
      <c r="A569" s="111"/>
      <c r="B569" s="111"/>
      <c r="C569" s="111"/>
      <c r="D569" s="111"/>
      <c r="E569" s="111"/>
      <c r="F569" s="111"/>
      <c r="G569" s="111"/>
      <c r="H569" s="111"/>
      <c r="I569" s="111"/>
      <c r="J569" s="111"/>
      <c r="K569" s="111"/>
      <c r="L569" s="111"/>
      <c r="M569" s="111"/>
      <c r="N569" s="111"/>
      <c r="O569" s="111"/>
      <c r="P569" s="111"/>
      <c r="Q569" s="111"/>
      <c r="R569" s="111"/>
      <c r="S569" s="111"/>
      <c r="T569" s="111"/>
      <c r="U569" s="111"/>
      <c r="V569" s="111"/>
      <c r="W569" s="111"/>
      <c r="X569" s="111"/>
      <c r="Y569" s="111"/>
      <c r="Z569" s="111"/>
      <c r="AA569" s="111"/>
      <c r="AB569" s="111"/>
      <c r="AC569" s="111"/>
      <c r="AD569" s="111"/>
      <c r="AE569" s="111"/>
      <c r="AF569" s="111"/>
    </row>
    <row r="570" spans="1:32" x14ac:dyDescent="0.3">
      <c r="A570" s="111"/>
      <c r="B570" s="111"/>
      <c r="C570" s="111"/>
      <c r="D570" s="111"/>
      <c r="E570" s="111"/>
      <c r="F570" s="111"/>
      <c r="G570" s="111"/>
      <c r="H570" s="111"/>
      <c r="I570" s="111"/>
      <c r="J570" s="111"/>
      <c r="K570" s="111"/>
      <c r="L570" s="111"/>
      <c r="M570" s="111"/>
      <c r="N570" s="111"/>
      <c r="O570" s="111"/>
      <c r="P570" s="111"/>
      <c r="Q570" s="111"/>
      <c r="R570" s="111"/>
      <c r="S570" s="111"/>
      <c r="T570" s="111"/>
      <c r="U570" s="111"/>
      <c r="V570" s="111"/>
      <c r="W570" s="111"/>
      <c r="X570" s="111"/>
      <c r="Y570" s="111"/>
      <c r="Z570" s="111"/>
      <c r="AA570" s="111"/>
      <c r="AB570" s="111"/>
      <c r="AC570" s="111"/>
      <c r="AD570" s="111"/>
      <c r="AE570" s="111"/>
      <c r="AF570" s="111"/>
    </row>
    <row r="571" spans="1:32" x14ac:dyDescent="0.3">
      <c r="A571" s="111"/>
      <c r="B571" s="111"/>
      <c r="C571" s="111"/>
      <c r="D571" s="111"/>
      <c r="E571" s="111"/>
      <c r="F571" s="111"/>
      <c r="G571" s="111"/>
      <c r="H571" s="111"/>
      <c r="I571" s="111"/>
      <c r="J571" s="111"/>
      <c r="K571" s="111"/>
      <c r="L571" s="111"/>
      <c r="M571" s="111"/>
      <c r="N571" s="111"/>
      <c r="O571" s="111"/>
      <c r="P571" s="111"/>
      <c r="Q571" s="111"/>
      <c r="R571" s="111"/>
      <c r="S571" s="111"/>
      <c r="T571" s="111"/>
      <c r="U571" s="111"/>
      <c r="V571" s="111"/>
      <c r="W571" s="111"/>
      <c r="X571" s="111"/>
      <c r="Y571" s="111"/>
      <c r="Z571" s="111"/>
      <c r="AA571" s="111"/>
      <c r="AB571" s="111"/>
      <c r="AC571" s="111"/>
      <c r="AD571" s="111"/>
      <c r="AE571" s="111"/>
      <c r="AF571" s="111"/>
    </row>
    <row r="572" spans="1:32" x14ac:dyDescent="0.3">
      <c r="A572" s="111"/>
      <c r="B572" s="111"/>
      <c r="C572" s="111"/>
      <c r="D572" s="111"/>
      <c r="E572" s="111"/>
      <c r="F572" s="111"/>
      <c r="G572" s="111"/>
      <c r="H572" s="111"/>
      <c r="I572" s="111"/>
      <c r="J572" s="111"/>
      <c r="K572" s="111"/>
      <c r="L572" s="111"/>
      <c r="M572" s="111"/>
      <c r="N572" s="111"/>
      <c r="O572" s="111"/>
      <c r="P572" s="111"/>
      <c r="Q572" s="111"/>
      <c r="R572" s="111"/>
      <c r="S572" s="111"/>
      <c r="T572" s="111"/>
      <c r="U572" s="111"/>
      <c r="V572" s="111"/>
      <c r="W572" s="111"/>
      <c r="X572" s="111"/>
      <c r="Y572" s="111"/>
      <c r="Z572" s="111"/>
      <c r="AA572" s="111"/>
      <c r="AB572" s="111"/>
      <c r="AC572" s="111"/>
      <c r="AD572" s="111"/>
      <c r="AE572" s="111"/>
      <c r="AF572" s="111"/>
    </row>
    <row r="573" spans="1:32" x14ac:dyDescent="0.3">
      <c r="A573" s="111"/>
      <c r="B573" s="111"/>
      <c r="C573" s="111"/>
      <c r="D573" s="111"/>
      <c r="E573" s="111"/>
      <c r="F573" s="111"/>
      <c r="G573" s="111"/>
      <c r="H573" s="111"/>
      <c r="I573" s="111"/>
      <c r="J573" s="111"/>
      <c r="K573" s="111"/>
      <c r="L573" s="111"/>
      <c r="M573" s="111"/>
      <c r="N573" s="111"/>
      <c r="O573" s="111"/>
      <c r="P573" s="111"/>
      <c r="Q573" s="111"/>
      <c r="R573" s="111"/>
      <c r="S573" s="111"/>
      <c r="T573" s="111"/>
      <c r="U573" s="111"/>
      <c r="V573" s="111"/>
      <c r="W573" s="111"/>
      <c r="X573" s="111"/>
      <c r="Y573" s="111"/>
      <c r="Z573" s="111"/>
      <c r="AA573" s="111"/>
      <c r="AB573" s="111"/>
      <c r="AC573" s="111"/>
      <c r="AD573" s="111"/>
      <c r="AE573" s="111"/>
      <c r="AF573" s="111"/>
    </row>
    <row r="574" spans="1:32" x14ac:dyDescent="0.3">
      <c r="A574" s="111"/>
      <c r="B574" s="111"/>
      <c r="C574" s="111"/>
      <c r="D574" s="111"/>
      <c r="E574" s="111"/>
      <c r="F574" s="111"/>
      <c r="G574" s="111"/>
      <c r="H574" s="111"/>
      <c r="I574" s="111"/>
      <c r="J574" s="111"/>
      <c r="K574" s="111"/>
      <c r="L574" s="111"/>
      <c r="M574" s="111"/>
      <c r="N574" s="111"/>
      <c r="O574" s="111"/>
      <c r="P574" s="111"/>
      <c r="Q574" s="111"/>
      <c r="R574" s="111"/>
      <c r="S574" s="111"/>
      <c r="T574" s="111"/>
      <c r="U574" s="111"/>
      <c r="V574" s="111"/>
      <c r="W574" s="111"/>
      <c r="X574" s="111"/>
      <c r="Y574" s="111"/>
      <c r="Z574" s="111"/>
      <c r="AA574" s="111"/>
      <c r="AB574" s="111"/>
      <c r="AC574" s="111"/>
      <c r="AD574" s="111"/>
      <c r="AE574" s="111"/>
      <c r="AF574" s="111"/>
    </row>
    <row r="575" spans="1:32" x14ac:dyDescent="0.3">
      <c r="A575" s="111"/>
      <c r="B575" s="111"/>
      <c r="C575" s="111"/>
      <c r="D575" s="111"/>
      <c r="E575" s="111"/>
      <c r="F575" s="111"/>
      <c r="G575" s="111"/>
      <c r="H575" s="111"/>
      <c r="I575" s="111"/>
      <c r="J575" s="111"/>
      <c r="K575" s="111"/>
      <c r="L575" s="111"/>
      <c r="M575" s="111"/>
      <c r="N575" s="111"/>
      <c r="O575" s="111"/>
      <c r="P575" s="111"/>
      <c r="Q575" s="111"/>
      <c r="R575" s="111"/>
      <c r="S575" s="111"/>
      <c r="T575" s="111"/>
      <c r="U575" s="111"/>
      <c r="V575" s="111"/>
      <c r="W575" s="111"/>
      <c r="X575" s="111"/>
      <c r="Y575" s="111"/>
      <c r="Z575" s="111"/>
      <c r="AA575" s="111"/>
      <c r="AB575" s="111"/>
      <c r="AC575" s="111"/>
      <c r="AD575" s="111"/>
      <c r="AE575" s="111"/>
      <c r="AF575" s="111"/>
    </row>
    <row r="576" spans="1:32" x14ac:dyDescent="0.3">
      <c r="A576" s="111"/>
      <c r="B576" s="111"/>
      <c r="C576" s="111"/>
      <c r="D576" s="111"/>
      <c r="E576" s="111"/>
      <c r="F576" s="111"/>
      <c r="G576" s="111"/>
      <c r="H576" s="111"/>
      <c r="I576" s="111"/>
      <c r="J576" s="111"/>
      <c r="K576" s="111"/>
      <c r="L576" s="111"/>
      <c r="M576" s="111"/>
      <c r="N576" s="111"/>
      <c r="O576" s="111"/>
      <c r="P576" s="111"/>
      <c r="Q576" s="111"/>
      <c r="R576" s="111"/>
      <c r="S576" s="111"/>
      <c r="T576" s="111"/>
      <c r="U576" s="111"/>
      <c r="V576" s="111"/>
      <c r="W576" s="111"/>
      <c r="X576" s="111"/>
      <c r="Y576" s="111"/>
      <c r="Z576" s="111"/>
      <c r="AA576" s="111"/>
      <c r="AB576" s="111"/>
      <c r="AC576" s="111"/>
      <c r="AD576" s="111"/>
      <c r="AE576" s="111"/>
      <c r="AF576" s="111"/>
    </row>
    <row r="577" spans="1:32" x14ac:dyDescent="0.3">
      <c r="A577" s="111"/>
      <c r="B577" s="111"/>
      <c r="C577" s="111"/>
      <c r="D577" s="111"/>
      <c r="E577" s="111"/>
      <c r="F577" s="111"/>
      <c r="G577" s="111"/>
      <c r="H577" s="111"/>
      <c r="I577" s="111"/>
      <c r="J577" s="111"/>
      <c r="K577" s="111"/>
      <c r="L577" s="111"/>
      <c r="M577" s="111"/>
      <c r="N577" s="111"/>
      <c r="O577" s="111"/>
      <c r="P577" s="111"/>
      <c r="Q577" s="111"/>
      <c r="R577" s="111"/>
      <c r="S577" s="111"/>
      <c r="T577" s="111"/>
      <c r="U577" s="111"/>
      <c r="V577" s="111"/>
      <c r="W577" s="111"/>
      <c r="X577" s="111"/>
      <c r="Y577" s="111"/>
      <c r="Z577" s="111"/>
      <c r="AA577" s="111"/>
      <c r="AB577" s="111"/>
      <c r="AC577" s="111"/>
      <c r="AD577" s="111"/>
      <c r="AE577" s="111"/>
      <c r="AF577" s="111"/>
    </row>
    <row r="578" spans="1:32" x14ac:dyDescent="0.3">
      <c r="A578" s="111"/>
      <c r="B578" s="111"/>
      <c r="C578" s="111"/>
      <c r="D578" s="111"/>
      <c r="E578" s="111"/>
      <c r="F578" s="111"/>
      <c r="G578" s="111"/>
      <c r="H578" s="111"/>
      <c r="I578" s="111"/>
      <c r="J578" s="111"/>
      <c r="K578" s="111"/>
      <c r="L578" s="111"/>
      <c r="M578" s="111"/>
      <c r="N578" s="111"/>
      <c r="O578" s="111"/>
      <c r="P578" s="111"/>
      <c r="Q578" s="111"/>
      <c r="R578" s="111"/>
      <c r="S578" s="111"/>
      <c r="T578" s="111"/>
      <c r="U578" s="111"/>
      <c r="V578" s="111"/>
      <c r="W578" s="111"/>
      <c r="X578" s="111"/>
      <c r="Y578" s="111"/>
      <c r="Z578" s="111"/>
      <c r="AA578" s="111"/>
      <c r="AB578" s="111"/>
      <c r="AC578" s="111"/>
      <c r="AD578" s="111"/>
      <c r="AE578" s="111"/>
      <c r="AF578" s="111"/>
    </row>
    <row r="579" spans="1:32" x14ac:dyDescent="0.3">
      <c r="A579" s="111"/>
      <c r="B579" s="111"/>
      <c r="C579" s="111"/>
      <c r="D579" s="111"/>
      <c r="E579" s="111"/>
      <c r="F579" s="111"/>
      <c r="G579" s="111"/>
      <c r="H579" s="111"/>
      <c r="I579" s="111"/>
      <c r="J579" s="111"/>
      <c r="K579" s="111"/>
      <c r="L579" s="111"/>
      <c r="M579" s="111"/>
      <c r="N579" s="111"/>
      <c r="O579" s="111"/>
      <c r="P579" s="111"/>
      <c r="Q579" s="111"/>
      <c r="R579" s="111"/>
      <c r="S579" s="111"/>
      <c r="T579" s="111"/>
      <c r="U579" s="111"/>
      <c r="V579" s="111"/>
      <c r="W579" s="111"/>
      <c r="X579" s="111"/>
      <c r="Y579" s="111"/>
      <c r="Z579" s="111"/>
      <c r="AA579" s="111"/>
      <c r="AB579" s="111"/>
      <c r="AC579" s="111"/>
      <c r="AD579" s="111"/>
      <c r="AE579" s="111"/>
      <c r="AF579" s="111"/>
    </row>
    <row r="580" spans="1:32" x14ac:dyDescent="0.3">
      <c r="A580" s="111"/>
      <c r="B580" s="111"/>
      <c r="C580" s="111"/>
      <c r="D580" s="111"/>
      <c r="E580" s="111"/>
      <c r="F580" s="111"/>
      <c r="G580" s="111"/>
      <c r="H580" s="111"/>
      <c r="I580" s="111"/>
      <c r="J580" s="111"/>
      <c r="K580" s="111"/>
      <c r="L580" s="111"/>
      <c r="M580" s="111"/>
      <c r="N580" s="111"/>
      <c r="O580" s="111"/>
      <c r="P580" s="111"/>
      <c r="Q580" s="111"/>
      <c r="R580" s="111"/>
      <c r="S580" s="111"/>
      <c r="T580" s="111"/>
      <c r="U580" s="111"/>
      <c r="V580" s="111"/>
      <c r="W580" s="111"/>
      <c r="X580" s="111"/>
      <c r="Y580" s="111"/>
      <c r="Z580" s="111"/>
      <c r="AA580" s="111"/>
      <c r="AB580" s="111"/>
      <c r="AC580" s="111"/>
      <c r="AD580" s="111"/>
      <c r="AE580" s="111"/>
      <c r="AF580" s="111"/>
    </row>
    <row r="581" spans="1:32" x14ac:dyDescent="0.3">
      <c r="A581" s="111"/>
      <c r="B581" s="111"/>
      <c r="C581" s="111"/>
      <c r="D581" s="111"/>
      <c r="E581" s="111"/>
      <c r="F581" s="111"/>
      <c r="G581" s="111"/>
      <c r="H581" s="111"/>
      <c r="I581" s="111"/>
      <c r="J581" s="111"/>
      <c r="K581" s="111"/>
      <c r="L581" s="111"/>
      <c r="M581" s="111"/>
      <c r="N581" s="111"/>
      <c r="O581" s="111"/>
      <c r="P581" s="111"/>
      <c r="Q581" s="111"/>
      <c r="R581" s="111"/>
      <c r="S581" s="111"/>
      <c r="T581" s="111"/>
      <c r="U581" s="111"/>
      <c r="V581" s="111"/>
      <c r="W581" s="111"/>
      <c r="X581" s="111"/>
      <c r="Y581" s="111"/>
      <c r="Z581" s="111"/>
      <c r="AA581" s="111"/>
      <c r="AB581" s="111"/>
      <c r="AC581" s="111"/>
      <c r="AD581" s="111"/>
      <c r="AE581" s="111"/>
      <c r="AF581" s="111"/>
    </row>
    <row r="582" spans="1:32" x14ac:dyDescent="0.3">
      <c r="A582" s="111"/>
      <c r="B582" s="111"/>
      <c r="C582" s="111"/>
      <c r="D582" s="111"/>
      <c r="E582" s="111"/>
      <c r="F582" s="111"/>
      <c r="G582" s="111"/>
      <c r="H582" s="111"/>
      <c r="I582" s="111"/>
      <c r="J582" s="111"/>
      <c r="K582" s="111"/>
      <c r="L582" s="111"/>
      <c r="M582" s="111"/>
      <c r="N582" s="111"/>
      <c r="O582" s="111"/>
      <c r="P582" s="111"/>
      <c r="Q582" s="111"/>
      <c r="R582" s="111"/>
      <c r="S582" s="111"/>
      <c r="T582" s="111"/>
      <c r="U582" s="111"/>
      <c r="V582" s="111"/>
      <c r="W582" s="111"/>
      <c r="X582" s="111"/>
      <c r="Y582" s="111"/>
      <c r="Z582" s="111"/>
      <c r="AA582" s="111"/>
      <c r="AB582" s="111"/>
      <c r="AC582" s="111"/>
      <c r="AD582" s="111"/>
      <c r="AE582" s="111"/>
      <c r="AF582" s="111"/>
    </row>
    <row r="583" spans="1:32" x14ac:dyDescent="0.3">
      <c r="A583" s="111"/>
      <c r="B583" s="111"/>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1"/>
      <c r="AA583" s="111"/>
      <c r="AB583" s="111"/>
      <c r="AC583" s="111"/>
      <c r="AD583" s="111"/>
      <c r="AE583" s="111"/>
      <c r="AF583" s="111"/>
    </row>
    <row r="584" spans="1:32" x14ac:dyDescent="0.3">
      <c r="A584" s="111"/>
      <c r="B584" s="111"/>
      <c r="C584" s="111"/>
      <c r="D584" s="111"/>
      <c r="E584" s="111"/>
      <c r="F584" s="111"/>
      <c r="G584" s="111"/>
      <c r="H584" s="111"/>
      <c r="I584" s="111"/>
      <c r="J584" s="111"/>
      <c r="K584" s="111"/>
      <c r="L584" s="111"/>
      <c r="M584" s="111"/>
      <c r="N584" s="111"/>
      <c r="O584" s="111"/>
      <c r="P584" s="111"/>
      <c r="Q584" s="111"/>
      <c r="R584" s="111"/>
      <c r="S584" s="111"/>
      <c r="T584" s="111"/>
      <c r="U584" s="111"/>
      <c r="V584" s="111"/>
      <c r="W584" s="111"/>
      <c r="X584" s="111"/>
      <c r="Y584" s="111"/>
      <c r="Z584" s="111"/>
      <c r="AA584" s="111"/>
      <c r="AB584" s="111"/>
      <c r="AC584" s="111"/>
      <c r="AD584" s="111"/>
      <c r="AE584" s="111"/>
      <c r="AF584" s="111"/>
    </row>
    <row r="585" spans="1:32" x14ac:dyDescent="0.3">
      <c r="A585" s="111"/>
      <c r="B585" s="111"/>
      <c r="C585" s="111"/>
      <c r="D585" s="111"/>
      <c r="E585" s="111"/>
      <c r="F585" s="111"/>
      <c r="G585" s="111"/>
      <c r="H585" s="111"/>
      <c r="I585" s="111"/>
      <c r="J585" s="111"/>
      <c r="K585" s="111"/>
      <c r="L585" s="111"/>
      <c r="M585" s="111"/>
      <c r="N585" s="111"/>
      <c r="O585" s="111"/>
      <c r="P585" s="111"/>
      <c r="Q585" s="111"/>
      <c r="R585" s="111"/>
      <c r="S585" s="111"/>
      <c r="T585" s="111"/>
      <c r="U585" s="111"/>
      <c r="V585" s="111"/>
      <c r="W585" s="111"/>
      <c r="X585" s="111"/>
      <c r="Y585" s="111"/>
      <c r="Z585" s="111"/>
      <c r="AA585" s="111"/>
      <c r="AB585" s="111"/>
      <c r="AC585" s="111"/>
      <c r="AD585" s="111"/>
      <c r="AE585" s="111"/>
      <c r="AF585" s="111"/>
    </row>
    <row r="586" spans="1:32" x14ac:dyDescent="0.3">
      <c r="A586" s="111"/>
      <c r="B586" s="111"/>
      <c r="C586" s="111"/>
      <c r="D586" s="111"/>
      <c r="E586" s="111"/>
      <c r="F586" s="111"/>
      <c r="G586" s="111"/>
      <c r="H586" s="111"/>
      <c r="I586" s="111"/>
      <c r="J586" s="111"/>
      <c r="K586" s="111"/>
      <c r="L586" s="111"/>
      <c r="M586" s="111"/>
      <c r="N586" s="111"/>
      <c r="O586" s="111"/>
      <c r="P586" s="111"/>
      <c r="Q586" s="111"/>
      <c r="R586" s="111"/>
      <c r="S586" s="111"/>
      <c r="T586" s="111"/>
      <c r="U586" s="111"/>
      <c r="V586" s="111"/>
      <c r="W586" s="111"/>
      <c r="X586" s="111"/>
      <c r="Y586" s="111"/>
      <c r="Z586" s="111"/>
      <c r="AA586" s="111"/>
      <c r="AB586" s="111"/>
      <c r="AC586" s="111"/>
      <c r="AD586" s="111"/>
      <c r="AE586" s="111"/>
      <c r="AF586" s="111"/>
    </row>
    <row r="587" spans="1:32" x14ac:dyDescent="0.3">
      <c r="A587" s="111"/>
      <c r="B587" s="111"/>
      <c r="C587" s="111"/>
      <c r="D587" s="111"/>
      <c r="E587" s="111"/>
      <c r="F587" s="111"/>
      <c r="G587" s="111"/>
      <c r="H587" s="111"/>
      <c r="I587" s="111"/>
      <c r="J587" s="111"/>
      <c r="K587" s="111"/>
      <c r="L587" s="111"/>
      <c r="M587" s="111"/>
      <c r="N587" s="111"/>
      <c r="O587" s="111"/>
      <c r="P587" s="111"/>
      <c r="Q587" s="111"/>
      <c r="R587" s="111"/>
      <c r="S587" s="111"/>
      <c r="T587" s="111"/>
      <c r="U587" s="111"/>
      <c r="V587" s="111"/>
      <c r="W587" s="111"/>
      <c r="X587" s="111"/>
      <c r="Y587" s="111"/>
      <c r="Z587" s="111"/>
      <c r="AA587" s="111"/>
      <c r="AB587" s="111"/>
      <c r="AC587" s="111"/>
      <c r="AD587" s="111"/>
      <c r="AE587" s="111"/>
      <c r="AF587" s="111"/>
    </row>
    <row r="588" spans="1:32" x14ac:dyDescent="0.3">
      <c r="A588" s="111"/>
      <c r="B588" s="111"/>
      <c r="C588" s="111"/>
      <c r="D588" s="111"/>
      <c r="E588" s="111"/>
      <c r="F588" s="111"/>
      <c r="G588" s="111"/>
      <c r="H588" s="111"/>
      <c r="I588" s="111"/>
      <c r="J588" s="111"/>
      <c r="K588" s="111"/>
      <c r="L588" s="111"/>
      <c r="M588" s="111"/>
      <c r="N588" s="111"/>
      <c r="O588" s="111"/>
      <c r="P588" s="111"/>
      <c r="Q588" s="111"/>
      <c r="R588" s="111"/>
      <c r="S588" s="111"/>
      <c r="T588" s="111"/>
      <c r="U588" s="111"/>
      <c r="V588" s="111"/>
      <c r="W588" s="111"/>
      <c r="X588" s="111"/>
      <c r="Y588" s="111"/>
      <c r="Z588" s="111"/>
      <c r="AA588" s="111"/>
      <c r="AB588" s="111"/>
      <c r="AC588" s="111"/>
      <c r="AD588" s="111"/>
      <c r="AE588" s="111"/>
      <c r="AF588" s="111"/>
    </row>
    <row r="589" spans="1:32" x14ac:dyDescent="0.3">
      <c r="A589" s="111"/>
      <c r="B589" s="111"/>
      <c r="C589" s="111"/>
      <c r="D589" s="111"/>
      <c r="E589" s="111"/>
      <c r="F589" s="111"/>
      <c r="G589" s="111"/>
      <c r="H589" s="111"/>
      <c r="I589" s="111"/>
      <c r="J589" s="111"/>
      <c r="K589" s="111"/>
      <c r="L589" s="111"/>
      <c r="M589" s="111"/>
      <c r="N589" s="111"/>
      <c r="O589" s="111"/>
      <c r="P589" s="111"/>
      <c r="Q589" s="111"/>
      <c r="R589" s="111"/>
      <c r="S589" s="111"/>
      <c r="T589" s="111"/>
      <c r="U589" s="111"/>
      <c r="V589" s="111"/>
      <c r="W589" s="111"/>
      <c r="X589" s="111"/>
      <c r="Y589" s="111"/>
      <c r="Z589" s="111"/>
      <c r="AA589" s="111"/>
      <c r="AB589" s="111"/>
      <c r="AC589" s="111"/>
      <c r="AD589" s="111"/>
      <c r="AE589" s="111"/>
      <c r="AF589" s="111"/>
    </row>
    <row r="590" spans="1:32" x14ac:dyDescent="0.3">
      <c r="A590" s="111"/>
      <c r="B590" s="111"/>
      <c r="C590" s="111"/>
      <c r="D590" s="111"/>
      <c r="E590" s="111"/>
      <c r="F590" s="111"/>
      <c r="G590" s="111"/>
      <c r="H590" s="111"/>
      <c r="I590" s="111"/>
      <c r="J590" s="111"/>
      <c r="K590" s="111"/>
      <c r="L590" s="111"/>
      <c r="M590" s="111"/>
      <c r="N590" s="111"/>
      <c r="O590" s="111"/>
      <c r="P590" s="111"/>
      <c r="Q590" s="111"/>
      <c r="R590" s="111"/>
      <c r="S590" s="111"/>
      <c r="T590" s="111"/>
      <c r="U590" s="111"/>
      <c r="V590" s="111"/>
      <c r="W590" s="111"/>
      <c r="X590" s="111"/>
      <c r="Y590" s="111"/>
      <c r="Z590" s="111"/>
      <c r="AA590" s="111"/>
      <c r="AB590" s="111"/>
      <c r="AC590" s="111"/>
      <c r="AD590" s="111"/>
      <c r="AE590" s="111"/>
      <c r="AF590" s="111"/>
    </row>
    <row r="591" spans="1:32" x14ac:dyDescent="0.3">
      <c r="A591" s="111"/>
      <c r="B591" s="111"/>
      <c r="C591" s="111"/>
      <c r="D591" s="111"/>
      <c r="E591" s="111"/>
      <c r="F591" s="111"/>
      <c r="G591" s="111"/>
      <c r="H591" s="111"/>
      <c r="I591" s="111"/>
      <c r="J591" s="111"/>
      <c r="K591" s="111"/>
      <c r="L591" s="111"/>
      <c r="M591" s="111"/>
      <c r="N591" s="111"/>
      <c r="O591" s="111"/>
      <c r="P591" s="111"/>
      <c r="Q591" s="111"/>
      <c r="R591" s="111"/>
      <c r="S591" s="111"/>
      <c r="T591" s="111"/>
      <c r="U591" s="111"/>
      <c r="V591" s="111"/>
      <c r="W591" s="111"/>
      <c r="X591" s="111"/>
      <c r="Y591" s="111"/>
      <c r="Z591" s="111"/>
      <c r="AA591" s="111"/>
      <c r="AB591" s="111"/>
      <c r="AC591" s="111"/>
      <c r="AD591" s="111"/>
      <c r="AE591" s="111"/>
      <c r="AF591" s="111"/>
    </row>
    <row r="592" spans="1:32" x14ac:dyDescent="0.3">
      <c r="A592" s="111"/>
      <c r="B592" s="111"/>
      <c r="C592" s="111"/>
      <c r="D592" s="111"/>
      <c r="E592" s="111"/>
      <c r="F592" s="111"/>
      <c r="G592" s="111"/>
      <c r="H592" s="111"/>
      <c r="I592" s="111"/>
      <c r="J592" s="111"/>
      <c r="K592" s="111"/>
      <c r="L592" s="111"/>
      <c r="M592" s="111"/>
      <c r="N592" s="111"/>
      <c r="O592" s="111"/>
      <c r="P592" s="111"/>
      <c r="Q592" s="111"/>
      <c r="R592" s="111"/>
      <c r="S592" s="111"/>
      <c r="T592" s="111"/>
      <c r="U592" s="111"/>
      <c r="V592" s="111"/>
      <c r="W592" s="111"/>
      <c r="X592" s="111"/>
      <c r="Y592" s="111"/>
      <c r="Z592" s="111"/>
      <c r="AA592" s="111"/>
      <c r="AB592" s="111"/>
      <c r="AC592" s="111"/>
      <c r="AD592" s="111"/>
      <c r="AE592" s="111"/>
      <c r="AF592" s="111"/>
    </row>
    <row r="593" spans="1:32" x14ac:dyDescent="0.3">
      <c r="A593" s="111"/>
      <c r="B593" s="111"/>
      <c r="C593" s="111"/>
      <c r="D593" s="111"/>
      <c r="E593" s="111"/>
      <c r="F593" s="111"/>
      <c r="G593" s="111"/>
      <c r="H593" s="111"/>
      <c r="I593" s="111"/>
      <c r="J593" s="111"/>
      <c r="K593" s="111"/>
      <c r="L593" s="111"/>
      <c r="M593" s="111"/>
      <c r="N593" s="111"/>
      <c r="O593" s="111"/>
      <c r="P593" s="111"/>
      <c r="Q593" s="111"/>
      <c r="R593" s="111"/>
      <c r="S593" s="111"/>
      <c r="T593" s="111"/>
      <c r="U593" s="111"/>
      <c r="V593" s="111"/>
      <c r="W593" s="111"/>
      <c r="X593" s="111"/>
      <c r="Y593" s="111"/>
      <c r="Z593" s="111"/>
      <c r="AA593" s="111"/>
      <c r="AB593" s="111"/>
      <c r="AC593" s="111"/>
      <c r="AD593" s="111"/>
      <c r="AE593" s="111"/>
      <c r="AF593" s="111"/>
    </row>
    <row r="594" spans="1:32" x14ac:dyDescent="0.3">
      <c r="A594" s="111"/>
      <c r="B594" s="111"/>
      <c r="C594" s="111"/>
      <c r="D594" s="111"/>
      <c r="E594" s="111"/>
      <c r="F594" s="111"/>
      <c r="G594" s="111"/>
      <c r="H594" s="111"/>
      <c r="I594" s="111"/>
      <c r="J594" s="111"/>
      <c r="K594" s="111"/>
      <c r="L594" s="111"/>
      <c r="M594" s="111"/>
      <c r="N594" s="111"/>
      <c r="O594" s="111"/>
      <c r="P594" s="111"/>
      <c r="Q594" s="111"/>
      <c r="R594" s="111"/>
      <c r="S594" s="111"/>
      <c r="T594" s="111"/>
      <c r="U594" s="111"/>
      <c r="V594" s="111"/>
      <c r="W594" s="111"/>
      <c r="X594" s="111"/>
      <c r="Y594" s="111"/>
      <c r="Z594" s="111"/>
      <c r="AA594" s="111"/>
      <c r="AB594" s="111"/>
      <c r="AC594" s="111"/>
      <c r="AD594" s="111"/>
      <c r="AE594" s="111"/>
      <c r="AF594" s="111"/>
    </row>
    <row r="595" spans="1:32" x14ac:dyDescent="0.3">
      <c r="A595" s="111"/>
      <c r="B595" s="111"/>
      <c r="C595" s="111"/>
      <c r="D595" s="111"/>
      <c r="E595" s="111"/>
      <c r="F595" s="111"/>
      <c r="G595" s="111"/>
      <c r="H595" s="111"/>
      <c r="I595" s="111"/>
      <c r="J595" s="111"/>
      <c r="K595" s="111"/>
      <c r="L595" s="111"/>
      <c r="M595" s="111"/>
      <c r="N595" s="111"/>
      <c r="O595" s="111"/>
      <c r="P595" s="111"/>
      <c r="Q595" s="111"/>
      <c r="R595" s="111"/>
      <c r="S595" s="111"/>
      <c r="T595" s="111"/>
      <c r="U595" s="111"/>
      <c r="V595" s="111"/>
      <c r="W595" s="111"/>
      <c r="X595" s="111"/>
      <c r="Y595" s="111"/>
      <c r="Z595" s="111"/>
      <c r="AA595" s="111"/>
      <c r="AB595" s="111"/>
      <c r="AC595" s="111"/>
      <c r="AD595" s="111"/>
      <c r="AE595" s="111"/>
      <c r="AF595" s="111"/>
    </row>
    <row r="596" spans="1:32" x14ac:dyDescent="0.3">
      <c r="A596" s="111"/>
      <c r="B596" s="111"/>
      <c r="C596" s="111"/>
      <c r="D596" s="111"/>
      <c r="E596" s="111"/>
      <c r="F596" s="111"/>
      <c r="G596" s="111"/>
      <c r="H596" s="111"/>
      <c r="I596" s="111"/>
      <c r="J596" s="111"/>
      <c r="K596" s="111"/>
      <c r="L596" s="111"/>
      <c r="M596" s="111"/>
      <c r="N596" s="111"/>
      <c r="O596" s="111"/>
      <c r="P596" s="111"/>
      <c r="Q596" s="111"/>
      <c r="R596" s="111"/>
      <c r="S596" s="111"/>
      <c r="T596" s="111"/>
      <c r="U596" s="111"/>
      <c r="V596" s="111"/>
      <c r="W596" s="111"/>
      <c r="X596" s="111"/>
      <c r="Y596" s="111"/>
      <c r="Z596" s="111"/>
      <c r="AA596" s="111"/>
      <c r="AB596" s="111"/>
      <c r="AC596" s="111"/>
      <c r="AD596" s="111"/>
      <c r="AE596" s="111"/>
      <c r="AF596" s="111"/>
    </row>
    <row r="597" spans="1:32" x14ac:dyDescent="0.3">
      <c r="A597" s="111"/>
      <c r="B597" s="111"/>
      <c r="C597" s="111"/>
      <c r="D597" s="111"/>
      <c r="E597" s="111"/>
      <c r="F597" s="111"/>
      <c r="G597" s="111"/>
      <c r="H597" s="111"/>
      <c r="I597" s="111"/>
      <c r="J597" s="111"/>
      <c r="K597" s="111"/>
      <c r="L597" s="111"/>
      <c r="M597" s="111"/>
      <c r="N597" s="111"/>
      <c r="O597" s="111"/>
      <c r="P597" s="111"/>
      <c r="Q597" s="111"/>
      <c r="R597" s="111"/>
      <c r="S597" s="111"/>
      <c r="T597" s="111"/>
      <c r="U597" s="111"/>
      <c r="V597" s="111"/>
      <c r="W597" s="111"/>
      <c r="X597" s="111"/>
      <c r="Y597" s="111"/>
      <c r="Z597" s="111"/>
      <c r="AA597" s="111"/>
      <c r="AB597" s="111"/>
      <c r="AC597" s="111"/>
      <c r="AD597" s="111"/>
      <c r="AE597" s="111"/>
      <c r="AF597" s="111"/>
    </row>
    <row r="598" spans="1:32" x14ac:dyDescent="0.3">
      <c r="A598" s="111"/>
      <c r="B598" s="111"/>
      <c r="C598" s="111"/>
      <c r="D598" s="111"/>
      <c r="E598" s="111"/>
      <c r="F598" s="111"/>
      <c r="G598" s="111"/>
      <c r="H598" s="111"/>
      <c r="I598" s="111"/>
      <c r="J598" s="111"/>
      <c r="K598" s="111"/>
      <c r="L598" s="111"/>
      <c r="M598" s="111"/>
      <c r="N598" s="111"/>
      <c r="O598" s="111"/>
      <c r="P598" s="111"/>
      <c r="Q598" s="111"/>
      <c r="R598" s="111"/>
      <c r="S598" s="111"/>
      <c r="T598" s="111"/>
      <c r="U598" s="111"/>
      <c r="V598" s="111"/>
      <c r="W598" s="111"/>
      <c r="X598" s="111"/>
      <c r="Y598" s="111"/>
      <c r="Z598" s="111"/>
      <c r="AA598" s="111"/>
      <c r="AB598" s="111"/>
      <c r="AC598" s="111"/>
      <c r="AD598" s="111"/>
      <c r="AE598" s="111"/>
      <c r="AF598" s="111"/>
    </row>
    <row r="599" spans="1:32" x14ac:dyDescent="0.3">
      <c r="A599" s="111"/>
      <c r="B599" s="111"/>
      <c r="C599" s="111"/>
      <c r="D599" s="111"/>
      <c r="E599" s="111"/>
      <c r="F599" s="111"/>
      <c r="G599" s="111"/>
      <c r="H599" s="111"/>
      <c r="I599" s="111"/>
      <c r="J599" s="111"/>
      <c r="K599" s="111"/>
      <c r="L599" s="111"/>
      <c r="M599" s="111"/>
      <c r="N599" s="111"/>
      <c r="O599" s="111"/>
      <c r="P599" s="111"/>
      <c r="Q599" s="111"/>
      <c r="R599" s="111"/>
      <c r="S599" s="111"/>
      <c r="T599" s="111"/>
      <c r="U599" s="111"/>
      <c r="V599" s="111"/>
      <c r="W599" s="111"/>
      <c r="X599" s="111"/>
      <c r="Y599" s="111"/>
      <c r="Z599" s="111"/>
      <c r="AA599" s="111"/>
      <c r="AB599" s="111"/>
      <c r="AC599" s="111"/>
      <c r="AD599" s="111"/>
      <c r="AE599" s="111"/>
      <c r="AF599" s="111"/>
    </row>
    <row r="600" spans="1:32" x14ac:dyDescent="0.3">
      <c r="A600" s="111"/>
      <c r="B600" s="111"/>
      <c r="C600" s="111"/>
      <c r="D600" s="111"/>
      <c r="E600" s="111"/>
      <c r="F600" s="111"/>
      <c r="G600" s="111"/>
      <c r="H600" s="111"/>
      <c r="I600" s="111"/>
      <c r="J600" s="111"/>
      <c r="K600" s="111"/>
      <c r="L600" s="111"/>
      <c r="M600" s="111"/>
      <c r="N600" s="111"/>
      <c r="O600" s="111"/>
      <c r="P600" s="111"/>
      <c r="Q600" s="111"/>
      <c r="R600" s="111"/>
      <c r="S600" s="111"/>
      <c r="T600" s="111"/>
      <c r="U600" s="111"/>
      <c r="V600" s="111"/>
      <c r="W600" s="111"/>
      <c r="X600" s="111"/>
      <c r="Y600" s="111"/>
      <c r="Z600" s="111"/>
      <c r="AA600" s="111"/>
      <c r="AB600" s="111"/>
      <c r="AC600" s="111"/>
      <c r="AD600" s="111"/>
      <c r="AE600" s="111"/>
      <c r="AF600" s="111"/>
    </row>
    <row r="601" spans="1:32" x14ac:dyDescent="0.3">
      <c r="A601" s="111"/>
      <c r="B601" s="111"/>
      <c r="C601" s="111"/>
      <c r="D601" s="111"/>
      <c r="E601" s="111"/>
      <c r="F601" s="111"/>
      <c r="G601" s="111"/>
      <c r="H601" s="111"/>
      <c r="I601" s="111"/>
      <c r="J601" s="111"/>
      <c r="K601" s="111"/>
      <c r="L601" s="111"/>
      <c r="M601" s="111"/>
      <c r="N601" s="111"/>
      <c r="O601" s="111"/>
      <c r="P601" s="111"/>
      <c r="Q601" s="111"/>
      <c r="R601" s="111"/>
      <c r="S601" s="111"/>
      <c r="T601" s="111"/>
      <c r="U601" s="111"/>
      <c r="V601" s="111"/>
      <c r="W601" s="111"/>
      <c r="X601" s="111"/>
      <c r="Y601" s="111"/>
      <c r="Z601" s="111"/>
      <c r="AA601" s="111"/>
      <c r="AB601" s="111"/>
      <c r="AC601" s="111"/>
      <c r="AD601" s="111"/>
      <c r="AE601" s="111"/>
      <c r="AF601" s="111"/>
    </row>
    <row r="602" spans="1:32" x14ac:dyDescent="0.3">
      <c r="A602" s="111"/>
      <c r="B602" s="111"/>
      <c r="C602" s="111"/>
      <c r="D602" s="111"/>
      <c r="E602" s="111"/>
      <c r="F602" s="111"/>
      <c r="G602" s="111"/>
      <c r="H602" s="111"/>
      <c r="I602" s="111"/>
      <c r="J602" s="111"/>
      <c r="K602" s="111"/>
      <c r="L602" s="111"/>
      <c r="M602" s="111"/>
      <c r="N602" s="111"/>
      <c r="O602" s="111"/>
      <c r="P602" s="111"/>
      <c r="Q602" s="111"/>
      <c r="R602" s="111"/>
      <c r="S602" s="111"/>
      <c r="T602" s="111"/>
      <c r="U602" s="111"/>
      <c r="V602" s="111"/>
      <c r="W602" s="111"/>
      <c r="X602" s="111"/>
      <c r="Y602" s="111"/>
      <c r="Z602" s="111"/>
      <c r="AA602" s="111"/>
      <c r="AB602" s="111"/>
      <c r="AC602" s="111"/>
      <c r="AD602" s="111"/>
      <c r="AE602" s="111"/>
      <c r="AF602" s="111"/>
    </row>
    <row r="603" spans="1:32" x14ac:dyDescent="0.3">
      <c r="A603" s="111"/>
      <c r="B603" s="111"/>
      <c r="C603" s="111"/>
      <c r="D603" s="111"/>
      <c r="E603" s="111"/>
      <c r="F603" s="111"/>
      <c r="G603" s="111"/>
      <c r="H603" s="111"/>
      <c r="I603" s="111"/>
      <c r="J603" s="111"/>
      <c r="K603" s="111"/>
      <c r="L603" s="111"/>
      <c r="M603" s="111"/>
      <c r="N603" s="111"/>
      <c r="O603" s="111"/>
      <c r="P603" s="111"/>
      <c r="Q603" s="111"/>
      <c r="R603" s="111"/>
      <c r="S603" s="111"/>
      <c r="T603" s="111"/>
      <c r="U603" s="111"/>
      <c r="V603" s="111"/>
      <c r="W603" s="111"/>
      <c r="X603" s="111"/>
      <c r="Y603" s="111"/>
      <c r="Z603" s="111"/>
      <c r="AA603" s="111"/>
      <c r="AB603" s="111"/>
      <c r="AC603" s="111"/>
      <c r="AD603" s="111"/>
      <c r="AE603" s="111"/>
      <c r="AF603" s="111"/>
    </row>
    <row r="604" spans="1:32" x14ac:dyDescent="0.3">
      <c r="A604" s="111"/>
      <c r="B604" s="111"/>
      <c r="C604" s="111"/>
      <c r="D604" s="111"/>
      <c r="E604" s="111"/>
      <c r="F604" s="111"/>
      <c r="G604" s="111"/>
      <c r="H604" s="111"/>
      <c r="I604" s="111"/>
      <c r="J604" s="111"/>
      <c r="K604" s="111"/>
      <c r="L604" s="111"/>
      <c r="M604" s="111"/>
      <c r="N604" s="111"/>
      <c r="O604" s="111"/>
      <c r="P604" s="111"/>
      <c r="Q604" s="111"/>
      <c r="R604" s="111"/>
      <c r="S604" s="111"/>
      <c r="T604" s="111"/>
      <c r="U604" s="111"/>
      <c r="V604" s="111"/>
      <c r="W604" s="111"/>
      <c r="X604" s="111"/>
      <c r="Y604" s="111"/>
      <c r="Z604" s="111"/>
      <c r="AA604" s="111"/>
      <c r="AB604" s="111"/>
      <c r="AC604" s="111"/>
      <c r="AD604" s="111"/>
      <c r="AE604" s="111"/>
      <c r="AF604" s="111"/>
    </row>
    <row r="605" spans="1:32" x14ac:dyDescent="0.3">
      <c r="A605" s="111"/>
      <c r="B605" s="111"/>
      <c r="C605" s="111"/>
      <c r="D605" s="111"/>
      <c r="E605" s="111"/>
      <c r="F605" s="111"/>
      <c r="G605" s="111"/>
      <c r="H605" s="111"/>
      <c r="I605" s="111"/>
      <c r="J605" s="111"/>
      <c r="K605" s="111"/>
      <c r="L605" s="111"/>
      <c r="M605" s="111"/>
      <c r="N605" s="111"/>
      <c r="O605" s="111"/>
      <c r="P605" s="111"/>
      <c r="Q605" s="111"/>
      <c r="R605" s="111"/>
      <c r="S605" s="111"/>
      <c r="T605" s="111"/>
      <c r="U605" s="111"/>
      <c r="V605" s="111"/>
      <c r="W605" s="111"/>
      <c r="X605" s="111"/>
      <c r="Y605" s="111"/>
      <c r="Z605" s="111"/>
      <c r="AA605" s="111"/>
      <c r="AB605" s="111"/>
      <c r="AC605" s="111"/>
      <c r="AD605" s="111"/>
      <c r="AE605" s="111"/>
      <c r="AF605" s="111"/>
    </row>
    <row r="606" spans="1:32" x14ac:dyDescent="0.3">
      <c r="A606" s="111"/>
      <c r="B606" s="111"/>
      <c r="C606" s="111"/>
      <c r="D606" s="111"/>
      <c r="E606" s="111"/>
      <c r="F606" s="111"/>
      <c r="G606" s="111"/>
      <c r="H606" s="111"/>
      <c r="I606" s="111"/>
      <c r="J606" s="111"/>
      <c r="K606" s="111"/>
      <c r="L606" s="111"/>
      <c r="M606" s="111"/>
      <c r="N606" s="111"/>
      <c r="O606" s="111"/>
      <c r="P606" s="111"/>
      <c r="Q606" s="111"/>
      <c r="R606" s="111"/>
      <c r="S606" s="111"/>
      <c r="T606" s="111"/>
      <c r="U606" s="111"/>
      <c r="V606" s="111"/>
      <c r="W606" s="111"/>
      <c r="X606" s="111"/>
      <c r="Y606" s="111"/>
      <c r="Z606" s="111"/>
      <c r="AA606" s="111"/>
      <c r="AB606" s="111"/>
      <c r="AC606" s="111"/>
      <c r="AD606" s="111"/>
      <c r="AE606" s="111"/>
      <c r="AF606" s="111"/>
    </row>
    <row r="607" spans="1:32" x14ac:dyDescent="0.3">
      <c r="A607" s="111"/>
      <c r="B607" s="111"/>
      <c r="C607" s="111"/>
      <c r="D607" s="111"/>
      <c r="E607" s="111"/>
      <c r="F607" s="111"/>
      <c r="G607" s="111"/>
      <c r="H607" s="111"/>
      <c r="I607" s="111"/>
      <c r="J607" s="111"/>
      <c r="K607" s="111"/>
      <c r="L607" s="111"/>
      <c r="M607" s="111"/>
      <c r="N607" s="111"/>
      <c r="O607" s="111"/>
      <c r="P607" s="111"/>
      <c r="Q607" s="111"/>
      <c r="R607" s="111"/>
      <c r="S607" s="111"/>
      <c r="T607" s="111"/>
      <c r="U607" s="111"/>
      <c r="V607" s="111"/>
      <c r="W607" s="111"/>
      <c r="X607" s="111"/>
      <c r="Y607" s="111"/>
      <c r="Z607" s="111"/>
      <c r="AA607" s="111"/>
      <c r="AB607" s="111"/>
      <c r="AC607" s="111"/>
      <c r="AD607" s="111"/>
      <c r="AE607" s="111"/>
      <c r="AF607" s="111"/>
    </row>
    <row r="608" spans="1:32" x14ac:dyDescent="0.3">
      <c r="A608" s="111"/>
      <c r="B608" s="111"/>
      <c r="C608" s="111"/>
      <c r="D608" s="111"/>
      <c r="E608" s="111"/>
      <c r="F608" s="111"/>
      <c r="G608" s="111"/>
      <c r="H608" s="111"/>
      <c r="I608" s="111"/>
      <c r="J608" s="111"/>
      <c r="K608" s="111"/>
      <c r="L608" s="111"/>
      <c r="M608" s="111"/>
      <c r="N608" s="111"/>
      <c r="O608" s="111"/>
      <c r="P608" s="111"/>
      <c r="Q608" s="111"/>
      <c r="R608" s="111"/>
      <c r="S608" s="111"/>
      <c r="T608" s="111"/>
      <c r="U608" s="111"/>
      <c r="V608" s="111"/>
      <c r="W608" s="111"/>
      <c r="X608" s="111"/>
      <c r="Y608" s="111"/>
      <c r="Z608" s="111"/>
      <c r="AA608" s="111"/>
      <c r="AB608" s="111"/>
      <c r="AC608" s="111"/>
      <c r="AD608" s="111"/>
      <c r="AE608" s="111"/>
      <c r="AF608" s="111"/>
    </row>
    <row r="609" spans="1:32" x14ac:dyDescent="0.3">
      <c r="A609" s="111"/>
      <c r="B609" s="111"/>
      <c r="C609" s="111"/>
      <c r="D609" s="111"/>
      <c r="E609" s="111"/>
      <c r="F609" s="111"/>
      <c r="G609" s="111"/>
      <c r="H609" s="111"/>
      <c r="I609" s="111"/>
      <c r="J609" s="111"/>
      <c r="K609" s="111"/>
      <c r="L609" s="111"/>
      <c r="M609" s="111"/>
      <c r="N609" s="111"/>
      <c r="O609" s="111"/>
      <c r="P609" s="111"/>
      <c r="Q609" s="111"/>
      <c r="R609" s="111"/>
      <c r="S609" s="111"/>
      <c r="T609" s="111"/>
      <c r="U609" s="111"/>
      <c r="V609" s="111"/>
      <c r="W609" s="111"/>
      <c r="X609" s="111"/>
      <c r="Y609" s="111"/>
      <c r="Z609" s="111"/>
      <c r="AA609" s="111"/>
      <c r="AB609" s="111"/>
      <c r="AC609" s="111"/>
      <c r="AD609" s="111"/>
      <c r="AE609" s="111"/>
      <c r="AF609" s="111"/>
    </row>
    <row r="610" spans="1:32" x14ac:dyDescent="0.3">
      <c r="A610" s="111"/>
      <c r="B610" s="111"/>
      <c r="C610" s="111"/>
      <c r="D610" s="111"/>
      <c r="E610" s="111"/>
      <c r="F610" s="111"/>
      <c r="G610" s="111"/>
      <c r="H610" s="111"/>
      <c r="I610" s="111"/>
      <c r="J610" s="111"/>
      <c r="K610" s="111"/>
      <c r="L610" s="111"/>
      <c r="M610" s="111"/>
      <c r="N610" s="111"/>
      <c r="O610" s="111"/>
      <c r="P610" s="111"/>
      <c r="Q610" s="111"/>
      <c r="R610" s="111"/>
      <c r="S610" s="111"/>
      <c r="T610" s="111"/>
      <c r="U610" s="111"/>
      <c r="V610" s="111"/>
      <c r="W610" s="111"/>
      <c r="X610" s="111"/>
      <c r="Y610" s="111"/>
      <c r="Z610" s="111"/>
      <c r="AA610" s="111"/>
      <c r="AB610" s="111"/>
      <c r="AC610" s="111"/>
      <c r="AD610" s="111"/>
      <c r="AE610" s="111"/>
      <c r="AF610" s="111"/>
    </row>
    <row r="611" spans="1:32" x14ac:dyDescent="0.3">
      <c r="A611" s="111"/>
      <c r="B611" s="111"/>
      <c r="C611" s="111"/>
      <c r="D611" s="111"/>
      <c r="E611" s="111"/>
      <c r="F611" s="111"/>
      <c r="G611" s="111"/>
      <c r="H611" s="111"/>
      <c r="I611" s="111"/>
      <c r="J611" s="111"/>
      <c r="K611" s="111"/>
      <c r="L611" s="111"/>
      <c r="M611" s="111"/>
      <c r="N611" s="111"/>
      <c r="O611" s="111"/>
      <c r="P611" s="111"/>
      <c r="Q611" s="111"/>
      <c r="R611" s="111"/>
      <c r="S611" s="111"/>
      <c r="T611" s="111"/>
      <c r="U611" s="111"/>
      <c r="V611" s="111"/>
      <c r="W611" s="111"/>
      <c r="X611" s="111"/>
      <c r="Y611" s="111"/>
      <c r="Z611" s="111"/>
      <c r="AA611" s="111"/>
      <c r="AB611" s="111"/>
      <c r="AC611" s="111"/>
      <c r="AD611" s="111"/>
      <c r="AE611" s="111"/>
      <c r="AF611" s="111"/>
    </row>
    <row r="612" spans="1:32" x14ac:dyDescent="0.3">
      <c r="A612" s="111"/>
      <c r="B612" s="111"/>
      <c r="C612" s="111"/>
      <c r="D612" s="111"/>
      <c r="E612" s="111"/>
      <c r="F612" s="111"/>
      <c r="G612" s="111"/>
      <c r="H612" s="111"/>
      <c r="I612" s="111"/>
      <c r="J612" s="111"/>
      <c r="K612" s="111"/>
      <c r="L612" s="111"/>
      <c r="M612" s="111"/>
      <c r="N612" s="111"/>
      <c r="O612" s="111"/>
      <c r="P612" s="111"/>
      <c r="Q612" s="111"/>
      <c r="R612" s="111"/>
      <c r="S612" s="111"/>
      <c r="T612" s="111"/>
      <c r="U612" s="111"/>
      <c r="V612" s="111"/>
      <c r="W612" s="111"/>
      <c r="X612" s="111"/>
      <c r="Y612" s="111"/>
      <c r="Z612" s="111"/>
      <c r="AA612" s="111"/>
      <c r="AB612" s="111"/>
      <c r="AC612" s="111"/>
      <c r="AD612" s="111"/>
      <c r="AE612" s="111"/>
      <c r="AF612" s="111"/>
    </row>
    <row r="613" spans="1:32" x14ac:dyDescent="0.3">
      <c r="A613" s="111"/>
      <c r="B613" s="111"/>
      <c r="C613" s="111"/>
      <c r="D613" s="111"/>
      <c r="E613" s="111"/>
      <c r="F613" s="111"/>
      <c r="G613" s="111"/>
      <c r="H613" s="111"/>
      <c r="I613" s="111"/>
      <c r="J613" s="111"/>
      <c r="K613" s="111"/>
      <c r="L613" s="111"/>
      <c r="M613" s="111"/>
      <c r="N613" s="111"/>
      <c r="O613" s="111"/>
      <c r="P613" s="111"/>
      <c r="Q613" s="111"/>
      <c r="R613" s="111"/>
      <c r="S613" s="111"/>
      <c r="T613" s="111"/>
      <c r="U613" s="111"/>
      <c r="V613" s="111"/>
      <c r="W613" s="111"/>
      <c r="X613" s="111"/>
      <c r="Y613" s="111"/>
      <c r="Z613" s="111"/>
      <c r="AA613" s="111"/>
      <c r="AB613" s="111"/>
      <c r="AC613" s="111"/>
      <c r="AD613" s="111"/>
      <c r="AE613" s="111"/>
      <c r="AF613" s="111"/>
    </row>
    <row r="614" spans="1:32" x14ac:dyDescent="0.3">
      <c r="A614" s="111"/>
      <c r="B614" s="111"/>
      <c r="C614" s="111"/>
      <c r="D614" s="111"/>
      <c r="E614" s="111"/>
      <c r="F614" s="111"/>
      <c r="G614" s="111"/>
      <c r="H614" s="111"/>
      <c r="I614" s="111"/>
      <c r="J614" s="111"/>
      <c r="K614" s="111"/>
      <c r="L614" s="111"/>
      <c r="M614" s="111"/>
      <c r="N614" s="111"/>
      <c r="O614" s="111"/>
      <c r="P614" s="111"/>
      <c r="Q614" s="111"/>
      <c r="R614" s="111"/>
      <c r="S614" s="111"/>
      <c r="T614" s="111"/>
      <c r="U614" s="111"/>
      <c r="V614" s="111"/>
      <c r="W614" s="111"/>
      <c r="X614" s="111"/>
      <c r="Y614" s="111"/>
      <c r="Z614" s="111"/>
      <c r="AA614" s="111"/>
      <c r="AB614" s="111"/>
      <c r="AC614" s="111"/>
      <c r="AD614" s="111"/>
      <c r="AE614" s="111"/>
      <c r="AF614" s="111"/>
    </row>
    <row r="615" spans="1:32" x14ac:dyDescent="0.3">
      <c r="A615" s="111"/>
      <c r="B615" s="111"/>
      <c r="C615" s="111"/>
      <c r="D615" s="111"/>
      <c r="E615" s="111"/>
      <c r="F615" s="111"/>
      <c r="G615" s="111"/>
      <c r="H615" s="111"/>
      <c r="I615" s="111"/>
      <c r="J615" s="111"/>
      <c r="K615" s="111"/>
      <c r="L615" s="111"/>
      <c r="M615" s="111"/>
      <c r="N615" s="111"/>
      <c r="O615" s="111"/>
      <c r="P615" s="111"/>
      <c r="Q615" s="111"/>
      <c r="R615" s="111"/>
      <c r="S615" s="111"/>
      <c r="T615" s="111"/>
      <c r="U615" s="111"/>
      <c r="V615" s="111"/>
      <c r="W615" s="111"/>
      <c r="X615" s="111"/>
      <c r="Y615" s="111"/>
      <c r="Z615" s="111"/>
      <c r="AA615" s="111"/>
      <c r="AB615" s="111"/>
      <c r="AC615" s="111"/>
      <c r="AD615" s="111"/>
      <c r="AE615" s="111"/>
      <c r="AF615" s="111"/>
    </row>
    <row r="616" spans="1:32" x14ac:dyDescent="0.3">
      <c r="A616" s="111"/>
      <c r="B616" s="111"/>
      <c r="C616" s="111"/>
      <c r="D616" s="111"/>
      <c r="E616" s="111"/>
      <c r="F616" s="111"/>
      <c r="G616" s="111"/>
      <c r="H616" s="111"/>
      <c r="I616" s="111"/>
      <c r="J616" s="111"/>
      <c r="K616" s="111"/>
      <c r="L616" s="111"/>
      <c r="M616" s="111"/>
      <c r="N616" s="111"/>
      <c r="O616" s="111"/>
      <c r="P616" s="111"/>
      <c r="Q616" s="111"/>
      <c r="R616" s="111"/>
      <c r="S616" s="111"/>
      <c r="T616" s="111"/>
      <c r="U616" s="111"/>
      <c r="V616" s="111"/>
      <c r="W616" s="111"/>
      <c r="X616" s="111"/>
      <c r="Y616" s="111"/>
      <c r="Z616" s="111"/>
      <c r="AA616" s="111"/>
      <c r="AB616" s="111"/>
      <c r="AC616" s="111"/>
      <c r="AD616" s="111"/>
      <c r="AE616" s="111"/>
      <c r="AF616" s="111"/>
    </row>
    <row r="617" spans="1:32" x14ac:dyDescent="0.3">
      <c r="A617" s="111"/>
      <c r="B617" s="111"/>
      <c r="C617" s="111"/>
      <c r="D617" s="111"/>
      <c r="E617" s="111"/>
      <c r="F617" s="111"/>
      <c r="G617" s="111"/>
      <c r="H617" s="111"/>
      <c r="I617" s="111"/>
      <c r="J617" s="111"/>
      <c r="K617" s="111"/>
      <c r="L617" s="111"/>
      <c r="M617" s="111"/>
      <c r="N617" s="111"/>
      <c r="O617" s="111"/>
      <c r="P617" s="111"/>
      <c r="Q617" s="111"/>
      <c r="R617" s="111"/>
      <c r="S617" s="111"/>
      <c r="T617" s="111"/>
      <c r="U617" s="111"/>
      <c r="V617" s="111"/>
      <c r="W617" s="111"/>
      <c r="X617" s="111"/>
      <c r="Y617" s="111"/>
      <c r="Z617" s="111"/>
      <c r="AA617" s="111"/>
      <c r="AB617" s="111"/>
      <c r="AC617" s="111"/>
      <c r="AD617" s="111"/>
      <c r="AE617" s="111"/>
      <c r="AF617" s="111"/>
    </row>
    <row r="618" spans="1:32" x14ac:dyDescent="0.3">
      <c r="A618" s="111"/>
      <c r="B618" s="111"/>
      <c r="C618" s="111"/>
      <c r="D618" s="111"/>
      <c r="E618" s="111"/>
      <c r="F618" s="111"/>
      <c r="G618" s="111"/>
      <c r="H618" s="111"/>
      <c r="I618" s="111"/>
      <c r="J618" s="111"/>
      <c r="K618" s="111"/>
      <c r="L618" s="111"/>
      <c r="M618" s="111"/>
      <c r="N618" s="111"/>
      <c r="O618" s="111"/>
      <c r="P618" s="111"/>
      <c r="Q618" s="111"/>
      <c r="R618" s="111"/>
      <c r="S618" s="111"/>
      <c r="T618" s="111"/>
      <c r="U618" s="111"/>
      <c r="V618" s="111"/>
      <c r="W618" s="111"/>
      <c r="X618" s="111"/>
      <c r="Y618" s="111"/>
      <c r="Z618" s="111"/>
      <c r="AA618" s="111"/>
      <c r="AB618" s="111"/>
      <c r="AC618" s="111"/>
      <c r="AD618" s="111"/>
      <c r="AE618" s="111"/>
      <c r="AF618" s="111"/>
    </row>
    <row r="619" spans="1:32" x14ac:dyDescent="0.3">
      <c r="A619" s="111"/>
      <c r="B619" s="111"/>
      <c r="C619" s="111"/>
      <c r="D619" s="111"/>
      <c r="E619" s="111"/>
      <c r="F619" s="111"/>
      <c r="G619" s="111"/>
      <c r="H619" s="111"/>
      <c r="I619" s="111"/>
      <c r="J619" s="111"/>
      <c r="K619" s="111"/>
      <c r="L619" s="111"/>
      <c r="M619" s="111"/>
      <c r="N619" s="111"/>
      <c r="O619" s="111"/>
      <c r="P619" s="111"/>
      <c r="Q619" s="111"/>
      <c r="R619" s="111"/>
      <c r="S619" s="111"/>
      <c r="T619" s="111"/>
      <c r="U619" s="111"/>
      <c r="V619" s="111"/>
      <c r="W619" s="111"/>
      <c r="X619" s="111"/>
      <c r="Y619" s="111"/>
      <c r="Z619" s="111"/>
      <c r="AA619" s="111"/>
      <c r="AB619" s="111"/>
      <c r="AC619" s="111"/>
      <c r="AD619" s="111"/>
      <c r="AE619" s="111"/>
      <c r="AF619" s="111"/>
    </row>
    <row r="620" spans="1:32" x14ac:dyDescent="0.3">
      <c r="A620" s="111"/>
      <c r="B620" s="111"/>
      <c r="C620" s="111"/>
      <c r="D620" s="111"/>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c r="AA620" s="111"/>
      <c r="AB620" s="111"/>
      <c r="AC620" s="111"/>
      <c r="AD620" s="111"/>
      <c r="AE620" s="111"/>
      <c r="AF620" s="111"/>
    </row>
    <row r="621" spans="1:32" x14ac:dyDescent="0.3">
      <c r="A621" s="111"/>
      <c r="B621" s="111"/>
      <c r="C621" s="111"/>
      <c r="D621" s="111"/>
      <c r="E621" s="111"/>
      <c r="F621" s="111"/>
      <c r="G621" s="111"/>
      <c r="H621" s="111"/>
      <c r="I621" s="111"/>
      <c r="J621" s="111"/>
      <c r="K621" s="111"/>
      <c r="L621" s="111"/>
      <c r="M621" s="111"/>
      <c r="N621" s="111"/>
      <c r="O621" s="111"/>
      <c r="P621" s="111"/>
      <c r="Q621" s="111"/>
      <c r="R621" s="111"/>
      <c r="S621" s="111"/>
      <c r="T621" s="111"/>
      <c r="U621" s="111"/>
      <c r="V621" s="111"/>
      <c r="W621" s="111"/>
      <c r="X621" s="111"/>
      <c r="Y621" s="111"/>
      <c r="Z621" s="111"/>
      <c r="AA621" s="111"/>
      <c r="AB621" s="111"/>
      <c r="AC621" s="111"/>
      <c r="AD621" s="111"/>
      <c r="AE621" s="111"/>
      <c r="AF621" s="111"/>
    </row>
    <row r="622" spans="1:32" x14ac:dyDescent="0.3">
      <c r="A622" s="111"/>
      <c r="B622" s="111"/>
      <c r="C622" s="111"/>
      <c r="D622" s="111"/>
      <c r="E622" s="111"/>
      <c r="F622" s="111"/>
      <c r="G622" s="111"/>
      <c r="H622" s="111"/>
      <c r="I622" s="111"/>
      <c r="J622" s="111"/>
      <c r="K622" s="111"/>
      <c r="L622" s="111"/>
      <c r="M622" s="111"/>
      <c r="N622" s="111"/>
      <c r="O622" s="111"/>
      <c r="P622" s="111"/>
      <c r="Q622" s="111"/>
      <c r="R622" s="111"/>
      <c r="S622" s="111"/>
      <c r="T622" s="111"/>
      <c r="U622" s="111"/>
      <c r="V622" s="111"/>
      <c r="W622" s="111"/>
      <c r="X622" s="111"/>
      <c r="Y622" s="111"/>
      <c r="Z622" s="111"/>
      <c r="AA622" s="111"/>
      <c r="AB622" s="111"/>
      <c r="AC622" s="111"/>
      <c r="AD622" s="111"/>
      <c r="AE622" s="111"/>
      <c r="AF622" s="111"/>
    </row>
    <row r="623" spans="1:32" x14ac:dyDescent="0.3">
      <c r="A623" s="111"/>
      <c r="B623" s="111"/>
      <c r="C623" s="111"/>
      <c r="D623" s="111"/>
      <c r="E623" s="111"/>
      <c r="F623" s="111"/>
      <c r="G623" s="111"/>
      <c r="H623" s="111"/>
      <c r="I623" s="111"/>
      <c r="J623" s="111"/>
      <c r="K623" s="111"/>
      <c r="L623" s="111"/>
      <c r="M623" s="111"/>
      <c r="N623" s="111"/>
      <c r="O623" s="111"/>
      <c r="P623" s="111"/>
      <c r="Q623" s="111"/>
      <c r="R623" s="111"/>
      <c r="S623" s="111"/>
      <c r="T623" s="111"/>
      <c r="U623" s="111"/>
      <c r="V623" s="111"/>
      <c r="W623" s="111"/>
      <c r="X623" s="111"/>
      <c r="Y623" s="111"/>
      <c r="Z623" s="111"/>
      <c r="AA623" s="111"/>
      <c r="AB623" s="111"/>
      <c r="AC623" s="111"/>
      <c r="AD623" s="111"/>
      <c r="AE623" s="111"/>
      <c r="AF623" s="111"/>
    </row>
    <row r="624" spans="1:32" x14ac:dyDescent="0.3">
      <c r="A624" s="111"/>
      <c r="B624" s="111"/>
      <c r="C624" s="111"/>
      <c r="D624" s="111"/>
      <c r="E624" s="111"/>
      <c r="F624" s="111"/>
      <c r="G624" s="111"/>
      <c r="H624" s="111"/>
      <c r="I624" s="111"/>
      <c r="J624" s="111"/>
      <c r="K624" s="111"/>
      <c r="L624" s="111"/>
      <c r="M624" s="111"/>
      <c r="N624" s="111"/>
      <c r="O624" s="111"/>
      <c r="P624" s="111"/>
      <c r="Q624" s="111"/>
      <c r="R624" s="111"/>
      <c r="S624" s="111"/>
      <c r="T624" s="111"/>
      <c r="U624" s="111"/>
      <c r="V624" s="111"/>
      <c r="W624" s="111"/>
      <c r="X624" s="111"/>
      <c r="Y624" s="111"/>
      <c r="Z624" s="111"/>
      <c r="AA624" s="111"/>
      <c r="AB624" s="111"/>
      <c r="AC624" s="111"/>
      <c r="AD624" s="111"/>
      <c r="AE624" s="111"/>
      <c r="AF624" s="111"/>
    </row>
    <row r="625" spans="1:32" x14ac:dyDescent="0.3">
      <c r="A625" s="111"/>
      <c r="B625" s="111"/>
      <c r="C625" s="111"/>
      <c r="D625" s="111"/>
      <c r="E625" s="111"/>
      <c r="F625" s="111"/>
      <c r="G625" s="111"/>
      <c r="H625" s="111"/>
      <c r="I625" s="111"/>
      <c r="J625" s="111"/>
      <c r="K625" s="111"/>
      <c r="L625" s="111"/>
      <c r="M625" s="111"/>
      <c r="N625" s="111"/>
      <c r="O625" s="111"/>
      <c r="P625" s="111"/>
      <c r="Q625" s="111"/>
      <c r="R625" s="111"/>
      <c r="S625" s="111"/>
      <c r="T625" s="111"/>
      <c r="U625" s="111"/>
      <c r="V625" s="111"/>
      <c r="W625" s="111"/>
      <c r="X625" s="111"/>
      <c r="Y625" s="111"/>
      <c r="Z625" s="111"/>
      <c r="AA625" s="111"/>
      <c r="AB625" s="111"/>
      <c r="AC625" s="111"/>
      <c r="AD625" s="111"/>
      <c r="AE625" s="111"/>
      <c r="AF625" s="111"/>
    </row>
    <row r="626" spans="1:32" x14ac:dyDescent="0.3">
      <c r="A626" s="111"/>
      <c r="B626" s="111"/>
      <c r="C626" s="111"/>
      <c r="D626" s="111"/>
      <c r="E626" s="111"/>
      <c r="F626" s="111"/>
      <c r="G626" s="111"/>
      <c r="H626" s="111"/>
      <c r="I626" s="111"/>
      <c r="J626" s="111"/>
      <c r="K626" s="111"/>
      <c r="L626" s="111"/>
      <c r="M626" s="111"/>
      <c r="N626" s="111"/>
      <c r="O626" s="111"/>
      <c r="P626" s="111"/>
      <c r="Q626" s="111"/>
      <c r="R626" s="111"/>
      <c r="S626" s="111"/>
      <c r="T626" s="111"/>
      <c r="U626" s="111"/>
      <c r="V626" s="111"/>
      <c r="W626" s="111"/>
      <c r="X626" s="111"/>
      <c r="Y626" s="111"/>
      <c r="Z626" s="111"/>
      <c r="AA626" s="111"/>
      <c r="AB626" s="111"/>
      <c r="AC626" s="111"/>
      <c r="AD626" s="111"/>
      <c r="AE626" s="111"/>
      <c r="AF626" s="111"/>
    </row>
    <row r="627" spans="1:32" x14ac:dyDescent="0.3">
      <c r="A627" s="111"/>
      <c r="B627" s="111"/>
      <c r="C627" s="111"/>
      <c r="D627" s="111"/>
      <c r="E627" s="111"/>
      <c r="F627" s="111"/>
      <c r="G627" s="111"/>
      <c r="H627" s="111"/>
      <c r="I627" s="111"/>
      <c r="J627" s="111"/>
      <c r="K627" s="111"/>
      <c r="L627" s="111"/>
      <c r="M627" s="111"/>
      <c r="N627" s="111"/>
      <c r="O627" s="111"/>
      <c r="P627" s="111"/>
      <c r="Q627" s="111"/>
      <c r="R627" s="111"/>
      <c r="S627" s="111"/>
      <c r="T627" s="111"/>
      <c r="U627" s="111"/>
      <c r="V627" s="111"/>
      <c r="W627" s="111"/>
      <c r="X627" s="111"/>
      <c r="Y627" s="111"/>
      <c r="Z627" s="111"/>
      <c r="AA627" s="111"/>
      <c r="AB627" s="111"/>
      <c r="AC627" s="111"/>
      <c r="AD627" s="111"/>
      <c r="AE627" s="111"/>
      <c r="AF627" s="111"/>
    </row>
    <row r="628" spans="1:32" x14ac:dyDescent="0.3">
      <c r="A628" s="111"/>
      <c r="B628" s="111"/>
      <c r="C628" s="111"/>
      <c r="D628" s="111"/>
      <c r="E628" s="111"/>
      <c r="F628" s="111"/>
      <c r="G628" s="111"/>
      <c r="H628" s="111"/>
      <c r="I628" s="111"/>
      <c r="J628" s="111"/>
      <c r="K628" s="111"/>
      <c r="L628" s="111"/>
      <c r="M628" s="111"/>
      <c r="N628" s="111"/>
      <c r="O628" s="111"/>
      <c r="P628" s="111"/>
      <c r="Q628" s="111"/>
      <c r="R628" s="111"/>
      <c r="S628" s="111"/>
      <c r="T628" s="111"/>
      <c r="U628" s="111"/>
      <c r="V628" s="111"/>
      <c r="W628" s="111"/>
      <c r="X628" s="111"/>
      <c r="Y628" s="111"/>
      <c r="Z628" s="111"/>
      <c r="AA628" s="111"/>
      <c r="AB628" s="111"/>
      <c r="AC628" s="111"/>
      <c r="AD628" s="111"/>
      <c r="AE628" s="111"/>
      <c r="AF628" s="111"/>
    </row>
    <row r="629" spans="1:32" x14ac:dyDescent="0.3">
      <c r="A629" s="111"/>
      <c r="B629" s="111"/>
      <c r="C629" s="111"/>
      <c r="D629" s="111"/>
      <c r="E629" s="111"/>
      <c r="F629" s="111"/>
      <c r="G629" s="111"/>
      <c r="H629" s="111"/>
      <c r="I629" s="111"/>
      <c r="J629" s="111"/>
      <c r="K629" s="111"/>
      <c r="L629" s="111"/>
      <c r="M629" s="111"/>
      <c r="N629" s="111"/>
      <c r="O629" s="111"/>
      <c r="P629" s="111"/>
      <c r="Q629" s="111"/>
      <c r="R629" s="111"/>
      <c r="S629" s="111"/>
      <c r="T629" s="111"/>
      <c r="U629" s="111"/>
      <c r="V629" s="111"/>
      <c r="W629" s="111"/>
      <c r="X629" s="111"/>
      <c r="Y629" s="111"/>
      <c r="Z629" s="111"/>
      <c r="AA629" s="111"/>
      <c r="AB629" s="111"/>
      <c r="AC629" s="111"/>
      <c r="AD629" s="111"/>
      <c r="AE629" s="111"/>
      <c r="AF629" s="111"/>
    </row>
    <row r="630" spans="1:32" x14ac:dyDescent="0.3">
      <c r="A630" s="111"/>
      <c r="B630" s="111"/>
      <c r="C630" s="111"/>
      <c r="D630" s="111"/>
      <c r="E630" s="111"/>
      <c r="F630" s="111"/>
      <c r="G630" s="111"/>
      <c r="H630" s="111"/>
      <c r="I630" s="111"/>
      <c r="J630" s="111"/>
      <c r="K630" s="111"/>
      <c r="L630" s="111"/>
      <c r="M630" s="111"/>
      <c r="N630" s="111"/>
      <c r="O630" s="111"/>
      <c r="P630" s="111"/>
      <c r="Q630" s="111"/>
      <c r="R630" s="111"/>
      <c r="S630" s="111"/>
      <c r="T630" s="111"/>
      <c r="U630" s="111"/>
      <c r="V630" s="111"/>
      <c r="W630" s="111"/>
      <c r="X630" s="111"/>
      <c r="Y630" s="111"/>
      <c r="Z630" s="111"/>
      <c r="AA630" s="111"/>
      <c r="AB630" s="111"/>
      <c r="AC630" s="111"/>
      <c r="AD630" s="111"/>
      <c r="AE630" s="111"/>
      <c r="AF630" s="111"/>
    </row>
    <row r="631" spans="1:32" x14ac:dyDescent="0.3">
      <c r="A631" s="111"/>
      <c r="B631" s="111"/>
      <c r="C631" s="111"/>
      <c r="D631" s="111"/>
      <c r="E631" s="111"/>
      <c r="F631" s="111"/>
      <c r="G631" s="111"/>
      <c r="H631" s="111"/>
      <c r="I631" s="111"/>
      <c r="J631" s="111"/>
      <c r="K631" s="111"/>
      <c r="L631" s="111"/>
      <c r="M631" s="111"/>
      <c r="N631" s="111"/>
      <c r="O631" s="111"/>
      <c r="P631" s="111"/>
      <c r="Q631" s="111"/>
      <c r="R631" s="111"/>
      <c r="S631" s="111"/>
      <c r="T631" s="111"/>
      <c r="U631" s="111"/>
      <c r="V631" s="111"/>
      <c r="W631" s="111"/>
      <c r="X631" s="111"/>
      <c r="Y631" s="111"/>
      <c r="Z631" s="111"/>
      <c r="AA631" s="111"/>
      <c r="AB631" s="111"/>
      <c r="AC631" s="111"/>
      <c r="AD631" s="111"/>
      <c r="AE631" s="111"/>
      <c r="AF631" s="111"/>
    </row>
    <row r="632" spans="1:32" x14ac:dyDescent="0.3">
      <c r="A632" s="111"/>
      <c r="B632" s="111"/>
      <c r="C632" s="111"/>
      <c r="D632" s="111"/>
      <c r="E632" s="111"/>
      <c r="F632" s="111"/>
      <c r="G632" s="111"/>
      <c r="H632" s="111"/>
      <c r="I632" s="111"/>
      <c r="J632" s="111"/>
      <c r="K632" s="111"/>
      <c r="L632" s="111"/>
      <c r="M632" s="111"/>
      <c r="N632" s="111"/>
      <c r="O632" s="111"/>
      <c r="P632" s="111"/>
      <c r="Q632" s="111"/>
      <c r="R632" s="111"/>
      <c r="S632" s="111"/>
      <c r="T632" s="111"/>
      <c r="U632" s="111"/>
      <c r="V632" s="111"/>
      <c r="W632" s="111"/>
      <c r="X632" s="111"/>
      <c r="Y632" s="111"/>
      <c r="Z632" s="111"/>
      <c r="AA632" s="111"/>
      <c r="AB632" s="111"/>
      <c r="AC632" s="111"/>
      <c r="AD632" s="111"/>
      <c r="AE632" s="111"/>
      <c r="AF632" s="111"/>
    </row>
    <row r="633" spans="1:32" x14ac:dyDescent="0.3">
      <c r="A633" s="111"/>
      <c r="B633" s="111"/>
      <c r="C633" s="111"/>
      <c r="D633" s="111"/>
      <c r="E633" s="111"/>
      <c r="F633" s="111"/>
      <c r="G633" s="111"/>
      <c r="H633" s="111"/>
      <c r="I633" s="111"/>
      <c r="J633" s="111"/>
      <c r="K633" s="111"/>
      <c r="L633" s="111"/>
      <c r="M633" s="111"/>
      <c r="N633" s="111"/>
      <c r="O633" s="111"/>
      <c r="P633" s="111"/>
      <c r="Q633" s="111"/>
      <c r="R633" s="111"/>
      <c r="S633" s="111"/>
      <c r="T633" s="111"/>
      <c r="U633" s="111"/>
      <c r="V633" s="111"/>
      <c r="W633" s="111"/>
      <c r="X633" s="111"/>
      <c r="Y633" s="111"/>
      <c r="Z633" s="111"/>
      <c r="AA633" s="111"/>
      <c r="AB633" s="111"/>
      <c r="AC633" s="111"/>
      <c r="AD633" s="111"/>
      <c r="AE633" s="111"/>
      <c r="AF633" s="111"/>
    </row>
    <row r="634" spans="1:32" x14ac:dyDescent="0.3">
      <c r="A634" s="111"/>
      <c r="B634" s="111"/>
      <c r="C634" s="111"/>
      <c r="D634" s="111"/>
      <c r="E634" s="111"/>
      <c r="F634" s="111"/>
      <c r="G634" s="111"/>
      <c r="H634" s="111"/>
      <c r="I634" s="111"/>
      <c r="J634" s="111"/>
      <c r="K634" s="111"/>
      <c r="L634" s="111"/>
      <c r="M634" s="111"/>
      <c r="N634" s="111"/>
      <c r="O634" s="111"/>
      <c r="P634" s="111"/>
      <c r="Q634" s="111"/>
      <c r="R634" s="111"/>
      <c r="S634" s="111"/>
      <c r="T634" s="111"/>
      <c r="U634" s="111"/>
      <c r="V634" s="111"/>
      <c r="W634" s="111"/>
      <c r="X634" s="111"/>
      <c r="Y634" s="111"/>
      <c r="Z634" s="111"/>
      <c r="AA634" s="111"/>
      <c r="AB634" s="111"/>
      <c r="AC634" s="111"/>
      <c r="AD634" s="111"/>
      <c r="AE634" s="111"/>
      <c r="AF634" s="111"/>
    </row>
    <row r="635" spans="1:32" x14ac:dyDescent="0.3">
      <c r="A635" s="111"/>
      <c r="B635" s="111"/>
      <c r="C635" s="111"/>
      <c r="D635" s="111"/>
      <c r="E635" s="111"/>
      <c r="F635" s="111"/>
      <c r="G635" s="111"/>
      <c r="H635" s="111"/>
      <c r="I635" s="111"/>
      <c r="J635" s="111"/>
      <c r="K635" s="111"/>
      <c r="L635" s="111"/>
      <c r="M635" s="111"/>
      <c r="N635" s="111"/>
      <c r="O635" s="111"/>
      <c r="P635" s="111"/>
      <c r="Q635" s="111"/>
      <c r="R635" s="111"/>
      <c r="S635" s="111"/>
      <c r="T635" s="111"/>
      <c r="U635" s="111"/>
      <c r="V635" s="111"/>
      <c r="W635" s="111"/>
      <c r="X635" s="111"/>
      <c r="Y635" s="111"/>
      <c r="Z635" s="111"/>
      <c r="AA635" s="111"/>
      <c r="AB635" s="111"/>
      <c r="AC635" s="111"/>
      <c r="AD635" s="111"/>
      <c r="AE635" s="111"/>
      <c r="AF635" s="111"/>
    </row>
    <row r="636" spans="1:32" x14ac:dyDescent="0.3">
      <c r="A636" s="111"/>
      <c r="B636" s="111"/>
      <c r="C636" s="111"/>
      <c r="D636" s="111"/>
      <c r="E636" s="111"/>
      <c r="F636" s="111"/>
      <c r="G636" s="111"/>
      <c r="H636" s="111"/>
      <c r="I636" s="111"/>
      <c r="J636" s="111"/>
      <c r="K636" s="111"/>
      <c r="L636" s="111"/>
      <c r="M636" s="111"/>
      <c r="N636" s="111"/>
      <c r="O636" s="111"/>
      <c r="P636" s="111"/>
      <c r="Q636" s="111"/>
      <c r="R636" s="111"/>
      <c r="S636" s="111"/>
      <c r="T636" s="111"/>
      <c r="U636" s="111"/>
      <c r="V636" s="111"/>
      <c r="W636" s="111"/>
      <c r="X636" s="111"/>
      <c r="Y636" s="111"/>
      <c r="Z636" s="111"/>
      <c r="AA636" s="111"/>
      <c r="AB636" s="111"/>
      <c r="AC636" s="111"/>
      <c r="AD636" s="111"/>
      <c r="AE636" s="111"/>
      <c r="AF636" s="111"/>
    </row>
    <row r="637" spans="1:32" x14ac:dyDescent="0.3">
      <c r="A637" s="111"/>
      <c r="B637" s="111"/>
      <c r="C637" s="111"/>
      <c r="D637" s="111"/>
      <c r="E637" s="111"/>
      <c r="F637" s="111"/>
      <c r="G637" s="111"/>
      <c r="H637" s="111"/>
      <c r="I637" s="111"/>
      <c r="J637" s="111"/>
      <c r="K637" s="111"/>
      <c r="L637" s="111"/>
      <c r="M637" s="111"/>
      <c r="N637" s="111"/>
      <c r="O637" s="111"/>
      <c r="P637" s="111"/>
      <c r="Q637" s="111"/>
      <c r="R637" s="111"/>
      <c r="S637" s="111"/>
      <c r="T637" s="111"/>
      <c r="U637" s="111"/>
      <c r="V637" s="111"/>
      <c r="W637" s="111"/>
      <c r="X637" s="111"/>
      <c r="Y637" s="111"/>
      <c r="Z637" s="111"/>
      <c r="AA637" s="111"/>
      <c r="AB637" s="111"/>
      <c r="AC637" s="111"/>
      <c r="AD637" s="111"/>
      <c r="AE637" s="111"/>
      <c r="AF637" s="111"/>
    </row>
    <row r="638" spans="1:32" x14ac:dyDescent="0.3">
      <c r="A638" s="111"/>
      <c r="B638" s="111"/>
      <c r="C638" s="111"/>
      <c r="D638" s="111"/>
      <c r="E638" s="111"/>
      <c r="F638" s="111"/>
      <c r="G638" s="111"/>
      <c r="H638" s="111"/>
      <c r="I638" s="111"/>
      <c r="J638" s="111"/>
      <c r="K638" s="111"/>
      <c r="L638" s="111"/>
      <c r="M638" s="111"/>
      <c r="N638" s="111"/>
      <c r="O638" s="111"/>
      <c r="P638" s="111"/>
      <c r="Q638" s="111"/>
      <c r="R638" s="111"/>
      <c r="S638" s="111"/>
      <c r="T638" s="111"/>
      <c r="U638" s="111"/>
      <c r="V638" s="111"/>
      <c r="W638" s="111"/>
      <c r="X638" s="111"/>
      <c r="Y638" s="111"/>
      <c r="Z638" s="111"/>
      <c r="AA638" s="111"/>
      <c r="AB638" s="111"/>
      <c r="AC638" s="111"/>
      <c r="AD638" s="111"/>
      <c r="AE638" s="111"/>
      <c r="AF638" s="111"/>
    </row>
    <row r="639" spans="1:32" x14ac:dyDescent="0.3">
      <c r="A639" s="111"/>
      <c r="B639" s="111"/>
      <c r="C639" s="111"/>
      <c r="D639" s="111"/>
      <c r="E639" s="111"/>
      <c r="F639" s="111"/>
      <c r="G639" s="111"/>
      <c r="H639" s="111"/>
      <c r="I639" s="111"/>
      <c r="J639" s="111"/>
      <c r="K639" s="111"/>
      <c r="L639" s="111"/>
      <c r="M639" s="111"/>
      <c r="N639" s="111"/>
      <c r="O639" s="111"/>
      <c r="P639" s="111"/>
      <c r="Q639" s="111"/>
      <c r="R639" s="111"/>
      <c r="S639" s="111"/>
      <c r="T639" s="111"/>
      <c r="U639" s="111"/>
      <c r="V639" s="111"/>
      <c r="W639" s="111"/>
      <c r="X639" s="111"/>
      <c r="Y639" s="111"/>
      <c r="Z639" s="111"/>
      <c r="AA639" s="111"/>
      <c r="AB639" s="111"/>
      <c r="AC639" s="111"/>
      <c r="AD639" s="111"/>
      <c r="AE639" s="111"/>
      <c r="AF639" s="111"/>
    </row>
    <row r="640" spans="1:32" x14ac:dyDescent="0.3">
      <c r="A640" s="111"/>
      <c r="B640" s="111"/>
      <c r="C640" s="111"/>
      <c r="D640" s="111"/>
      <c r="E640" s="111"/>
      <c r="F640" s="111"/>
      <c r="G640" s="111"/>
      <c r="H640" s="111"/>
      <c r="I640" s="111"/>
      <c r="J640" s="111"/>
      <c r="K640" s="111"/>
      <c r="L640" s="111"/>
      <c r="M640" s="111"/>
      <c r="N640" s="111"/>
      <c r="O640" s="111"/>
      <c r="P640" s="111"/>
      <c r="Q640" s="111"/>
      <c r="R640" s="111"/>
      <c r="S640" s="111"/>
      <c r="T640" s="111"/>
      <c r="U640" s="111"/>
      <c r="V640" s="111"/>
      <c r="W640" s="111"/>
      <c r="X640" s="111"/>
      <c r="Y640" s="111"/>
      <c r="Z640" s="111"/>
      <c r="AA640" s="111"/>
      <c r="AB640" s="111"/>
      <c r="AC640" s="111"/>
      <c r="AD640" s="111"/>
      <c r="AE640" s="111"/>
      <c r="AF640" s="111"/>
    </row>
    <row r="641" spans="1:32" x14ac:dyDescent="0.3">
      <c r="A641" s="111"/>
      <c r="B641" s="111"/>
      <c r="C641" s="111"/>
      <c r="D641" s="111"/>
      <c r="E641" s="111"/>
      <c r="F641" s="111"/>
      <c r="G641" s="111"/>
      <c r="H641" s="111"/>
      <c r="I641" s="111"/>
      <c r="J641" s="111"/>
      <c r="K641" s="111"/>
      <c r="L641" s="111"/>
      <c r="M641" s="111"/>
      <c r="N641" s="111"/>
      <c r="O641" s="111"/>
      <c r="P641" s="111"/>
      <c r="Q641" s="111"/>
      <c r="R641" s="111"/>
      <c r="S641" s="111"/>
      <c r="T641" s="111"/>
      <c r="U641" s="111"/>
      <c r="V641" s="111"/>
      <c r="W641" s="111"/>
      <c r="X641" s="111"/>
      <c r="Y641" s="111"/>
      <c r="Z641" s="111"/>
      <c r="AA641" s="111"/>
      <c r="AB641" s="111"/>
      <c r="AC641" s="111"/>
      <c r="AD641" s="111"/>
      <c r="AE641" s="111"/>
      <c r="AF641" s="111"/>
    </row>
    <row r="642" spans="1:32" x14ac:dyDescent="0.3">
      <c r="A642" s="111"/>
      <c r="B642" s="111"/>
      <c r="C642" s="111"/>
      <c r="D642" s="111"/>
      <c r="E642" s="111"/>
      <c r="F642" s="111"/>
      <c r="G642" s="111"/>
      <c r="H642" s="111"/>
      <c r="I642" s="111"/>
      <c r="J642" s="111"/>
      <c r="K642" s="111"/>
      <c r="L642" s="111"/>
      <c r="M642" s="111"/>
      <c r="N642" s="111"/>
      <c r="O642" s="111"/>
      <c r="P642" s="111"/>
      <c r="Q642" s="111"/>
      <c r="R642" s="111"/>
      <c r="S642" s="111"/>
      <c r="T642" s="111"/>
      <c r="U642" s="111"/>
      <c r="V642" s="111"/>
      <c r="W642" s="111"/>
      <c r="X642" s="111"/>
      <c r="Y642" s="111"/>
      <c r="Z642" s="111"/>
      <c r="AA642" s="111"/>
      <c r="AB642" s="111"/>
      <c r="AC642" s="111"/>
      <c r="AD642" s="111"/>
      <c r="AE642" s="111"/>
      <c r="AF642" s="111"/>
    </row>
    <row r="643" spans="1:32" x14ac:dyDescent="0.3">
      <c r="A643" s="111"/>
      <c r="B643" s="111"/>
      <c r="C643" s="111"/>
      <c r="D643" s="111"/>
      <c r="E643" s="111"/>
      <c r="F643" s="111"/>
      <c r="G643" s="111"/>
      <c r="H643" s="111"/>
      <c r="I643" s="111"/>
      <c r="J643" s="111"/>
      <c r="K643" s="111"/>
      <c r="L643" s="111"/>
      <c r="M643" s="111"/>
      <c r="N643" s="111"/>
      <c r="O643" s="111"/>
      <c r="P643" s="111"/>
      <c r="Q643" s="111"/>
      <c r="R643" s="111"/>
      <c r="S643" s="111"/>
      <c r="T643" s="111"/>
      <c r="U643" s="111"/>
      <c r="V643" s="111"/>
      <c r="W643" s="111"/>
      <c r="X643" s="111"/>
      <c r="Y643" s="111"/>
      <c r="Z643" s="111"/>
      <c r="AA643" s="111"/>
      <c r="AB643" s="111"/>
      <c r="AC643" s="111"/>
      <c r="AD643" s="111"/>
      <c r="AE643" s="111"/>
      <c r="AF643" s="111"/>
    </row>
    <row r="644" spans="1:32" x14ac:dyDescent="0.3">
      <c r="A644" s="111"/>
      <c r="B644" s="111"/>
      <c r="C644" s="111"/>
      <c r="D644" s="111"/>
      <c r="E644" s="111"/>
      <c r="F644" s="111"/>
      <c r="G644" s="111"/>
      <c r="H644" s="111"/>
      <c r="I644" s="111"/>
      <c r="J644" s="111"/>
      <c r="K644" s="111"/>
      <c r="L644" s="111"/>
      <c r="M644" s="111"/>
      <c r="N644" s="111"/>
      <c r="O644" s="111"/>
      <c r="P644" s="111"/>
      <c r="Q644" s="111"/>
      <c r="R644" s="111"/>
      <c r="S644" s="111"/>
      <c r="T644" s="111"/>
      <c r="U644" s="111"/>
      <c r="V644" s="111"/>
      <c r="W644" s="111"/>
      <c r="X644" s="111"/>
      <c r="Y644" s="111"/>
      <c r="Z644" s="111"/>
      <c r="AA644" s="111"/>
      <c r="AB644" s="111"/>
      <c r="AC644" s="111"/>
      <c r="AD644" s="111"/>
      <c r="AE644" s="111"/>
      <c r="AF644" s="111"/>
    </row>
    <row r="645" spans="1:32" x14ac:dyDescent="0.3">
      <c r="A645" s="111"/>
      <c r="B645" s="111"/>
      <c r="C645" s="111"/>
      <c r="D645" s="111"/>
      <c r="E645" s="111"/>
      <c r="F645" s="111"/>
      <c r="G645" s="111"/>
      <c r="H645" s="111"/>
      <c r="I645" s="111"/>
      <c r="J645" s="111"/>
      <c r="K645" s="111"/>
      <c r="L645" s="111"/>
      <c r="M645" s="111"/>
      <c r="N645" s="111"/>
      <c r="O645" s="111"/>
      <c r="P645" s="111"/>
      <c r="Q645" s="111"/>
      <c r="R645" s="111"/>
      <c r="S645" s="111"/>
      <c r="T645" s="111"/>
      <c r="U645" s="111"/>
      <c r="V645" s="111"/>
      <c r="W645" s="111"/>
      <c r="X645" s="111"/>
      <c r="Y645" s="111"/>
      <c r="Z645" s="111"/>
      <c r="AA645" s="111"/>
      <c r="AB645" s="111"/>
      <c r="AC645" s="111"/>
      <c r="AD645" s="111"/>
      <c r="AE645" s="111"/>
      <c r="AF645" s="111"/>
    </row>
    <row r="646" spans="1:32" x14ac:dyDescent="0.3">
      <c r="A646" s="111"/>
      <c r="B646" s="111"/>
      <c r="C646" s="111"/>
      <c r="D646" s="111"/>
      <c r="E646" s="111"/>
      <c r="F646" s="111"/>
      <c r="G646" s="111"/>
      <c r="H646" s="111"/>
      <c r="I646" s="111"/>
      <c r="J646" s="111"/>
      <c r="K646" s="111"/>
      <c r="L646" s="111"/>
      <c r="M646" s="111"/>
      <c r="N646" s="111"/>
      <c r="O646" s="111"/>
      <c r="P646" s="111"/>
      <c r="Q646" s="111"/>
      <c r="R646" s="111"/>
      <c r="S646" s="111"/>
      <c r="T646" s="111"/>
      <c r="U646" s="111"/>
      <c r="V646" s="111"/>
      <c r="W646" s="111"/>
      <c r="X646" s="111"/>
      <c r="Y646" s="111"/>
      <c r="Z646" s="111"/>
      <c r="AA646" s="111"/>
      <c r="AB646" s="111"/>
      <c r="AC646" s="111"/>
      <c r="AD646" s="111"/>
      <c r="AE646" s="111"/>
      <c r="AF646" s="111"/>
    </row>
    <row r="647" spans="1:32" x14ac:dyDescent="0.3">
      <c r="A647" s="111"/>
      <c r="B647" s="111"/>
      <c r="C647" s="111"/>
      <c r="D647" s="111"/>
      <c r="E647" s="111"/>
      <c r="F647" s="111"/>
      <c r="G647" s="111"/>
      <c r="H647" s="111"/>
      <c r="I647" s="111"/>
      <c r="J647" s="111"/>
      <c r="K647" s="111"/>
      <c r="L647" s="111"/>
      <c r="M647" s="111"/>
      <c r="N647" s="111"/>
      <c r="O647" s="111"/>
      <c r="P647" s="111"/>
      <c r="Q647" s="111"/>
      <c r="R647" s="111"/>
      <c r="S647" s="111"/>
      <c r="T647" s="111"/>
      <c r="U647" s="111"/>
      <c r="V647" s="111"/>
      <c r="W647" s="111"/>
      <c r="X647" s="111"/>
      <c r="Y647" s="111"/>
      <c r="Z647" s="111"/>
      <c r="AA647" s="111"/>
      <c r="AB647" s="111"/>
      <c r="AC647" s="111"/>
      <c r="AD647" s="111"/>
      <c r="AE647" s="111"/>
      <c r="AF647" s="111"/>
    </row>
    <row r="648" spans="1:32" x14ac:dyDescent="0.3">
      <c r="A648" s="111"/>
      <c r="B648" s="111"/>
      <c r="C648" s="111"/>
      <c r="D648" s="111"/>
      <c r="E648" s="111"/>
      <c r="F648" s="111"/>
      <c r="G648" s="111"/>
      <c r="H648" s="111"/>
      <c r="I648" s="111"/>
      <c r="J648" s="111"/>
      <c r="K648" s="111"/>
      <c r="L648" s="111"/>
      <c r="M648" s="111"/>
      <c r="N648" s="111"/>
      <c r="O648" s="111"/>
      <c r="P648" s="111"/>
      <c r="Q648" s="111"/>
      <c r="R648" s="111"/>
      <c r="S648" s="111"/>
      <c r="T648" s="111"/>
      <c r="U648" s="111"/>
      <c r="V648" s="111"/>
      <c r="W648" s="111"/>
      <c r="X648" s="111"/>
      <c r="Y648" s="111"/>
      <c r="Z648" s="111"/>
      <c r="AA648" s="111"/>
      <c r="AB648" s="111"/>
      <c r="AC648" s="111"/>
      <c r="AD648" s="111"/>
      <c r="AE648" s="111"/>
      <c r="AF648" s="111"/>
    </row>
    <row r="649" spans="1:32" x14ac:dyDescent="0.3">
      <c r="A649" s="111"/>
      <c r="B649" s="111"/>
      <c r="C649" s="111"/>
      <c r="D649" s="111"/>
      <c r="E649" s="111"/>
      <c r="F649" s="111"/>
      <c r="G649" s="111"/>
      <c r="H649" s="111"/>
      <c r="I649" s="111"/>
      <c r="J649" s="111"/>
      <c r="K649" s="111"/>
      <c r="L649" s="111"/>
      <c r="M649" s="111"/>
      <c r="N649" s="111"/>
      <c r="O649" s="111"/>
      <c r="P649" s="111"/>
      <c r="Q649" s="111"/>
      <c r="R649" s="111"/>
      <c r="S649" s="111"/>
      <c r="T649" s="111"/>
      <c r="U649" s="111"/>
      <c r="V649" s="111"/>
      <c r="W649" s="111"/>
      <c r="X649" s="111"/>
      <c r="Y649" s="111"/>
      <c r="Z649" s="111"/>
      <c r="AA649" s="111"/>
      <c r="AB649" s="111"/>
      <c r="AC649" s="111"/>
      <c r="AD649" s="111"/>
      <c r="AE649" s="111"/>
      <c r="AF649" s="111"/>
    </row>
    <row r="650" spans="1:32" x14ac:dyDescent="0.3">
      <c r="A650" s="111"/>
      <c r="B650" s="111"/>
      <c r="C650" s="111"/>
      <c r="D650" s="111"/>
      <c r="E650" s="111"/>
      <c r="F650" s="111"/>
      <c r="G650" s="111"/>
      <c r="H650" s="111"/>
      <c r="I650" s="111"/>
      <c r="J650" s="111"/>
      <c r="K650" s="111"/>
      <c r="L650" s="111"/>
      <c r="M650" s="111"/>
      <c r="N650" s="111"/>
      <c r="O650" s="111"/>
      <c r="P650" s="111"/>
      <c r="Q650" s="111"/>
      <c r="R650" s="111"/>
      <c r="S650" s="111"/>
      <c r="T650" s="111"/>
      <c r="U650" s="111"/>
      <c r="V650" s="111"/>
      <c r="W650" s="111"/>
      <c r="X650" s="111"/>
      <c r="Y650" s="111"/>
      <c r="Z650" s="111"/>
      <c r="AA650" s="111"/>
      <c r="AB650" s="111"/>
      <c r="AC650" s="111"/>
      <c r="AD650" s="111"/>
      <c r="AE650" s="111"/>
      <c r="AF650" s="111"/>
    </row>
    <row r="651" spans="1:32" x14ac:dyDescent="0.3">
      <c r="A651" s="111"/>
      <c r="B651" s="111"/>
      <c r="C651" s="111"/>
      <c r="D651" s="111"/>
      <c r="E651" s="111"/>
      <c r="F651" s="111"/>
      <c r="G651" s="111"/>
      <c r="H651" s="111"/>
      <c r="I651" s="111"/>
      <c r="J651" s="111"/>
      <c r="K651" s="111"/>
      <c r="L651" s="111"/>
      <c r="M651" s="111"/>
      <c r="N651" s="111"/>
      <c r="O651" s="111"/>
      <c r="P651" s="111"/>
      <c r="Q651" s="111"/>
      <c r="R651" s="111"/>
      <c r="S651" s="111"/>
      <c r="T651" s="111"/>
      <c r="U651" s="111"/>
      <c r="V651" s="111"/>
      <c r="W651" s="111"/>
      <c r="X651" s="111"/>
      <c r="Y651" s="111"/>
      <c r="Z651" s="111"/>
      <c r="AA651" s="111"/>
      <c r="AB651" s="111"/>
      <c r="AC651" s="111"/>
      <c r="AD651" s="111"/>
      <c r="AE651" s="111"/>
      <c r="AF651" s="111"/>
    </row>
    <row r="652" spans="1:32" x14ac:dyDescent="0.3">
      <c r="A652" s="111"/>
      <c r="B652" s="111"/>
      <c r="C652" s="111"/>
      <c r="D652" s="111"/>
      <c r="E652" s="111"/>
      <c r="F652" s="111"/>
      <c r="G652" s="111"/>
      <c r="H652" s="111"/>
      <c r="I652" s="111"/>
      <c r="J652" s="111"/>
      <c r="K652" s="111"/>
      <c r="L652" s="111"/>
      <c r="M652" s="111"/>
      <c r="N652" s="111"/>
      <c r="O652" s="111"/>
      <c r="P652" s="111"/>
      <c r="Q652" s="111"/>
      <c r="R652" s="111"/>
      <c r="S652" s="111"/>
      <c r="T652" s="111"/>
      <c r="U652" s="111"/>
      <c r="V652" s="111"/>
      <c r="W652" s="111"/>
      <c r="X652" s="111"/>
      <c r="Y652" s="111"/>
      <c r="Z652" s="111"/>
      <c r="AA652" s="111"/>
      <c r="AB652" s="111"/>
      <c r="AC652" s="111"/>
      <c r="AD652" s="111"/>
      <c r="AE652" s="111"/>
      <c r="AF652" s="111"/>
    </row>
    <row r="653" spans="1:32" x14ac:dyDescent="0.3">
      <c r="A653" s="111"/>
      <c r="B653" s="111"/>
      <c r="C653" s="111"/>
      <c r="D653" s="111"/>
      <c r="E653" s="111"/>
      <c r="F653" s="111"/>
      <c r="G653" s="111"/>
      <c r="H653" s="111"/>
      <c r="I653" s="111"/>
      <c r="J653" s="111"/>
      <c r="K653" s="111"/>
      <c r="L653" s="111"/>
      <c r="M653" s="111"/>
      <c r="N653" s="111"/>
      <c r="O653" s="111"/>
      <c r="P653" s="111"/>
      <c r="Q653" s="111"/>
      <c r="R653" s="111"/>
      <c r="S653" s="111"/>
      <c r="T653" s="111"/>
      <c r="U653" s="111"/>
      <c r="V653" s="111"/>
      <c r="W653" s="111"/>
      <c r="X653" s="111"/>
      <c r="Y653" s="111"/>
      <c r="Z653" s="111"/>
      <c r="AA653" s="111"/>
      <c r="AB653" s="111"/>
      <c r="AC653" s="111"/>
      <c r="AD653" s="111"/>
      <c r="AE653" s="111"/>
      <c r="AF653" s="111"/>
    </row>
    <row r="654" spans="1:32" x14ac:dyDescent="0.3">
      <c r="A654" s="111"/>
      <c r="B654" s="111"/>
      <c r="C654" s="111"/>
      <c r="D654" s="111"/>
      <c r="E654" s="111"/>
      <c r="F654" s="111"/>
      <c r="G654" s="111"/>
      <c r="H654" s="111"/>
      <c r="I654" s="111"/>
      <c r="J654" s="111"/>
      <c r="K654" s="111"/>
      <c r="L654" s="111"/>
      <c r="M654" s="111"/>
      <c r="N654" s="111"/>
      <c r="O654" s="111"/>
      <c r="P654" s="111"/>
      <c r="Q654" s="111"/>
      <c r="R654" s="111"/>
      <c r="S654" s="111"/>
      <c r="T654" s="111"/>
      <c r="U654" s="111"/>
      <c r="V654" s="111"/>
      <c r="W654" s="111"/>
      <c r="X654" s="111"/>
      <c r="Y654" s="111"/>
      <c r="Z654" s="111"/>
      <c r="AA654" s="111"/>
      <c r="AB654" s="111"/>
      <c r="AC654" s="111"/>
      <c r="AD654" s="111"/>
      <c r="AE654" s="111"/>
      <c r="AF654" s="111"/>
    </row>
    <row r="655" spans="1:32" x14ac:dyDescent="0.3">
      <c r="A655" s="111"/>
      <c r="B655" s="111"/>
      <c r="C655" s="111"/>
      <c r="D655" s="111"/>
      <c r="E655" s="111"/>
      <c r="F655" s="111"/>
      <c r="G655" s="111"/>
      <c r="H655" s="111"/>
      <c r="I655" s="111"/>
      <c r="J655" s="111"/>
      <c r="K655" s="111"/>
      <c r="L655" s="111"/>
      <c r="M655" s="111"/>
      <c r="N655" s="111"/>
      <c r="O655" s="111"/>
      <c r="P655" s="111"/>
      <c r="Q655" s="111"/>
      <c r="R655" s="111"/>
      <c r="S655" s="111"/>
      <c r="T655" s="111"/>
      <c r="U655" s="111"/>
      <c r="V655" s="111"/>
      <c r="W655" s="111"/>
      <c r="X655" s="111"/>
      <c r="Y655" s="111"/>
      <c r="Z655" s="111"/>
      <c r="AA655" s="111"/>
      <c r="AB655" s="111"/>
      <c r="AC655" s="111"/>
      <c r="AD655" s="111"/>
      <c r="AE655" s="111"/>
      <c r="AF655" s="111"/>
    </row>
    <row r="656" spans="1:32" x14ac:dyDescent="0.3">
      <c r="A656" s="111"/>
      <c r="B656" s="111"/>
      <c r="C656" s="111"/>
      <c r="D656" s="111"/>
      <c r="E656" s="111"/>
      <c r="F656" s="111"/>
      <c r="G656" s="111"/>
      <c r="H656" s="111"/>
      <c r="I656" s="111"/>
      <c r="J656" s="111"/>
      <c r="K656" s="111"/>
      <c r="L656" s="111"/>
      <c r="M656" s="111"/>
      <c r="N656" s="111"/>
      <c r="O656" s="111"/>
      <c r="P656" s="111"/>
      <c r="Q656" s="111"/>
      <c r="R656" s="111"/>
      <c r="S656" s="111"/>
      <c r="T656" s="111"/>
      <c r="U656" s="111"/>
      <c r="V656" s="111"/>
      <c r="W656" s="111"/>
      <c r="X656" s="111"/>
      <c r="Y656" s="111"/>
      <c r="Z656" s="111"/>
      <c r="AA656" s="111"/>
      <c r="AB656" s="111"/>
      <c r="AC656" s="111"/>
      <c r="AD656" s="111"/>
      <c r="AE656" s="111"/>
      <c r="AF656" s="111"/>
    </row>
    <row r="657" spans="1:32" x14ac:dyDescent="0.3">
      <c r="A657" s="111"/>
      <c r="B657" s="111"/>
      <c r="C657" s="111"/>
      <c r="D657" s="111"/>
      <c r="E657" s="111"/>
      <c r="F657" s="111"/>
      <c r="G657" s="111"/>
      <c r="H657" s="111"/>
      <c r="I657" s="111"/>
      <c r="J657" s="111"/>
      <c r="K657" s="111"/>
      <c r="L657" s="111"/>
      <c r="M657" s="111"/>
      <c r="N657" s="111"/>
      <c r="O657" s="111"/>
      <c r="P657" s="111"/>
      <c r="Q657" s="111"/>
      <c r="R657" s="111"/>
      <c r="S657" s="111"/>
      <c r="T657" s="111"/>
      <c r="U657" s="111"/>
      <c r="V657" s="111"/>
      <c r="W657" s="111"/>
      <c r="X657" s="111"/>
      <c r="Y657" s="111"/>
      <c r="Z657" s="111"/>
      <c r="AA657" s="111"/>
      <c r="AB657" s="111"/>
      <c r="AC657" s="111"/>
      <c r="AD657" s="111"/>
      <c r="AE657" s="111"/>
      <c r="AF657" s="111"/>
    </row>
    <row r="658" spans="1:32" x14ac:dyDescent="0.3">
      <c r="A658" s="111"/>
      <c r="B658" s="111"/>
      <c r="C658" s="111"/>
      <c r="D658" s="111"/>
      <c r="E658" s="111"/>
      <c r="F658" s="111"/>
      <c r="G658" s="111"/>
      <c r="H658" s="111"/>
      <c r="I658" s="111"/>
      <c r="J658" s="111"/>
      <c r="K658" s="111"/>
      <c r="L658" s="111"/>
      <c r="M658" s="111"/>
      <c r="N658" s="111"/>
      <c r="O658" s="111"/>
      <c r="P658" s="111"/>
      <c r="Q658" s="111"/>
      <c r="R658" s="111"/>
      <c r="S658" s="111"/>
      <c r="T658" s="111"/>
      <c r="U658" s="111"/>
      <c r="V658" s="111"/>
      <c r="W658" s="111"/>
      <c r="X658" s="111"/>
      <c r="Y658" s="111"/>
      <c r="Z658" s="111"/>
      <c r="AA658" s="111"/>
      <c r="AB658" s="111"/>
      <c r="AC658" s="111"/>
      <c r="AD658" s="111"/>
      <c r="AE658" s="111"/>
      <c r="AF658" s="111"/>
    </row>
    <row r="659" spans="1:32" x14ac:dyDescent="0.3">
      <c r="A659" s="111"/>
      <c r="B659" s="111"/>
      <c r="C659" s="111"/>
      <c r="D659" s="111"/>
      <c r="E659" s="111"/>
      <c r="F659" s="111"/>
      <c r="G659" s="111"/>
      <c r="H659" s="111"/>
      <c r="I659" s="111"/>
      <c r="J659" s="111"/>
      <c r="K659" s="111"/>
      <c r="L659" s="111"/>
      <c r="M659" s="111"/>
      <c r="N659" s="111"/>
      <c r="O659" s="111"/>
      <c r="P659" s="111"/>
      <c r="Q659" s="111"/>
      <c r="R659" s="111"/>
      <c r="S659" s="111"/>
      <c r="T659" s="111"/>
      <c r="U659" s="111"/>
      <c r="V659" s="111"/>
      <c r="W659" s="111"/>
      <c r="X659" s="111"/>
      <c r="Y659" s="111"/>
      <c r="Z659" s="111"/>
      <c r="AA659" s="111"/>
      <c r="AB659" s="111"/>
      <c r="AC659" s="111"/>
      <c r="AD659" s="111"/>
      <c r="AE659" s="111"/>
      <c r="AF659" s="111"/>
    </row>
    <row r="660" spans="1:32" x14ac:dyDescent="0.3">
      <c r="A660" s="111"/>
      <c r="B660" s="111"/>
      <c r="C660" s="111"/>
      <c r="D660" s="111"/>
      <c r="E660" s="111"/>
      <c r="F660" s="111"/>
      <c r="G660" s="111"/>
      <c r="H660" s="111"/>
      <c r="I660" s="111"/>
      <c r="J660" s="111"/>
      <c r="K660" s="111"/>
      <c r="L660" s="111"/>
      <c r="M660" s="111"/>
      <c r="N660" s="111"/>
      <c r="O660" s="111"/>
      <c r="P660" s="111"/>
      <c r="Q660" s="111"/>
      <c r="R660" s="111"/>
      <c r="S660" s="111"/>
      <c r="T660" s="111"/>
      <c r="U660" s="111"/>
      <c r="V660" s="111"/>
      <c r="W660" s="111"/>
      <c r="X660" s="111"/>
      <c r="Y660" s="111"/>
      <c r="Z660" s="111"/>
      <c r="AA660" s="111"/>
      <c r="AB660" s="111"/>
      <c r="AC660" s="111"/>
      <c r="AD660" s="111"/>
      <c r="AE660" s="111"/>
      <c r="AF660" s="111"/>
    </row>
    <row r="661" spans="1:32" x14ac:dyDescent="0.3">
      <c r="A661" s="111"/>
      <c r="B661" s="111"/>
      <c r="C661" s="111"/>
      <c r="D661" s="111"/>
      <c r="E661" s="111"/>
      <c r="F661" s="111"/>
      <c r="G661" s="111"/>
      <c r="H661" s="111"/>
      <c r="I661" s="111"/>
      <c r="J661" s="111"/>
      <c r="K661" s="111"/>
      <c r="L661" s="111"/>
      <c r="M661" s="111"/>
      <c r="N661" s="111"/>
      <c r="O661" s="111"/>
      <c r="P661" s="111"/>
      <c r="Q661" s="111"/>
      <c r="R661" s="111"/>
      <c r="S661" s="111"/>
      <c r="T661" s="111"/>
      <c r="U661" s="111"/>
      <c r="V661" s="111"/>
      <c r="W661" s="111"/>
      <c r="X661" s="111"/>
      <c r="Y661" s="111"/>
      <c r="Z661" s="111"/>
      <c r="AA661" s="111"/>
      <c r="AB661" s="111"/>
      <c r="AC661" s="111"/>
      <c r="AD661" s="111"/>
      <c r="AE661" s="111"/>
      <c r="AF661" s="111"/>
    </row>
    <row r="662" spans="1:32" x14ac:dyDescent="0.3">
      <c r="A662" s="111"/>
      <c r="B662" s="111"/>
      <c r="C662" s="111"/>
      <c r="D662" s="111"/>
      <c r="E662" s="111"/>
      <c r="F662" s="111"/>
      <c r="G662" s="111"/>
      <c r="H662" s="111"/>
      <c r="I662" s="111"/>
      <c r="J662" s="111"/>
      <c r="K662" s="111"/>
      <c r="L662" s="111"/>
      <c r="M662" s="111"/>
      <c r="N662" s="111"/>
      <c r="O662" s="111"/>
      <c r="P662" s="111"/>
      <c r="Q662" s="111"/>
      <c r="R662" s="111"/>
      <c r="S662" s="111"/>
      <c r="T662" s="111"/>
      <c r="U662" s="111"/>
      <c r="V662" s="111"/>
      <c r="W662" s="111"/>
      <c r="X662" s="111"/>
      <c r="Y662" s="111"/>
      <c r="Z662" s="111"/>
      <c r="AA662" s="111"/>
      <c r="AB662" s="111"/>
      <c r="AC662" s="111"/>
      <c r="AD662" s="111"/>
      <c r="AE662" s="111"/>
      <c r="AF662" s="111"/>
    </row>
    <row r="663" spans="1:32" x14ac:dyDescent="0.3">
      <c r="A663" s="111"/>
      <c r="B663" s="111"/>
      <c r="C663" s="111"/>
      <c r="D663" s="111"/>
      <c r="E663" s="111"/>
      <c r="F663" s="111"/>
      <c r="G663" s="111"/>
      <c r="H663" s="111"/>
      <c r="I663" s="111"/>
      <c r="J663" s="111"/>
      <c r="K663" s="111"/>
      <c r="L663" s="111"/>
      <c r="M663" s="111"/>
      <c r="N663" s="111"/>
      <c r="O663" s="111"/>
      <c r="P663" s="111"/>
      <c r="Q663" s="111"/>
      <c r="R663" s="111"/>
      <c r="S663" s="111"/>
      <c r="T663" s="111"/>
      <c r="U663" s="111"/>
      <c r="V663" s="111"/>
      <c r="W663" s="111"/>
      <c r="X663" s="111"/>
      <c r="Y663" s="111"/>
      <c r="Z663" s="111"/>
      <c r="AA663" s="111"/>
      <c r="AB663" s="111"/>
      <c r="AC663" s="111"/>
      <c r="AD663" s="111"/>
      <c r="AE663" s="111"/>
      <c r="AF663" s="111"/>
    </row>
    <row r="664" spans="1:32" x14ac:dyDescent="0.3">
      <c r="A664" s="111"/>
      <c r="B664" s="111"/>
      <c r="C664" s="111"/>
      <c r="D664" s="111"/>
      <c r="E664" s="111"/>
      <c r="F664" s="111"/>
      <c r="G664" s="111"/>
      <c r="H664" s="111"/>
      <c r="I664" s="111"/>
      <c r="J664" s="111"/>
      <c r="K664" s="111"/>
      <c r="L664" s="111"/>
      <c r="M664" s="111"/>
      <c r="N664" s="111"/>
      <c r="O664" s="111"/>
      <c r="P664" s="111"/>
      <c r="Q664" s="111"/>
      <c r="R664" s="111"/>
      <c r="S664" s="111"/>
      <c r="T664" s="111"/>
      <c r="U664" s="111"/>
      <c r="V664" s="111"/>
      <c r="W664" s="111"/>
      <c r="X664" s="111"/>
      <c r="Y664" s="111"/>
      <c r="Z664" s="111"/>
      <c r="AA664" s="111"/>
      <c r="AB664" s="111"/>
      <c r="AC664" s="111"/>
      <c r="AD664" s="111"/>
      <c r="AE664" s="111"/>
      <c r="AF664" s="111"/>
    </row>
    <row r="665" spans="1:32" x14ac:dyDescent="0.3">
      <c r="A665" s="111"/>
      <c r="B665" s="111"/>
      <c r="C665" s="111"/>
      <c r="D665" s="111"/>
      <c r="E665" s="111"/>
      <c r="F665" s="111"/>
      <c r="G665" s="111"/>
      <c r="H665" s="111"/>
      <c r="I665" s="111"/>
      <c r="J665" s="111"/>
      <c r="K665" s="111"/>
      <c r="L665" s="111"/>
      <c r="M665" s="111"/>
      <c r="N665" s="111"/>
      <c r="O665" s="111"/>
      <c r="P665" s="111"/>
      <c r="Q665" s="111"/>
      <c r="R665" s="111"/>
      <c r="S665" s="111"/>
      <c r="T665" s="111"/>
      <c r="U665" s="111"/>
      <c r="V665" s="111"/>
      <c r="W665" s="111"/>
      <c r="X665" s="111"/>
      <c r="Y665" s="111"/>
      <c r="Z665" s="111"/>
      <c r="AA665" s="111"/>
      <c r="AB665" s="111"/>
      <c r="AC665" s="111"/>
      <c r="AD665" s="111"/>
      <c r="AE665" s="111"/>
      <c r="AF665" s="111"/>
    </row>
    <row r="666" spans="1:32" x14ac:dyDescent="0.3">
      <c r="A666" s="111"/>
      <c r="B666" s="111"/>
      <c r="C666" s="111"/>
      <c r="D666" s="111"/>
      <c r="E666" s="111"/>
      <c r="F666" s="111"/>
      <c r="G666" s="111"/>
      <c r="H666" s="111"/>
      <c r="I666" s="111"/>
      <c r="J666" s="111"/>
      <c r="K666" s="111"/>
      <c r="L666" s="111"/>
      <c r="M666" s="111"/>
      <c r="N666" s="111"/>
      <c r="O666" s="111"/>
      <c r="P666" s="111"/>
      <c r="Q666" s="111"/>
      <c r="R666" s="111"/>
      <c r="S666" s="111"/>
      <c r="T666" s="111"/>
      <c r="U666" s="111"/>
      <c r="V666" s="111"/>
      <c r="W666" s="111"/>
      <c r="X666" s="111"/>
      <c r="Y666" s="111"/>
      <c r="Z666" s="111"/>
      <c r="AA666" s="111"/>
      <c r="AB666" s="111"/>
      <c r="AC666" s="111"/>
      <c r="AD666" s="111"/>
      <c r="AE666" s="111"/>
      <c r="AF666" s="111"/>
    </row>
    <row r="667" spans="1:32" x14ac:dyDescent="0.3">
      <c r="A667" s="111"/>
      <c r="B667" s="111"/>
      <c r="C667" s="111"/>
      <c r="D667" s="111"/>
      <c r="E667" s="111"/>
      <c r="F667" s="111"/>
      <c r="G667" s="111"/>
      <c r="H667" s="111"/>
      <c r="I667" s="111"/>
      <c r="J667" s="111"/>
      <c r="K667" s="111"/>
      <c r="L667" s="111"/>
      <c r="M667" s="111"/>
      <c r="N667" s="111"/>
      <c r="O667" s="111"/>
      <c r="P667" s="111"/>
      <c r="Q667" s="111"/>
      <c r="R667" s="111"/>
      <c r="S667" s="111"/>
      <c r="T667" s="111"/>
      <c r="U667" s="111"/>
      <c r="V667" s="111"/>
      <c r="W667" s="111"/>
      <c r="X667" s="111"/>
      <c r="Y667" s="111"/>
      <c r="Z667" s="111"/>
      <c r="AA667" s="111"/>
      <c r="AB667" s="111"/>
      <c r="AC667" s="111"/>
      <c r="AD667" s="111"/>
      <c r="AE667" s="111"/>
      <c r="AF667" s="111"/>
    </row>
    <row r="668" spans="1:32" x14ac:dyDescent="0.3">
      <c r="A668" s="111"/>
      <c r="B668" s="111"/>
      <c r="C668" s="111"/>
      <c r="D668" s="111"/>
      <c r="E668" s="111"/>
      <c r="F668" s="111"/>
      <c r="G668" s="111"/>
      <c r="H668" s="111"/>
      <c r="I668" s="111"/>
      <c r="J668" s="111"/>
      <c r="K668" s="111"/>
      <c r="L668" s="111"/>
      <c r="M668" s="111"/>
      <c r="N668" s="111"/>
      <c r="O668" s="111"/>
      <c r="P668" s="111"/>
      <c r="Q668" s="111"/>
      <c r="R668" s="111"/>
      <c r="S668" s="111"/>
      <c r="T668" s="111"/>
      <c r="U668" s="111"/>
      <c r="V668" s="111"/>
      <c r="W668" s="111"/>
      <c r="X668" s="111"/>
      <c r="Y668" s="111"/>
      <c r="Z668" s="111"/>
      <c r="AA668" s="111"/>
      <c r="AB668" s="111"/>
      <c r="AC668" s="111"/>
      <c r="AD668" s="111"/>
      <c r="AE668" s="111"/>
      <c r="AF668" s="111"/>
    </row>
    <row r="669" spans="1:32" x14ac:dyDescent="0.3">
      <c r="A669" s="111"/>
      <c r="B669" s="111"/>
      <c r="C669" s="111"/>
      <c r="D669" s="111"/>
      <c r="E669" s="111"/>
      <c r="F669" s="111"/>
      <c r="G669" s="111"/>
      <c r="H669" s="111"/>
      <c r="I669" s="111"/>
      <c r="J669" s="111"/>
      <c r="K669" s="111"/>
      <c r="L669" s="111"/>
      <c r="M669" s="111"/>
      <c r="N669" s="111"/>
      <c r="O669" s="111"/>
      <c r="P669" s="111"/>
      <c r="Q669" s="111"/>
      <c r="R669" s="111"/>
      <c r="S669" s="111"/>
      <c r="T669" s="111"/>
      <c r="U669" s="111"/>
      <c r="V669" s="111"/>
      <c r="W669" s="111"/>
      <c r="X669" s="111"/>
      <c r="Y669" s="111"/>
      <c r="Z669" s="111"/>
      <c r="AA669" s="111"/>
      <c r="AB669" s="111"/>
      <c r="AC669" s="111"/>
      <c r="AD669" s="111"/>
      <c r="AE669" s="111"/>
      <c r="AF669" s="111"/>
    </row>
    <row r="670" spans="1:32" x14ac:dyDescent="0.3">
      <c r="A670" s="111"/>
      <c r="B670" s="111"/>
      <c r="C670" s="111"/>
      <c r="D670" s="111"/>
      <c r="E670" s="111"/>
      <c r="F670" s="111"/>
      <c r="G670" s="111"/>
      <c r="H670" s="111"/>
      <c r="I670" s="111"/>
      <c r="J670" s="111"/>
      <c r="K670" s="111"/>
      <c r="L670" s="111"/>
      <c r="M670" s="111"/>
      <c r="N670" s="111"/>
      <c r="O670" s="111"/>
      <c r="P670" s="111"/>
      <c r="Q670" s="111"/>
      <c r="R670" s="111"/>
      <c r="S670" s="111"/>
      <c r="T670" s="111"/>
      <c r="U670" s="111"/>
      <c r="V670" s="111"/>
      <c r="W670" s="111"/>
      <c r="X670" s="111"/>
      <c r="Y670" s="111"/>
      <c r="Z670" s="111"/>
      <c r="AA670" s="111"/>
      <c r="AB670" s="111"/>
      <c r="AC670" s="111"/>
      <c r="AD670" s="111"/>
      <c r="AE670" s="111"/>
      <c r="AF670" s="111"/>
    </row>
    <row r="671" spans="1:32" x14ac:dyDescent="0.3">
      <c r="A671" s="111"/>
      <c r="B671" s="111"/>
      <c r="C671" s="111"/>
      <c r="D671" s="111"/>
      <c r="E671" s="111"/>
      <c r="F671" s="111"/>
      <c r="G671" s="111"/>
      <c r="H671" s="111"/>
      <c r="I671" s="111"/>
      <c r="J671" s="111"/>
      <c r="K671" s="111"/>
      <c r="L671" s="111"/>
      <c r="M671" s="111"/>
      <c r="N671" s="111"/>
      <c r="O671" s="111"/>
      <c r="P671" s="111"/>
      <c r="Q671" s="111"/>
      <c r="R671" s="111"/>
      <c r="S671" s="111"/>
      <c r="T671" s="111"/>
      <c r="U671" s="111"/>
      <c r="V671" s="111"/>
      <c r="W671" s="111"/>
      <c r="X671" s="111"/>
      <c r="Y671" s="111"/>
      <c r="Z671" s="111"/>
      <c r="AA671" s="111"/>
      <c r="AB671" s="111"/>
      <c r="AC671" s="111"/>
      <c r="AD671" s="111"/>
      <c r="AE671" s="111"/>
      <c r="AF671" s="111"/>
    </row>
    <row r="672" spans="1:32" x14ac:dyDescent="0.3">
      <c r="A672" s="111"/>
      <c r="B672" s="111"/>
      <c r="C672" s="111"/>
      <c r="D672" s="111"/>
      <c r="E672" s="111"/>
      <c r="F672" s="111"/>
      <c r="G672" s="111"/>
      <c r="H672" s="111"/>
      <c r="I672" s="111"/>
      <c r="J672" s="111"/>
      <c r="K672" s="111"/>
      <c r="L672" s="111"/>
      <c r="M672" s="111"/>
      <c r="N672" s="111"/>
      <c r="O672" s="111"/>
      <c r="P672" s="111"/>
      <c r="Q672" s="111"/>
      <c r="R672" s="111"/>
      <c r="S672" s="111"/>
      <c r="T672" s="111"/>
      <c r="U672" s="111"/>
      <c r="V672" s="111"/>
      <c r="W672" s="111"/>
      <c r="X672" s="111"/>
      <c r="Y672" s="111"/>
      <c r="Z672" s="111"/>
      <c r="AA672" s="111"/>
      <c r="AB672" s="111"/>
      <c r="AC672" s="111"/>
      <c r="AD672" s="111"/>
      <c r="AE672" s="111"/>
      <c r="AF672" s="111"/>
    </row>
    <row r="673" spans="1:32" x14ac:dyDescent="0.3">
      <c r="A673" s="111"/>
      <c r="B673" s="111"/>
      <c r="C673" s="111"/>
      <c r="D673" s="111"/>
      <c r="E673" s="111"/>
      <c r="F673" s="111"/>
      <c r="G673" s="111"/>
      <c r="H673" s="111"/>
      <c r="I673" s="111"/>
      <c r="J673" s="111"/>
      <c r="K673" s="111"/>
      <c r="L673" s="111"/>
      <c r="M673" s="111"/>
      <c r="N673" s="111"/>
      <c r="O673" s="111"/>
      <c r="P673" s="111"/>
      <c r="Q673" s="111"/>
      <c r="R673" s="111"/>
      <c r="S673" s="111"/>
      <c r="T673" s="111"/>
      <c r="U673" s="111"/>
      <c r="V673" s="111"/>
      <c r="W673" s="111"/>
      <c r="X673" s="111"/>
      <c r="Y673" s="111"/>
      <c r="Z673" s="111"/>
      <c r="AA673" s="111"/>
      <c r="AB673" s="111"/>
      <c r="AC673" s="111"/>
      <c r="AD673" s="111"/>
      <c r="AE673" s="111"/>
      <c r="AF673" s="111"/>
    </row>
    <row r="674" spans="1:32" x14ac:dyDescent="0.3">
      <c r="A674" s="111"/>
      <c r="B674" s="111"/>
      <c r="C674" s="111"/>
      <c r="D674" s="111"/>
      <c r="E674" s="111"/>
      <c r="F674" s="111"/>
      <c r="G674" s="111"/>
      <c r="H674" s="111"/>
      <c r="I674" s="111"/>
      <c r="J674" s="111"/>
      <c r="K674" s="111"/>
      <c r="L674" s="111"/>
      <c r="M674" s="111"/>
      <c r="N674" s="111"/>
      <c r="O674" s="111"/>
      <c r="P674" s="111"/>
      <c r="Q674" s="111"/>
      <c r="R674" s="111"/>
      <c r="S674" s="111"/>
      <c r="T674" s="111"/>
      <c r="U674" s="111"/>
      <c r="V674" s="111"/>
      <c r="W674" s="111"/>
      <c r="X674" s="111"/>
      <c r="Y674" s="111"/>
      <c r="Z674" s="111"/>
      <c r="AA674" s="111"/>
      <c r="AB674" s="111"/>
      <c r="AC674" s="111"/>
      <c r="AD674" s="111"/>
      <c r="AE674" s="111"/>
      <c r="AF674" s="111"/>
    </row>
    <row r="675" spans="1:32" x14ac:dyDescent="0.3">
      <c r="A675" s="111"/>
      <c r="B675" s="111"/>
      <c r="C675" s="111"/>
      <c r="D675" s="111"/>
      <c r="E675" s="111"/>
      <c r="F675" s="111"/>
      <c r="G675" s="111"/>
      <c r="H675" s="111"/>
      <c r="I675" s="111"/>
      <c r="J675" s="111"/>
      <c r="K675" s="111"/>
      <c r="L675" s="111"/>
      <c r="M675" s="111"/>
      <c r="N675" s="111"/>
      <c r="O675" s="111"/>
      <c r="P675" s="111"/>
      <c r="Q675" s="111"/>
      <c r="R675" s="111"/>
      <c r="S675" s="111"/>
      <c r="T675" s="111"/>
      <c r="U675" s="111"/>
      <c r="V675" s="111"/>
      <c r="W675" s="111"/>
      <c r="X675" s="111"/>
      <c r="Y675" s="111"/>
      <c r="Z675" s="111"/>
      <c r="AA675" s="111"/>
      <c r="AB675" s="111"/>
      <c r="AC675" s="111"/>
      <c r="AD675" s="111"/>
      <c r="AE675" s="111"/>
      <c r="AF675" s="111"/>
    </row>
    <row r="676" spans="1:32" x14ac:dyDescent="0.3">
      <c r="A676" s="111"/>
      <c r="B676" s="111"/>
      <c r="C676" s="111"/>
      <c r="D676" s="111"/>
      <c r="E676" s="111"/>
      <c r="F676" s="111"/>
      <c r="G676" s="111"/>
      <c r="H676" s="111"/>
      <c r="I676" s="111"/>
      <c r="J676" s="111"/>
      <c r="K676" s="111"/>
      <c r="L676" s="111"/>
      <c r="M676" s="111"/>
      <c r="N676" s="111"/>
      <c r="O676" s="111"/>
      <c r="P676" s="111"/>
      <c r="Q676" s="111"/>
      <c r="R676" s="111"/>
      <c r="S676" s="111"/>
      <c r="T676" s="111"/>
      <c r="U676" s="111"/>
      <c r="V676" s="111"/>
      <c r="W676" s="111"/>
      <c r="X676" s="111"/>
      <c r="Y676" s="111"/>
      <c r="Z676" s="111"/>
      <c r="AA676" s="111"/>
      <c r="AB676" s="111"/>
      <c r="AC676" s="111"/>
      <c r="AD676" s="111"/>
      <c r="AE676" s="111"/>
      <c r="AF676" s="111"/>
    </row>
    <row r="677" spans="1:32" x14ac:dyDescent="0.3">
      <c r="A677" s="111"/>
      <c r="B677" s="111"/>
      <c r="C677" s="111"/>
      <c r="D677" s="111"/>
      <c r="E677" s="111"/>
      <c r="F677" s="111"/>
      <c r="G677" s="111"/>
      <c r="H677" s="111"/>
      <c r="I677" s="111"/>
      <c r="J677" s="111"/>
      <c r="K677" s="111"/>
      <c r="L677" s="111"/>
      <c r="M677" s="111"/>
      <c r="N677" s="111"/>
      <c r="O677" s="111"/>
      <c r="P677" s="111"/>
      <c r="Q677" s="111"/>
      <c r="R677" s="111"/>
      <c r="S677" s="111"/>
      <c r="T677" s="111"/>
      <c r="U677" s="111"/>
      <c r="V677" s="111"/>
      <c r="W677" s="111"/>
      <c r="X677" s="111"/>
      <c r="Y677" s="111"/>
      <c r="Z677" s="111"/>
      <c r="AA677" s="111"/>
      <c r="AB677" s="111"/>
      <c r="AC677" s="111"/>
      <c r="AD677" s="111"/>
      <c r="AE677" s="111"/>
      <c r="AF677" s="111"/>
    </row>
    <row r="678" spans="1:32" x14ac:dyDescent="0.3">
      <c r="A678" s="111"/>
      <c r="B678" s="111"/>
      <c r="C678" s="111"/>
      <c r="D678" s="111"/>
      <c r="E678" s="111"/>
      <c r="F678" s="111"/>
      <c r="G678" s="111"/>
      <c r="H678" s="111"/>
      <c r="I678" s="111"/>
      <c r="J678" s="111"/>
      <c r="K678" s="111"/>
      <c r="L678" s="111"/>
      <c r="M678" s="111"/>
      <c r="N678" s="111"/>
      <c r="O678" s="111"/>
      <c r="P678" s="111"/>
      <c r="Q678" s="111"/>
      <c r="R678" s="111"/>
      <c r="S678" s="111"/>
      <c r="T678" s="111"/>
      <c r="U678" s="111"/>
      <c r="V678" s="111"/>
      <c r="W678" s="111"/>
      <c r="X678" s="111"/>
      <c r="Y678" s="111"/>
      <c r="Z678" s="111"/>
      <c r="AA678" s="111"/>
      <c r="AB678" s="111"/>
      <c r="AC678" s="111"/>
      <c r="AD678" s="111"/>
      <c r="AE678" s="111"/>
      <c r="AF678" s="111"/>
    </row>
    <row r="679" spans="1:32" x14ac:dyDescent="0.3">
      <c r="A679" s="111"/>
      <c r="B679" s="111"/>
      <c r="C679" s="111"/>
      <c r="D679" s="111"/>
      <c r="E679" s="111"/>
      <c r="F679" s="111"/>
      <c r="G679" s="111"/>
      <c r="H679" s="111"/>
      <c r="I679" s="111"/>
      <c r="J679" s="111"/>
      <c r="K679" s="111"/>
      <c r="L679" s="111"/>
      <c r="M679" s="111"/>
      <c r="N679" s="111"/>
      <c r="O679" s="111"/>
      <c r="P679" s="111"/>
      <c r="Q679" s="111"/>
      <c r="R679" s="111"/>
      <c r="S679" s="111"/>
      <c r="T679" s="111"/>
      <c r="U679" s="111"/>
      <c r="V679" s="111"/>
      <c r="W679" s="111"/>
      <c r="X679" s="111"/>
      <c r="Y679" s="111"/>
      <c r="Z679" s="111"/>
      <c r="AA679" s="111"/>
      <c r="AB679" s="111"/>
      <c r="AC679" s="111"/>
      <c r="AD679" s="111"/>
      <c r="AE679" s="111"/>
      <c r="AF679" s="111"/>
    </row>
    <row r="680" spans="1:32" x14ac:dyDescent="0.3">
      <c r="A680" s="111"/>
      <c r="B680" s="111"/>
      <c r="C680" s="111"/>
      <c r="D680" s="111"/>
      <c r="E680" s="111"/>
      <c r="F680" s="111"/>
      <c r="G680" s="111"/>
      <c r="H680" s="111"/>
      <c r="I680" s="111"/>
      <c r="J680" s="111"/>
      <c r="K680" s="111"/>
      <c r="L680" s="111"/>
      <c r="M680" s="111"/>
      <c r="N680" s="111"/>
      <c r="O680" s="111"/>
      <c r="P680" s="111"/>
      <c r="Q680" s="111"/>
      <c r="R680" s="111"/>
      <c r="S680" s="111"/>
      <c r="T680" s="111"/>
      <c r="U680" s="111"/>
      <c r="V680" s="111"/>
      <c r="W680" s="111"/>
      <c r="X680" s="111"/>
      <c r="Y680" s="111"/>
      <c r="Z680" s="111"/>
      <c r="AA680" s="111"/>
      <c r="AB680" s="111"/>
      <c r="AC680" s="111"/>
      <c r="AD680" s="111"/>
      <c r="AE680" s="111"/>
      <c r="AF680" s="111"/>
    </row>
    <row r="681" spans="1:32" x14ac:dyDescent="0.3">
      <c r="A681" s="111"/>
      <c r="B681" s="111"/>
      <c r="C681" s="111"/>
      <c r="D681" s="111"/>
      <c r="E681" s="111"/>
      <c r="F681" s="111"/>
      <c r="G681" s="111"/>
      <c r="H681" s="111"/>
      <c r="I681" s="111"/>
      <c r="J681" s="111"/>
      <c r="K681" s="111"/>
      <c r="L681" s="111"/>
      <c r="M681" s="111"/>
      <c r="N681" s="111"/>
      <c r="O681" s="111"/>
      <c r="P681" s="111"/>
      <c r="Q681" s="111"/>
      <c r="R681" s="111"/>
      <c r="S681" s="111"/>
      <c r="T681" s="111"/>
      <c r="U681" s="111"/>
      <c r="V681" s="111"/>
      <c r="W681" s="111"/>
      <c r="X681" s="111"/>
      <c r="Y681" s="111"/>
      <c r="Z681" s="111"/>
      <c r="AA681" s="111"/>
      <c r="AB681" s="111"/>
      <c r="AC681" s="111"/>
      <c r="AD681" s="111"/>
      <c r="AE681" s="111"/>
      <c r="AF681" s="111"/>
    </row>
    <row r="682" spans="1:32" x14ac:dyDescent="0.3">
      <c r="A682" s="111"/>
      <c r="B682" s="111"/>
      <c r="C682" s="111"/>
      <c r="D682" s="111"/>
      <c r="E682" s="111"/>
      <c r="F682" s="111"/>
      <c r="G682" s="111"/>
      <c r="H682" s="111"/>
      <c r="I682" s="111"/>
      <c r="J682" s="111"/>
      <c r="K682" s="111"/>
      <c r="L682" s="111"/>
      <c r="M682" s="111"/>
      <c r="N682" s="111"/>
      <c r="O682" s="111"/>
      <c r="P682" s="111"/>
      <c r="Q682" s="111"/>
      <c r="R682" s="111"/>
      <c r="S682" s="111"/>
      <c r="T682" s="111"/>
      <c r="U682" s="111"/>
      <c r="V682" s="111"/>
      <c r="W682" s="111"/>
      <c r="X682" s="111"/>
      <c r="Y682" s="111"/>
      <c r="Z682" s="111"/>
      <c r="AA682" s="111"/>
      <c r="AB682" s="111"/>
      <c r="AC682" s="111"/>
      <c r="AD682" s="111"/>
      <c r="AE682" s="111"/>
      <c r="AF682" s="111"/>
    </row>
    <row r="683" spans="1:32" x14ac:dyDescent="0.3">
      <c r="A683" s="111"/>
      <c r="B683" s="111"/>
      <c r="C683" s="111"/>
      <c r="D683" s="111"/>
      <c r="E683" s="111"/>
      <c r="F683" s="111"/>
      <c r="G683" s="111"/>
      <c r="H683" s="111"/>
      <c r="I683" s="111"/>
      <c r="J683" s="111"/>
      <c r="K683" s="111"/>
      <c r="L683" s="111"/>
      <c r="M683" s="111"/>
      <c r="N683" s="111"/>
      <c r="O683" s="111"/>
      <c r="P683" s="111"/>
      <c r="Q683" s="111"/>
      <c r="R683" s="111"/>
      <c r="S683" s="111"/>
      <c r="T683" s="111"/>
      <c r="U683" s="111"/>
      <c r="V683" s="111"/>
      <c r="W683" s="111"/>
      <c r="X683" s="111"/>
      <c r="Y683" s="111"/>
      <c r="Z683" s="111"/>
      <c r="AA683" s="111"/>
      <c r="AB683" s="111"/>
      <c r="AC683" s="111"/>
      <c r="AD683" s="111"/>
      <c r="AE683" s="111"/>
      <c r="AF683" s="111"/>
    </row>
    <row r="684" spans="1:32" x14ac:dyDescent="0.3">
      <c r="A684" s="111"/>
      <c r="B684" s="111"/>
      <c r="C684" s="111"/>
      <c r="D684" s="111"/>
      <c r="E684" s="111"/>
      <c r="F684" s="111"/>
      <c r="G684" s="111"/>
      <c r="H684" s="111"/>
      <c r="I684" s="111"/>
      <c r="J684" s="111"/>
      <c r="K684" s="111"/>
      <c r="L684" s="111"/>
      <c r="M684" s="111"/>
      <c r="N684" s="111"/>
      <c r="O684" s="111"/>
      <c r="P684" s="111"/>
      <c r="Q684" s="111"/>
      <c r="R684" s="111"/>
      <c r="S684" s="111"/>
      <c r="T684" s="111"/>
      <c r="U684" s="111"/>
      <c r="V684" s="111"/>
      <c r="W684" s="111"/>
      <c r="X684" s="111"/>
      <c r="Y684" s="111"/>
      <c r="Z684" s="111"/>
      <c r="AA684" s="111"/>
      <c r="AB684" s="111"/>
      <c r="AC684" s="111"/>
      <c r="AD684" s="111"/>
      <c r="AE684" s="111"/>
      <c r="AF684" s="111"/>
    </row>
    <row r="685" spans="1:32" x14ac:dyDescent="0.3">
      <c r="A685" s="111"/>
      <c r="B685" s="111"/>
      <c r="C685" s="111"/>
      <c r="D685" s="111"/>
      <c r="E685" s="111"/>
      <c r="F685" s="111"/>
      <c r="G685" s="111"/>
      <c r="H685" s="111"/>
      <c r="I685" s="111"/>
      <c r="J685" s="111"/>
      <c r="K685" s="111"/>
      <c r="L685" s="111"/>
      <c r="M685" s="111"/>
      <c r="N685" s="111"/>
      <c r="O685" s="111"/>
      <c r="P685" s="111"/>
      <c r="Q685" s="111"/>
      <c r="R685" s="111"/>
      <c r="S685" s="111"/>
      <c r="T685" s="111"/>
      <c r="U685" s="111"/>
      <c r="V685" s="111"/>
      <c r="W685" s="111"/>
      <c r="X685" s="111"/>
      <c r="Y685" s="111"/>
      <c r="Z685" s="111"/>
      <c r="AA685" s="111"/>
      <c r="AB685" s="111"/>
      <c r="AC685" s="111"/>
      <c r="AD685" s="111"/>
      <c r="AE685" s="111"/>
      <c r="AF685" s="111"/>
    </row>
    <row r="686" spans="1:32" x14ac:dyDescent="0.3">
      <c r="A686" s="111"/>
      <c r="B686" s="111"/>
      <c r="C686" s="111"/>
      <c r="D686" s="111"/>
      <c r="E686" s="111"/>
      <c r="F686" s="111"/>
      <c r="G686" s="111"/>
      <c r="H686" s="111"/>
      <c r="I686" s="111"/>
      <c r="J686" s="111"/>
      <c r="K686" s="111"/>
      <c r="L686" s="111"/>
      <c r="M686" s="111"/>
      <c r="N686" s="111"/>
      <c r="O686" s="111"/>
      <c r="P686" s="111"/>
      <c r="Q686" s="111"/>
      <c r="R686" s="111"/>
      <c r="S686" s="111"/>
      <c r="T686" s="111"/>
      <c r="U686" s="111"/>
      <c r="V686" s="111"/>
      <c r="W686" s="111"/>
      <c r="X686" s="111"/>
      <c r="Y686" s="111"/>
      <c r="Z686" s="111"/>
      <c r="AA686" s="111"/>
      <c r="AB686" s="111"/>
      <c r="AC686" s="111"/>
      <c r="AD686" s="111"/>
      <c r="AE686" s="111"/>
      <c r="AF686" s="111"/>
    </row>
    <row r="687" spans="1:32" x14ac:dyDescent="0.3">
      <c r="A687" s="111"/>
      <c r="B687" s="111"/>
      <c r="C687" s="111"/>
      <c r="D687" s="111"/>
      <c r="E687" s="111"/>
      <c r="F687" s="111"/>
      <c r="G687" s="111"/>
      <c r="H687" s="111"/>
      <c r="I687" s="111"/>
      <c r="J687" s="111"/>
      <c r="K687" s="111"/>
      <c r="L687" s="111"/>
      <c r="M687" s="111"/>
      <c r="N687" s="111"/>
      <c r="O687" s="111"/>
      <c r="P687" s="111"/>
      <c r="Q687" s="111"/>
      <c r="R687" s="111"/>
      <c r="S687" s="111"/>
      <c r="T687" s="111"/>
      <c r="U687" s="111"/>
      <c r="V687" s="111"/>
      <c r="W687" s="111"/>
      <c r="X687" s="111"/>
      <c r="Y687" s="111"/>
      <c r="Z687" s="111"/>
      <c r="AA687" s="111"/>
      <c r="AB687" s="111"/>
      <c r="AC687" s="111"/>
      <c r="AD687" s="111"/>
      <c r="AE687" s="111"/>
      <c r="AF687" s="111"/>
    </row>
    <row r="688" spans="1:32" x14ac:dyDescent="0.3">
      <c r="A688" s="111"/>
      <c r="B688" s="111"/>
      <c r="C688" s="111"/>
      <c r="D688" s="111"/>
      <c r="E688" s="111"/>
      <c r="F688" s="111"/>
      <c r="G688" s="111"/>
      <c r="H688" s="111"/>
      <c r="I688" s="111"/>
      <c r="J688" s="111"/>
      <c r="K688" s="111"/>
      <c r="L688" s="111"/>
      <c r="M688" s="111"/>
      <c r="N688" s="111"/>
      <c r="O688" s="111"/>
      <c r="P688" s="111"/>
      <c r="Q688" s="111"/>
      <c r="R688" s="111"/>
      <c r="S688" s="111"/>
      <c r="T688" s="111"/>
      <c r="U688" s="111"/>
      <c r="V688" s="111"/>
      <c r="W688" s="111"/>
      <c r="X688" s="111"/>
      <c r="Y688" s="111"/>
      <c r="Z688" s="111"/>
      <c r="AA688" s="111"/>
      <c r="AB688" s="111"/>
      <c r="AC688" s="111"/>
      <c r="AD688" s="111"/>
      <c r="AE688" s="111"/>
      <c r="AF688" s="111"/>
    </row>
    <row r="689" spans="1:32" x14ac:dyDescent="0.3">
      <c r="A689" s="111"/>
      <c r="B689" s="111"/>
      <c r="C689" s="111"/>
      <c r="D689" s="111"/>
      <c r="E689" s="111"/>
      <c r="F689" s="111"/>
      <c r="G689" s="111"/>
      <c r="H689" s="111"/>
      <c r="I689" s="111"/>
      <c r="J689" s="111"/>
      <c r="K689" s="111"/>
      <c r="L689" s="111"/>
      <c r="M689" s="111"/>
      <c r="N689" s="111"/>
      <c r="O689" s="111"/>
      <c r="P689" s="111"/>
      <c r="Q689" s="111"/>
      <c r="R689" s="111"/>
      <c r="S689" s="111"/>
      <c r="T689" s="111"/>
      <c r="U689" s="111"/>
      <c r="V689" s="111"/>
      <c r="W689" s="111"/>
      <c r="X689" s="111"/>
      <c r="Y689" s="111"/>
      <c r="Z689" s="111"/>
      <c r="AA689" s="111"/>
      <c r="AB689" s="111"/>
      <c r="AC689" s="111"/>
      <c r="AD689" s="111"/>
      <c r="AE689" s="111"/>
      <c r="AF689" s="111"/>
    </row>
    <row r="690" spans="1:32" x14ac:dyDescent="0.3">
      <c r="A690" s="111"/>
      <c r="B690" s="111"/>
      <c r="C690" s="111"/>
      <c r="D690" s="111"/>
      <c r="E690" s="111"/>
      <c r="F690" s="111"/>
      <c r="G690" s="111"/>
      <c r="H690" s="111"/>
      <c r="I690" s="111"/>
      <c r="J690" s="111"/>
      <c r="K690" s="111"/>
      <c r="L690" s="111"/>
      <c r="M690" s="111"/>
      <c r="N690" s="111"/>
      <c r="O690" s="111"/>
      <c r="P690" s="111"/>
      <c r="Q690" s="111"/>
      <c r="R690" s="111"/>
      <c r="S690" s="111"/>
      <c r="T690" s="111"/>
      <c r="U690" s="111"/>
      <c r="V690" s="111"/>
      <c r="W690" s="111"/>
      <c r="X690" s="111"/>
      <c r="Y690" s="111"/>
      <c r="Z690" s="111"/>
      <c r="AA690" s="111"/>
      <c r="AB690" s="111"/>
      <c r="AC690" s="111"/>
      <c r="AD690" s="111"/>
      <c r="AE690" s="111"/>
      <c r="AF690" s="111"/>
    </row>
    <row r="691" spans="1:32" x14ac:dyDescent="0.3">
      <c r="A691" s="111"/>
      <c r="B691" s="111"/>
      <c r="C691" s="111"/>
      <c r="D691" s="111"/>
      <c r="E691" s="111"/>
      <c r="F691" s="111"/>
      <c r="G691" s="111"/>
      <c r="H691" s="111"/>
      <c r="I691" s="111"/>
      <c r="J691" s="111"/>
      <c r="K691" s="111"/>
      <c r="L691" s="111"/>
      <c r="M691" s="111"/>
      <c r="N691" s="111"/>
      <c r="O691" s="111"/>
      <c r="P691" s="111"/>
      <c r="Q691" s="111"/>
      <c r="R691" s="111"/>
      <c r="S691" s="111"/>
      <c r="T691" s="111"/>
      <c r="U691" s="111"/>
      <c r="V691" s="111"/>
      <c r="W691" s="111"/>
      <c r="X691" s="111"/>
      <c r="Y691" s="111"/>
      <c r="Z691" s="111"/>
      <c r="AA691" s="111"/>
      <c r="AB691" s="111"/>
      <c r="AC691" s="111"/>
      <c r="AD691" s="111"/>
      <c r="AE691" s="111"/>
      <c r="AF691" s="111"/>
    </row>
    <row r="692" spans="1:32" x14ac:dyDescent="0.3">
      <c r="A692" s="111"/>
      <c r="B692" s="111"/>
      <c r="C692" s="111"/>
      <c r="D692" s="111"/>
      <c r="E692" s="111"/>
      <c r="F692" s="111"/>
      <c r="G692" s="111"/>
      <c r="H692" s="111"/>
      <c r="I692" s="111"/>
      <c r="J692" s="111"/>
      <c r="K692" s="111"/>
      <c r="L692" s="111"/>
      <c r="M692" s="111"/>
      <c r="N692" s="111"/>
      <c r="O692" s="111"/>
      <c r="P692" s="111"/>
      <c r="Q692" s="111"/>
      <c r="R692" s="111"/>
      <c r="S692" s="111"/>
      <c r="T692" s="111"/>
      <c r="U692" s="111"/>
      <c r="V692" s="111"/>
      <c r="W692" s="111"/>
      <c r="X692" s="111"/>
      <c r="Y692" s="111"/>
      <c r="Z692" s="111"/>
      <c r="AA692" s="111"/>
      <c r="AB692" s="111"/>
      <c r="AC692" s="111"/>
      <c r="AD692" s="111"/>
      <c r="AE692" s="111"/>
      <c r="AF692" s="111"/>
    </row>
    <row r="693" spans="1:32" x14ac:dyDescent="0.3">
      <c r="A693" s="111"/>
      <c r="B693" s="111"/>
      <c r="C693" s="111"/>
      <c r="D693" s="111"/>
      <c r="E693" s="111"/>
      <c r="F693" s="111"/>
      <c r="G693" s="111"/>
      <c r="H693" s="111"/>
      <c r="I693" s="111"/>
      <c r="J693" s="111"/>
      <c r="K693" s="111"/>
      <c r="L693" s="111"/>
      <c r="M693" s="111"/>
      <c r="N693" s="111"/>
      <c r="O693" s="111"/>
      <c r="P693" s="111"/>
      <c r="Q693" s="111"/>
      <c r="R693" s="111"/>
      <c r="S693" s="111"/>
      <c r="T693" s="111"/>
      <c r="U693" s="111"/>
      <c r="V693" s="111"/>
      <c r="W693" s="111"/>
      <c r="X693" s="111"/>
      <c r="Y693" s="111"/>
      <c r="Z693" s="111"/>
      <c r="AA693" s="111"/>
      <c r="AB693" s="111"/>
      <c r="AC693" s="111"/>
      <c r="AD693" s="111"/>
      <c r="AE693" s="111"/>
      <c r="AF693" s="111"/>
    </row>
    <row r="694" spans="1:32" x14ac:dyDescent="0.3">
      <c r="A694" s="111"/>
      <c r="B694" s="111"/>
      <c r="C694" s="111"/>
      <c r="D694" s="111"/>
      <c r="E694" s="111"/>
      <c r="F694" s="111"/>
      <c r="G694" s="111"/>
      <c r="H694" s="111"/>
      <c r="I694" s="111"/>
      <c r="J694" s="111"/>
      <c r="K694" s="111"/>
      <c r="L694" s="111"/>
      <c r="M694" s="111"/>
      <c r="N694" s="111"/>
      <c r="O694" s="111"/>
      <c r="P694" s="111"/>
      <c r="Q694" s="111"/>
      <c r="R694" s="111"/>
      <c r="S694" s="111"/>
      <c r="T694" s="111"/>
      <c r="U694" s="111"/>
      <c r="V694" s="111"/>
      <c r="W694" s="111"/>
      <c r="X694" s="111"/>
      <c r="Y694" s="111"/>
      <c r="Z694" s="111"/>
      <c r="AA694" s="111"/>
      <c r="AB694" s="111"/>
      <c r="AC694" s="111"/>
      <c r="AD694" s="111"/>
      <c r="AE694" s="111"/>
      <c r="AF694" s="111"/>
    </row>
    <row r="695" spans="1:32" x14ac:dyDescent="0.3">
      <c r="A695" s="111"/>
      <c r="B695" s="111"/>
      <c r="C695" s="111"/>
      <c r="D695" s="111"/>
      <c r="E695" s="111"/>
      <c r="F695" s="111"/>
      <c r="G695" s="111"/>
      <c r="H695" s="111"/>
      <c r="I695" s="111"/>
      <c r="J695" s="111"/>
      <c r="K695" s="111"/>
      <c r="L695" s="111"/>
      <c r="M695" s="111"/>
      <c r="N695" s="111"/>
      <c r="O695" s="111"/>
      <c r="P695" s="111"/>
      <c r="Q695" s="111"/>
      <c r="R695" s="111"/>
      <c r="S695" s="111"/>
      <c r="T695" s="111"/>
      <c r="U695" s="111"/>
      <c r="V695" s="111"/>
      <c r="W695" s="111"/>
      <c r="X695" s="111"/>
      <c r="Y695" s="111"/>
      <c r="Z695" s="111"/>
      <c r="AA695" s="111"/>
      <c r="AB695" s="111"/>
      <c r="AC695" s="111"/>
      <c r="AD695" s="111"/>
      <c r="AE695" s="111"/>
      <c r="AF695" s="111"/>
    </row>
    <row r="696" spans="1:32" x14ac:dyDescent="0.3">
      <c r="A696" s="111"/>
      <c r="B696" s="111"/>
      <c r="C696" s="111"/>
      <c r="D696" s="111"/>
      <c r="E696" s="111"/>
      <c r="F696" s="111"/>
      <c r="G696" s="111"/>
      <c r="H696" s="111"/>
      <c r="I696" s="111"/>
      <c r="J696" s="111"/>
      <c r="K696" s="111"/>
      <c r="L696" s="111"/>
      <c r="M696" s="111"/>
      <c r="N696" s="111"/>
      <c r="O696" s="111"/>
      <c r="P696" s="111"/>
      <c r="Q696" s="111"/>
      <c r="R696" s="111"/>
      <c r="S696" s="111"/>
      <c r="T696" s="111"/>
      <c r="U696" s="111"/>
      <c r="V696" s="111"/>
      <c r="W696" s="111"/>
      <c r="X696" s="111"/>
      <c r="Y696" s="111"/>
      <c r="Z696" s="111"/>
      <c r="AA696" s="111"/>
      <c r="AB696" s="111"/>
      <c r="AC696" s="111"/>
      <c r="AD696" s="111"/>
      <c r="AE696" s="111"/>
      <c r="AF696" s="111"/>
    </row>
    <row r="697" spans="1:32" x14ac:dyDescent="0.3">
      <c r="A697" s="111"/>
      <c r="B697" s="111"/>
      <c r="C697" s="111"/>
      <c r="D697" s="111"/>
      <c r="E697" s="111"/>
      <c r="F697" s="111"/>
      <c r="G697" s="111"/>
      <c r="H697" s="111"/>
      <c r="I697" s="111"/>
      <c r="J697" s="111"/>
      <c r="K697" s="111"/>
      <c r="L697" s="111"/>
      <c r="M697" s="111"/>
      <c r="N697" s="111"/>
      <c r="O697" s="111"/>
      <c r="P697" s="111"/>
      <c r="Q697" s="111"/>
      <c r="R697" s="111"/>
      <c r="S697" s="111"/>
      <c r="T697" s="111"/>
      <c r="U697" s="111"/>
      <c r="V697" s="111"/>
      <c r="W697" s="111"/>
      <c r="X697" s="111"/>
      <c r="Y697" s="111"/>
      <c r="Z697" s="111"/>
      <c r="AA697" s="111"/>
      <c r="AB697" s="111"/>
      <c r="AC697" s="111"/>
      <c r="AD697" s="111"/>
      <c r="AE697" s="111"/>
      <c r="AF697" s="111"/>
    </row>
    <row r="698" spans="1:32" x14ac:dyDescent="0.3">
      <c r="A698" s="111"/>
      <c r="B698" s="111"/>
      <c r="C698" s="111"/>
      <c r="D698" s="111"/>
      <c r="E698" s="111"/>
      <c r="F698" s="111"/>
      <c r="G698" s="111"/>
      <c r="H698" s="111"/>
      <c r="I698" s="111"/>
      <c r="J698" s="111"/>
      <c r="K698" s="111"/>
      <c r="L698" s="111"/>
      <c r="M698" s="111"/>
      <c r="N698" s="111"/>
      <c r="O698" s="111"/>
      <c r="P698" s="111"/>
      <c r="Q698" s="111"/>
      <c r="R698" s="111"/>
      <c r="S698" s="111"/>
      <c r="T698" s="111"/>
      <c r="U698" s="111"/>
      <c r="V698" s="111"/>
      <c r="W698" s="111"/>
      <c r="X698" s="111"/>
      <c r="Y698" s="111"/>
      <c r="Z698" s="111"/>
      <c r="AA698" s="111"/>
      <c r="AB698" s="111"/>
      <c r="AC698" s="111"/>
      <c r="AD698" s="111"/>
      <c r="AE698" s="111"/>
      <c r="AF698" s="111"/>
    </row>
    <row r="699" spans="1:32" x14ac:dyDescent="0.3">
      <c r="A699" s="111"/>
      <c r="B699" s="111"/>
      <c r="C699" s="111"/>
      <c r="D699" s="111"/>
      <c r="E699" s="111"/>
      <c r="F699" s="111"/>
      <c r="G699" s="111"/>
      <c r="H699" s="111"/>
      <c r="I699" s="111"/>
      <c r="J699" s="111"/>
      <c r="K699" s="111"/>
      <c r="L699" s="111"/>
      <c r="M699" s="111"/>
      <c r="N699" s="111"/>
      <c r="O699" s="111"/>
      <c r="P699" s="111"/>
      <c r="Q699" s="111"/>
      <c r="R699" s="111"/>
      <c r="S699" s="111"/>
      <c r="T699" s="111"/>
      <c r="U699" s="111"/>
      <c r="V699" s="111"/>
      <c r="W699" s="111"/>
      <c r="X699" s="111"/>
      <c r="Y699" s="111"/>
      <c r="Z699" s="111"/>
      <c r="AA699" s="111"/>
      <c r="AB699" s="111"/>
      <c r="AC699" s="111"/>
      <c r="AD699" s="111"/>
      <c r="AE699" s="111"/>
      <c r="AF699" s="111"/>
    </row>
    <row r="700" spans="1:32" x14ac:dyDescent="0.3">
      <c r="A700" s="111"/>
      <c r="B700" s="111"/>
      <c r="C700" s="111"/>
      <c r="D700" s="111"/>
      <c r="E700" s="111"/>
      <c r="F700" s="111"/>
      <c r="G700" s="111"/>
      <c r="H700" s="111"/>
      <c r="I700" s="111"/>
      <c r="J700" s="111"/>
      <c r="K700" s="111"/>
      <c r="L700" s="111"/>
      <c r="M700" s="111"/>
      <c r="N700" s="111"/>
      <c r="O700" s="111"/>
      <c r="P700" s="111"/>
      <c r="Q700" s="111"/>
      <c r="R700" s="111"/>
      <c r="S700" s="111"/>
      <c r="T700" s="111"/>
      <c r="U700" s="111"/>
      <c r="V700" s="111"/>
      <c r="W700" s="111"/>
      <c r="X700" s="111"/>
      <c r="Y700" s="111"/>
      <c r="Z700" s="111"/>
      <c r="AA700" s="111"/>
      <c r="AB700" s="111"/>
      <c r="AC700" s="111"/>
      <c r="AD700" s="111"/>
      <c r="AE700" s="111"/>
      <c r="AF700" s="111"/>
    </row>
    <row r="701" spans="1:32" x14ac:dyDescent="0.3">
      <c r="A701" s="111"/>
      <c r="B701" s="111"/>
      <c r="C701" s="111"/>
      <c r="D701" s="111"/>
      <c r="E701" s="111"/>
      <c r="F701" s="111"/>
      <c r="G701" s="111"/>
      <c r="H701" s="111"/>
      <c r="I701" s="111"/>
      <c r="J701" s="111"/>
      <c r="K701" s="111"/>
      <c r="L701" s="111"/>
      <c r="M701" s="111"/>
      <c r="N701" s="111"/>
      <c r="O701" s="111"/>
      <c r="P701" s="111"/>
      <c r="Q701" s="111"/>
      <c r="R701" s="111"/>
      <c r="S701" s="111"/>
      <c r="T701" s="111"/>
      <c r="U701" s="111"/>
      <c r="V701" s="111"/>
      <c r="W701" s="111"/>
      <c r="X701" s="111"/>
      <c r="Y701" s="111"/>
      <c r="Z701" s="111"/>
      <c r="AA701" s="111"/>
      <c r="AB701" s="111"/>
      <c r="AC701" s="111"/>
      <c r="AD701" s="111"/>
      <c r="AE701" s="111"/>
      <c r="AF701" s="111"/>
    </row>
    <row r="702" spans="1:32" x14ac:dyDescent="0.3">
      <c r="A702" s="111"/>
      <c r="B702" s="111"/>
      <c r="C702" s="111"/>
      <c r="D702" s="111"/>
      <c r="E702" s="111"/>
      <c r="F702" s="111"/>
      <c r="G702" s="111"/>
      <c r="H702" s="111"/>
      <c r="I702" s="111"/>
      <c r="J702" s="111"/>
      <c r="K702" s="111"/>
      <c r="L702" s="111"/>
      <c r="M702" s="111"/>
      <c r="N702" s="111"/>
      <c r="O702" s="111"/>
      <c r="P702" s="111"/>
      <c r="Q702" s="111"/>
      <c r="R702" s="111"/>
      <c r="S702" s="111"/>
      <c r="T702" s="111"/>
      <c r="U702" s="111"/>
      <c r="V702" s="111"/>
      <c r="W702" s="111"/>
      <c r="X702" s="111"/>
      <c r="Y702" s="111"/>
      <c r="Z702" s="111"/>
      <c r="AA702" s="111"/>
      <c r="AB702" s="111"/>
      <c r="AC702" s="111"/>
      <c r="AD702" s="111"/>
      <c r="AE702" s="111"/>
      <c r="AF702" s="111"/>
    </row>
    <row r="703" spans="1:32" x14ac:dyDescent="0.3">
      <c r="A703" s="111"/>
      <c r="B703" s="111"/>
      <c r="C703" s="111"/>
      <c r="D703" s="111"/>
      <c r="E703" s="111"/>
      <c r="F703" s="111"/>
      <c r="G703" s="111"/>
      <c r="H703" s="111"/>
      <c r="I703" s="111"/>
      <c r="J703" s="111"/>
      <c r="K703" s="111"/>
      <c r="L703" s="111"/>
      <c r="M703" s="111"/>
      <c r="N703" s="111"/>
      <c r="O703" s="111"/>
      <c r="P703" s="111"/>
      <c r="Q703" s="111"/>
      <c r="R703" s="111"/>
      <c r="S703" s="111"/>
      <c r="T703" s="111"/>
      <c r="U703" s="111"/>
      <c r="V703" s="111"/>
      <c r="W703" s="111"/>
      <c r="X703" s="111"/>
      <c r="Y703" s="111"/>
      <c r="Z703" s="111"/>
      <c r="AA703" s="111"/>
      <c r="AB703" s="111"/>
      <c r="AC703" s="111"/>
      <c r="AD703" s="111"/>
      <c r="AE703" s="111"/>
      <c r="AF703" s="111"/>
    </row>
    <row r="704" spans="1:32" x14ac:dyDescent="0.3">
      <c r="A704" s="111"/>
      <c r="B704" s="111"/>
      <c r="C704" s="111"/>
      <c r="D704" s="111"/>
      <c r="E704" s="111"/>
      <c r="F704" s="111"/>
      <c r="G704" s="111"/>
      <c r="H704" s="111"/>
      <c r="I704" s="111"/>
      <c r="J704" s="111"/>
      <c r="K704" s="111"/>
      <c r="L704" s="111"/>
      <c r="M704" s="111"/>
      <c r="N704" s="111"/>
      <c r="O704" s="111"/>
      <c r="P704" s="111"/>
      <c r="Q704" s="111"/>
      <c r="R704" s="111"/>
      <c r="S704" s="111"/>
      <c r="T704" s="111"/>
      <c r="U704" s="111"/>
      <c r="V704" s="111"/>
      <c r="W704" s="111"/>
      <c r="X704" s="111"/>
      <c r="Y704" s="111"/>
      <c r="Z704" s="111"/>
      <c r="AA704" s="111"/>
      <c r="AB704" s="111"/>
      <c r="AC704" s="111"/>
      <c r="AD704" s="111"/>
      <c r="AE704" s="111"/>
      <c r="AF704" s="111"/>
    </row>
    <row r="705" spans="1:32" x14ac:dyDescent="0.3">
      <c r="A705" s="111"/>
      <c r="B705" s="111"/>
      <c r="C705" s="111"/>
      <c r="D705" s="111"/>
      <c r="E705" s="111"/>
      <c r="F705" s="111"/>
      <c r="G705" s="111"/>
      <c r="H705" s="111"/>
      <c r="I705" s="111"/>
      <c r="J705" s="111"/>
      <c r="K705" s="111"/>
      <c r="L705" s="111"/>
      <c r="M705" s="111"/>
      <c r="N705" s="111"/>
      <c r="O705" s="111"/>
      <c r="P705" s="111"/>
      <c r="Q705" s="111"/>
      <c r="R705" s="111"/>
      <c r="S705" s="111"/>
      <c r="T705" s="111"/>
      <c r="U705" s="111"/>
      <c r="V705" s="111"/>
      <c r="W705" s="111"/>
      <c r="X705" s="111"/>
      <c r="Y705" s="111"/>
      <c r="Z705" s="111"/>
      <c r="AA705" s="111"/>
      <c r="AB705" s="111"/>
      <c r="AC705" s="111"/>
      <c r="AD705" s="111"/>
      <c r="AE705" s="111"/>
      <c r="AF705" s="111"/>
    </row>
    <row r="706" spans="1:32" x14ac:dyDescent="0.3">
      <c r="A706" s="111"/>
      <c r="B706" s="111"/>
      <c r="C706" s="111"/>
      <c r="D706" s="111"/>
      <c r="E706" s="111"/>
      <c r="F706" s="111"/>
      <c r="G706" s="111"/>
      <c r="H706" s="111"/>
      <c r="I706" s="111"/>
      <c r="J706" s="111"/>
      <c r="K706" s="111"/>
      <c r="L706" s="111"/>
      <c r="M706" s="111"/>
      <c r="N706" s="111"/>
      <c r="O706" s="111"/>
      <c r="P706" s="111"/>
      <c r="Q706" s="111"/>
      <c r="R706" s="111"/>
      <c r="S706" s="111"/>
      <c r="T706" s="111"/>
      <c r="U706" s="111"/>
      <c r="V706" s="111"/>
      <c r="W706" s="111"/>
      <c r="X706" s="111"/>
      <c r="Y706" s="111"/>
      <c r="Z706" s="111"/>
      <c r="AA706" s="111"/>
      <c r="AB706" s="111"/>
      <c r="AC706" s="111"/>
      <c r="AD706" s="111"/>
      <c r="AE706" s="111"/>
      <c r="AF706" s="111"/>
    </row>
    <row r="707" spans="1:32" x14ac:dyDescent="0.3">
      <c r="A707" s="111"/>
      <c r="B707" s="111"/>
      <c r="C707" s="111"/>
      <c r="D707" s="111"/>
      <c r="E707" s="111"/>
      <c r="F707" s="111"/>
      <c r="G707" s="111"/>
      <c r="H707" s="111"/>
      <c r="I707" s="111"/>
      <c r="J707" s="111"/>
      <c r="K707" s="111"/>
      <c r="L707" s="111"/>
      <c r="M707" s="111"/>
      <c r="N707" s="111"/>
      <c r="O707" s="111"/>
      <c r="P707" s="111"/>
      <c r="Q707" s="111"/>
      <c r="R707" s="111"/>
      <c r="S707" s="111"/>
      <c r="T707" s="111"/>
      <c r="U707" s="111"/>
      <c r="V707" s="111"/>
      <c r="W707" s="111"/>
      <c r="X707" s="111"/>
      <c r="Y707" s="111"/>
      <c r="Z707" s="111"/>
      <c r="AA707" s="111"/>
      <c r="AB707" s="111"/>
      <c r="AC707" s="111"/>
      <c r="AD707" s="111"/>
      <c r="AE707" s="111"/>
      <c r="AF707" s="111"/>
    </row>
    <row r="708" spans="1:32" x14ac:dyDescent="0.3">
      <c r="A708" s="111"/>
      <c r="B708" s="111"/>
      <c r="C708" s="111"/>
      <c r="D708" s="111"/>
      <c r="E708" s="111"/>
      <c r="F708" s="111"/>
      <c r="G708" s="111"/>
      <c r="H708" s="111"/>
      <c r="I708" s="111"/>
      <c r="J708" s="111"/>
      <c r="K708" s="111"/>
      <c r="L708" s="111"/>
      <c r="M708" s="111"/>
      <c r="N708" s="111"/>
      <c r="O708" s="111"/>
      <c r="P708" s="111"/>
      <c r="Q708" s="111"/>
      <c r="R708" s="111"/>
      <c r="S708" s="111"/>
      <c r="T708" s="111"/>
      <c r="U708" s="111"/>
      <c r="V708" s="111"/>
      <c r="W708" s="111"/>
      <c r="X708" s="111"/>
      <c r="Y708" s="111"/>
      <c r="Z708" s="111"/>
      <c r="AA708" s="111"/>
      <c r="AB708" s="111"/>
      <c r="AC708" s="111"/>
      <c r="AD708" s="111"/>
      <c r="AE708" s="111"/>
      <c r="AF708" s="111"/>
    </row>
    <row r="709" spans="1:32" x14ac:dyDescent="0.3">
      <c r="A709" s="111"/>
      <c r="B709" s="111"/>
      <c r="C709" s="111"/>
      <c r="D709" s="111"/>
      <c r="E709" s="111"/>
      <c r="F709" s="111"/>
      <c r="G709" s="111"/>
      <c r="H709" s="111"/>
      <c r="I709" s="111"/>
      <c r="J709" s="111"/>
      <c r="K709" s="111"/>
      <c r="L709" s="111"/>
      <c r="M709" s="111"/>
      <c r="N709" s="111"/>
      <c r="O709" s="111"/>
      <c r="P709" s="111"/>
      <c r="Q709" s="111"/>
      <c r="R709" s="111"/>
      <c r="S709" s="111"/>
      <c r="T709" s="111"/>
      <c r="U709" s="111"/>
      <c r="V709" s="111"/>
      <c r="W709" s="111"/>
      <c r="X709" s="111"/>
      <c r="Y709" s="111"/>
      <c r="Z709" s="111"/>
      <c r="AA709" s="111"/>
      <c r="AB709" s="111"/>
      <c r="AC709" s="111"/>
      <c r="AD709" s="111"/>
      <c r="AE709" s="111"/>
      <c r="AF709" s="111"/>
    </row>
    <row r="710" spans="1:32" x14ac:dyDescent="0.3">
      <c r="A710" s="111"/>
      <c r="B710" s="111"/>
      <c r="C710" s="111"/>
      <c r="D710" s="111"/>
      <c r="E710" s="111"/>
      <c r="F710" s="111"/>
      <c r="G710" s="111"/>
      <c r="H710" s="111"/>
      <c r="I710" s="111"/>
      <c r="J710" s="111"/>
      <c r="K710" s="111"/>
      <c r="L710" s="111"/>
      <c r="M710" s="111"/>
      <c r="N710" s="111"/>
      <c r="O710" s="111"/>
      <c r="P710" s="111"/>
      <c r="Q710" s="111"/>
      <c r="R710" s="111"/>
      <c r="S710" s="111"/>
      <c r="T710" s="111"/>
      <c r="U710" s="111"/>
      <c r="V710" s="111"/>
      <c r="W710" s="111"/>
      <c r="X710" s="111"/>
      <c r="Y710" s="111"/>
      <c r="Z710" s="111"/>
      <c r="AA710" s="111"/>
      <c r="AB710" s="111"/>
      <c r="AC710" s="111"/>
      <c r="AD710" s="111"/>
      <c r="AE710" s="111"/>
      <c r="AF710" s="111"/>
    </row>
    <row r="711" spans="1:32" x14ac:dyDescent="0.3">
      <c r="A711" s="111"/>
      <c r="B711" s="111"/>
      <c r="C711" s="111"/>
      <c r="D711" s="111"/>
      <c r="E711" s="111"/>
      <c r="F711" s="111"/>
      <c r="G711" s="111"/>
      <c r="H711" s="111"/>
      <c r="I711" s="111"/>
      <c r="J711" s="111"/>
      <c r="K711" s="111"/>
      <c r="L711" s="111"/>
      <c r="M711" s="111"/>
      <c r="N711" s="111"/>
      <c r="O711" s="111"/>
      <c r="P711" s="111"/>
      <c r="Q711" s="111"/>
      <c r="R711" s="111"/>
      <c r="S711" s="111"/>
      <c r="T711" s="111"/>
      <c r="U711" s="111"/>
      <c r="V711" s="111"/>
      <c r="W711" s="111"/>
      <c r="X711" s="111"/>
      <c r="Y711" s="111"/>
      <c r="Z711" s="111"/>
      <c r="AA711" s="111"/>
      <c r="AB711" s="111"/>
      <c r="AC711" s="111"/>
      <c r="AD711" s="111"/>
      <c r="AE711" s="111"/>
      <c r="AF711" s="111"/>
    </row>
    <row r="712" spans="1:32" x14ac:dyDescent="0.3">
      <c r="A712" s="111"/>
      <c r="B712" s="111"/>
      <c r="C712" s="111"/>
      <c r="D712" s="111"/>
      <c r="E712" s="111"/>
      <c r="F712" s="111"/>
      <c r="G712" s="111"/>
      <c r="H712" s="111"/>
      <c r="I712" s="111"/>
      <c r="J712" s="111"/>
      <c r="K712" s="111"/>
      <c r="L712" s="111"/>
      <c r="M712" s="111"/>
      <c r="N712" s="111"/>
      <c r="O712" s="111"/>
      <c r="P712" s="111"/>
      <c r="Q712" s="111"/>
      <c r="R712" s="111"/>
      <c r="S712" s="111"/>
      <c r="T712" s="111"/>
      <c r="U712" s="111"/>
      <c r="V712" s="111"/>
      <c r="W712" s="111"/>
      <c r="X712" s="111"/>
      <c r="Y712" s="111"/>
      <c r="Z712" s="111"/>
      <c r="AA712" s="111"/>
      <c r="AB712" s="111"/>
      <c r="AC712" s="111"/>
      <c r="AD712" s="111"/>
      <c r="AE712" s="111"/>
      <c r="AF712" s="111"/>
    </row>
    <row r="713" spans="1:32" x14ac:dyDescent="0.3">
      <c r="A713" s="111"/>
      <c r="B713" s="111"/>
      <c r="C713" s="111"/>
      <c r="D713" s="111"/>
      <c r="E713" s="111"/>
      <c r="F713" s="111"/>
      <c r="G713" s="111"/>
      <c r="H713" s="111"/>
      <c r="I713" s="111"/>
      <c r="J713" s="111"/>
      <c r="K713" s="111"/>
      <c r="L713" s="111"/>
      <c r="M713" s="111"/>
      <c r="N713" s="111"/>
      <c r="O713" s="111"/>
      <c r="P713" s="111"/>
      <c r="Q713" s="111"/>
      <c r="R713" s="111"/>
      <c r="S713" s="111"/>
      <c r="T713" s="111"/>
      <c r="U713" s="111"/>
      <c r="V713" s="111"/>
      <c r="W713" s="111"/>
      <c r="X713" s="111"/>
      <c r="Y713" s="111"/>
      <c r="Z713" s="111"/>
      <c r="AA713" s="111"/>
      <c r="AB713" s="111"/>
      <c r="AC713" s="111"/>
      <c r="AD713" s="111"/>
      <c r="AE713" s="111"/>
      <c r="AF713" s="111"/>
    </row>
    <row r="714" spans="1:32" x14ac:dyDescent="0.3">
      <c r="A714" s="111"/>
      <c r="B714" s="111"/>
      <c r="C714" s="111"/>
      <c r="D714" s="111"/>
      <c r="E714" s="111"/>
      <c r="F714" s="111"/>
      <c r="G714" s="111"/>
      <c r="H714" s="111"/>
      <c r="I714" s="111"/>
      <c r="J714" s="111"/>
      <c r="K714" s="111"/>
      <c r="L714" s="111"/>
      <c r="M714" s="111"/>
      <c r="N714" s="111"/>
      <c r="O714" s="111"/>
      <c r="P714" s="111"/>
      <c r="Q714" s="111"/>
      <c r="R714" s="111"/>
      <c r="S714" s="111"/>
      <c r="T714" s="111"/>
      <c r="U714" s="111"/>
      <c r="V714" s="111"/>
      <c r="W714" s="111"/>
      <c r="X714" s="111"/>
      <c r="Y714" s="111"/>
      <c r="Z714" s="111"/>
      <c r="AA714" s="111"/>
      <c r="AB714" s="111"/>
      <c r="AC714" s="111"/>
      <c r="AD714" s="111"/>
      <c r="AE714" s="111"/>
      <c r="AF714" s="111"/>
    </row>
    <row r="715" spans="1:32" x14ac:dyDescent="0.3">
      <c r="A715" s="111"/>
      <c r="B715" s="111"/>
      <c r="C715" s="111"/>
      <c r="D715" s="111"/>
      <c r="E715" s="111"/>
      <c r="F715" s="111"/>
      <c r="G715" s="111"/>
      <c r="H715" s="111"/>
      <c r="I715" s="111"/>
      <c r="J715" s="111"/>
      <c r="K715" s="111"/>
      <c r="L715" s="111"/>
      <c r="M715" s="111"/>
      <c r="N715" s="111"/>
      <c r="O715" s="111"/>
      <c r="P715" s="111"/>
      <c r="Q715" s="111"/>
      <c r="R715" s="111"/>
      <c r="S715" s="111"/>
      <c r="T715" s="111"/>
      <c r="U715" s="111"/>
      <c r="V715" s="111"/>
      <c r="W715" s="111"/>
      <c r="X715" s="111"/>
      <c r="Y715" s="111"/>
      <c r="Z715" s="111"/>
      <c r="AA715" s="111"/>
      <c r="AB715" s="111"/>
      <c r="AC715" s="111"/>
      <c r="AD715" s="111"/>
      <c r="AE715" s="111"/>
      <c r="AF715" s="111"/>
    </row>
    <row r="716" spans="1:32" x14ac:dyDescent="0.3">
      <c r="A716" s="111"/>
      <c r="B716" s="111"/>
      <c r="C716" s="111"/>
      <c r="D716" s="111"/>
      <c r="E716" s="111"/>
      <c r="F716" s="111"/>
      <c r="G716" s="111"/>
      <c r="H716" s="111"/>
      <c r="I716" s="111"/>
      <c r="J716" s="111"/>
      <c r="K716" s="111"/>
      <c r="L716" s="111"/>
      <c r="M716" s="111"/>
      <c r="N716" s="111"/>
      <c r="O716" s="111"/>
      <c r="P716" s="111"/>
      <c r="Q716" s="111"/>
      <c r="R716" s="111"/>
      <c r="S716" s="111"/>
      <c r="T716" s="111"/>
      <c r="U716" s="111"/>
      <c r="V716" s="111"/>
      <c r="W716" s="111"/>
      <c r="X716" s="111"/>
      <c r="Y716" s="111"/>
      <c r="Z716" s="111"/>
      <c r="AA716" s="111"/>
      <c r="AB716" s="111"/>
      <c r="AC716" s="111"/>
      <c r="AD716" s="111"/>
      <c r="AE716" s="111"/>
      <c r="AF716" s="111"/>
    </row>
    <row r="717" spans="1:32" x14ac:dyDescent="0.3">
      <c r="A717" s="111"/>
      <c r="B717" s="111"/>
      <c r="C717" s="111"/>
      <c r="D717" s="111"/>
      <c r="E717" s="111"/>
      <c r="F717" s="111"/>
      <c r="G717" s="111"/>
      <c r="H717" s="111"/>
      <c r="I717" s="111"/>
      <c r="J717" s="111"/>
      <c r="K717" s="111"/>
      <c r="L717" s="111"/>
      <c r="M717" s="111"/>
      <c r="N717" s="111"/>
      <c r="O717" s="111"/>
      <c r="P717" s="111"/>
      <c r="Q717" s="111"/>
      <c r="R717" s="111"/>
      <c r="S717" s="111"/>
      <c r="T717" s="111"/>
      <c r="U717" s="111"/>
      <c r="V717" s="111"/>
      <c r="W717" s="111"/>
      <c r="X717" s="111"/>
      <c r="Y717" s="111"/>
      <c r="Z717" s="111"/>
      <c r="AA717" s="111"/>
      <c r="AB717" s="111"/>
      <c r="AC717" s="111"/>
      <c r="AD717" s="111"/>
      <c r="AE717" s="111"/>
      <c r="AF717" s="111"/>
    </row>
    <row r="718" spans="1:32" x14ac:dyDescent="0.3">
      <c r="A718" s="111"/>
      <c r="B718" s="111"/>
      <c r="C718" s="111"/>
      <c r="D718" s="111"/>
      <c r="E718" s="111"/>
      <c r="F718" s="111"/>
      <c r="G718" s="111"/>
      <c r="H718" s="111"/>
      <c r="I718" s="111"/>
      <c r="J718" s="111"/>
      <c r="K718" s="111"/>
      <c r="L718" s="111"/>
      <c r="M718" s="111"/>
      <c r="N718" s="111"/>
      <c r="O718" s="111"/>
      <c r="P718" s="111"/>
      <c r="Q718" s="111"/>
      <c r="R718" s="111"/>
      <c r="S718" s="111"/>
      <c r="T718" s="111"/>
      <c r="U718" s="111"/>
      <c r="V718" s="111"/>
      <c r="W718" s="111"/>
      <c r="X718" s="111"/>
      <c r="Y718" s="111"/>
      <c r="Z718" s="111"/>
      <c r="AA718" s="111"/>
      <c r="AB718" s="111"/>
      <c r="AC718" s="111"/>
      <c r="AD718" s="111"/>
      <c r="AE718" s="111"/>
      <c r="AF718" s="111"/>
    </row>
    <row r="719" spans="1:32" x14ac:dyDescent="0.3">
      <c r="A719" s="111"/>
      <c r="B719" s="111"/>
      <c r="C719" s="111"/>
      <c r="D719" s="111"/>
      <c r="E719" s="111"/>
      <c r="F719" s="111"/>
      <c r="G719" s="111"/>
      <c r="H719" s="111"/>
      <c r="I719" s="111"/>
      <c r="J719" s="111"/>
      <c r="K719" s="111"/>
      <c r="L719" s="111"/>
      <c r="M719" s="111"/>
      <c r="N719" s="111"/>
      <c r="O719" s="111"/>
      <c r="P719" s="111"/>
      <c r="Q719" s="111"/>
      <c r="R719" s="111"/>
      <c r="S719" s="111"/>
      <c r="T719" s="111"/>
      <c r="U719" s="111"/>
      <c r="V719" s="111"/>
      <c r="W719" s="111"/>
      <c r="X719" s="111"/>
      <c r="Y719" s="111"/>
      <c r="Z719" s="111"/>
      <c r="AA719" s="111"/>
      <c r="AB719" s="111"/>
      <c r="AC719" s="111"/>
      <c r="AD719" s="111"/>
      <c r="AE719" s="111"/>
      <c r="AF719" s="111"/>
    </row>
    <row r="720" spans="1:32" x14ac:dyDescent="0.3">
      <c r="A720" s="111"/>
      <c r="B720" s="111"/>
      <c r="C720" s="111"/>
      <c r="D720" s="111"/>
      <c r="E720" s="111"/>
      <c r="F720" s="111"/>
      <c r="G720" s="111"/>
      <c r="H720" s="111"/>
      <c r="I720" s="111"/>
      <c r="J720" s="111"/>
      <c r="K720" s="111"/>
      <c r="L720" s="111"/>
      <c r="M720" s="111"/>
      <c r="N720" s="111"/>
      <c r="O720" s="111"/>
      <c r="P720" s="111"/>
      <c r="Q720" s="111"/>
      <c r="R720" s="111"/>
      <c r="S720" s="111"/>
      <c r="T720" s="111"/>
      <c r="U720" s="111"/>
      <c r="V720" s="111"/>
      <c r="W720" s="111"/>
      <c r="X720" s="111"/>
      <c r="Y720" s="111"/>
      <c r="Z720" s="111"/>
      <c r="AA720" s="111"/>
      <c r="AB720" s="111"/>
      <c r="AC720" s="111"/>
      <c r="AD720" s="111"/>
      <c r="AE720" s="111"/>
      <c r="AF720" s="111"/>
    </row>
    <row r="721" spans="1:32" x14ac:dyDescent="0.3">
      <c r="A721" s="111"/>
      <c r="B721" s="111"/>
      <c r="C721" s="111"/>
      <c r="D721" s="111"/>
      <c r="E721" s="111"/>
      <c r="F721" s="111"/>
      <c r="G721" s="111"/>
      <c r="H721" s="111"/>
      <c r="I721" s="111"/>
      <c r="J721" s="111"/>
      <c r="K721" s="111"/>
      <c r="L721" s="111"/>
      <c r="M721" s="111"/>
      <c r="N721" s="111"/>
      <c r="O721" s="111"/>
      <c r="P721" s="111"/>
      <c r="Q721" s="111"/>
      <c r="R721" s="111"/>
      <c r="S721" s="111"/>
      <c r="T721" s="111"/>
      <c r="U721" s="111"/>
      <c r="V721" s="111"/>
      <c r="W721" s="111"/>
      <c r="X721" s="111"/>
      <c r="Y721" s="111"/>
      <c r="Z721" s="111"/>
      <c r="AA721" s="111"/>
      <c r="AB721" s="111"/>
      <c r="AC721" s="111"/>
      <c r="AD721" s="111"/>
      <c r="AE721" s="111"/>
      <c r="AF721" s="111"/>
    </row>
    <row r="722" spans="1:32" x14ac:dyDescent="0.3">
      <c r="A722" s="111"/>
      <c r="B722" s="111"/>
      <c r="C722" s="111"/>
      <c r="D722" s="111"/>
      <c r="E722" s="111"/>
      <c r="F722" s="111"/>
      <c r="G722" s="111"/>
      <c r="H722" s="111"/>
      <c r="I722" s="111"/>
      <c r="J722" s="111"/>
      <c r="K722" s="111"/>
      <c r="L722" s="111"/>
      <c r="M722" s="111"/>
      <c r="N722" s="111"/>
      <c r="O722" s="111"/>
      <c r="P722" s="111"/>
      <c r="Q722" s="111"/>
      <c r="R722" s="111"/>
      <c r="S722" s="111"/>
      <c r="T722" s="111"/>
      <c r="U722" s="111"/>
      <c r="V722" s="111"/>
      <c r="W722" s="111"/>
      <c r="X722" s="111"/>
      <c r="Y722" s="111"/>
      <c r="Z722" s="111"/>
      <c r="AA722" s="111"/>
      <c r="AB722" s="111"/>
      <c r="AC722" s="111"/>
      <c r="AD722" s="111"/>
      <c r="AE722" s="111"/>
      <c r="AF722" s="111"/>
    </row>
    <row r="723" spans="1:32" x14ac:dyDescent="0.3">
      <c r="A723" s="111"/>
      <c r="B723" s="111"/>
      <c r="C723" s="111"/>
      <c r="D723" s="111"/>
      <c r="E723" s="111"/>
      <c r="F723" s="111"/>
      <c r="G723" s="111"/>
      <c r="H723" s="111"/>
      <c r="I723" s="111"/>
      <c r="J723" s="111"/>
      <c r="K723" s="111"/>
      <c r="L723" s="111"/>
      <c r="M723" s="111"/>
      <c r="N723" s="111"/>
      <c r="O723" s="111"/>
      <c r="P723" s="111"/>
      <c r="Q723" s="111"/>
      <c r="R723" s="111"/>
      <c r="S723" s="111"/>
      <c r="T723" s="111"/>
      <c r="U723" s="111"/>
      <c r="V723" s="111"/>
      <c r="W723" s="111"/>
      <c r="X723" s="111"/>
      <c r="Y723" s="111"/>
      <c r="Z723" s="111"/>
      <c r="AA723" s="111"/>
      <c r="AB723" s="111"/>
      <c r="AC723" s="111"/>
      <c r="AD723" s="111"/>
      <c r="AE723" s="111"/>
      <c r="AF723" s="111"/>
    </row>
    <row r="724" spans="1:32" x14ac:dyDescent="0.3">
      <c r="A724" s="111"/>
      <c r="B724" s="111"/>
      <c r="C724" s="111"/>
      <c r="D724" s="111"/>
      <c r="E724" s="111"/>
      <c r="F724" s="111"/>
      <c r="G724" s="111"/>
      <c r="H724" s="111"/>
      <c r="I724" s="111"/>
      <c r="J724" s="111"/>
      <c r="K724" s="111"/>
      <c r="L724" s="111"/>
      <c r="M724" s="111"/>
      <c r="N724" s="111"/>
      <c r="O724" s="111"/>
      <c r="P724" s="111"/>
      <c r="Q724" s="111"/>
      <c r="R724" s="111"/>
      <c r="S724" s="111"/>
      <c r="T724" s="111"/>
      <c r="U724" s="111"/>
      <c r="V724" s="111"/>
      <c r="W724" s="111"/>
      <c r="X724" s="111"/>
      <c r="Y724" s="111"/>
      <c r="Z724" s="111"/>
      <c r="AA724" s="111"/>
      <c r="AB724" s="111"/>
      <c r="AC724" s="111"/>
      <c r="AD724" s="111"/>
      <c r="AE724" s="111"/>
      <c r="AF724" s="111"/>
    </row>
    <row r="725" spans="1:32" x14ac:dyDescent="0.3">
      <c r="A725" s="111"/>
      <c r="B725" s="111"/>
      <c r="C725" s="111"/>
      <c r="D725" s="111"/>
      <c r="E725" s="111"/>
      <c r="F725" s="111"/>
      <c r="G725" s="111"/>
      <c r="H725" s="111"/>
      <c r="I725" s="111"/>
      <c r="J725" s="111"/>
      <c r="K725" s="111"/>
      <c r="L725" s="111"/>
      <c r="M725" s="111"/>
      <c r="N725" s="111"/>
      <c r="O725" s="111"/>
      <c r="P725" s="111"/>
      <c r="Q725" s="111"/>
      <c r="R725" s="111"/>
      <c r="S725" s="111"/>
      <c r="T725" s="111"/>
      <c r="U725" s="111"/>
      <c r="V725" s="111"/>
      <c r="W725" s="111"/>
      <c r="X725" s="111"/>
      <c r="Y725" s="111"/>
      <c r="Z725" s="111"/>
      <c r="AA725" s="111"/>
      <c r="AB725" s="111"/>
      <c r="AC725" s="111"/>
      <c r="AD725" s="111"/>
      <c r="AE725" s="111"/>
      <c r="AF725" s="111"/>
    </row>
    <row r="726" spans="1:32" x14ac:dyDescent="0.3">
      <c r="A726" s="111"/>
      <c r="B726" s="111"/>
      <c r="C726" s="111"/>
      <c r="D726" s="111"/>
      <c r="E726" s="111"/>
      <c r="F726" s="111"/>
      <c r="G726" s="111"/>
      <c r="H726" s="111"/>
      <c r="I726" s="111"/>
      <c r="J726" s="111"/>
      <c r="K726" s="111"/>
      <c r="L726" s="111"/>
      <c r="M726" s="111"/>
      <c r="N726" s="111"/>
      <c r="O726" s="111"/>
      <c r="P726" s="111"/>
      <c r="Q726" s="111"/>
      <c r="R726" s="111"/>
      <c r="S726" s="111"/>
      <c r="T726" s="111"/>
      <c r="U726" s="111"/>
      <c r="V726" s="111"/>
      <c r="W726" s="111"/>
      <c r="X726" s="111"/>
      <c r="Y726" s="111"/>
      <c r="Z726" s="111"/>
      <c r="AA726" s="111"/>
      <c r="AB726" s="111"/>
      <c r="AC726" s="111"/>
      <c r="AD726" s="111"/>
      <c r="AE726" s="111"/>
      <c r="AF726" s="111"/>
    </row>
    <row r="727" spans="1:32" x14ac:dyDescent="0.3">
      <c r="A727" s="111"/>
      <c r="B727" s="111"/>
      <c r="C727" s="111"/>
      <c r="D727" s="111"/>
      <c r="E727" s="111"/>
      <c r="F727" s="111"/>
      <c r="G727" s="111"/>
      <c r="H727" s="111"/>
      <c r="I727" s="111"/>
      <c r="J727" s="111"/>
      <c r="K727" s="111"/>
      <c r="L727" s="111"/>
      <c r="M727" s="111"/>
      <c r="N727" s="111"/>
      <c r="O727" s="111"/>
      <c r="P727" s="111"/>
      <c r="Q727" s="111"/>
      <c r="R727" s="111"/>
      <c r="S727" s="111"/>
      <c r="T727" s="111"/>
      <c r="U727" s="111"/>
      <c r="V727" s="111"/>
      <c r="W727" s="111"/>
      <c r="X727" s="111"/>
      <c r="Y727" s="111"/>
      <c r="Z727" s="111"/>
      <c r="AA727" s="111"/>
      <c r="AB727" s="111"/>
      <c r="AC727" s="111"/>
      <c r="AD727" s="111"/>
      <c r="AE727" s="111"/>
      <c r="AF727" s="111"/>
    </row>
    <row r="728" spans="1:32" x14ac:dyDescent="0.3">
      <c r="A728" s="111"/>
      <c r="B728" s="111"/>
      <c r="C728" s="111"/>
      <c r="D728" s="111"/>
      <c r="E728" s="111"/>
      <c r="F728" s="111"/>
      <c r="G728" s="111"/>
      <c r="H728" s="111"/>
      <c r="I728" s="111"/>
      <c r="J728" s="111"/>
      <c r="K728" s="111"/>
      <c r="L728" s="111"/>
      <c r="M728" s="111"/>
      <c r="N728" s="111"/>
      <c r="O728" s="111"/>
      <c r="P728" s="111"/>
      <c r="Q728" s="111"/>
      <c r="R728" s="111"/>
      <c r="S728" s="111"/>
      <c r="T728" s="111"/>
      <c r="U728" s="111"/>
      <c r="V728" s="111"/>
      <c r="W728" s="111"/>
      <c r="X728" s="111"/>
      <c r="Y728" s="111"/>
      <c r="Z728" s="111"/>
      <c r="AA728" s="111"/>
      <c r="AB728" s="111"/>
      <c r="AC728" s="111"/>
      <c r="AD728" s="111"/>
      <c r="AE728" s="111"/>
      <c r="AF728" s="111"/>
    </row>
    <row r="729" spans="1:32" x14ac:dyDescent="0.3">
      <c r="A729" s="111"/>
      <c r="B729" s="111"/>
      <c r="C729" s="111"/>
      <c r="D729" s="111"/>
      <c r="E729" s="111"/>
      <c r="F729" s="111"/>
      <c r="G729" s="111"/>
      <c r="H729" s="111"/>
      <c r="I729" s="111"/>
      <c r="J729" s="111"/>
      <c r="K729" s="111"/>
      <c r="L729" s="111"/>
      <c r="M729" s="111"/>
      <c r="N729" s="111"/>
      <c r="O729" s="111"/>
      <c r="P729" s="111"/>
      <c r="Q729" s="111"/>
      <c r="R729" s="111"/>
      <c r="S729" s="111"/>
      <c r="T729" s="111"/>
      <c r="U729" s="111"/>
      <c r="V729" s="111"/>
      <c r="W729" s="111"/>
      <c r="X729" s="111"/>
      <c r="Y729" s="111"/>
      <c r="Z729" s="111"/>
      <c r="AA729" s="111"/>
      <c r="AB729" s="111"/>
      <c r="AC729" s="111"/>
      <c r="AD729" s="111"/>
      <c r="AE729" s="111"/>
      <c r="AF729" s="111"/>
    </row>
    <row r="730" spans="1:32" x14ac:dyDescent="0.3">
      <c r="A730" s="111"/>
      <c r="B730" s="111"/>
      <c r="C730" s="111"/>
      <c r="D730" s="111"/>
      <c r="E730" s="111"/>
      <c r="F730" s="111"/>
      <c r="G730" s="111"/>
      <c r="H730" s="111"/>
      <c r="I730" s="111"/>
      <c r="J730" s="111"/>
      <c r="K730" s="111"/>
      <c r="L730" s="111"/>
      <c r="M730" s="111"/>
      <c r="N730" s="111"/>
      <c r="O730" s="111"/>
      <c r="P730" s="111"/>
      <c r="Q730" s="111"/>
      <c r="R730" s="111"/>
      <c r="S730" s="111"/>
      <c r="T730" s="111"/>
      <c r="U730" s="111"/>
      <c r="V730" s="111"/>
      <c r="W730" s="111"/>
      <c r="X730" s="111"/>
      <c r="Y730" s="111"/>
      <c r="Z730" s="111"/>
      <c r="AA730" s="111"/>
      <c r="AB730" s="111"/>
      <c r="AC730" s="111"/>
      <c r="AD730" s="111"/>
      <c r="AE730" s="111"/>
      <c r="AF730" s="111"/>
    </row>
    <row r="731" spans="1:32" x14ac:dyDescent="0.3">
      <c r="A731" s="111"/>
      <c r="B731" s="111"/>
      <c r="C731" s="111"/>
      <c r="D731" s="111"/>
      <c r="E731" s="111"/>
      <c r="F731" s="111"/>
      <c r="G731" s="111"/>
      <c r="H731" s="111"/>
      <c r="I731" s="111"/>
      <c r="J731" s="111"/>
      <c r="K731" s="111"/>
      <c r="L731" s="111"/>
      <c r="M731" s="111"/>
      <c r="N731" s="111"/>
    </row>
    <row r="732" spans="1:32" x14ac:dyDescent="0.3">
      <c r="A732" s="111"/>
      <c r="B732" s="111"/>
      <c r="C732" s="111"/>
      <c r="D732" s="111"/>
      <c r="E732" s="111"/>
      <c r="F732" s="111"/>
      <c r="G732" s="111"/>
      <c r="H732" s="111"/>
      <c r="I732" s="111"/>
      <c r="J732" s="111"/>
      <c r="K732" s="111"/>
      <c r="L732" s="111"/>
      <c r="M732" s="111"/>
      <c r="N732" s="111"/>
    </row>
    <row r="733" spans="1:32" x14ac:dyDescent="0.3">
      <c r="A733" s="111"/>
      <c r="B733" s="111"/>
      <c r="C733" s="111"/>
      <c r="D733" s="111"/>
      <c r="E733" s="111"/>
      <c r="F733" s="111"/>
      <c r="G733" s="111"/>
      <c r="H733" s="111"/>
      <c r="I733" s="111"/>
      <c r="J733" s="111"/>
      <c r="K733" s="111"/>
      <c r="L733" s="111"/>
      <c r="M733" s="111"/>
      <c r="N733" s="111"/>
    </row>
    <row r="734" spans="1:32" x14ac:dyDescent="0.3">
      <c r="A734" s="111"/>
      <c r="B734" s="111"/>
      <c r="C734" s="111"/>
      <c r="D734" s="111"/>
      <c r="E734" s="111"/>
      <c r="F734" s="111"/>
      <c r="G734" s="111"/>
      <c r="H734" s="111"/>
      <c r="I734" s="111"/>
      <c r="J734" s="111"/>
      <c r="K734" s="111"/>
      <c r="L734" s="111"/>
      <c r="M734" s="111"/>
      <c r="N734" s="111"/>
    </row>
    <row r="735" spans="1:32" x14ac:dyDescent="0.3">
      <c r="A735" s="111"/>
      <c r="B735" s="111"/>
      <c r="C735" s="111"/>
      <c r="D735" s="111"/>
      <c r="E735" s="111"/>
      <c r="F735" s="111"/>
      <c r="G735" s="111"/>
      <c r="H735" s="111"/>
      <c r="I735" s="111"/>
      <c r="J735" s="111"/>
      <c r="K735" s="111"/>
      <c r="L735" s="111"/>
      <c r="M735" s="111"/>
      <c r="N735" s="111"/>
    </row>
    <row r="736" spans="1:32" x14ac:dyDescent="0.3">
      <c r="A736" s="111"/>
      <c r="B736" s="111"/>
      <c r="C736" s="111"/>
      <c r="D736" s="111"/>
      <c r="E736" s="111"/>
      <c r="F736" s="111"/>
      <c r="G736" s="111"/>
      <c r="H736" s="111"/>
      <c r="I736" s="111"/>
      <c r="J736" s="111"/>
      <c r="K736" s="111"/>
      <c r="L736" s="111"/>
      <c r="M736" s="111"/>
      <c r="N736" s="111"/>
    </row>
    <row r="737" spans="1:14" x14ac:dyDescent="0.3">
      <c r="A737" s="111"/>
      <c r="B737" s="111"/>
      <c r="C737" s="111"/>
      <c r="D737" s="111"/>
      <c r="E737" s="111"/>
      <c r="F737" s="111"/>
      <c r="G737" s="111"/>
      <c r="H737" s="111"/>
      <c r="I737" s="111"/>
      <c r="J737" s="111"/>
      <c r="K737" s="111"/>
      <c r="L737" s="111"/>
      <c r="M737" s="111"/>
      <c r="N737" s="111"/>
    </row>
    <row r="738" spans="1:14" x14ac:dyDescent="0.3">
      <c r="A738" s="111"/>
      <c r="B738" s="111"/>
      <c r="C738" s="111"/>
      <c r="D738" s="111"/>
      <c r="E738" s="111"/>
      <c r="F738" s="111"/>
      <c r="G738" s="111"/>
      <c r="H738" s="111"/>
      <c r="I738" s="111"/>
      <c r="J738" s="111"/>
      <c r="K738" s="111"/>
      <c r="L738" s="111"/>
      <c r="M738" s="111"/>
      <c r="N738" s="111"/>
    </row>
    <row r="739" spans="1:14" x14ac:dyDescent="0.3">
      <c r="A739" s="111"/>
      <c r="B739" s="111"/>
      <c r="C739" s="111"/>
      <c r="D739" s="111"/>
      <c r="E739" s="111"/>
      <c r="F739" s="111"/>
      <c r="G739" s="111"/>
      <c r="H739" s="111"/>
      <c r="I739" s="111"/>
      <c r="J739" s="111"/>
      <c r="K739" s="111"/>
      <c r="L739" s="111"/>
      <c r="M739" s="111"/>
      <c r="N739" s="111"/>
    </row>
    <row r="740" spans="1:14" x14ac:dyDescent="0.3">
      <c r="A740" s="111"/>
      <c r="B740" s="111"/>
      <c r="C740" s="111"/>
      <c r="D740" s="111"/>
      <c r="E740" s="111"/>
      <c r="F740" s="111"/>
      <c r="G740" s="111"/>
      <c r="H740" s="111"/>
      <c r="I740" s="111"/>
      <c r="J740" s="111"/>
      <c r="K740" s="111"/>
      <c r="L740" s="111"/>
      <c r="M740" s="111"/>
      <c r="N740" s="111"/>
    </row>
    <row r="741" spans="1:14" x14ac:dyDescent="0.3">
      <c r="A741" s="111"/>
      <c r="B741" s="111"/>
      <c r="C741" s="111"/>
      <c r="D741" s="111"/>
      <c r="E741" s="111"/>
      <c r="F741" s="111"/>
      <c r="G741" s="111"/>
      <c r="H741" s="111"/>
      <c r="I741" s="111"/>
      <c r="J741" s="111"/>
      <c r="K741" s="111"/>
      <c r="L741" s="111"/>
      <c r="M741" s="111"/>
      <c r="N741" s="111"/>
    </row>
    <row r="742" spans="1:14" x14ac:dyDescent="0.3">
      <c r="A742" s="111"/>
      <c r="B742" s="111"/>
      <c r="C742" s="111"/>
      <c r="D742" s="111"/>
      <c r="E742" s="111"/>
      <c r="F742" s="111"/>
      <c r="G742" s="111"/>
      <c r="H742" s="111"/>
      <c r="I742" s="111"/>
      <c r="J742" s="111"/>
      <c r="K742" s="111"/>
      <c r="L742" s="111"/>
      <c r="M742" s="111"/>
      <c r="N742" s="111"/>
    </row>
    <row r="743" spans="1:14" x14ac:dyDescent="0.3">
      <c r="A743" s="111"/>
      <c r="B743" s="111"/>
      <c r="C743" s="111"/>
      <c r="D743" s="111"/>
      <c r="E743" s="111"/>
      <c r="F743" s="111"/>
      <c r="G743" s="111"/>
      <c r="H743" s="111"/>
      <c r="I743" s="111"/>
      <c r="J743" s="111"/>
      <c r="K743" s="111"/>
      <c r="L743" s="111"/>
      <c r="M743" s="111"/>
      <c r="N743" s="111"/>
    </row>
    <row r="744" spans="1:14" x14ac:dyDescent="0.3">
      <c r="A744" s="111"/>
      <c r="B744" s="111"/>
      <c r="C744" s="111"/>
      <c r="D744" s="111"/>
      <c r="E744" s="111"/>
      <c r="F744" s="111"/>
      <c r="G744" s="111"/>
      <c r="H744" s="111"/>
      <c r="I744" s="111"/>
      <c r="J744" s="111"/>
      <c r="K744" s="111"/>
      <c r="L744" s="111"/>
      <c r="M744" s="111"/>
      <c r="N744" s="111"/>
    </row>
    <row r="745" spans="1:14" x14ac:dyDescent="0.3">
      <c r="A745" s="111"/>
      <c r="B745" s="111"/>
      <c r="C745" s="111"/>
      <c r="D745" s="111"/>
      <c r="E745" s="111"/>
      <c r="F745" s="111"/>
      <c r="G745" s="111"/>
      <c r="H745" s="111"/>
      <c r="I745" s="111"/>
      <c r="J745" s="111"/>
      <c r="K745" s="111"/>
      <c r="L745" s="111"/>
      <c r="M745" s="111"/>
      <c r="N745" s="111"/>
    </row>
    <row r="746" spans="1:14" x14ac:dyDescent="0.3">
      <c r="A746" s="111"/>
      <c r="B746" s="111"/>
      <c r="C746" s="111"/>
      <c r="D746" s="111"/>
      <c r="E746" s="111"/>
      <c r="F746" s="111"/>
      <c r="G746" s="111"/>
      <c r="H746" s="111"/>
      <c r="I746" s="111"/>
      <c r="J746" s="111"/>
      <c r="K746" s="111"/>
      <c r="L746" s="111"/>
      <c r="M746" s="111"/>
      <c r="N746" s="111"/>
    </row>
    <row r="747" spans="1:14" x14ac:dyDescent="0.3">
      <c r="A747" s="111"/>
      <c r="B747" s="111"/>
      <c r="C747" s="111"/>
      <c r="D747" s="111"/>
      <c r="E747" s="111"/>
      <c r="F747" s="111"/>
      <c r="G747" s="111"/>
      <c r="H747" s="111"/>
      <c r="I747" s="111"/>
      <c r="J747" s="111"/>
      <c r="K747" s="111"/>
      <c r="L747" s="111"/>
      <c r="M747" s="111"/>
      <c r="N747" s="111"/>
    </row>
    <row r="748" spans="1:14" x14ac:dyDescent="0.3">
      <c r="A748" s="111"/>
      <c r="B748" s="111"/>
      <c r="C748" s="111"/>
      <c r="D748" s="111"/>
      <c r="E748" s="111"/>
      <c r="F748" s="111"/>
      <c r="G748" s="111"/>
      <c r="H748" s="111"/>
      <c r="I748" s="111"/>
      <c r="J748" s="111"/>
      <c r="K748" s="111"/>
      <c r="L748" s="111"/>
      <c r="M748" s="111"/>
      <c r="N748" s="111"/>
    </row>
    <row r="749" spans="1:14" x14ac:dyDescent="0.3">
      <c r="A749" s="111"/>
      <c r="B749" s="111"/>
      <c r="C749" s="111"/>
      <c r="D749" s="111"/>
      <c r="E749" s="111"/>
      <c r="F749" s="111"/>
      <c r="G749" s="111"/>
      <c r="H749" s="111"/>
      <c r="I749" s="111"/>
      <c r="J749" s="111"/>
      <c r="K749" s="111"/>
      <c r="L749" s="111"/>
      <c r="M749" s="111"/>
      <c r="N749" s="111"/>
    </row>
    <row r="750" spans="1:14" x14ac:dyDescent="0.3">
      <c r="A750" s="111"/>
      <c r="B750" s="111"/>
      <c r="C750" s="111"/>
      <c r="D750" s="111"/>
      <c r="E750" s="111"/>
      <c r="F750" s="111"/>
      <c r="G750" s="111"/>
      <c r="H750" s="111"/>
      <c r="I750" s="111"/>
      <c r="J750" s="111"/>
      <c r="K750" s="111"/>
      <c r="L750" s="111"/>
      <c r="M750" s="111"/>
      <c r="N750" s="111"/>
    </row>
    <row r="751" spans="1:14" x14ac:dyDescent="0.3">
      <c r="A751" s="111"/>
      <c r="B751" s="111"/>
      <c r="C751" s="111"/>
      <c r="D751" s="111"/>
      <c r="E751" s="111"/>
      <c r="F751" s="111"/>
      <c r="G751" s="111"/>
      <c r="H751" s="111"/>
      <c r="I751" s="111"/>
      <c r="J751" s="111"/>
      <c r="K751" s="111"/>
      <c r="L751" s="111"/>
      <c r="M751" s="111"/>
      <c r="N751" s="111"/>
    </row>
    <row r="752" spans="1:14" x14ac:dyDescent="0.3">
      <c r="A752" s="111"/>
      <c r="B752" s="111"/>
      <c r="C752" s="111"/>
      <c r="D752" s="111"/>
      <c r="E752" s="111"/>
      <c r="F752" s="111"/>
      <c r="G752" s="111"/>
      <c r="H752" s="111"/>
      <c r="I752" s="111"/>
      <c r="J752" s="111"/>
      <c r="K752" s="111"/>
      <c r="L752" s="111"/>
      <c r="M752" s="111"/>
      <c r="N752" s="111"/>
    </row>
    <row r="753" spans="1:14" x14ac:dyDescent="0.3">
      <c r="A753" s="111"/>
      <c r="B753" s="111"/>
      <c r="C753" s="111"/>
      <c r="D753" s="111"/>
      <c r="E753" s="111"/>
      <c r="F753" s="111"/>
      <c r="G753" s="111"/>
      <c r="H753" s="111"/>
      <c r="I753" s="111"/>
      <c r="J753" s="111"/>
      <c r="K753" s="111"/>
      <c r="L753" s="111"/>
      <c r="M753" s="111"/>
      <c r="N753" s="111"/>
    </row>
    <row r="754" spans="1:14" x14ac:dyDescent="0.3">
      <c r="A754" s="111"/>
      <c r="B754" s="111"/>
      <c r="C754" s="111"/>
      <c r="D754" s="111"/>
      <c r="E754" s="111"/>
      <c r="F754" s="111"/>
      <c r="G754" s="111"/>
      <c r="H754" s="111"/>
      <c r="I754" s="111"/>
      <c r="J754" s="111"/>
      <c r="K754" s="111"/>
      <c r="L754" s="111"/>
      <c r="M754" s="111"/>
      <c r="N754" s="111"/>
    </row>
    <row r="755" spans="1:14" x14ac:dyDescent="0.3">
      <c r="A755" s="111"/>
      <c r="B755" s="111"/>
      <c r="C755" s="111"/>
      <c r="D755" s="111"/>
      <c r="E755" s="111"/>
      <c r="F755" s="111"/>
      <c r="G755" s="111"/>
      <c r="H755" s="111"/>
      <c r="I755" s="111"/>
      <c r="J755" s="111"/>
      <c r="K755" s="111"/>
      <c r="L755" s="111"/>
      <c r="M755" s="111"/>
      <c r="N755" s="111"/>
    </row>
    <row r="756" spans="1:14" x14ac:dyDescent="0.3">
      <c r="A756" s="111"/>
      <c r="B756" s="111"/>
      <c r="C756" s="111"/>
      <c r="D756" s="111"/>
      <c r="E756" s="111"/>
      <c r="F756" s="111"/>
      <c r="G756" s="111"/>
      <c r="H756" s="111"/>
      <c r="I756" s="111"/>
      <c r="J756" s="111"/>
      <c r="K756" s="111"/>
      <c r="L756" s="111"/>
      <c r="M756" s="111"/>
      <c r="N756" s="111"/>
    </row>
    <row r="757" spans="1:14" x14ac:dyDescent="0.3">
      <c r="A757" s="111"/>
      <c r="B757" s="111"/>
      <c r="C757" s="111"/>
      <c r="D757" s="111"/>
      <c r="E757" s="111"/>
      <c r="F757" s="111"/>
      <c r="G757" s="111"/>
      <c r="H757" s="111"/>
      <c r="I757" s="111"/>
      <c r="J757" s="111"/>
      <c r="K757" s="111"/>
      <c r="L757" s="111"/>
      <c r="M757" s="111"/>
      <c r="N757" s="111"/>
    </row>
    <row r="758" spans="1:14" x14ac:dyDescent="0.3">
      <c r="A758" s="111"/>
      <c r="B758" s="111"/>
      <c r="C758" s="111"/>
      <c r="D758" s="111"/>
      <c r="E758" s="111"/>
      <c r="F758" s="111"/>
      <c r="G758" s="111"/>
      <c r="H758" s="111"/>
      <c r="I758" s="111"/>
      <c r="J758" s="111"/>
      <c r="K758" s="111"/>
      <c r="L758" s="111"/>
      <c r="M758" s="111"/>
      <c r="N758" s="111"/>
    </row>
    <row r="759" spans="1:14" x14ac:dyDescent="0.3">
      <c r="A759" s="111"/>
      <c r="B759" s="111"/>
      <c r="C759" s="111"/>
      <c r="D759" s="111"/>
      <c r="E759" s="111"/>
      <c r="F759" s="111"/>
      <c r="G759" s="111"/>
      <c r="H759" s="111"/>
      <c r="I759" s="111"/>
      <c r="J759" s="111"/>
      <c r="K759" s="111"/>
      <c r="L759" s="111"/>
      <c r="M759" s="111"/>
      <c r="N759" s="111"/>
    </row>
    <row r="760" spans="1:14" x14ac:dyDescent="0.3">
      <c r="A760" s="111"/>
      <c r="B760" s="111"/>
      <c r="C760" s="111"/>
      <c r="D760" s="111"/>
      <c r="E760" s="111"/>
      <c r="F760" s="111"/>
      <c r="G760" s="111"/>
      <c r="H760" s="111"/>
      <c r="I760" s="111"/>
      <c r="J760" s="111"/>
      <c r="K760" s="111"/>
      <c r="L760" s="111"/>
      <c r="M760" s="111"/>
      <c r="N760" s="111"/>
    </row>
    <row r="761" spans="1:14" x14ac:dyDescent="0.3">
      <c r="A761" s="111"/>
      <c r="B761" s="111"/>
      <c r="C761" s="111"/>
      <c r="D761" s="111"/>
      <c r="E761" s="111"/>
      <c r="F761" s="111"/>
      <c r="G761" s="111"/>
      <c r="H761" s="111"/>
      <c r="I761" s="111"/>
      <c r="J761" s="111"/>
      <c r="K761" s="111"/>
      <c r="L761" s="111"/>
      <c r="M761" s="111"/>
      <c r="N761" s="111"/>
    </row>
    <row r="762" spans="1:14" x14ac:dyDescent="0.3">
      <c r="A762" s="111"/>
      <c r="B762" s="111"/>
      <c r="C762" s="111"/>
      <c r="D762" s="111"/>
      <c r="E762" s="111"/>
      <c r="F762" s="111"/>
      <c r="G762" s="111"/>
      <c r="H762" s="111"/>
      <c r="I762" s="111"/>
      <c r="J762" s="111"/>
      <c r="K762" s="111"/>
      <c r="L762" s="111"/>
      <c r="M762" s="111"/>
      <c r="N762" s="111"/>
    </row>
    <row r="763" spans="1:14" x14ac:dyDescent="0.3">
      <c r="A763" s="111"/>
      <c r="B763" s="111"/>
      <c r="C763" s="111"/>
      <c r="D763" s="111"/>
      <c r="E763" s="111"/>
      <c r="F763" s="111"/>
      <c r="G763" s="111"/>
      <c r="H763" s="111"/>
      <c r="I763" s="111"/>
      <c r="J763" s="111"/>
      <c r="K763" s="111"/>
      <c r="L763" s="111"/>
      <c r="M763" s="111"/>
      <c r="N763" s="111"/>
    </row>
    <row r="764" spans="1:14" x14ac:dyDescent="0.3">
      <c r="A764" s="111"/>
      <c r="B764" s="111"/>
      <c r="C764" s="111"/>
      <c r="D764" s="111"/>
      <c r="E764" s="111"/>
      <c r="F764" s="111"/>
      <c r="G764" s="111"/>
      <c r="H764" s="111"/>
      <c r="I764" s="111"/>
      <c r="J764" s="111"/>
      <c r="K764" s="111"/>
      <c r="L764" s="111"/>
      <c r="M764" s="111"/>
      <c r="N764" s="111"/>
    </row>
    <row r="765" spans="1:14" x14ac:dyDescent="0.3">
      <c r="A765" s="111"/>
      <c r="B765" s="111"/>
      <c r="C765" s="111"/>
      <c r="D765" s="111"/>
      <c r="E765" s="111"/>
      <c r="F765" s="111"/>
      <c r="G765" s="111"/>
      <c r="H765" s="111"/>
      <c r="I765" s="111"/>
      <c r="J765" s="111"/>
      <c r="K765" s="111"/>
      <c r="L765" s="111"/>
      <c r="M765" s="111"/>
      <c r="N765" s="111"/>
    </row>
    <row r="766" spans="1:14" x14ac:dyDescent="0.3">
      <c r="A766" s="111"/>
      <c r="B766" s="111"/>
      <c r="C766" s="111"/>
      <c r="D766" s="111"/>
      <c r="E766" s="111"/>
      <c r="F766" s="111"/>
      <c r="G766" s="111"/>
      <c r="H766" s="111"/>
      <c r="I766" s="111"/>
      <c r="J766" s="111"/>
      <c r="K766" s="111"/>
      <c r="L766" s="111"/>
      <c r="M766" s="111"/>
      <c r="N766" s="111"/>
    </row>
    <row r="767" spans="1:14" x14ac:dyDescent="0.3">
      <c r="A767" s="111"/>
      <c r="B767" s="111"/>
      <c r="C767" s="111"/>
      <c r="D767" s="111"/>
      <c r="E767" s="111"/>
      <c r="F767" s="111"/>
      <c r="G767" s="111"/>
      <c r="H767" s="111"/>
      <c r="I767" s="111"/>
      <c r="J767" s="111"/>
      <c r="K767" s="111"/>
      <c r="L767" s="111"/>
      <c r="M767" s="111"/>
      <c r="N767" s="111"/>
    </row>
    <row r="768" spans="1:14" x14ac:dyDescent="0.3">
      <c r="A768" s="111"/>
      <c r="B768" s="111"/>
      <c r="C768" s="111"/>
      <c r="D768" s="111"/>
      <c r="E768" s="111"/>
      <c r="F768" s="111"/>
      <c r="G768" s="111"/>
      <c r="H768" s="111"/>
      <c r="I768" s="111"/>
      <c r="J768" s="111"/>
      <c r="K768" s="111"/>
      <c r="L768" s="111"/>
      <c r="M768" s="111"/>
      <c r="N768" s="111"/>
    </row>
    <row r="769" spans="1:14" x14ac:dyDescent="0.3">
      <c r="A769" s="111"/>
      <c r="B769" s="111"/>
      <c r="C769" s="111"/>
      <c r="D769" s="111"/>
      <c r="E769" s="111"/>
      <c r="F769" s="111"/>
      <c r="G769" s="111"/>
      <c r="H769" s="111"/>
      <c r="I769" s="111"/>
      <c r="J769" s="111"/>
      <c r="K769" s="111"/>
      <c r="L769" s="111"/>
      <c r="M769" s="111"/>
      <c r="N769" s="111"/>
    </row>
    <row r="770" spans="1:14" x14ac:dyDescent="0.3">
      <c r="A770" s="111"/>
      <c r="B770" s="111"/>
      <c r="C770" s="111"/>
      <c r="D770" s="111"/>
      <c r="E770" s="111"/>
      <c r="F770" s="111"/>
      <c r="G770" s="111"/>
      <c r="H770" s="111"/>
      <c r="I770" s="111"/>
      <c r="J770" s="111"/>
      <c r="K770" s="111"/>
      <c r="L770" s="111"/>
      <c r="M770" s="111"/>
      <c r="N770" s="111"/>
    </row>
    <row r="771" spans="1:14" x14ac:dyDescent="0.3">
      <c r="A771" s="111"/>
      <c r="B771" s="111"/>
      <c r="C771" s="111"/>
      <c r="D771" s="111"/>
      <c r="E771" s="111"/>
      <c r="F771" s="111"/>
      <c r="G771" s="111"/>
      <c r="H771" s="111"/>
      <c r="I771" s="111"/>
      <c r="J771" s="111"/>
      <c r="K771" s="111"/>
      <c r="L771" s="111"/>
      <c r="M771" s="111"/>
      <c r="N771" s="111"/>
    </row>
    <row r="772" spans="1:14" x14ac:dyDescent="0.3">
      <c r="A772" s="111"/>
      <c r="B772" s="111"/>
      <c r="C772" s="111"/>
      <c r="D772" s="111"/>
      <c r="E772" s="111"/>
      <c r="F772" s="111"/>
      <c r="G772" s="111"/>
      <c r="H772" s="111"/>
      <c r="I772" s="111"/>
      <c r="J772" s="111"/>
      <c r="K772" s="111"/>
      <c r="L772" s="111"/>
      <c r="M772" s="111"/>
      <c r="N772" s="111"/>
    </row>
    <row r="773" spans="1:14" x14ac:dyDescent="0.3">
      <c r="A773" s="111"/>
      <c r="B773" s="111"/>
      <c r="C773" s="111"/>
      <c r="D773" s="111"/>
      <c r="E773" s="111"/>
      <c r="F773" s="111"/>
      <c r="G773" s="111"/>
      <c r="H773" s="111"/>
      <c r="I773" s="111"/>
      <c r="J773" s="111"/>
      <c r="K773" s="111"/>
      <c r="L773" s="111"/>
      <c r="M773" s="111"/>
      <c r="N773" s="111"/>
    </row>
    <row r="774" spans="1:14" x14ac:dyDescent="0.3">
      <c r="A774" s="111"/>
      <c r="B774" s="111"/>
      <c r="C774" s="111"/>
      <c r="D774" s="111"/>
      <c r="E774" s="111"/>
      <c r="F774" s="111"/>
      <c r="G774" s="111"/>
      <c r="H774" s="111"/>
      <c r="I774" s="111"/>
      <c r="J774" s="111"/>
      <c r="K774" s="111"/>
      <c r="L774" s="111"/>
      <c r="M774" s="111"/>
      <c r="N774" s="111"/>
    </row>
    <row r="775" spans="1:14" x14ac:dyDescent="0.3">
      <c r="A775" s="111"/>
      <c r="B775" s="111"/>
      <c r="C775" s="111"/>
      <c r="D775" s="111"/>
      <c r="E775" s="111"/>
      <c r="F775" s="111"/>
      <c r="G775" s="111"/>
      <c r="H775" s="111"/>
      <c r="I775" s="111"/>
      <c r="J775" s="111"/>
      <c r="K775" s="111"/>
      <c r="L775" s="111"/>
      <c r="M775" s="111"/>
      <c r="N775" s="111"/>
    </row>
    <row r="776" spans="1:14" x14ac:dyDescent="0.3">
      <c r="A776" s="111"/>
      <c r="B776" s="111"/>
      <c r="C776" s="111"/>
      <c r="D776" s="111"/>
      <c r="E776" s="111"/>
      <c r="F776" s="111"/>
      <c r="G776" s="111"/>
      <c r="H776" s="111"/>
      <c r="I776" s="111"/>
      <c r="J776" s="111"/>
      <c r="K776" s="111"/>
      <c r="L776" s="111"/>
      <c r="M776" s="111"/>
      <c r="N776" s="111"/>
    </row>
    <row r="777" spans="1:14" x14ac:dyDescent="0.3">
      <c r="A777" s="111"/>
      <c r="B777" s="111"/>
      <c r="C777" s="111"/>
      <c r="D777" s="111"/>
      <c r="E777" s="111"/>
      <c r="F777" s="111"/>
      <c r="G777" s="111"/>
      <c r="H777" s="111"/>
      <c r="I777" s="111"/>
      <c r="J777" s="111"/>
      <c r="K777" s="111"/>
      <c r="L777" s="111"/>
      <c r="M777" s="111"/>
      <c r="N777" s="111"/>
    </row>
    <row r="778" spans="1:14" x14ac:dyDescent="0.3">
      <c r="A778" s="111"/>
      <c r="B778" s="111"/>
      <c r="C778" s="111"/>
      <c r="D778" s="111"/>
      <c r="E778" s="111"/>
      <c r="F778" s="111"/>
      <c r="G778" s="111"/>
      <c r="H778" s="111"/>
      <c r="I778" s="111"/>
      <c r="J778" s="111"/>
      <c r="K778" s="111"/>
      <c r="L778" s="111"/>
      <c r="M778" s="111"/>
      <c r="N778" s="111"/>
    </row>
    <row r="779" spans="1:14" x14ac:dyDescent="0.3">
      <c r="A779" s="111"/>
      <c r="B779" s="111"/>
      <c r="C779" s="111"/>
      <c r="D779" s="111"/>
      <c r="E779" s="111"/>
      <c r="F779" s="111"/>
      <c r="G779" s="111"/>
      <c r="H779" s="111"/>
      <c r="I779" s="111"/>
      <c r="J779" s="111"/>
      <c r="K779" s="111"/>
      <c r="L779" s="111"/>
      <c r="M779" s="111"/>
      <c r="N779" s="111"/>
    </row>
    <row r="780" spans="1:14" x14ac:dyDescent="0.3">
      <c r="A780" s="111"/>
      <c r="B780" s="111"/>
      <c r="C780" s="111"/>
      <c r="D780" s="111"/>
      <c r="E780" s="111"/>
      <c r="F780" s="111"/>
      <c r="G780" s="111"/>
      <c r="H780" s="111"/>
      <c r="I780" s="111"/>
      <c r="J780" s="111"/>
      <c r="K780" s="111"/>
      <c r="L780" s="111"/>
      <c r="M780" s="111"/>
      <c r="N780" s="111"/>
    </row>
    <row r="781" spans="1:14" x14ac:dyDescent="0.3">
      <c r="A781" s="111"/>
      <c r="B781" s="111"/>
      <c r="C781" s="111"/>
      <c r="D781" s="111"/>
      <c r="E781" s="111"/>
      <c r="F781" s="111"/>
      <c r="G781" s="111"/>
      <c r="H781" s="111"/>
      <c r="I781" s="111"/>
      <c r="J781" s="111"/>
      <c r="K781" s="111"/>
      <c r="L781" s="111"/>
      <c r="M781" s="111"/>
      <c r="N781" s="111"/>
    </row>
    <row r="782" spans="1:14" x14ac:dyDescent="0.3">
      <c r="A782" s="111"/>
      <c r="B782" s="111"/>
      <c r="C782" s="111"/>
      <c r="D782" s="111"/>
      <c r="E782" s="111"/>
      <c r="F782" s="111"/>
      <c r="G782" s="111"/>
      <c r="H782" s="111"/>
      <c r="I782" s="111"/>
      <c r="J782" s="111"/>
      <c r="K782" s="111"/>
      <c r="L782" s="111"/>
      <c r="M782" s="111"/>
      <c r="N782" s="111"/>
    </row>
    <row r="783" spans="1:14" x14ac:dyDescent="0.3">
      <c r="A783" s="111"/>
      <c r="B783" s="111"/>
      <c r="C783" s="111"/>
      <c r="D783" s="111"/>
      <c r="E783" s="111"/>
      <c r="F783" s="111"/>
      <c r="G783" s="111"/>
      <c r="H783" s="111"/>
      <c r="I783" s="111"/>
      <c r="J783" s="111"/>
      <c r="K783" s="111"/>
      <c r="L783" s="111"/>
      <c r="M783" s="111"/>
      <c r="N783" s="111"/>
    </row>
    <row r="784" spans="1:14" x14ac:dyDescent="0.3">
      <c r="A784" s="111"/>
      <c r="B784" s="111"/>
      <c r="C784" s="111"/>
      <c r="D784" s="111"/>
      <c r="E784" s="111"/>
      <c r="F784" s="111"/>
      <c r="G784" s="111"/>
      <c r="H784" s="111"/>
      <c r="I784" s="111"/>
      <c r="J784" s="111"/>
      <c r="K784" s="111"/>
      <c r="L784" s="111"/>
      <c r="M784" s="111"/>
      <c r="N784" s="111"/>
    </row>
    <row r="785" spans="1:14" x14ac:dyDescent="0.3">
      <c r="A785" s="111"/>
      <c r="B785" s="111"/>
      <c r="C785" s="111"/>
      <c r="D785" s="111"/>
      <c r="E785" s="111"/>
      <c r="F785" s="111"/>
      <c r="G785" s="111"/>
      <c r="H785" s="111"/>
      <c r="I785" s="111"/>
      <c r="J785" s="111"/>
      <c r="K785" s="111"/>
      <c r="L785" s="111"/>
      <c r="M785" s="111"/>
      <c r="N785" s="111"/>
    </row>
    <row r="786" spans="1:14" x14ac:dyDescent="0.3">
      <c r="A786" s="111"/>
      <c r="B786" s="111"/>
      <c r="C786" s="111"/>
      <c r="D786" s="111"/>
      <c r="E786" s="111"/>
      <c r="F786" s="111"/>
      <c r="G786" s="111"/>
      <c r="H786" s="111"/>
      <c r="I786" s="111"/>
      <c r="J786" s="111"/>
      <c r="K786" s="111"/>
      <c r="L786" s="111"/>
      <c r="M786" s="111"/>
      <c r="N786" s="111"/>
    </row>
    <row r="787" spans="1:14" x14ac:dyDescent="0.3">
      <c r="A787" s="111"/>
      <c r="B787" s="111"/>
      <c r="C787" s="111"/>
      <c r="D787" s="111"/>
      <c r="E787" s="111"/>
      <c r="F787" s="111"/>
      <c r="G787" s="111"/>
      <c r="H787" s="111"/>
      <c r="I787" s="111"/>
      <c r="J787" s="111"/>
      <c r="K787" s="111"/>
      <c r="L787" s="111"/>
      <c r="M787" s="111"/>
      <c r="N787" s="111"/>
    </row>
    <row r="788" spans="1:14" x14ac:dyDescent="0.3">
      <c r="A788" s="111"/>
      <c r="B788" s="111"/>
      <c r="C788" s="111"/>
      <c r="D788" s="111"/>
      <c r="E788" s="111"/>
      <c r="F788" s="111"/>
      <c r="G788" s="111"/>
      <c r="H788" s="111"/>
      <c r="I788" s="111"/>
      <c r="J788" s="111"/>
      <c r="K788" s="111"/>
      <c r="L788" s="111"/>
      <c r="M788" s="111"/>
      <c r="N788" s="111"/>
    </row>
    <row r="789" spans="1:14" x14ac:dyDescent="0.3">
      <c r="A789" s="111"/>
      <c r="B789" s="111"/>
      <c r="C789" s="111"/>
      <c r="D789" s="111"/>
      <c r="E789" s="111"/>
      <c r="F789" s="111"/>
      <c r="G789" s="111"/>
      <c r="H789" s="111"/>
      <c r="I789" s="111"/>
      <c r="J789" s="111"/>
      <c r="K789" s="111"/>
      <c r="L789" s="111"/>
      <c r="M789" s="111"/>
      <c r="N789" s="111"/>
    </row>
    <row r="790" spans="1:14" x14ac:dyDescent="0.3">
      <c r="A790" s="111"/>
      <c r="B790" s="111"/>
      <c r="C790" s="111"/>
      <c r="D790" s="111"/>
      <c r="E790" s="111"/>
      <c r="F790" s="111"/>
      <c r="G790" s="111"/>
      <c r="H790" s="111"/>
      <c r="I790" s="111"/>
      <c r="J790" s="111"/>
      <c r="K790" s="111"/>
      <c r="L790" s="111"/>
      <c r="M790" s="111"/>
      <c r="N790" s="111"/>
    </row>
    <row r="791" spans="1:14" x14ac:dyDescent="0.3">
      <c r="A791" s="111"/>
      <c r="B791" s="111"/>
      <c r="C791" s="111"/>
      <c r="D791" s="111"/>
      <c r="E791" s="111"/>
      <c r="F791" s="111"/>
      <c r="G791" s="111"/>
      <c r="H791" s="111"/>
      <c r="I791" s="111"/>
      <c r="J791" s="111"/>
      <c r="K791" s="111"/>
      <c r="L791" s="111"/>
      <c r="M791" s="111"/>
      <c r="N791" s="111"/>
    </row>
    <row r="792" spans="1:14" x14ac:dyDescent="0.3">
      <c r="A792" s="111"/>
      <c r="B792" s="111"/>
      <c r="C792" s="111"/>
      <c r="D792" s="111"/>
      <c r="E792" s="111"/>
      <c r="F792" s="111"/>
      <c r="G792" s="111"/>
      <c r="H792" s="111"/>
      <c r="I792" s="111"/>
      <c r="J792" s="111"/>
      <c r="K792" s="111"/>
      <c r="L792" s="111"/>
      <c r="M792" s="111"/>
      <c r="N792" s="111"/>
    </row>
    <row r="793" spans="1:14" x14ac:dyDescent="0.3">
      <c r="A793" s="111"/>
      <c r="B793" s="111"/>
      <c r="C793" s="111"/>
      <c r="D793" s="111"/>
      <c r="E793" s="111"/>
      <c r="F793" s="111"/>
      <c r="G793" s="111"/>
      <c r="H793" s="111"/>
      <c r="I793" s="111"/>
      <c r="J793" s="111"/>
      <c r="K793" s="111"/>
      <c r="L793" s="111"/>
      <c r="M793" s="111"/>
      <c r="N793" s="111"/>
    </row>
    <row r="794" spans="1:14" x14ac:dyDescent="0.3">
      <c r="A794" s="111"/>
      <c r="B794" s="111"/>
      <c r="C794" s="111"/>
      <c r="D794" s="111"/>
      <c r="E794" s="111"/>
      <c r="F794" s="111"/>
      <c r="G794" s="111"/>
      <c r="H794" s="111"/>
      <c r="I794" s="111"/>
      <c r="J794" s="111"/>
      <c r="K794" s="111"/>
      <c r="L794" s="111"/>
      <c r="M794" s="111"/>
      <c r="N794" s="111"/>
    </row>
    <row r="795" spans="1:14" x14ac:dyDescent="0.3">
      <c r="A795" s="111"/>
      <c r="B795" s="111"/>
      <c r="C795" s="111"/>
      <c r="D795" s="111"/>
      <c r="E795" s="111"/>
      <c r="F795" s="111"/>
      <c r="G795" s="111"/>
      <c r="H795" s="111"/>
      <c r="I795" s="111"/>
      <c r="J795" s="111"/>
      <c r="K795" s="111"/>
      <c r="L795" s="111"/>
      <c r="M795" s="111"/>
      <c r="N795" s="111"/>
    </row>
    <row r="796" spans="1:14" x14ac:dyDescent="0.3">
      <c r="A796" s="111"/>
      <c r="B796" s="111"/>
      <c r="C796" s="111"/>
      <c r="D796" s="111"/>
      <c r="E796" s="111"/>
      <c r="F796" s="111"/>
      <c r="G796" s="111"/>
      <c r="H796" s="111"/>
      <c r="I796" s="111"/>
      <c r="J796" s="111"/>
      <c r="K796" s="111"/>
      <c r="L796" s="111"/>
      <c r="M796" s="111"/>
      <c r="N796" s="111"/>
    </row>
    <row r="797" spans="1:14" x14ac:dyDescent="0.3">
      <c r="A797" s="111"/>
      <c r="B797" s="111"/>
      <c r="C797" s="111"/>
      <c r="D797" s="111"/>
      <c r="E797" s="111"/>
      <c r="F797" s="111"/>
      <c r="G797" s="111"/>
      <c r="H797" s="111"/>
      <c r="I797" s="111"/>
      <c r="J797" s="111"/>
      <c r="K797" s="111"/>
      <c r="L797" s="111"/>
      <c r="M797" s="111"/>
      <c r="N797" s="111"/>
    </row>
    <row r="798" spans="1:14" x14ac:dyDescent="0.3">
      <c r="A798" s="111"/>
      <c r="B798" s="111"/>
      <c r="C798" s="111"/>
      <c r="D798" s="111"/>
      <c r="E798" s="111"/>
      <c r="F798" s="111"/>
      <c r="G798" s="111"/>
      <c r="H798" s="111"/>
      <c r="I798" s="111"/>
      <c r="J798" s="111"/>
      <c r="K798" s="111"/>
      <c r="L798" s="111"/>
      <c r="M798" s="111"/>
      <c r="N798" s="111"/>
    </row>
    <row r="799" spans="1:14" x14ac:dyDescent="0.3">
      <c r="A799" s="111"/>
      <c r="B799" s="111"/>
      <c r="C799" s="111"/>
      <c r="D799" s="111"/>
      <c r="E799" s="111"/>
      <c r="F799" s="111"/>
      <c r="G799" s="111"/>
      <c r="H799" s="111"/>
      <c r="I799" s="111"/>
      <c r="J799" s="111"/>
      <c r="K799" s="111"/>
      <c r="L799" s="111"/>
      <c r="M799" s="111"/>
      <c r="N799" s="111"/>
    </row>
    <row r="800" spans="1:14" x14ac:dyDescent="0.3">
      <c r="A800" s="111"/>
      <c r="B800" s="111"/>
      <c r="C800" s="111"/>
      <c r="D800" s="111"/>
      <c r="E800" s="111"/>
      <c r="F800" s="111"/>
      <c r="G800" s="111"/>
      <c r="H800" s="111"/>
      <c r="I800" s="111"/>
      <c r="J800" s="111"/>
      <c r="K800" s="111"/>
      <c r="L800" s="111"/>
      <c r="M800" s="111"/>
      <c r="N800" s="111"/>
    </row>
    <row r="801" spans="1:14" x14ac:dyDescent="0.3">
      <c r="A801" s="111"/>
      <c r="B801" s="111"/>
      <c r="C801" s="111"/>
      <c r="D801" s="111"/>
      <c r="E801" s="111"/>
      <c r="F801" s="111"/>
      <c r="G801" s="111"/>
      <c r="H801" s="111"/>
      <c r="I801" s="111"/>
      <c r="J801" s="111"/>
      <c r="K801" s="111"/>
      <c r="L801" s="111"/>
      <c r="M801" s="111"/>
      <c r="N801" s="111"/>
    </row>
    <row r="802" spans="1:14" x14ac:dyDescent="0.3">
      <c r="A802" s="111"/>
      <c r="B802" s="111"/>
      <c r="C802" s="111"/>
      <c r="D802" s="111"/>
      <c r="E802" s="111"/>
      <c r="F802" s="111"/>
      <c r="G802" s="111"/>
      <c r="H802" s="111"/>
      <c r="I802" s="111"/>
      <c r="J802" s="111"/>
      <c r="K802" s="111"/>
      <c r="L802" s="111"/>
      <c r="M802" s="111"/>
      <c r="N802" s="111"/>
    </row>
    <row r="803" spans="1:14" x14ac:dyDescent="0.3">
      <c r="A803" s="111"/>
      <c r="B803" s="111"/>
      <c r="C803" s="111"/>
      <c r="D803" s="111"/>
      <c r="E803" s="111"/>
      <c r="F803" s="111"/>
      <c r="G803" s="111"/>
      <c r="H803" s="111"/>
      <c r="I803" s="111"/>
      <c r="J803" s="111"/>
      <c r="K803" s="111"/>
      <c r="L803" s="111"/>
      <c r="M803" s="111"/>
      <c r="N803" s="111"/>
    </row>
    <row r="804" spans="1:14" x14ac:dyDescent="0.3">
      <c r="A804" s="111"/>
      <c r="B804" s="111"/>
      <c r="C804" s="111"/>
      <c r="D804" s="111"/>
      <c r="E804" s="111"/>
      <c r="F804" s="111"/>
      <c r="G804" s="111"/>
      <c r="H804" s="111"/>
      <c r="I804" s="111"/>
      <c r="J804" s="111"/>
      <c r="K804" s="111"/>
      <c r="L804" s="111"/>
      <c r="M804" s="111"/>
      <c r="N804" s="111"/>
    </row>
    <row r="805" spans="1:14" x14ac:dyDescent="0.3">
      <c r="A805" s="111"/>
      <c r="B805" s="111"/>
      <c r="C805" s="111"/>
      <c r="D805" s="111"/>
      <c r="E805" s="111"/>
      <c r="F805" s="111"/>
      <c r="G805" s="111"/>
      <c r="H805" s="111"/>
      <c r="I805" s="111"/>
      <c r="J805" s="111"/>
      <c r="K805" s="111"/>
      <c r="L805" s="111"/>
      <c r="M805" s="111"/>
      <c r="N805" s="111"/>
    </row>
    <row r="806" spans="1:14" x14ac:dyDescent="0.3">
      <c r="A806" s="111"/>
      <c r="B806" s="111"/>
      <c r="C806" s="111"/>
      <c r="D806" s="111"/>
      <c r="E806" s="111"/>
      <c r="F806" s="111"/>
      <c r="G806" s="111"/>
      <c r="H806" s="111"/>
      <c r="I806" s="111"/>
      <c r="J806" s="111"/>
      <c r="K806" s="111"/>
      <c r="L806" s="111"/>
      <c r="M806" s="111"/>
      <c r="N806" s="111"/>
    </row>
    <row r="807" spans="1:14" x14ac:dyDescent="0.3">
      <c r="A807" s="111"/>
      <c r="B807" s="111"/>
      <c r="C807" s="111"/>
      <c r="D807" s="111"/>
      <c r="E807" s="111"/>
      <c r="F807" s="111"/>
      <c r="G807" s="111"/>
      <c r="H807" s="111"/>
      <c r="I807" s="111"/>
      <c r="J807" s="111"/>
      <c r="K807" s="111"/>
      <c r="L807" s="111"/>
      <c r="M807" s="111"/>
      <c r="N807" s="111"/>
    </row>
    <row r="808" spans="1:14" x14ac:dyDescent="0.3">
      <c r="A808" s="111"/>
      <c r="B808" s="111"/>
      <c r="C808" s="111"/>
      <c r="D808" s="111"/>
      <c r="E808" s="111"/>
      <c r="F808" s="111"/>
      <c r="G808" s="111"/>
      <c r="H808" s="111"/>
      <c r="I808" s="111"/>
      <c r="J808" s="111"/>
      <c r="K808" s="111"/>
      <c r="L808" s="111"/>
      <c r="M808" s="111"/>
      <c r="N808" s="111"/>
    </row>
    <row r="809" spans="1:14" x14ac:dyDescent="0.3">
      <c r="A809" s="111"/>
      <c r="B809" s="111"/>
      <c r="C809" s="111"/>
      <c r="D809" s="111"/>
      <c r="E809" s="111"/>
      <c r="F809" s="111"/>
      <c r="G809" s="111"/>
      <c r="H809" s="111"/>
      <c r="I809" s="111"/>
      <c r="J809" s="111"/>
      <c r="K809" s="111"/>
      <c r="L809" s="111"/>
      <c r="M809" s="111"/>
      <c r="N809" s="111"/>
    </row>
    <row r="810" spans="1:14" x14ac:dyDescent="0.3">
      <c r="A810" s="111"/>
      <c r="B810" s="111"/>
      <c r="C810" s="111"/>
      <c r="D810" s="111"/>
      <c r="E810" s="111"/>
      <c r="F810" s="111"/>
      <c r="G810" s="111"/>
      <c r="H810" s="111"/>
      <c r="I810" s="111"/>
      <c r="J810" s="111"/>
      <c r="K810" s="111"/>
      <c r="L810" s="111"/>
      <c r="M810" s="111"/>
      <c r="N810" s="111"/>
    </row>
    <row r="811" spans="1:14" x14ac:dyDescent="0.3">
      <c r="A811" s="111"/>
      <c r="B811" s="111"/>
      <c r="C811" s="111"/>
      <c r="D811" s="111"/>
      <c r="E811" s="111"/>
      <c r="F811" s="111"/>
      <c r="G811" s="111"/>
      <c r="H811" s="111"/>
      <c r="I811" s="111"/>
      <c r="J811" s="111"/>
      <c r="K811" s="111"/>
      <c r="L811" s="111"/>
      <c r="M811" s="111"/>
      <c r="N811" s="111"/>
    </row>
    <row r="812" spans="1:14" x14ac:dyDescent="0.3">
      <c r="A812" s="111"/>
      <c r="B812" s="111"/>
      <c r="C812" s="111"/>
      <c r="D812" s="111"/>
      <c r="E812" s="111"/>
      <c r="F812" s="111"/>
      <c r="G812" s="111"/>
      <c r="H812" s="111"/>
      <c r="I812" s="111"/>
      <c r="J812" s="111"/>
      <c r="K812" s="111"/>
      <c r="L812" s="111"/>
      <c r="M812" s="111"/>
      <c r="N812" s="111"/>
    </row>
    <row r="813" spans="1:14" x14ac:dyDescent="0.3">
      <c r="A813" s="111"/>
      <c r="B813" s="111"/>
      <c r="C813" s="111"/>
      <c r="D813" s="111"/>
      <c r="E813" s="111"/>
      <c r="F813" s="111"/>
      <c r="G813" s="111"/>
      <c r="H813" s="111"/>
      <c r="I813" s="111"/>
      <c r="J813" s="111"/>
      <c r="K813" s="111"/>
      <c r="L813" s="111"/>
      <c r="M813" s="111"/>
      <c r="N813" s="111"/>
    </row>
    <row r="814" spans="1:14" x14ac:dyDescent="0.3">
      <c r="A814" s="111"/>
      <c r="B814" s="111"/>
      <c r="C814" s="111"/>
      <c r="D814" s="111"/>
      <c r="E814" s="111"/>
      <c r="F814" s="111"/>
      <c r="G814" s="111"/>
      <c r="H814" s="111"/>
      <c r="I814" s="111"/>
      <c r="J814" s="111"/>
      <c r="K814" s="111"/>
      <c r="L814" s="111"/>
      <c r="M814" s="111"/>
      <c r="N814" s="111"/>
    </row>
    <row r="815" spans="1:14" x14ac:dyDescent="0.3">
      <c r="A815" s="111"/>
      <c r="B815" s="111"/>
      <c r="C815" s="111"/>
      <c r="D815" s="111"/>
      <c r="E815" s="111"/>
      <c r="F815" s="111"/>
      <c r="G815" s="111"/>
      <c r="H815" s="111"/>
      <c r="I815" s="111"/>
      <c r="J815" s="111"/>
      <c r="K815" s="111"/>
      <c r="L815" s="111"/>
      <c r="M815" s="111"/>
      <c r="N815" s="111"/>
    </row>
    <row r="816" spans="1:14" x14ac:dyDescent="0.3">
      <c r="A816" s="111"/>
      <c r="B816" s="111"/>
      <c r="C816" s="111"/>
      <c r="D816" s="111"/>
      <c r="E816" s="111"/>
      <c r="F816" s="111"/>
      <c r="G816" s="111"/>
      <c r="H816" s="111"/>
      <c r="I816" s="111"/>
      <c r="J816" s="111"/>
      <c r="K816" s="111"/>
      <c r="L816" s="111"/>
      <c r="M816" s="111"/>
      <c r="N816" s="111"/>
    </row>
    <row r="817" spans="1:14" x14ac:dyDescent="0.3">
      <c r="A817" s="111"/>
      <c r="B817" s="111"/>
      <c r="C817" s="111"/>
      <c r="D817" s="111"/>
      <c r="E817" s="111"/>
      <c r="F817" s="111"/>
      <c r="G817" s="111"/>
      <c r="H817" s="111"/>
      <c r="I817" s="111"/>
      <c r="J817" s="111"/>
      <c r="K817" s="111"/>
      <c r="L817" s="111"/>
      <c r="M817" s="111"/>
      <c r="N817" s="111"/>
    </row>
    <row r="818" spans="1:14" x14ac:dyDescent="0.3">
      <c r="A818" s="111"/>
      <c r="B818" s="111"/>
      <c r="C818" s="111"/>
      <c r="D818" s="111"/>
      <c r="E818" s="111"/>
      <c r="F818" s="111"/>
      <c r="G818" s="111"/>
      <c r="H818" s="111"/>
      <c r="I818" s="111"/>
      <c r="J818" s="111"/>
      <c r="K818" s="111"/>
      <c r="L818" s="111"/>
      <c r="M818" s="111"/>
      <c r="N818" s="111"/>
    </row>
    <row r="819" spans="1:14" x14ac:dyDescent="0.3">
      <c r="A819" s="111"/>
      <c r="B819" s="111"/>
      <c r="C819" s="111"/>
      <c r="D819" s="111"/>
      <c r="E819" s="111"/>
      <c r="F819" s="111"/>
      <c r="G819" s="111"/>
      <c r="H819" s="111"/>
      <c r="I819" s="111"/>
      <c r="J819" s="111"/>
      <c r="K819" s="111"/>
      <c r="L819" s="111"/>
      <c r="M819" s="111"/>
      <c r="N819" s="111"/>
    </row>
    <row r="820" spans="1:14" x14ac:dyDescent="0.3">
      <c r="A820" s="111"/>
      <c r="B820" s="111"/>
      <c r="C820" s="111"/>
      <c r="D820" s="111"/>
      <c r="E820" s="111"/>
      <c r="F820" s="111"/>
      <c r="G820" s="111"/>
      <c r="H820" s="111"/>
      <c r="I820" s="111"/>
      <c r="J820" s="111"/>
      <c r="K820" s="111"/>
      <c r="L820" s="111"/>
      <c r="M820" s="111"/>
      <c r="N820" s="111"/>
    </row>
    <row r="821" spans="1:14" x14ac:dyDescent="0.3">
      <c r="A821" s="111"/>
      <c r="B821" s="111"/>
      <c r="C821" s="111"/>
      <c r="D821" s="111"/>
      <c r="E821" s="111"/>
      <c r="F821" s="111"/>
      <c r="G821" s="111"/>
      <c r="H821" s="111"/>
      <c r="I821" s="111"/>
      <c r="J821" s="111"/>
      <c r="K821" s="111"/>
      <c r="L821" s="111"/>
      <c r="M821" s="111"/>
      <c r="N821" s="111"/>
    </row>
    <row r="822" spans="1:14" x14ac:dyDescent="0.3">
      <c r="A822" s="111"/>
      <c r="B822" s="111"/>
      <c r="C822" s="111"/>
      <c r="D822" s="111"/>
      <c r="E822" s="111"/>
      <c r="F822" s="111"/>
      <c r="G822" s="111"/>
      <c r="H822" s="111"/>
      <c r="I822" s="111"/>
      <c r="J822" s="111"/>
      <c r="K822" s="111"/>
      <c r="L822" s="111"/>
      <c r="M822" s="111"/>
      <c r="N822" s="111"/>
    </row>
    <row r="823" spans="1:14" x14ac:dyDescent="0.3">
      <c r="A823" s="111"/>
      <c r="B823" s="111"/>
      <c r="C823" s="111"/>
      <c r="D823" s="111"/>
      <c r="E823" s="111"/>
      <c r="F823" s="111"/>
      <c r="G823" s="111"/>
      <c r="H823" s="111"/>
      <c r="I823" s="111"/>
      <c r="J823" s="111"/>
      <c r="K823" s="111"/>
      <c r="L823" s="111"/>
      <c r="M823" s="111"/>
      <c r="N823" s="111"/>
    </row>
    <row r="824" spans="1:14" x14ac:dyDescent="0.3">
      <c r="A824" s="111"/>
      <c r="B824" s="111"/>
      <c r="C824" s="111"/>
      <c r="D824" s="111"/>
      <c r="E824" s="111"/>
      <c r="F824" s="111"/>
      <c r="G824" s="111"/>
      <c r="H824" s="111"/>
      <c r="I824" s="111"/>
      <c r="J824" s="111"/>
      <c r="K824" s="111"/>
      <c r="L824" s="111"/>
      <c r="M824" s="111"/>
      <c r="N824" s="111"/>
    </row>
    <row r="825" spans="1:14" x14ac:dyDescent="0.3">
      <c r="A825" s="111"/>
      <c r="B825" s="111"/>
      <c r="C825" s="111"/>
      <c r="D825" s="111"/>
      <c r="E825" s="111"/>
      <c r="F825" s="111"/>
      <c r="G825" s="111"/>
      <c r="H825" s="111"/>
      <c r="I825" s="111"/>
      <c r="J825" s="111"/>
      <c r="K825" s="111"/>
      <c r="L825" s="111"/>
      <c r="M825" s="111"/>
      <c r="N825" s="111"/>
    </row>
    <row r="826" spans="1:14" x14ac:dyDescent="0.3">
      <c r="A826" s="111"/>
      <c r="B826" s="111"/>
      <c r="C826" s="111"/>
      <c r="D826" s="111"/>
      <c r="E826" s="111"/>
      <c r="F826" s="111"/>
      <c r="G826" s="111"/>
      <c r="H826" s="111"/>
      <c r="I826" s="111"/>
      <c r="J826" s="111"/>
      <c r="K826" s="111"/>
      <c r="L826" s="111"/>
      <c r="M826" s="111"/>
      <c r="N826" s="111"/>
    </row>
    <row r="827" spans="1:14" x14ac:dyDescent="0.3">
      <c r="A827" s="111"/>
      <c r="B827" s="111"/>
      <c r="C827" s="111"/>
      <c r="D827" s="111"/>
      <c r="E827" s="111"/>
      <c r="F827" s="111"/>
      <c r="G827" s="111"/>
      <c r="H827" s="111"/>
      <c r="I827" s="111"/>
      <c r="J827" s="111"/>
      <c r="K827" s="111"/>
      <c r="L827" s="111"/>
      <c r="M827" s="111"/>
      <c r="N827" s="111"/>
    </row>
    <row r="828" spans="1:14" x14ac:dyDescent="0.3">
      <c r="A828" s="111"/>
      <c r="B828" s="111"/>
      <c r="C828" s="111"/>
      <c r="D828" s="111"/>
      <c r="E828" s="111"/>
      <c r="F828" s="111"/>
      <c r="G828" s="111"/>
      <c r="H828" s="111"/>
      <c r="I828" s="111"/>
      <c r="J828" s="111"/>
      <c r="K828" s="111"/>
      <c r="L828" s="111"/>
      <c r="M828" s="111"/>
      <c r="N828" s="111"/>
    </row>
    <row r="829" spans="1:14" x14ac:dyDescent="0.3">
      <c r="A829" s="111"/>
      <c r="B829" s="111"/>
      <c r="C829" s="111"/>
      <c r="D829" s="111"/>
      <c r="E829" s="111"/>
      <c r="F829" s="111"/>
      <c r="G829" s="111"/>
      <c r="H829" s="111"/>
      <c r="I829" s="111"/>
      <c r="J829" s="111"/>
      <c r="K829" s="111"/>
      <c r="L829" s="111"/>
      <c r="M829" s="111"/>
      <c r="N829" s="111"/>
    </row>
    <row r="830" spans="1:14" x14ac:dyDescent="0.3">
      <c r="A830" s="111"/>
      <c r="B830" s="111"/>
      <c r="C830" s="111"/>
      <c r="D830" s="111"/>
      <c r="E830" s="111"/>
      <c r="F830" s="111"/>
      <c r="G830" s="111"/>
      <c r="H830" s="111"/>
      <c r="I830" s="111"/>
      <c r="J830" s="111"/>
      <c r="K830" s="111"/>
      <c r="L830" s="111"/>
      <c r="M830" s="111"/>
      <c r="N830" s="111"/>
    </row>
    <row r="831" spans="1:14" x14ac:dyDescent="0.3">
      <c r="A831" s="111"/>
      <c r="B831" s="111"/>
      <c r="C831" s="111"/>
      <c r="D831" s="111"/>
      <c r="E831" s="111"/>
      <c r="F831" s="111"/>
      <c r="G831" s="111"/>
      <c r="H831" s="111"/>
      <c r="I831" s="111"/>
      <c r="J831" s="111"/>
      <c r="K831" s="111"/>
      <c r="L831" s="111"/>
      <c r="M831" s="111"/>
      <c r="N831" s="111"/>
    </row>
    <row r="832" spans="1:14" x14ac:dyDescent="0.3">
      <c r="A832" s="111"/>
      <c r="B832" s="111"/>
      <c r="C832" s="111"/>
      <c r="D832" s="111"/>
      <c r="E832" s="111"/>
      <c r="F832" s="111"/>
      <c r="G832" s="111"/>
      <c r="H832" s="111"/>
      <c r="I832" s="111"/>
      <c r="J832" s="111"/>
      <c r="K832" s="111"/>
      <c r="L832" s="111"/>
      <c r="M832" s="111"/>
      <c r="N832" s="111"/>
    </row>
    <row r="833" spans="1:14" x14ac:dyDescent="0.3">
      <c r="A833" s="111"/>
      <c r="B833" s="111"/>
      <c r="C833" s="111"/>
      <c r="D833" s="111"/>
      <c r="E833" s="111"/>
      <c r="F833" s="111"/>
      <c r="G833" s="111"/>
      <c r="H833" s="111"/>
      <c r="I833" s="111"/>
      <c r="J833" s="111"/>
      <c r="K833" s="111"/>
      <c r="L833" s="111"/>
      <c r="M833" s="111"/>
      <c r="N833" s="111"/>
    </row>
    <row r="834" spans="1:14" x14ac:dyDescent="0.3">
      <c r="A834" s="111"/>
      <c r="B834" s="111"/>
      <c r="C834" s="111"/>
      <c r="D834" s="111"/>
      <c r="E834" s="111"/>
      <c r="F834" s="111"/>
      <c r="G834" s="111"/>
      <c r="H834" s="111"/>
      <c r="I834" s="111"/>
      <c r="J834" s="111"/>
      <c r="K834" s="111"/>
      <c r="L834" s="111"/>
      <c r="M834" s="111"/>
      <c r="N834" s="111"/>
    </row>
    <row r="835" spans="1:14" x14ac:dyDescent="0.3">
      <c r="A835" s="111"/>
      <c r="B835" s="111"/>
      <c r="C835" s="111"/>
      <c r="D835" s="111"/>
      <c r="E835" s="111"/>
      <c r="F835" s="111"/>
      <c r="G835" s="111"/>
      <c r="H835" s="111"/>
      <c r="I835" s="111"/>
      <c r="J835" s="111"/>
      <c r="K835" s="111"/>
      <c r="L835" s="111"/>
      <c r="M835" s="111"/>
      <c r="N835" s="111"/>
    </row>
    <row r="836" spans="1:14" x14ac:dyDescent="0.3">
      <c r="A836" s="111"/>
      <c r="B836" s="111"/>
      <c r="C836" s="111"/>
      <c r="D836" s="111"/>
      <c r="E836" s="111"/>
      <c r="F836" s="111"/>
      <c r="G836" s="111"/>
      <c r="H836" s="111"/>
      <c r="I836" s="111"/>
      <c r="J836" s="111"/>
      <c r="K836" s="111"/>
      <c r="L836" s="111"/>
      <c r="M836" s="111"/>
      <c r="N836" s="111"/>
    </row>
    <row r="837" spans="1:14" x14ac:dyDescent="0.3">
      <c r="A837" s="111"/>
      <c r="B837" s="111"/>
      <c r="C837" s="111"/>
      <c r="D837" s="111"/>
      <c r="E837" s="111"/>
      <c r="F837" s="111"/>
      <c r="G837" s="111"/>
      <c r="H837" s="111"/>
      <c r="I837" s="111"/>
      <c r="J837" s="111"/>
      <c r="K837" s="111"/>
      <c r="L837" s="111"/>
      <c r="M837" s="111"/>
      <c r="N837" s="111"/>
    </row>
    <row r="838" spans="1:14" x14ac:dyDescent="0.3">
      <c r="A838" s="111"/>
      <c r="B838" s="111"/>
      <c r="C838" s="111"/>
      <c r="D838" s="111"/>
      <c r="E838" s="111"/>
      <c r="F838" s="111"/>
      <c r="G838" s="111"/>
      <c r="H838" s="111"/>
      <c r="I838" s="111"/>
      <c r="J838" s="111"/>
      <c r="K838" s="111"/>
      <c r="L838" s="111"/>
      <c r="M838" s="111"/>
      <c r="N838" s="111"/>
    </row>
    <row r="839" spans="1:14" x14ac:dyDescent="0.3">
      <c r="A839" s="111"/>
      <c r="B839" s="111"/>
      <c r="C839" s="111"/>
      <c r="D839" s="111"/>
      <c r="E839" s="111"/>
      <c r="F839" s="111"/>
      <c r="G839" s="111"/>
      <c r="H839" s="111"/>
      <c r="I839" s="111"/>
      <c r="J839" s="111"/>
      <c r="K839" s="111"/>
      <c r="L839" s="111"/>
      <c r="M839" s="111"/>
      <c r="N839" s="111"/>
    </row>
    <row r="840" spans="1:14" x14ac:dyDescent="0.3">
      <c r="A840" s="111"/>
      <c r="B840" s="111"/>
      <c r="C840" s="111"/>
      <c r="D840" s="111"/>
      <c r="E840" s="111"/>
      <c r="F840" s="111"/>
      <c r="G840" s="111"/>
      <c r="H840" s="111"/>
      <c r="I840" s="111"/>
      <c r="J840" s="111"/>
      <c r="K840" s="111"/>
      <c r="L840" s="111"/>
      <c r="M840" s="111"/>
      <c r="N840" s="111"/>
    </row>
    <row r="841" spans="1:14" x14ac:dyDescent="0.3">
      <c r="A841" s="111"/>
      <c r="B841" s="111"/>
      <c r="C841" s="111"/>
      <c r="D841" s="111"/>
      <c r="E841" s="111"/>
      <c r="F841" s="111"/>
      <c r="G841" s="111"/>
      <c r="H841" s="111"/>
      <c r="I841" s="111"/>
      <c r="J841" s="111"/>
      <c r="K841" s="111"/>
      <c r="L841" s="111"/>
      <c r="M841" s="111"/>
      <c r="N841" s="111"/>
    </row>
    <row r="842" spans="1:14" x14ac:dyDescent="0.3">
      <c r="A842" s="111"/>
      <c r="B842" s="111"/>
      <c r="C842" s="111"/>
      <c r="D842" s="111"/>
      <c r="E842" s="111"/>
      <c r="F842" s="111"/>
      <c r="G842" s="111"/>
      <c r="H842" s="111"/>
      <c r="I842" s="111"/>
      <c r="J842" s="111"/>
      <c r="K842" s="111"/>
      <c r="L842" s="111"/>
      <c r="M842" s="111"/>
      <c r="N842" s="111"/>
    </row>
    <row r="843" spans="1:14" x14ac:dyDescent="0.3">
      <c r="A843" s="111"/>
      <c r="B843" s="111"/>
      <c r="C843" s="111"/>
      <c r="D843" s="111"/>
      <c r="E843" s="111"/>
      <c r="F843" s="111"/>
      <c r="G843" s="111"/>
      <c r="H843" s="111"/>
      <c r="I843" s="111"/>
      <c r="J843" s="111"/>
      <c r="K843" s="111"/>
      <c r="L843" s="111"/>
      <c r="M843" s="111"/>
      <c r="N843" s="111"/>
    </row>
    <row r="844" spans="1:14" x14ac:dyDescent="0.3">
      <c r="A844" s="111"/>
      <c r="B844" s="111"/>
      <c r="C844" s="111"/>
      <c r="D844" s="111"/>
      <c r="E844" s="111"/>
      <c r="F844" s="111"/>
      <c r="G844" s="111"/>
      <c r="H844" s="111"/>
      <c r="I844" s="111"/>
      <c r="J844" s="111"/>
      <c r="K844" s="111"/>
      <c r="L844" s="111"/>
      <c r="M844" s="111"/>
      <c r="N844" s="111"/>
    </row>
    <row r="845" spans="1:14" x14ac:dyDescent="0.3">
      <c r="A845" s="111"/>
      <c r="B845" s="111"/>
      <c r="C845" s="111"/>
      <c r="D845" s="111"/>
      <c r="E845" s="111"/>
      <c r="F845" s="111"/>
      <c r="G845" s="111"/>
      <c r="H845" s="111"/>
      <c r="I845" s="111"/>
      <c r="J845" s="111"/>
      <c r="K845" s="111"/>
      <c r="L845" s="111"/>
      <c r="M845" s="111"/>
      <c r="N845" s="111"/>
    </row>
    <row r="846" spans="1:14" x14ac:dyDescent="0.3">
      <c r="A846" s="111"/>
      <c r="B846" s="111"/>
      <c r="C846" s="111"/>
      <c r="D846" s="111"/>
      <c r="E846" s="111"/>
      <c r="F846" s="111"/>
      <c r="G846" s="111"/>
      <c r="H846" s="111"/>
      <c r="I846" s="111"/>
      <c r="J846" s="111"/>
      <c r="K846" s="111"/>
      <c r="L846" s="111"/>
      <c r="M846" s="111"/>
      <c r="N846" s="111"/>
    </row>
    <row r="847" spans="1:14" x14ac:dyDescent="0.3">
      <c r="A847" s="111"/>
      <c r="B847" s="111"/>
      <c r="C847" s="111"/>
      <c r="D847" s="111"/>
      <c r="E847" s="111"/>
      <c r="F847" s="111"/>
      <c r="G847" s="111"/>
      <c r="H847" s="111"/>
      <c r="I847" s="111"/>
      <c r="J847" s="111"/>
      <c r="K847" s="111"/>
      <c r="L847" s="111"/>
      <c r="M847" s="111"/>
      <c r="N847" s="111"/>
    </row>
    <row r="848" spans="1:14" x14ac:dyDescent="0.3">
      <c r="A848" s="111"/>
      <c r="B848" s="111"/>
      <c r="C848" s="111"/>
      <c r="D848" s="111"/>
      <c r="E848" s="111"/>
      <c r="F848" s="111"/>
      <c r="G848" s="111"/>
      <c r="H848" s="111"/>
      <c r="I848" s="111"/>
      <c r="J848" s="111"/>
      <c r="K848" s="111"/>
      <c r="L848" s="111"/>
      <c r="M848" s="111"/>
      <c r="N848" s="111"/>
    </row>
    <row r="849" spans="1:14" x14ac:dyDescent="0.3">
      <c r="A849" s="111"/>
      <c r="B849" s="111"/>
      <c r="C849" s="111"/>
      <c r="D849" s="111"/>
      <c r="E849" s="111"/>
      <c r="F849" s="111"/>
      <c r="G849" s="111"/>
      <c r="H849" s="111"/>
      <c r="I849" s="111"/>
      <c r="J849" s="111"/>
      <c r="K849" s="111"/>
      <c r="L849" s="111"/>
      <c r="M849" s="111"/>
      <c r="N849" s="111"/>
    </row>
    <row r="850" spans="1:14" x14ac:dyDescent="0.3">
      <c r="A850" s="111"/>
      <c r="B850" s="111"/>
      <c r="C850" s="111"/>
      <c r="D850" s="111"/>
      <c r="E850" s="111"/>
      <c r="F850" s="111"/>
      <c r="G850" s="111"/>
      <c r="H850" s="111"/>
      <c r="I850" s="111"/>
      <c r="J850" s="111"/>
      <c r="K850" s="111"/>
      <c r="L850" s="111"/>
      <c r="M850" s="111"/>
      <c r="N850" s="111"/>
    </row>
    <row r="851" spans="1:14" x14ac:dyDescent="0.3">
      <c r="A851" s="111"/>
      <c r="B851" s="111"/>
      <c r="C851" s="111"/>
      <c r="D851" s="111"/>
      <c r="E851" s="111"/>
      <c r="F851" s="111"/>
      <c r="G851" s="111"/>
      <c r="H851" s="111"/>
      <c r="I851" s="111"/>
      <c r="J851" s="111"/>
      <c r="K851" s="111"/>
      <c r="L851" s="111"/>
      <c r="M851" s="111"/>
      <c r="N851" s="111"/>
    </row>
    <row r="852" spans="1:14" x14ac:dyDescent="0.3">
      <c r="A852" s="111"/>
      <c r="B852" s="111"/>
      <c r="C852" s="111"/>
      <c r="D852" s="111"/>
      <c r="E852" s="111"/>
      <c r="F852" s="111"/>
      <c r="G852" s="111"/>
      <c r="H852" s="111"/>
      <c r="I852" s="111"/>
      <c r="J852" s="111"/>
      <c r="K852" s="111"/>
      <c r="L852" s="111"/>
      <c r="M852" s="111"/>
      <c r="N852" s="111"/>
    </row>
    <row r="853" spans="1:14" x14ac:dyDescent="0.3">
      <c r="A853" s="111"/>
      <c r="B853" s="111"/>
      <c r="C853" s="111"/>
      <c r="D853" s="111"/>
      <c r="E853" s="111"/>
      <c r="F853" s="111"/>
      <c r="G853" s="111"/>
      <c r="H853" s="111"/>
      <c r="I853" s="111"/>
      <c r="J853" s="111"/>
      <c r="K853" s="111"/>
      <c r="L853" s="111"/>
      <c r="M853" s="111"/>
      <c r="N853" s="111"/>
    </row>
    <row r="854" spans="1:14" x14ac:dyDescent="0.3">
      <c r="A854" s="111"/>
      <c r="B854" s="111"/>
      <c r="C854" s="111"/>
      <c r="D854" s="111"/>
      <c r="E854" s="111"/>
      <c r="F854" s="111"/>
      <c r="G854" s="111"/>
      <c r="H854" s="111"/>
      <c r="I854" s="111"/>
      <c r="J854" s="111"/>
      <c r="K854" s="111"/>
      <c r="L854" s="111"/>
      <c r="M854" s="111"/>
      <c r="N854" s="111"/>
    </row>
    <row r="855" spans="1:14" x14ac:dyDescent="0.3">
      <c r="A855" s="111"/>
      <c r="B855" s="111"/>
      <c r="C855" s="111"/>
      <c r="D855" s="111"/>
      <c r="E855" s="111"/>
      <c r="F855" s="111"/>
      <c r="G855" s="111"/>
      <c r="H855" s="111"/>
      <c r="I855" s="111"/>
      <c r="J855" s="111"/>
      <c r="K855" s="111"/>
      <c r="L855" s="111"/>
      <c r="M855" s="111"/>
      <c r="N855" s="111"/>
    </row>
    <row r="856" spans="1:14" x14ac:dyDescent="0.3">
      <c r="A856" s="111"/>
      <c r="B856" s="111"/>
      <c r="C856" s="111"/>
      <c r="D856" s="111"/>
      <c r="E856" s="111"/>
      <c r="F856" s="111"/>
      <c r="G856" s="111"/>
      <c r="H856" s="111"/>
      <c r="I856" s="111"/>
      <c r="J856" s="111"/>
      <c r="K856" s="111"/>
      <c r="L856" s="111"/>
      <c r="M856" s="111"/>
      <c r="N856" s="111"/>
    </row>
    <row r="857" spans="1:14" x14ac:dyDescent="0.3">
      <c r="A857" s="111"/>
      <c r="B857" s="111"/>
      <c r="C857" s="111"/>
      <c r="D857" s="111"/>
      <c r="E857" s="111"/>
      <c r="F857" s="111"/>
      <c r="G857" s="111"/>
      <c r="H857" s="111"/>
      <c r="I857" s="111"/>
      <c r="J857" s="111"/>
      <c r="K857" s="111"/>
      <c r="L857" s="111"/>
      <c r="M857" s="111"/>
      <c r="N857" s="111"/>
    </row>
    <row r="858" spans="1:14" x14ac:dyDescent="0.3">
      <c r="A858" s="111"/>
      <c r="B858" s="111"/>
      <c r="C858" s="111"/>
      <c r="D858" s="111"/>
      <c r="E858" s="111"/>
      <c r="F858" s="111"/>
      <c r="G858" s="111"/>
      <c r="H858" s="111"/>
      <c r="I858" s="111"/>
      <c r="J858" s="111"/>
      <c r="K858" s="111"/>
      <c r="L858" s="111"/>
      <c r="M858" s="111"/>
      <c r="N858" s="111"/>
    </row>
    <row r="859" spans="1:14" x14ac:dyDescent="0.3">
      <c r="A859" s="111"/>
      <c r="B859" s="111"/>
      <c r="C859" s="111"/>
      <c r="D859" s="111"/>
      <c r="E859" s="111"/>
      <c r="F859" s="111"/>
      <c r="G859" s="111"/>
      <c r="H859" s="111"/>
      <c r="I859" s="111"/>
      <c r="J859" s="111"/>
      <c r="K859" s="111"/>
      <c r="L859" s="111"/>
      <c r="M859" s="111"/>
      <c r="N859" s="111"/>
    </row>
    <row r="860" spans="1:14" x14ac:dyDescent="0.3">
      <c r="A860" s="111"/>
      <c r="B860" s="111"/>
      <c r="C860" s="111"/>
      <c r="D860" s="111"/>
      <c r="E860" s="111"/>
      <c r="F860" s="111"/>
      <c r="G860" s="111"/>
      <c r="H860" s="111"/>
      <c r="I860" s="111"/>
      <c r="J860" s="111"/>
      <c r="K860" s="111"/>
      <c r="L860" s="111"/>
      <c r="M860" s="111"/>
      <c r="N860" s="111"/>
    </row>
    <row r="861" spans="1:14" x14ac:dyDescent="0.3">
      <c r="A861" s="111"/>
      <c r="B861" s="111"/>
      <c r="C861" s="111"/>
      <c r="D861" s="111"/>
      <c r="E861" s="111"/>
      <c r="F861" s="111"/>
      <c r="G861" s="111"/>
      <c r="H861" s="111"/>
      <c r="I861" s="111"/>
      <c r="J861" s="111"/>
      <c r="K861" s="111"/>
      <c r="L861" s="111"/>
      <c r="M861" s="111"/>
      <c r="N861" s="111"/>
    </row>
    <row r="862" spans="1:14" x14ac:dyDescent="0.3">
      <c r="A862" s="111"/>
      <c r="B862" s="111"/>
      <c r="C862" s="111"/>
      <c r="D862" s="111"/>
      <c r="E862" s="111"/>
      <c r="F862" s="111"/>
      <c r="G862" s="111"/>
      <c r="H862" s="111"/>
      <c r="I862" s="111"/>
      <c r="J862" s="111"/>
      <c r="K862" s="111"/>
      <c r="L862" s="111"/>
      <c r="M862" s="111"/>
      <c r="N862" s="111"/>
    </row>
    <row r="863" spans="1:14" x14ac:dyDescent="0.3">
      <c r="A863" s="111"/>
      <c r="B863" s="111"/>
      <c r="C863" s="111"/>
      <c r="D863" s="111"/>
      <c r="E863" s="111"/>
      <c r="F863" s="111"/>
      <c r="G863" s="111"/>
      <c r="H863" s="111"/>
      <c r="I863" s="111"/>
      <c r="J863" s="111"/>
      <c r="K863" s="111"/>
      <c r="L863" s="111"/>
      <c r="M863" s="111"/>
      <c r="N863" s="111"/>
    </row>
    <row r="864" spans="1:14" x14ac:dyDescent="0.3">
      <c r="A864" s="111"/>
      <c r="B864" s="111"/>
      <c r="C864" s="111"/>
      <c r="D864" s="111"/>
      <c r="E864" s="111"/>
      <c r="F864" s="111"/>
      <c r="G864" s="111"/>
      <c r="H864" s="111"/>
      <c r="I864" s="111"/>
      <c r="J864" s="111"/>
      <c r="K864" s="111"/>
      <c r="L864" s="111"/>
      <c r="M864" s="111"/>
      <c r="N864" s="111"/>
    </row>
    <row r="865" spans="1:14" x14ac:dyDescent="0.3">
      <c r="A865" s="111"/>
      <c r="B865" s="111"/>
      <c r="C865" s="111"/>
      <c r="D865" s="111"/>
      <c r="E865" s="111"/>
      <c r="F865" s="111"/>
      <c r="G865" s="111"/>
      <c r="H865" s="111"/>
      <c r="I865" s="111"/>
      <c r="J865" s="111"/>
      <c r="K865" s="111"/>
      <c r="L865" s="111"/>
      <c r="M865" s="111"/>
      <c r="N865" s="111"/>
    </row>
    <row r="866" spans="1:14" x14ac:dyDescent="0.3">
      <c r="A866" s="111"/>
      <c r="B866" s="111"/>
      <c r="C866" s="111"/>
      <c r="D866" s="111"/>
      <c r="E866" s="111"/>
      <c r="F866" s="111"/>
      <c r="G866" s="111"/>
      <c r="H866" s="111"/>
      <c r="I866" s="111"/>
      <c r="J866" s="111"/>
      <c r="K866" s="111"/>
      <c r="L866" s="111"/>
      <c r="M866" s="111"/>
      <c r="N866" s="111"/>
    </row>
    <row r="867" spans="1:14" x14ac:dyDescent="0.3">
      <c r="A867" s="111"/>
      <c r="B867" s="111"/>
      <c r="C867" s="111"/>
      <c r="D867" s="111"/>
      <c r="E867" s="111"/>
      <c r="F867" s="111"/>
      <c r="G867" s="111"/>
      <c r="H867" s="111"/>
      <c r="I867" s="111"/>
      <c r="J867" s="111"/>
      <c r="K867" s="111"/>
      <c r="L867" s="111"/>
      <c r="M867" s="111"/>
      <c r="N867" s="111"/>
    </row>
    <row r="868" spans="1:14" x14ac:dyDescent="0.3">
      <c r="A868" s="111"/>
      <c r="B868" s="111"/>
      <c r="C868" s="111"/>
      <c r="D868" s="111"/>
      <c r="E868" s="111"/>
      <c r="F868" s="111"/>
      <c r="G868" s="111"/>
      <c r="H868" s="111"/>
      <c r="I868" s="111"/>
      <c r="J868" s="111"/>
      <c r="K868" s="111"/>
      <c r="L868" s="111"/>
      <c r="M868" s="111"/>
      <c r="N868" s="111"/>
    </row>
    <row r="869" spans="1:14" x14ac:dyDescent="0.3">
      <c r="A869" s="111"/>
      <c r="B869" s="111"/>
      <c r="C869" s="111"/>
      <c r="D869" s="111"/>
      <c r="E869" s="111"/>
      <c r="F869" s="111"/>
      <c r="G869" s="111"/>
      <c r="H869" s="111"/>
      <c r="I869" s="111"/>
      <c r="J869" s="111"/>
      <c r="K869" s="111"/>
      <c r="L869" s="111"/>
      <c r="M869" s="111"/>
      <c r="N869" s="111"/>
    </row>
    <row r="870" spans="1:14" x14ac:dyDescent="0.3">
      <c r="A870" s="111"/>
      <c r="B870" s="111"/>
      <c r="C870" s="111"/>
      <c r="D870" s="111"/>
      <c r="E870" s="111"/>
      <c r="F870" s="111"/>
      <c r="G870" s="111"/>
      <c r="H870" s="111"/>
      <c r="I870" s="111"/>
      <c r="J870" s="111"/>
      <c r="K870" s="111"/>
      <c r="L870" s="111"/>
      <c r="M870" s="111"/>
      <c r="N870" s="111"/>
    </row>
    <row r="871" spans="1:14" x14ac:dyDescent="0.3">
      <c r="A871" s="111"/>
      <c r="B871" s="111"/>
      <c r="C871" s="111"/>
      <c r="D871" s="111"/>
      <c r="E871" s="111"/>
      <c r="F871" s="111"/>
      <c r="G871" s="111"/>
      <c r="H871" s="111"/>
      <c r="I871" s="111"/>
      <c r="J871" s="111"/>
      <c r="K871" s="111"/>
      <c r="L871" s="111"/>
      <c r="M871" s="111"/>
      <c r="N871" s="111"/>
    </row>
    <row r="872" spans="1:14" x14ac:dyDescent="0.3">
      <c r="A872" s="111"/>
      <c r="B872" s="111"/>
      <c r="C872" s="111"/>
      <c r="D872" s="111"/>
      <c r="E872" s="111"/>
      <c r="F872" s="111"/>
      <c r="G872" s="111"/>
      <c r="H872" s="111"/>
      <c r="I872" s="111"/>
      <c r="J872" s="111"/>
      <c r="K872" s="111"/>
      <c r="L872" s="111"/>
      <c r="M872" s="111"/>
      <c r="N872" s="111"/>
    </row>
    <row r="873" spans="1:14" x14ac:dyDescent="0.3">
      <c r="A873" s="111"/>
      <c r="B873" s="111"/>
      <c r="C873" s="111"/>
      <c r="D873" s="111"/>
      <c r="E873" s="111"/>
      <c r="F873" s="111"/>
      <c r="G873" s="111"/>
      <c r="H873" s="111"/>
      <c r="I873" s="111"/>
      <c r="J873" s="111"/>
      <c r="K873" s="111"/>
      <c r="L873" s="111"/>
      <c r="M873" s="111"/>
      <c r="N873" s="111"/>
    </row>
    <row r="874" spans="1:14" x14ac:dyDescent="0.3">
      <c r="A874" s="111"/>
      <c r="B874" s="111"/>
      <c r="C874" s="111"/>
      <c r="D874" s="111"/>
      <c r="E874" s="111"/>
      <c r="F874" s="111"/>
      <c r="G874" s="111"/>
      <c r="H874" s="111"/>
      <c r="I874" s="111"/>
      <c r="J874" s="111"/>
      <c r="K874" s="111"/>
      <c r="L874" s="111"/>
      <c r="M874" s="111"/>
      <c r="N874" s="111"/>
    </row>
    <row r="875" spans="1:14" x14ac:dyDescent="0.3">
      <c r="A875" s="111"/>
      <c r="B875" s="111"/>
      <c r="C875" s="111"/>
      <c r="D875" s="111"/>
      <c r="E875" s="111"/>
      <c r="F875" s="111"/>
      <c r="G875" s="111"/>
      <c r="H875" s="111"/>
      <c r="I875" s="111"/>
      <c r="J875" s="111"/>
      <c r="K875" s="111"/>
      <c r="L875" s="111"/>
      <c r="M875" s="111"/>
      <c r="N875" s="111"/>
    </row>
    <row r="876" spans="1:14" x14ac:dyDescent="0.3">
      <c r="A876" s="111"/>
      <c r="B876" s="111"/>
      <c r="C876" s="111"/>
      <c r="D876" s="111"/>
      <c r="E876" s="111"/>
      <c r="F876" s="111"/>
      <c r="G876" s="111"/>
      <c r="H876" s="111"/>
      <c r="I876" s="111"/>
      <c r="J876" s="111"/>
      <c r="K876" s="111"/>
      <c r="L876" s="111"/>
      <c r="M876" s="111"/>
      <c r="N876" s="111"/>
    </row>
    <row r="877" spans="1:14" x14ac:dyDescent="0.3">
      <c r="A877" s="111"/>
      <c r="B877" s="111"/>
      <c r="C877" s="111"/>
      <c r="D877" s="111"/>
      <c r="E877" s="111"/>
      <c r="F877" s="111"/>
      <c r="G877" s="111"/>
      <c r="H877" s="111"/>
      <c r="I877" s="111"/>
      <c r="J877" s="111"/>
      <c r="K877" s="111"/>
      <c r="L877" s="111"/>
      <c r="M877" s="111"/>
      <c r="N877" s="111"/>
    </row>
    <row r="878" spans="1:14" x14ac:dyDescent="0.3">
      <c r="A878" s="111"/>
      <c r="B878" s="111"/>
      <c r="C878" s="111"/>
      <c r="D878" s="111"/>
      <c r="E878" s="111"/>
      <c r="F878" s="111"/>
      <c r="G878" s="111"/>
      <c r="H878" s="111"/>
      <c r="I878" s="111"/>
      <c r="J878" s="111"/>
      <c r="K878" s="111"/>
      <c r="L878" s="111"/>
      <c r="M878" s="111"/>
      <c r="N878" s="111"/>
    </row>
    <row r="879" spans="1:14" x14ac:dyDescent="0.3">
      <c r="A879" s="111"/>
      <c r="B879" s="111"/>
      <c r="C879" s="111"/>
      <c r="D879" s="111"/>
      <c r="E879" s="111"/>
      <c r="F879" s="111"/>
      <c r="G879" s="111"/>
      <c r="H879" s="111"/>
      <c r="I879" s="111"/>
      <c r="J879" s="111"/>
      <c r="K879" s="111"/>
      <c r="L879" s="111"/>
      <c r="M879" s="111"/>
      <c r="N879" s="111"/>
    </row>
    <row r="880" spans="1:14" x14ac:dyDescent="0.3">
      <c r="A880" s="111"/>
      <c r="B880" s="111"/>
      <c r="C880" s="111"/>
      <c r="D880" s="111"/>
      <c r="E880" s="111"/>
      <c r="F880" s="111"/>
      <c r="G880" s="111"/>
      <c r="H880" s="111"/>
      <c r="I880" s="111"/>
      <c r="J880" s="111"/>
      <c r="K880" s="111"/>
      <c r="L880" s="111"/>
      <c r="M880" s="111"/>
      <c r="N880" s="111"/>
    </row>
    <row r="881" spans="1:14" x14ac:dyDescent="0.3">
      <c r="A881" s="111"/>
      <c r="B881" s="111"/>
      <c r="C881" s="111"/>
      <c r="D881" s="111"/>
      <c r="E881" s="111"/>
      <c r="F881" s="111"/>
      <c r="G881" s="111"/>
      <c r="H881" s="111"/>
      <c r="I881" s="111"/>
      <c r="J881" s="111"/>
      <c r="K881" s="111"/>
      <c r="L881" s="111"/>
      <c r="M881" s="111"/>
      <c r="N881" s="111"/>
    </row>
    <row r="882" spans="1:14" x14ac:dyDescent="0.3">
      <c r="A882" s="111"/>
      <c r="B882" s="111"/>
      <c r="C882" s="111"/>
      <c r="D882" s="111"/>
      <c r="E882" s="111"/>
      <c r="F882" s="111"/>
      <c r="G882" s="111"/>
      <c r="H882" s="111"/>
      <c r="I882" s="111"/>
      <c r="J882" s="111"/>
      <c r="K882" s="111"/>
      <c r="L882" s="111"/>
      <c r="M882" s="111"/>
      <c r="N882" s="111"/>
    </row>
    <row r="883" spans="1:14" x14ac:dyDescent="0.3">
      <c r="A883" s="111"/>
      <c r="B883" s="111"/>
      <c r="C883" s="111"/>
      <c r="D883" s="111"/>
      <c r="E883" s="111"/>
      <c r="F883" s="111"/>
      <c r="G883" s="111"/>
      <c r="H883" s="111"/>
      <c r="I883" s="111"/>
      <c r="J883" s="111"/>
      <c r="K883" s="111"/>
      <c r="L883" s="111"/>
      <c r="M883" s="111"/>
      <c r="N883" s="111"/>
    </row>
    <row r="884" spans="1:14" x14ac:dyDescent="0.3">
      <c r="A884" s="111"/>
      <c r="B884" s="111"/>
      <c r="C884" s="111"/>
      <c r="D884" s="111"/>
      <c r="E884" s="111"/>
      <c r="F884" s="111"/>
      <c r="G884" s="111"/>
      <c r="H884" s="111"/>
      <c r="I884" s="111"/>
      <c r="J884" s="111"/>
      <c r="K884" s="111"/>
      <c r="L884" s="111"/>
      <c r="M884" s="111"/>
      <c r="N884" s="111"/>
    </row>
    <row r="885" spans="1:14" x14ac:dyDescent="0.3">
      <c r="A885" s="111"/>
      <c r="B885" s="111"/>
      <c r="C885" s="111"/>
      <c r="D885" s="111"/>
      <c r="E885" s="111"/>
      <c r="F885" s="111"/>
      <c r="G885" s="111"/>
      <c r="H885" s="111"/>
      <c r="I885" s="111"/>
      <c r="J885" s="111"/>
      <c r="K885" s="111"/>
      <c r="L885" s="111"/>
      <c r="M885" s="111"/>
      <c r="N885" s="111"/>
    </row>
    <row r="886" spans="1:14" x14ac:dyDescent="0.3">
      <c r="A886" s="111"/>
      <c r="B886" s="111"/>
      <c r="C886" s="111"/>
      <c r="D886" s="111"/>
      <c r="E886" s="111"/>
      <c r="F886" s="111"/>
      <c r="G886" s="111"/>
      <c r="H886" s="111"/>
      <c r="I886" s="111"/>
      <c r="J886" s="111"/>
      <c r="K886" s="111"/>
      <c r="L886" s="111"/>
      <c r="M886" s="111"/>
      <c r="N886" s="111"/>
    </row>
    <row r="887" spans="1:14" x14ac:dyDescent="0.3">
      <c r="A887" s="111"/>
      <c r="B887" s="111"/>
      <c r="C887" s="111"/>
      <c r="D887" s="111"/>
      <c r="E887" s="111"/>
      <c r="F887" s="111"/>
      <c r="G887" s="111"/>
      <c r="H887" s="111"/>
      <c r="I887" s="111"/>
      <c r="J887" s="111"/>
      <c r="K887" s="111"/>
      <c r="L887" s="111"/>
      <c r="M887" s="111"/>
      <c r="N887" s="111"/>
    </row>
    <row r="888" spans="1:14" x14ac:dyDescent="0.3">
      <c r="A888" s="111"/>
      <c r="B888" s="111"/>
      <c r="C888" s="111"/>
      <c r="D888" s="111"/>
      <c r="E888" s="111"/>
      <c r="F888" s="111"/>
      <c r="G888" s="111"/>
      <c r="H888" s="111"/>
      <c r="I888" s="111"/>
      <c r="J888" s="111"/>
      <c r="K888" s="111"/>
      <c r="L888" s="111"/>
      <c r="M888" s="111"/>
      <c r="N888" s="111"/>
    </row>
    <row r="889" spans="1:14" x14ac:dyDescent="0.3">
      <c r="A889" s="111"/>
      <c r="B889" s="111"/>
      <c r="C889" s="111"/>
      <c r="D889" s="111"/>
      <c r="E889" s="111"/>
      <c r="F889" s="111"/>
      <c r="G889" s="111"/>
      <c r="H889" s="111"/>
      <c r="I889" s="111"/>
      <c r="J889" s="111"/>
      <c r="K889" s="111"/>
      <c r="L889" s="111"/>
      <c r="M889" s="111"/>
      <c r="N889" s="111"/>
    </row>
    <row r="890" spans="1:14" x14ac:dyDescent="0.3">
      <c r="A890" s="111"/>
      <c r="B890" s="111"/>
      <c r="C890" s="111"/>
      <c r="D890" s="111"/>
      <c r="E890" s="111"/>
      <c r="F890" s="111"/>
      <c r="G890" s="111"/>
      <c r="H890" s="111"/>
      <c r="I890" s="111"/>
      <c r="J890" s="111"/>
      <c r="K890" s="111"/>
      <c r="L890" s="111"/>
      <c r="M890" s="111"/>
      <c r="N890" s="111"/>
    </row>
    <row r="891" spans="1:14" x14ac:dyDescent="0.3">
      <c r="A891" s="111"/>
      <c r="B891" s="111"/>
      <c r="C891" s="111"/>
      <c r="D891" s="111"/>
      <c r="E891" s="111"/>
      <c r="F891" s="111"/>
      <c r="G891" s="111"/>
      <c r="H891" s="111"/>
      <c r="I891" s="111"/>
      <c r="J891" s="111"/>
      <c r="K891" s="111"/>
      <c r="L891" s="111"/>
      <c r="M891" s="111"/>
      <c r="N891" s="111"/>
    </row>
    <row r="892" spans="1:14" x14ac:dyDescent="0.3">
      <c r="A892" s="111"/>
      <c r="B892" s="111"/>
      <c r="C892" s="111"/>
      <c r="D892" s="111"/>
      <c r="E892" s="111"/>
      <c r="F892" s="111"/>
      <c r="G892" s="111"/>
      <c r="H892" s="111"/>
      <c r="I892" s="111"/>
      <c r="J892" s="111"/>
      <c r="K892" s="111"/>
      <c r="L892" s="111"/>
      <c r="M892" s="111"/>
      <c r="N892" s="111"/>
    </row>
    <row r="893" spans="1:14" x14ac:dyDescent="0.3">
      <c r="A893" s="111"/>
      <c r="B893" s="111"/>
      <c r="C893" s="111"/>
      <c r="D893" s="111"/>
      <c r="E893" s="111"/>
      <c r="F893" s="111"/>
      <c r="G893" s="111"/>
      <c r="H893" s="111"/>
      <c r="I893" s="111"/>
      <c r="J893" s="111"/>
      <c r="K893" s="111"/>
      <c r="L893" s="111"/>
      <c r="M893" s="111"/>
      <c r="N893" s="111"/>
    </row>
    <row r="894" spans="1:14" x14ac:dyDescent="0.3">
      <c r="A894" s="111"/>
      <c r="B894" s="111"/>
      <c r="C894" s="111"/>
      <c r="D894" s="111"/>
      <c r="E894" s="111"/>
      <c r="F894" s="111"/>
      <c r="G894" s="111"/>
      <c r="H894" s="111"/>
      <c r="I894" s="111"/>
      <c r="J894" s="111"/>
      <c r="K894" s="111"/>
      <c r="L894" s="111"/>
      <c r="M894" s="111"/>
      <c r="N894" s="111"/>
    </row>
    <row r="895" spans="1:14" x14ac:dyDescent="0.3">
      <c r="A895" s="111"/>
      <c r="B895" s="111"/>
      <c r="C895" s="111"/>
      <c r="D895" s="111"/>
      <c r="E895" s="111"/>
      <c r="F895" s="111"/>
      <c r="G895" s="111"/>
      <c r="H895" s="111"/>
      <c r="I895" s="111"/>
      <c r="J895" s="111"/>
      <c r="K895" s="111"/>
      <c r="L895" s="111"/>
      <c r="M895" s="111"/>
      <c r="N895" s="111"/>
    </row>
    <row r="896" spans="1:14" x14ac:dyDescent="0.3">
      <c r="A896" s="111"/>
      <c r="B896" s="111"/>
      <c r="C896" s="111"/>
      <c r="D896" s="111"/>
      <c r="E896" s="111"/>
      <c r="F896" s="111"/>
      <c r="G896" s="111"/>
      <c r="H896" s="111"/>
      <c r="I896" s="111"/>
      <c r="J896" s="111"/>
      <c r="K896" s="111"/>
      <c r="L896" s="111"/>
      <c r="M896" s="111"/>
      <c r="N896" s="111"/>
    </row>
    <row r="897" spans="1:14" x14ac:dyDescent="0.3">
      <c r="A897" s="111"/>
      <c r="B897" s="111"/>
      <c r="C897" s="111"/>
      <c r="D897" s="111"/>
      <c r="E897" s="111"/>
      <c r="F897" s="111"/>
      <c r="G897" s="111"/>
      <c r="H897" s="111"/>
      <c r="I897" s="111"/>
      <c r="J897" s="111"/>
      <c r="K897" s="111"/>
      <c r="L897" s="111"/>
      <c r="M897" s="111"/>
      <c r="N897" s="111"/>
    </row>
    <row r="898" spans="1:14" x14ac:dyDescent="0.3">
      <c r="A898" s="111"/>
      <c r="B898" s="111"/>
      <c r="C898" s="111"/>
      <c r="D898" s="111"/>
      <c r="E898" s="111"/>
      <c r="F898" s="111"/>
      <c r="G898" s="111"/>
      <c r="H898" s="111"/>
      <c r="I898" s="111"/>
      <c r="J898" s="111"/>
      <c r="K898" s="111"/>
      <c r="L898" s="111"/>
      <c r="M898" s="111"/>
      <c r="N898" s="111"/>
    </row>
    <row r="899" spans="1:14" x14ac:dyDescent="0.3">
      <c r="A899" s="111"/>
      <c r="B899" s="111"/>
      <c r="C899" s="111"/>
      <c r="D899" s="111"/>
      <c r="E899" s="111"/>
      <c r="F899" s="111"/>
      <c r="G899" s="111"/>
      <c r="H899" s="111"/>
      <c r="I899" s="111"/>
      <c r="J899" s="111"/>
      <c r="K899" s="111"/>
      <c r="L899" s="111"/>
      <c r="M899" s="111"/>
      <c r="N899" s="111"/>
    </row>
    <row r="900" spans="1:14" x14ac:dyDescent="0.3">
      <c r="A900" s="111"/>
      <c r="B900" s="111"/>
      <c r="C900" s="111"/>
      <c r="D900" s="111"/>
      <c r="E900" s="111"/>
      <c r="F900" s="111"/>
      <c r="G900" s="111"/>
      <c r="H900" s="111"/>
      <c r="I900" s="111"/>
      <c r="J900" s="111"/>
      <c r="K900" s="111"/>
      <c r="L900" s="111"/>
      <c r="M900" s="111"/>
      <c r="N900" s="111"/>
    </row>
  </sheetData>
  <sheetProtection formatCells="0" formatRows="0"/>
  <customSheetViews>
    <customSheetView guid="{737FBFD5-CE93-4961-AB5C-F35422E126FB}" showGridLines="0" hiddenRows="1" topLeftCell="A174">
      <selection activeCell="B23" sqref="B23"/>
      <pageMargins left="0" right="0" top="0.25" bottom="0.25" header="0.3" footer="0.3"/>
      <pageSetup scale="95" orientation="portrait" r:id="rId1"/>
    </customSheetView>
    <customSheetView guid="{EDBCCE45-0D94-4979-AAEC-2B9EE54B95A8}" showPageBreaks="1" showGridLines="0" hiddenRows="1" topLeftCell="A117">
      <selection activeCell="C153" sqref="C153:G153"/>
      <pageMargins left="0" right="0" top="0.25" bottom="0.25" header="0.3" footer="0.3"/>
      <pageSetup scale="70" orientation="portrait" r:id="rId2"/>
    </customSheetView>
  </customSheetViews>
  <mergeCells count="367">
    <mergeCell ref="K40:N40"/>
    <mergeCell ref="C159:G159"/>
    <mergeCell ref="I159:J159"/>
    <mergeCell ref="K159:N159"/>
    <mergeCell ref="I160:J160"/>
    <mergeCell ref="K160:N160"/>
    <mergeCell ref="C161:G161"/>
    <mergeCell ref="I161:J161"/>
    <mergeCell ref="K161:N161"/>
    <mergeCell ref="C152:G152"/>
    <mergeCell ref="I152:J152"/>
    <mergeCell ref="K152:N152"/>
    <mergeCell ref="C153:G153"/>
    <mergeCell ref="I153:J153"/>
    <mergeCell ref="K153:N153"/>
    <mergeCell ref="C154:G154"/>
    <mergeCell ref="I154:J154"/>
    <mergeCell ref="K154:N154"/>
    <mergeCell ref="C149:G149"/>
    <mergeCell ref="I149:J149"/>
    <mergeCell ref="K149:N149"/>
    <mergeCell ref="C150:G150"/>
    <mergeCell ref="I150:J150"/>
    <mergeCell ref="K150:N150"/>
    <mergeCell ref="C162:G162"/>
    <mergeCell ref="I162:J162"/>
    <mergeCell ref="K162:N162"/>
    <mergeCell ref="I155:J155"/>
    <mergeCell ref="K155:N155"/>
    <mergeCell ref="C156:G156"/>
    <mergeCell ref="I156:J156"/>
    <mergeCell ref="K156:N156"/>
    <mergeCell ref="C157:G157"/>
    <mergeCell ref="I157:J157"/>
    <mergeCell ref="K157:N157"/>
    <mergeCell ref="I158:J158"/>
    <mergeCell ref="K158:N158"/>
    <mergeCell ref="C151:G151"/>
    <mergeCell ref="I151:J151"/>
    <mergeCell ref="K151:N151"/>
    <mergeCell ref="I142:J142"/>
    <mergeCell ref="K142:N142"/>
    <mergeCell ref="C143:G143"/>
    <mergeCell ref="I143:J143"/>
    <mergeCell ref="K143:N143"/>
    <mergeCell ref="C144:G144"/>
    <mergeCell ref="I144:J144"/>
    <mergeCell ref="K144:N144"/>
    <mergeCell ref="C147:N147"/>
    <mergeCell ref="C138:G138"/>
    <mergeCell ref="I138:J138"/>
    <mergeCell ref="K138:N138"/>
    <mergeCell ref="C139:G139"/>
    <mergeCell ref="I139:J139"/>
    <mergeCell ref="K139:N139"/>
    <mergeCell ref="I140:J140"/>
    <mergeCell ref="K140:N140"/>
    <mergeCell ref="C141:G141"/>
    <mergeCell ref="I141:J141"/>
    <mergeCell ref="K141:N141"/>
    <mergeCell ref="I134:J134"/>
    <mergeCell ref="K134:N134"/>
    <mergeCell ref="C135:G135"/>
    <mergeCell ref="I135:J135"/>
    <mergeCell ref="K135:N135"/>
    <mergeCell ref="C136:G136"/>
    <mergeCell ref="I136:J136"/>
    <mergeCell ref="K136:N136"/>
    <mergeCell ref="I137:J137"/>
    <mergeCell ref="K137:N137"/>
    <mergeCell ref="I37:J37"/>
    <mergeCell ref="K37:N37"/>
    <mergeCell ref="I42:J42"/>
    <mergeCell ref="K42:N42"/>
    <mergeCell ref="C43:G43"/>
    <mergeCell ref="I43:J43"/>
    <mergeCell ref="K43:N43"/>
    <mergeCell ref="C193:G193"/>
    <mergeCell ref="I193:J193"/>
    <mergeCell ref="K193:N193"/>
    <mergeCell ref="C38:G38"/>
    <mergeCell ref="I38:J38"/>
    <mergeCell ref="K38:N38"/>
    <mergeCell ref="I41:J41"/>
    <mergeCell ref="K41:N41"/>
    <mergeCell ref="C42:G42"/>
    <mergeCell ref="I190:J190"/>
    <mergeCell ref="K190:L190"/>
    <mergeCell ref="M190:N190"/>
    <mergeCell ref="C191:G191"/>
    <mergeCell ref="I191:J191"/>
    <mergeCell ref="K191:N191"/>
    <mergeCell ref="C188:G188"/>
    <mergeCell ref="I188:J188"/>
    <mergeCell ref="K188:N188"/>
    <mergeCell ref="C189:G189"/>
    <mergeCell ref="I189:J189"/>
    <mergeCell ref="K189:N189"/>
    <mergeCell ref="C183:G183"/>
    <mergeCell ref="I183:J183"/>
    <mergeCell ref="K183:N183"/>
    <mergeCell ref="C185:N185"/>
    <mergeCell ref="C186:N186"/>
    <mergeCell ref="C187:G187"/>
    <mergeCell ref="I187:J187"/>
    <mergeCell ref="K187:N187"/>
    <mergeCell ref="I180:J180"/>
    <mergeCell ref="K180:L180"/>
    <mergeCell ref="M180:N180"/>
    <mergeCell ref="C181:G181"/>
    <mergeCell ref="I181:J181"/>
    <mergeCell ref="K181:N181"/>
    <mergeCell ref="C178:G178"/>
    <mergeCell ref="I178:J178"/>
    <mergeCell ref="K178:N178"/>
    <mergeCell ref="C179:G179"/>
    <mergeCell ref="I179:J179"/>
    <mergeCell ref="K179:N179"/>
    <mergeCell ref="C173:G173"/>
    <mergeCell ref="I173:J173"/>
    <mergeCell ref="K173:N173"/>
    <mergeCell ref="C175:N175"/>
    <mergeCell ref="C177:G177"/>
    <mergeCell ref="I177:J177"/>
    <mergeCell ref="K177:N177"/>
    <mergeCell ref="I170:J170"/>
    <mergeCell ref="K170:L170"/>
    <mergeCell ref="M170:N170"/>
    <mergeCell ref="C171:G171"/>
    <mergeCell ref="I171:J171"/>
    <mergeCell ref="K171:N171"/>
    <mergeCell ref="C168:G168"/>
    <mergeCell ref="I168:J168"/>
    <mergeCell ref="K168:N168"/>
    <mergeCell ref="C169:G169"/>
    <mergeCell ref="I169:J169"/>
    <mergeCell ref="K169:N169"/>
    <mergeCell ref="C127:G127"/>
    <mergeCell ref="I127:J127"/>
    <mergeCell ref="K127:N127"/>
    <mergeCell ref="C165:N165"/>
    <mergeCell ref="C167:G167"/>
    <mergeCell ref="I167:J167"/>
    <mergeCell ref="K167:N167"/>
    <mergeCell ref="C129:N129"/>
    <mergeCell ref="C131:G131"/>
    <mergeCell ref="I131:J131"/>
    <mergeCell ref="K131:N131"/>
    <mergeCell ref="C132:G132"/>
    <mergeCell ref="I132:J132"/>
    <mergeCell ref="K132:N132"/>
    <mergeCell ref="C133:G133"/>
    <mergeCell ref="I133:J133"/>
    <mergeCell ref="K133:N133"/>
    <mergeCell ref="C134:G134"/>
    <mergeCell ref="I124:J124"/>
    <mergeCell ref="K124:L124"/>
    <mergeCell ref="M124:N124"/>
    <mergeCell ref="C125:G125"/>
    <mergeCell ref="I125:J125"/>
    <mergeCell ref="K125:N125"/>
    <mergeCell ref="C122:G122"/>
    <mergeCell ref="I122:J122"/>
    <mergeCell ref="K122:N122"/>
    <mergeCell ref="C123:G123"/>
    <mergeCell ref="I123:J123"/>
    <mergeCell ref="K123:N123"/>
    <mergeCell ref="C117:G117"/>
    <mergeCell ref="I117:J117"/>
    <mergeCell ref="K117:N117"/>
    <mergeCell ref="C119:N119"/>
    <mergeCell ref="C121:G121"/>
    <mergeCell ref="I121:J121"/>
    <mergeCell ref="K121:N121"/>
    <mergeCell ref="I114:J114"/>
    <mergeCell ref="K114:L114"/>
    <mergeCell ref="M114:N114"/>
    <mergeCell ref="C115:G115"/>
    <mergeCell ref="I115:J115"/>
    <mergeCell ref="K115:N115"/>
    <mergeCell ref="C112:G112"/>
    <mergeCell ref="I112:J112"/>
    <mergeCell ref="K112:N112"/>
    <mergeCell ref="C113:G113"/>
    <mergeCell ref="I113:J113"/>
    <mergeCell ref="K113:N113"/>
    <mergeCell ref="C107:G107"/>
    <mergeCell ref="I107:J107"/>
    <mergeCell ref="K107:N107"/>
    <mergeCell ref="C109:N109"/>
    <mergeCell ref="C111:G111"/>
    <mergeCell ref="I111:J111"/>
    <mergeCell ref="K111:N111"/>
    <mergeCell ref="I104:J104"/>
    <mergeCell ref="K104:L104"/>
    <mergeCell ref="M104:N104"/>
    <mergeCell ref="C105:G105"/>
    <mergeCell ref="I105:J105"/>
    <mergeCell ref="K105:N105"/>
    <mergeCell ref="C102:G102"/>
    <mergeCell ref="I102:J102"/>
    <mergeCell ref="K102:N102"/>
    <mergeCell ref="C103:G103"/>
    <mergeCell ref="I103:J103"/>
    <mergeCell ref="K103:N103"/>
    <mergeCell ref="C97:G97"/>
    <mergeCell ref="I97:J97"/>
    <mergeCell ref="K97:N97"/>
    <mergeCell ref="C99:N99"/>
    <mergeCell ref="C101:G101"/>
    <mergeCell ref="I101:J101"/>
    <mergeCell ref="K101:N101"/>
    <mergeCell ref="I94:J94"/>
    <mergeCell ref="K94:L94"/>
    <mergeCell ref="M94:N94"/>
    <mergeCell ref="C95:G95"/>
    <mergeCell ref="I95:J95"/>
    <mergeCell ref="K95:N95"/>
    <mergeCell ref="C92:G92"/>
    <mergeCell ref="I92:J92"/>
    <mergeCell ref="K92:N92"/>
    <mergeCell ref="C93:G93"/>
    <mergeCell ref="I93:J93"/>
    <mergeCell ref="K93:N93"/>
    <mergeCell ref="C87:G87"/>
    <mergeCell ref="I87:J87"/>
    <mergeCell ref="K87:N87"/>
    <mergeCell ref="C89:N89"/>
    <mergeCell ref="C91:G91"/>
    <mergeCell ref="I91:J91"/>
    <mergeCell ref="K91:N91"/>
    <mergeCell ref="I84:J84"/>
    <mergeCell ref="K84:L84"/>
    <mergeCell ref="M84:N84"/>
    <mergeCell ref="C85:G85"/>
    <mergeCell ref="I85:J85"/>
    <mergeCell ref="K85:N85"/>
    <mergeCell ref="C82:G82"/>
    <mergeCell ref="I82:J82"/>
    <mergeCell ref="K82:N82"/>
    <mergeCell ref="C83:G83"/>
    <mergeCell ref="I83:J83"/>
    <mergeCell ref="K83:N83"/>
    <mergeCell ref="C79:N79"/>
    <mergeCell ref="C81:G81"/>
    <mergeCell ref="I81:J81"/>
    <mergeCell ref="K81:N81"/>
    <mergeCell ref="I74:J74"/>
    <mergeCell ref="K74:L74"/>
    <mergeCell ref="M74:N74"/>
    <mergeCell ref="C75:G75"/>
    <mergeCell ref="I75:J75"/>
    <mergeCell ref="K75:N75"/>
    <mergeCell ref="C67:G67"/>
    <mergeCell ref="I67:J67"/>
    <mergeCell ref="K67:N67"/>
    <mergeCell ref="C65:G65"/>
    <mergeCell ref="I65:J65"/>
    <mergeCell ref="K65:N65"/>
    <mergeCell ref="C77:G77"/>
    <mergeCell ref="I77:J77"/>
    <mergeCell ref="K77:N77"/>
    <mergeCell ref="C72:G72"/>
    <mergeCell ref="I72:J72"/>
    <mergeCell ref="K72:N72"/>
    <mergeCell ref="C73:G73"/>
    <mergeCell ref="I73:J73"/>
    <mergeCell ref="K73:N73"/>
    <mergeCell ref="C69:N69"/>
    <mergeCell ref="C71:G71"/>
    <mergeCell ref="I71:J71"/>
    <mergeCell ref="K71:N71"/>
    <mergeCell ref="I64:J64"/>
    <mergeCell ref="K64:N64"/>
    <mergeCell ref="C61:G61"/>
    <mergeCell ref="I61:J61"/>
    <mergeCell ref="K61:N61"/>
    <mergeCell ref="K62:N62"/>
    <mergeCell ref="C63:G63"/>
    <mergeCell ref="I63:J63"/>
    <mergeCell ref="K63:N63"/>
    <mergeCell ref="C59:G59"/>
    <mergeCell ref="I59:J59"/>
    <mergeCell ref="K59:N59"/>
    <mergeCell ref="C60:G60"/>
    <mergeCell ref="I60:J60"/>
    <mergeCell ref="K60:N60"/>
    <mergeCell ref="I53:J53"/>
    <mergeCell ref="C54:G54"/>
    <mergeCell ref="I54:J54"/>
    <mergeCell ref="K54:N54"/>
    <mergeCell ref="C56:N56"/>
    <mergeCell ref="C58:G58"/>
    <mergeCell ref="I58:J58"/>
    <mergeCell ref="K58:N58"/>
    <mergeCell ref="C50:G50"/>
    <mergeCell ref="I50:J50"/>
    <mergeCell ref="K50:N50"/>
    <mergeCell ref="I51:J51"/>
    <mergeCell ref="K51:N51"/>
    <mergeCell ref="C52:G52"/>
    <mergeCell ref="I52:J52"/>
    <mergeCell ref="K52:N52"/>
    <mergeCell ref="C46:N46"/>
    <mergeCell ref="C48:G48"/>
    <mergeCell ref="I48:J48"/>
    <mergeCell ref="K48:N48"/>
    <mergeCell ref="C49:G49"/>
    <mergeCell ref="I49:J49"/>
    <mergeCell ref="K49:N49"/>
    <mergeCell ref="I34:J34"/>
    <mergeCell ref="K34:N34"/>
    <mergeCell ref="C35:G35"/>
    <mergeCell ref="I35:J35"/>
    <mergeCell ref="K35:N35"/>
    <mergeCell ref="C36:G36"/>
    <mergeCell ref="I36:J36"/>
    <mergeCell ref="K36:N36"/>
    <mergeCell ref="C32:G32"/>
    <mergeCell ref="I32:J32"/>
    <mergeCell ref="K32:N32"/>
    <mergeCell ref="C33:G33"/>
    <mergeCell ref="I33:J33"/>
    <mergeCell ref="K33:N33"/>
    <mergeCell ref="C31:G31"/>
    <mergeCell ref="I31:J31"/>
    <mergeCell ref="K31:N31"/>
    <mergeCell ref="C26:N26"/>
    <mergeCell ref="C28:G28"/>
    <mergeCell ref="I28:J28"/>
    <mergeCell ref="K28:N28"/>
    <mergeCell ref="C29:G29"/>
    <mergeCell ref="I29:J29"/>
    <mergeCell ref="K29:N29"/>
    <mergeCell ref="K19:N19"/>
    <mergeCell ref="C19:G19"/>
    <mergeCell ref="C20:G20"/>
    <mergeCell ref="C17:G17"/>
    <mergeCell ref="I17:J17"/>
    <mergeCell ref="K17:N17"/>
    <mergeCell ref="C30:G30"/>
    <mergeCell ref="I30:J30"/>
    <mergeCell ref="K30:N30"/>
    <mergeCell ref="C22:G22"/>
    <mergeCell ref="I22:J22"/>
    <mergeCell ref="K22:N22"/>
    <mergeCell ref="C23:G23"/>
    <mergeCell ref="I23:J23"/>
    <mergeCell ref="K23:N23"/>
    <mergeCell ref="B1:N3"/>
    <mergeCell ref="C5:L5"/>
    <mergeCell ref="C10:N10"/>
    <mergeCell ref="C12:G12"/>
    <mergeCell ref="I12:J12"/>
    <mergeCell ref="K12:N12"/>
    <mergeCell ref="C16:G16"/>
    <mergeCell ref="I16:J16"/>
    <mergeCell ref="K16:N16"/>
    <mergeCell ref="C13:G13"/>
    <mergeCell ref="I13:J13"/>
    <mergeCell ref="K13:N13"/>
    <mergeCell ref="C14:G14"/>
    <mergeCell ref="I14:J14"/>
    <mergeCell ref="K14:N14"/>
    <mergeCell ref="C15:G15"/>
    <mergeCell ref="I15:J15"/>
    <mergeCell ref="K15:N15"/>
  </mergeCells>
  <hyperlinks>
    <hyperlink ref="K16" r:id="rId3" display="mailto:shannon.roth@tdhca.state.tx.us" xr:uid="{00000000-0004-0000-0C00-000000000000}"/>
    <hyperlink ref="K52" r:id="rId4" display="mailto:mmalveaux@mphlegal.com" xr:uid="{00000000-0004-0000-0C00-000001000000}"/>
    <hyperlink ref="K33" r:id="rId5" xr:uid="{00000000-0004-0000-0C00-000003000000}"/>
    <hyperlink ref="K35" r:id="rId6" xr:uid="{00000000-0004-0000-0C00-000004000000}"/>
    <hyperlink ref="K38" r:id="rId7" xr:uid="{00000000-0004-0000-0C00-000005000000}"/>
    <hyperlink ref="K42" r:id="rId8" display="shari.anderson@bracewell.com" xr:uid="{00000000-0004-0000-0C00-000006000000}"/>
    <hyperlink ref="K22" r:id="rId9" display="mailto:shannon.roth@tdhca.state.tx.us" xr:uid="{00000000-0004-0000-0C00-000007000000}"/>
    <hyperlink ref="K19" r:id="rId10" display="jonathan.galvan@tdhca.state.tx.us" xr:uid="{00000000-0004-0000-0C00-000008000000}"/>
  </hyperlinks>
  <pageMargins left="0" right="0" top="0.25" bottom="0.25" header="0.3" footer="0.3"/>
  <pageSetup scale="70" orientation="portrait" r:id="rId1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30"/>
  <sheetViews>
    <sheetView showGridLines="0" view="pageBreakPreview" topLeftCell="A61" zoomScaleNormal="100" zoomScaleSheetLayoutView="100" workbookViewId="0">
      <selection activeCell="I64" sqref="I64"/>
    </sheetView>
  </sheetViews>
  <sheetFormatPr defaultRowHeight="13.8" x14ac:dyDescent="0.25"/>
  <cols>
    <col min="1" max="1" width="86.33203125" style="908" customWidth="1"/>
    <col min="2" max="2" width="6.33203125" style="909" customWidth="1"/>
    <col min="3" max="3" width="11.5546875" style="908" bestFit="1" customWidth="1"/>
    <col min="4" max="4" width="3.5546875" style="908" customWidth="1"/>
    <col min="5" max="5" width="13.44140625" style="908" customWidth="1"/>
    <col min="6" max="256" width="8.6640625" style="908"/>
    <col min="257" max="257" width="86.33203125" style="908" customWidth="1"/>
    <col min="258" max="258" width="6.33203125" style="908" customWidth="1"/>
    <col min="259" max="259" width="11.5546875" style="908" bestFit="1" customWidth="1"/>
    <col min="260" max="260" width="3.5546875" style="908" customWidth="1"/>
    <col min="261" max="261" width="13.44140625" style="908" customWidth="1"/>
    <col min="262" max="512" width="8.6640625" style="908"/>
    <col min="513" max="513" width="86.33203125" style="908" customWidth="1"/>
    <col min="514" max="514" width="6.33203125" style="908" customWidth="1"/>
    <col min="515" max="515" width="11.5546875" style="908" bestFit="1" customWidth="1"/>
    <col min="516" max="516" width="3.5546875" style="908" customWidth="1"/>
    <col min="517" max="517" width="13.44140625" style="908" customWidth="1"/>
    <col min="518" max="768" width="8.6640625" style="908"/>
    <col min="769" max="769" width="86.33203125" style="908" customWidth="1"/>
    <col min="770" max="770" width="6.33203125" style="908" customWidth="1"/>
    <col min="771" max="771" width="11.5546875" style="908" bestFit="1" customWidth="1"/>
    <col min="772" max="772" width="3.5546875" style="908" customWidth="1"/>
    <col min="773" max="773" width="13.44140625" style="908" customWidth="1"/>
    <col min="774" max="1024" width="8.6640625" style="908"/>
    <col min="1025" max="1025" width="86.33203125" style="908" customWidth="1"/>
    <col min="1026" max="1026" width="6.33203125" style="908" customWidth="1"/>
    <col min="1027" max="1027" width="11.5546875" style="908" bestFit="1" customWidth="1"/>
    <col min="1028" max="1028" width="3.5546875" style="908" customWidth="1"/>
    <col min="1029" max="1029" width="13.44140625" style="908" customWidth="1"/>
    <col min="1030" max="1280" width="8.6640625" style="908"/>
    <col min="1281" max="1281" width="86.33203125" style="908" customWidth="1"/>
    <col min="1282" max="1282" width="6.33203125" style="908" customWidth="1"/>
    <col min="1283" max="1283" width="11.5546875" style="908" bestFit="1" customWidth="1"/>
    <col min="1284" max="1284" width="3.5546875" style="908" customWidth="1"/>
    <col min="1285" max="1285" width="13.44140625" style="908" customWidth="1"/>
    <col min="1286" max="1536" width="8.6640625" style="908"/>
    <col min="1537" max="1537" width="86.33203125" style="908" customWidth="1"/>
    <col min="1538" max="1538" width="6.33203125" style="908" customWidth="1"/>
    <col min="1539" max="1539" width="11.5546875" style="908" bestFit="1" customWidth="1"/>
    <col min="1540" max="1540" width="3.5546875" style="908" customWidth="1"/>
    <col min="1541" max="1541" width="13.44140625" style="908" customWidth="1"/>
    <col min="1542" max="1792" width="8.6640625" style="908"/>
    <col min="1793" max="1793" width="86.33203125" style="908" customWidth="1"/>
    <col min="1794" max="1794" width="6.33203125" style="908" customWidth="1"/>
    <col min="1795" max="1795" width="11.5546875" style="908" bestFit="1" customWidth="1"/>
    <col min="1796" max="1796" width="3.5546875" style="908" customWidth="1"/>
    <col min="1797" max="1797" width="13.44140625" style="908" customWidth="1"/>
    <col min="1798" max="2048" width="8.6640625" style="908"/>
    <col min="2049" max="2049" width="86.33203125" style="908" customWidth="1"/>
    <col min="2050" max="2050" width="6.33203125" style="908" customWidth="1"/>
    <col min="2051" max="2051" width="11.5546875" style="908" bestFit="1" customWidth="1"/>
    <col min="2052" max="2052" width="3.5546875" style="908" customWidth="1"/>
    <col min="2053" max="2053" width="13.44140625" style="908" customWidth="1"/>
    <col min="2054" max="2304" width="8.6640625" style="908"/>
    <col min="2305" max="2305" width="86.33203125" style="908" customWidth="1"/>
    <col min="2306" max="2306" width="6.33203125" style="908" customWidth="1"/>
    <col min="2307" max="2307" width="11.5546875" style="908" bestFit="1" customWidth="1"/>
    <col min="2308" max="2308" width="3.5546875" style="908" customWidth="1"/>
    <col min="2309" max="2309" width="13.44140625" style="908" customWidth="1"/>
    <col min="2310" max="2560" width="8.6640625" style="908"/>
    <col min="2561" max="2561" width="86.33203125" style="908" customWidth="1"/>
    <col min="2562" max="2562" width="6.33203125" style="908" customWidth="1"/>
    <col min="2563" max="2563" width="11.5546875" style="908" bestFit="1" customWidth="1"/>
    <col min="2564" max="2564" width="3.5546875" style="908" customWidth="1"/>
    <col min="2565" max="2565" width="13.44140625" style="908" customWidth="1"/>
    <col min="2566" max="2816" width="8.6640625" style="908"/>
    <col min="2817" max="2817" width="86.33203125" style="908" customWidth="1"/>
    <col min="2818" max="2818" width="6.33203125" style="908" customWidth="1"/>
    <col min="2819" max="2819" width="11.5546875" style="908" bestFit="1" customWidth="1"/>
    <col min="2820" max="2820" width="3.5546875" style="908" customWidth="1"/>
    <col min="2821" max="2821" width="13.44140625" style="908" customWidth="1"/>
    <col min="2822" max="3072" width="8.6640625" style="908"/>
    <col min="3073" max="3073" width="86.33203125" style="908" customWidth="1"/>
    <col min="3074" max="3074" width="6.33203125" style="908" customWidth="1"/>
    <col min="3075" max="3075" width="11.5546875" style="908" bestFit="1" customWidth="1"/>
    <col min="3076" max="3076" width="3.5546875" style="908" customWidth="1"/>
    <col min="3077" max="3077" width="13.44140625" style="908" customWidth="1"/>
    <col min="3078" max="3328" width="8.6640625" style="908"/>
    <col min="3329" max="3329" width="86.33203125" style="908" customWidth="1"/>
    <col min="3330" max="3330" width="6.33203125" style="908" customWidth="1"/>
    <col min="3331" max="3331" width="11.5546875" style="908" bestFit="1" customWidth="1"/>
    <col min="3332" max="3332" width="3.5546875" style="908" customWidth="1"/>
    <col min="3333" max="3333" width="13.44140625" style="908" customWidth="1"/>
    <col min="3334" max="3584" width="8.6640625" style="908"/>
    <col min="3585" max="3585" width="86.33203125" style="908" customWidth="1"/>
    <col min="3586" max="3586" width="6.33203125" style="908" customWidth="1"/>
    <col min="3587" max="3587" width="11.5546875" style="908" bestFit="1" customWidth="1"/>
    <col min="3588" max="3588" width="3.5546875" style="908" customWidth="1"/>
    <col min="3589" max="3589" width="13.44140625" style="908" customWidth="1"/>
    <col min="3590" max="3840" width="8.6640625" style="908"/>
    <col min="3841" max="3841" width="86.33203125" style="908" customWidth="1"/>
    <col min="3842" max="3842" width="6.33203125" style="908" customWidth="1"/>
    <col min="3843" max="3843" width="11.5546875" style="908" bestFit="1" customWidth="1"/>
    <col min="3844" max="3844" width="3.5546875" style="908" customWidth="1"/>
    <col min="3845" max="3845" width="13.44140625" style="908" customWidth="1"/>
    <col min="3846" max="4096" width="8.6640625" style="908"/>
    <col min="4097" max="4097" width="86.33203125" style="908" customWidth="1"/>
    <col min="4098" max="4098" width="6.33203125" style="908" customWidth="1"/>
    <col min="4099" max="4099" width="11.5546875" style="908" bestFit="1" customWidth="1"/>
    <col min="4100" max="4100" width="3.5546875" style="908" customWidth="1"/>
    <col min="4101" max="4101" width="13.44140625" style="908" customWidth="1"/>
    <col min="4102" max="4352" width="8.6640625" style="908"/>
    <col min="4353" max="4353" width="86.33203125" style="908" customWidth="1"/>
    <col min="4354" max="4354" width="6.33203125" style="908" customWidth="1"/>
    <col min="4355" max="4355" width="11.5546875" style="908" bestFit="1" customWidth="1"/>
    <col min="4356" max="4356" width="3.5546875" style="908" customWidth="1"/>
    <col min="4357" max="4357" width="13.44140625" style="908" customWidth="1"/>
    <col min="4358" max="4608" width="8.6640625" style="908"/>
    <col min="4609" max="4609" width="86.33203125" style="908" customWidth="1"/>
    <col min="4610" max="4610" width="6.33203125" style="908" customWidth="1"/>
    <col min="4611" max="4611" width="11.5546875" style="908" bestFit="1" customWidth="1"/>
    <col min="4612" max="4612" width="3.5546875" style="908" customWidth="1"/>
    <col min="4613" max="4613" width="13.44140625" style="908" customWidth="1"/>
    <col min="4614" max="4864" width="8.6640625" style="908"/>
    <col min="4865" max="4865" width="86.33203125" style="908" customWidth="1"/>
    <col min="4866" max="4866" width="6.33203125" style="908" customWidth="1"/>
    <col min="4867" max="4867" width="11.5546875" style="908" bestFit="1" customWidth="1"/>
    <col min="4868" max="4868" width="3.5546875" style="908" customWidth="1"/>
    <col min="4869" max="4869" width="13.44140625" style="908" customWidth="1"/>
    <col min="4870" max="5120" width="8.6640625" style="908"/>
    <col min="5121" max="5121" width="86.33203125" style="908" customWidth="1"/>
    <col min="5122" max="5122" width="6.33203125" style="908" customWidth="1"/>
    <col min="5123" max="5123" width="11.5546875" style="908" bestFit="1" customWidth="1"/>
    <col min="5124" max="5124" width="3.5546875" style="908" customWidth="1"/>
    <col min="5125" max="5125" width="13.44140625" style="908" customWidth="1"/>
    <col min="5126" max="5376" width="8.6640625" style="908"/>
    <col min="5377" max="5377" width="86.33203125" style="908" customWidth="1"/>
    <col min="5378" max="5378" width="6.33203125" style="908" customWidth="1"/>
    <col min="5379" max="5379" width="11.5546875" style="908" bestFit="1" customWidth="1"/>
    <col min="5380" max="5380" width="3.5546875" style="908" customWidth="1"/>
    <col min="5381" max="5381" width="13.44140625" style="908" customWidth="1"/>
    <col min="5382" max="5632" width="8.6640625" style="908"/>
    <col min="5633" max="5633" width="86.33203125" style="908" customWidth="1"/>
    <col min="5634" max="5634" width="6.33203125" style="908" customWidth="1"/>
    <col min="5635" max="5635" width="11.5546875" style="908" bestFit="1" customWidth="1"/>
    <col min="5636" max="5636" width="3.5546875" style="908" customWidth="1"/>
    <col min="5637" max="5637" width="13.44140625" style="908" customWidth="1"/>
    <col min="5638" max="5888" width="8.6640625" style="908"/>
    <col min="5889" max="5889" width="86.33203125" style="908" customWidth="1"/>
    <col min="5890" max="5890" width="6.33203125" style="908" customWidth="1"/>
    <col min="5891" max="5891" width="11.5546875" style="908" bestFit="1" customWidth="1"/>
    <col min="5892" max="5892" width="3.5546875" style="908" customWidth="1"/>
    <col min="5893" max="5893" width="13.44140625" style="908" customWidth="1"/>
    <col min="5894" max="6144" width="8.6640625" style="908"/>
    <col min="6145" max="6145" width="86.33203125" style="908" customWidth="1"/>
    <col min="6146" max="6146" width="6.33203125" style="908" customWidth="1"/>
    <col min="6147" max="6147" width="11.5546875" style="908" bestFit="1" customWidth="1"/>
    <col min="6148" max="6148" width="3.5546875" style="908" customWidth="1"/>
    <col min="6149" max="6149" width="13.44140625" style="908" customWidth="1"/>
    <col min="6150" max="6400" width="8.6640625" style="908"/>
    <col min="6401" max="6401" width="86.33203125" style="908" customWidth="1"/>
    <col min="6402" max="6402" width="6.33203125" style="908" customWidth="1"/>
    <col min="6403" max="6403" width="11.5546875" style="908" bestFit="1" customWidth="1"/>
    <col min="6404" max="6404" width="3.5546875" style="908" customWidth="1"/>
    <col min="6405" max="6405" width="13.44140625" style="908" customWidth="1"/>
    <col min="6406" max="6656" width="8.6640625" style="908"/>
    <col min="6657" max="6657" width="86.33203125" style="908" customWidth="1"/>
    <col min="6658" max="6658" width="6.33203125" style="908" customWidth="1"/>
    <col min="6659" max="6659" width="11.5546875" style="908" bestFit="1" customWidth="1"/>
    <col min="6660" max="6660" width="3.5546875" style="908" customWidth="1"/>
    <col min="6661" max="6661" width="13.44140625" style="908" customWidth="1"/>
    <col min="6662" max="6912" width="8.6640625" style="908"/>
    <col min="6913" max="6913" width="86.33203125" style="908" customWidth="1"/>
    <col min="6914" max="6914" width="6.33203125" style="908" customWidth="1"/>
    <col min="6915" max="6915" width="11.5546875" style="908" bestFit="1" customWidth="1"/>
    <col min="6916" max="6916" width="3.5546875" style="908" customWidth="1"/>
    <col min="6917" max="6917" width="13.44140625" style="908" customWidth="1"/>
    <col min="6918" max="7168" width="8.6640625" style="908"/>
    <col min="7169" max="7169" width="86.33203125" style="908" customWidth="1"/>
    <col min="7170" max="7170" width="6.33203125" style="908" customWidth="1"/>
    <col min="7171" max="7171" width="11.5546875" style="908" bestFit="1" customWidth="1"/>
    <col min="7172" max="7172" width="3.5546875" style="908" customWidth="1"/>
    <col min="7173" max="7173" width="13.44140625" style="908" customWidth="1"/>
    <col min="7174" max="7424" width="8.6640625" style="908"/>
    <col min="7425" max="7425" width="86.33203125" style="908" customWidth="1"/>
    <col min="7426" max="7426" width="6.33203125" style="908" customWidth="1"/>
    <col min="7427" max="7427" width="11.5546875" style="908" bestFit="1" customWidth="1"/>
    <col min="7428" max="7428" width="3.5546875" style="908" customWidth="1"/>
    <col min="7429" max="7429" width="13.44140625" style="908" customWidth="1"/>
    <col min="7430" max="7680" width="8.6640625" style="908"/>
    <col min="7681" max="7681" width="86.33203125" style="908" customWidth="1"/>
    <col min="7682" max="7682" width="6.33203125" style="908" customWidth="1"/>
    <col min="7683" max="7683" width="11.5546875" style="908" bestFit="1" customWidth="1"/>
    <col min="7684" max="7684" width="3.5546875" style="908" customWidth="1"/>
    <col min="7685" max="7685" width="13.44140625" style="908" customWidth="1"/>
    <col min="7686" max="7936" width="8.6640625" style="908"/>
    <col min="7937" max="7937" width="86.33203125" style="908" customWidth="1"/>
    <col min="7938" max="7938" width="6.33203125" style="908" customWidth="1"/>
    <col min="7939" max="7939" width="11.5546875" style="908" bestFit="1" customWidth="1"/>
    <col min="7940" max="7940" width="3.5546875" style="908" customWidth="1"/>
    <col min="7941" max="7941" width="13.44140625" style="908" customWidth="1"/>
    <col min="7942" max="8192" width="8.6640625" style="908"/>
    <col min="8193" max="8193" width="86.33203125" style="908" customWidth="1"/>
    <col min="8194" max="8194" width="6.33203125" style="908" customWidth="1"/>
    <col min="8195" max="8195" width="11.5546875" style="908" bestFit="1" customWidth="1"/>
    <col min="8196" max="8196" width="3.5546875" style="908" customWidth="1"/>
    <col min="8197" max="8197" width="13.44140625" style="908" customWidth="1"/>
    <col min="8198" max="8448" width="8.6640625" style="908"/>
    <col min="8449" max="8449" width="86.33203125" style="908" customWidth="1"/>
    <col min="8450" max="8450" width="6.33203125" style="908" customWidth="1"/>
    <col min="8451" max="8451" width="11.5546875" style="908" bestFit="1" customWidth="1"/>
    <col min="8452" max="8452" width="3.5546875" style="908" customWidth="1"/>
    <col min="8453" max="8453" width="13.44140625" style="908" customWidth="1"/>
    <col min="8454" max="8704" width="8.6640625" style="908"/>
    <col min="8705" max="8705" width="86.33203125" style="908" customWidth="1"/>
    <col min="8706" max="8706" width="6.33203125" style="908" customWidth="1"/>
    <col min="8707" max="8707" width="11.5546875" style="908" bestFit="1" customWidth="1"/>
    <col min="8708" max="8708" width="3.5546875" style="908" customWidth="1"/>
    <col min="8709" max="8709" width="13.44140625" style="908" customWidth="1"/>
    <col min="8710" max="8960" width="8.6640625" style="908"/>
    <col min="8961" max="8961" width="86.33203125" style="908" customWidth="1"/>
    <col min="8962" max="8962" width="6.33203125" style="908" customWidth="1"/>
    <col min="8963" max="8963" width="11.5546875" style="908" bestFit="1" customWidth="1"/>
    <col min="8964" max="8964" width="3.5546875" style="908" customWidth="1"/>
    <col min="8965" max="8965" width="13.44140625" style="908" customWidth="1"/>
    <col min="8966" max="9216" width="8.6640625" style="908"/>
    <col min="9217" max="9217" width="86.33203125" style="908" customWidth="1"/>
    <col min="9218" max="9218" width="6.33203125" style="908" customWidth="1"/>
    <col min="9219" max="9219" width="11.5546875" style="908" bestFit="1" customWidth="1"/>
    <col min="9220" max="9220" width="3.5546875" style="908" customWidth="1"/>
    <col min="9221" max="9221" width="13.44140625" style="908" customWidth="1"/>
    <col min="9222" max="9472" width="8.6640625" style="908"/>
    <col min="9473" max="9473" width="86.33203125" style="908" customWidth="1"/>
    <col min="9474" max="9474" width="6.33203125" style="908" customWidth="1"/>
    <col min="9475" max="9475" width="11.5546875" style="908" bestFit="1" customWidth="1"/>
    <col min="9476" max="9476" width="3.5546875" style="908" customWidth="1"/>
    <col min="9477" max="9477" width="13.44140625" style="908" customWidth="1"/>
    <col min="9478" max="9728" width="8.6640625" style="908"/>
    <col min="9729" max="9729" width="86.33203125" style="908" customWidth="1"/>
    <col min="9730" max="9730" width="6.33203125" style="908" customWidth="1"/>
    <col min="9731" max="9731" width="11.5546875" style="908" bestFit="1" customWidth="1"/>
    <col min="9732" max="9732" width="3.5546875" style="908" customWidth="1"/>
    <col min="9733" max="9733" width="13.44140625" style="908" customWidth="1"/>
    <col min="9734" max="9984" width="8.6640625" style="908"/>
    <col min="9985" max="9985" width="86.33203125" style="908" customWidth="1"/>
    <col min="9986" max="9986" width="6.33203125" style="908" customWidth="1"/>
    <col min="9987" max="9987" width="11.5546875" style="908" bestFit="1" customWidth="1"/>
    <col min="9988" max="9988" width="3.5546875" style="908" customWidth="1"/>
    <col min="9989" max="9989" width="13.44140625" style="908" customWidth="1"/>
    <col min="9990" max="10240" width="8.6640625" style="908"/>
    <col min="10241" max="10241" width="86.33203125" style="908" customWidth="1"/>
    <col min="10242" max="10242" width="6.33203125" style="908" customWidth="1"/>
    <col min="10243" max="10243" width="11.5546875" style="908" bestFit="1" customWidth="1"/>
    <col min="10244" max="10244" width="3.5546875" style="908" customWidth="1"/>
    <col min="10245" max="10245" width="13.44140625" style="908" customWidth="1"/>
    <col min="10246" max="10496" width="8.6640625" style="908"/>
    <col min="10497" max="10497" width="86.33203125" style="908" customWidth="1"/>
    <col min="10498" max="10498" width="6.33203125" style="908" customWidth="1"/>
    <col min="10499" max="10499" width="11.5546875" style="908" bestFit="1" customWidth="1"/>
    <col min="10500" max="10500" width="3.5546875" style="908" customWidth="1"/>
    <col min="10501" max="10501" width="13.44140625" style="908" customWidth="1"/>
    <col min="10502" max="10752" width="8.6640625" style="908"/>
    <col min="10753" max="10753" width="86.33203125" style="908" customWidth="1"/>
    <col min="10754" max="10754" width="6.33203125" style="908" customWidth="1"/>
    <col min="10755" max="10755" width="11.5546875" style="908" bestFit="1" customWidth="1"/>
    <col min="10756" max="10756" width="3.5546875" style="908" customWidth="1"/>
    <col min="10757" max="10757" width="13.44140625" style="908" customWidth="1"/>
    <col min="10758" max="11008" width="8.6640625" style="908"/>
    <col min="11009" max="11009" width="86.33203125" style="908" customWidth="1"/>
    <col min="11010" max="11010" width="6.33203125" style="908" customWidth="1"/>
    <col min="11011" max="11011" width="11.5546875" style="908" bestFit="1" customWidth="1"/>
    <col min="11012" max="11012" width="3.5546875" style="908" customWidth="1"/>
    <col min="11013" max="11013" width="13.44140625" style="908" customWidth="1"/>
    <col min="11014" max="11264" width="8.6640625" style="908"/>
    <col min="11265" max="11265" width="86.33203125" style="908" customWidth="1"/>
    <col min="11266" max="11266" width="6.33203125" style="908" customWidth="1"/>
    <col min="11267" max="11267" width="11.5546875" style="908" bestFit="1" customWidth="1"/>
    <col min="11268" max="11268" width="3.5546875" style="908" customWidth="1"/>
    <col min="11269" max="11269" width="13.44140625" style="908" customWidth="1"/>
    <col min="11270" max="11520" width="8.6640625" style="908"/>
    <col min="11521" max="11521" width="86.33203125" style="908" customWidth="1"/>
    <col min="11522" max="11522" width="6.33203125" style="908" customWidth="1"/>
    <col min="11523" max="11523" width="11.5546875" style="908" bestFit="1" customWidth="1"/>
    <col min="11524" max="11524" width="3.5546875" style="908" customWidth="1"/>
    <col min="11525" max="11525" width="13.44140625" style="908" customWidth="1"/>
    <col min="11526" max="11776" width="8.6640625" style="908"/>
    <col min="11777" max="11777" width="86.33203125" style="908" customWidth="1"/>
    <col min="11778" max="11778" width="6.33203125" style="908" customWidth="1"/>
    <col min="11779" max="11779" width="11.5546875" style="908" bestFit="1" customWidth="1"/>
    <col min="11780" max="11780" width="3.5546875" style="908" customWidth="1"/>
    <col min="11781" max="11781" width="13.44140625" style="908" customWidth="1"/>
    <col min="11782" max="12032" width="8.6640625" style="908"/>
    <col min="12033" max="12033" width="86.33203125" style="908" customWidth="1"/>
    <col min="12034" max="12034" width="6.33203125" style="908" customWidth="1"/>
    <col min="12035" max="12035" width="11.5546875" style="908" bestFit="1" customWidth="1"/>
    <col min="12036" max="12036" width="3.5546875" style="908" customWidth="1"/>
    <col min="12037" max="12037" width="13.44140625" style="908" customWidth="1"/>
    <col min="12038" max="12288" width="8.6640625" style="908"/>
    <col min="12289" max="12289" width="86.33203125" style="908" customWidth="1"/>
    <col min="12290" max="12290" width="6.33203125" style="908" customWidth="1"/>
    <col min="12291" max="12291" width="11.5546875" style="908" bestFit="1" customWidth="1"/>
    <col min="12292" max="12292" width="3.5546875" style="908" customWidth="1"/>
    <col min="12293" max="12293" width="13.44140625" style="908" customWidth="1"/>
    <col min="12294" max="12544" width="8.6640625" style="908"/>
    <col min="12545" max="12545" width="86.33203125" style="908" customWidth="1"/>
    <col min="12546" max="12546" width="6.33203125" style="908" customWidth="1"/>
    <col min="12547" max="12547" width="11.5546875" style="908" bestFit="1" customWidth="1"/>
    <col min="12548" max="12548" width="3.5546875" style="908" customWidth="1"/>
    <col min="12549" max="12549" width="13.44140625" style="908" customWidth="1"/>
    <col min="12550" max="12800" width="8.6640625" style="908"/>
    <col min="12801" max="12801" width="86.33203125" style="908" customWidth="1"/>
    <col min="12802" max="12802" width="6.33203125" style="908" customWidth="1"/>
    <col min="12803" max="12803" width="11.5546875" style="908" bestFit="1" customWidth="1"/>
    <col min="12804" max="12804" width="3.5546875" style="908" customWidth="1"/>
    <col min="12805" max="12805" width="13.44140625" style="908" customWidth="1"/>
    <col min="12806" max="13056" width="8.6640625" style="908"/>
    <col min="13057" max="13057" width="86.33203125" style="908" customWidth="1"/>
    <col min="13058" max="13058" width="6.33203125" style="908" customWidth="1"/>
    <col min="13059" max="13059" width="11.5546875" style="908" bestFit="1" customWidth="1"/>
    <col min="13060" max="13060" width="3.5546875" style="908" customWidth="1"/>
    <col min="13061" max="13061" width="13.44140625" style="908" customWidth="1"/>
    <col min="13062" max="13312" width="8.6640625" style="908"/>
    <col min="13313" max="13313" width="86.33203125" style="908" customWidth="1"/>
    <col min="13314" max="13314" width="6.33203125" style="908" customWidth="1"/>
    <col min="13315" max="13315" width="11.5546875" style="908" bestFit="1" customWidth="1"/>
    <col min="13316" max="13316" width="3.5546875" style="908" customWidth="1"/>
    <col min="13317" max="13317" width="13.44140625" style="908" customWidth="1"/>
    <col min="13318" max="13568" width="8.6640625" style="908"/>
    <col min="13569" max="13569" width="86.33203125" style="908" customWidth="1"/>
    <col min="13570" max="13570" width="6.33203125" style="908" customWidth="1"/>
    <col min="13571" max="13571" width="11.5546875" style="908" bestFit="1" customWidth="1"/>
    <col min="13572" max="13572" width="3.5546875" style="908" customWidth="1"/>
    <col min="13573" max="13573" width="13.44140625" style="908" customWidth="1"/>
    <col min="13574" max="13824" width="8.6640625" style="908"/>
    <col min="13825" max="13825" width="86.33203125" style="908" customWidth="1"/>
    <col min="13826" max="13826" width="6.33203125" style="908" customWidth="1"/>
    <col min="13827" max="13827" width="11.5546875" style="908" bestFit="1" customWidth="1"/>
    <col min="13828" max="13828" width="3.5546875" style="908" customWidth="1"/>
    <col min="13829" max="13829" width="13.44140625" style="908" customWidth="1"/>
    <col min="13830" max="14080" width="8.6640625" style="908"/>
    <col min="14081" max="14081" width="86.33203125" style="908" customWidth="1"/>
    <col min="14082" max="14082" width="6.33203125" style="908" customWidth="1"/>
    <col min="14083" max="14083" width="11.5546875" style="908" bestFit="1" customWidth="1"/>
    <col min="14084" max="14084" width="3.5546875" style="908" customWidth="1"/>
    <col min="14085" max="14085" width="13.44140625" style="908" customWidth="1"/>
    <col min="14086" max="14336" width="8.6640625" style="908"/>
    <col min="14337" max="14337" width="86.33203125" style="908" customWidth="1"/>
    <col min="14338" max="14338" width="6.33203125" style="908" customWidth="1"/>
    <col min="14339" max="14339" width="11.5546875" style="908" bestFit="1" customWidth="1"/>
    <col min="14340" max="14340" width="3.5546875" style="908" customWidth="1"/>
    <col min="14341" max="14341" width="13.44140625" style="908" customWidth="1"/>
    <col min="14342" max="14592" width="8.6640625" style="908"/>
    <col min="14593" max="14593" width="86.33203125" style="908" customWidth="1"/>
    <col min="14594" max="14594" width="6.33203125" style="908" customWidth="1"/>
    <col min="14595" max="14595" width="11.5546875" style="908" bestFit="1" customWidth="1"/>
    <col min="14596" max="14596" width="3.5546875" style="908" customWidth="1"/>
    <col min="14597" max="14597" width="13.44140625" style="908" customWidth="1"/>
    <col min="14598" max="14848" width="8.6640625" style="908"/>
    <col min="14849" max="14849" width="86.33203125" style="908" customWidth="1"/>
    <col min="14850" max="14850" width="6.33203125" style="908" customWidth="1"/>
    <col min="14851" max="14851" width="11.5546875" style="908" bestFit="1" customWidth="1"/>
    <col min="14852" max="14852" width="3.5546875" style="908" customWidth="1"/>
    <col min="14853" max="14853" width="13.44140625" style="908" customWidth="1"/>
    <col min="14854" max="15104" width="8.6640625" style="908"/>
    <col min="15105" max="15105" width="86.33203125" style="908" customWidth="1"/>
    <col min="15106" max="15106" width="6.33203125" style="908" customWidth="1"/>
    <col min="15107" max="15107" width="11.5546875" style="908" bestFit="1" customWidth="1"/>
    <col min="15108" max="15108" width="3.5546875" style="908" customWidth="1"/>
    <col min="15109" max="15109" width="13.44140625" style="908" customWidth="1"/>
    <col min="15110" max="15360" width="8.6640625" style="908"/>
    <col min="15361" max="15361" width="86.33203125" style="908" customWidth="1"/>
    <col min="15362" max="15362" width="6.33203125" style="908" customWidth="1"/>
    <col min="15363" max="15363" width="11.5546875" style="908" bestFit="1" customWidth="1"/>
    <col min="15364" max="15364" width="3.5546875" style="908" customWidth="1"/>
    <col min="15365" max="15365" width="13.44140625" style="908" customWidth="1"/>
    <col min="15366" max="15616" width="8.6640625" style="908"/>
    <col min="15617" max="15617" width="86.33203125" style="908" customWidth="1"/>
    <col min="15618" max="15618" width="6.33203125" style="908" customWidth="1"/>
    <col min="15619" max="15619" width="11.5546875" style="908" bestFit="1" customWidth="1"/>
    <col min="15620" max="15620" width="3.5546875" style="908" customWidth="1"/>
    <col min="15621" max="15621" width="13.44140625" style="908" customWidth="1"/>
    <col min="15622" max="15872" width="8.6640625" style="908"/>
    <col min="15873" max="15873" width="86.33203125" style="908" customWidth="1"/>
    <col min="15874" max="15874" width="6.33203125" style="908" customWidth="1"/>
    <col min="15875" max="15875" width="11.5546875" style="908" bestFit="1" customWidth="1"/>
    <col min="15876" max="15876" width="3.5546875" style="908" customWidth="1"/>
    <col min="15877" max="15877" width="13.44140625" style="908" customWidth="1"/>
    <col min="15878" max="16128" width="8.6640625" style="908"/>
    <col min="16129" max="16129" width="86.33203125" style="908" customWidth="1"/>
    <col min="16130" max="16130" width="6.33203125" style="908" customWidth="1"/>
    <col min="16131" max="16131" width="11.5546875" style="908" bestFit="1" customWidth="1"/>
    <col min="16132" max="16132" width="3.5546875" style="908" customWidth="1"/>
    <col min="16133" max="16133" width="13.44140625" style="908" customWidth="1"/>
    <col min="16134" max="16384" width="8.6640625" style="908"/>
  </cols>
  <sheetData>
    <row r="1" spans="1:6" ht="131.25" customHeight="1" x14ac:dyDescent="0.25">
      <c r="A1" s="1837"/>
      <c r="B1" s="1837"/>
      <c r="C1" s="1837"/>
      <c r="D1" s="1837"/>
      <c r="E1" s="1837"/>
    </row>
    <row r="2" spans="1:6" s="917" customFormat="1" ht="18" x14ac:dyDescent="0.35">
      <c r="A2" s="1838" t="s">
        <v>1286</v>
      </c>
      <c r="B2" s="1838"/>
      <c r="C2" s="1838"/>
      <c r="D2" s="1838"/>
      <c r="E2" s="1838"/>
    </row>
    <row r="3" spans="1:6" s="917" customFormat="1" ht="7.95" customHeight="1" x14ac:dyDescent="0.3">
      <c r="A3" s="1842"/>
      <c r="B3" s="1842"/>
      <c r="C3" s="1842"/>
      <c r="D3" s="1842"/>
      <c r="E3" s="1842"/>
    </row>
    <row r="4" spans="1:6" s="922" customFormat="1" ht="17.100000000000001" customHeight="1" x14ac:dyDescent="0.3">
      <c r="A4" s="919" t="s">
        <v>50</v>
      </c>
      <c r="B4" s="920"/>
      <c r="C4" s="921"/>
      <c r="D4" s="921"/>
      <c r="E4" s="921"/>
    </row>
    <row r="5" spans="1:6" s="922" customFormat="1" ht="17.100000000000001" customHeight="1" x14ac:dyDescent="0.3">
      <c r="A5" s="917" t="s">
        <v>1137</v>
      </c>
      <c r="B5" s="923"/>
    </row>
    <row r="6" spans="1:6" s="922" customFormat="1" ht="7.2" customHeight="1" x14ac:dyDescent="0.3">
      <c r="A6" s="917"/>
      <c r="B6" s="923"/>
    </row>
    <row r="7" spans="1:6" s="922" customFormat="1" ht="55.5" customHeight="1" x14ac:dyDescent="0.3">
      <c r="A7" s="1839" t="s">
        <v>1235</v>
      </c>
      <c r="B7" s="1839"/>
      <c r="C7" s="1839"/>
      <c r="D7" s="1839"/>
      <c r="E7" s="1839"/>
    </row>
    <row r="8" spans="1:6" s="922" customFormat="1" ht="7.2" customHeight="1" x14ac:dyDescent="0.3">
      <c r="A8" s="924"/>
      <c r="B8" s="925"/>
      <c r="C8" s="924"/>
      <c r="D8" s="924"/>
      <c r="E8" s="924"/>
    </row>
    <row r="9" spans="1:6" s="926" customFormat="1" ht="34.5" customHeight="1" x14ac:dyDescent="0.3">
      <c r="A9" s="1840" t="s">
        <v>1236</v>
      </c>
      <c r="B9" s="1839"/>
      <c r="C9" s="1839"/>
      <c r="D9" s="1839"/>
      <c r="E9" s="1839"/>
    </row>
    <row r="10" spans="1:6" s="922" customFormat="1" ht="10.199999999999999" customHeight="1" x14ac:dyDescent="0.3">
      <c r="A10" s="927"/>
      <c r="B10" s="923"/>
    </row>
    <row r="11" spans="1:6" s="922" customFormat="1" ht="15.75" customHeight="1" x14ac:dyDescent="0.3">
      <c r="A11" s="928" t="s">
        <v>1138</v>
      </c>
      <c r="B11" s="923"/>
      <c r="C11" s="928" t="s">
        <v>1139</v>
      </c>
      <c r="D11" s="929"/>
      <c r="E11" s="928" t="s">
        <v>273</v>
      </c>
    </row>
    <row r="12" spans="1:6" s="930" customFormat="1" ht="14.4" x14ac:dyDescent="0.3">
      <c r="C12" s="931"/>
      <c r="D12" s="931"/>
      <c r="E12" s="931"/>
      <c r="F12" s="932"/>
    </row>
    <row r="13" spans="1:6" s="922" customFormat="1" ht="14.4" x14ac:dyDescent="0.3">
      <c r="A13" s="917" t="s">
        <v>1161</v>
      </c>
      <c r="B13" s="923"/>
      <c r="C13" s="933"/>
      <c r="D13" s="918"/>
      <c r="E13" s="933"/>
      <c r="F13" s="934"/>
    </row>
    <row r="14" spans="1:6" s="922" customFormat="1" ht="7.2" customHeight="1" x14ac:dyDescent="0.3">
      <c r="B14" s="923"/>
      <c r="C14" s="918"/>
      <c r="D14" s="918"/>
      <c r="E14" s="918"/>
      <c r="F14" s="934"/>
    </row>
    <row r="15" spans="1:6" s="922" customFormat="1" ht="14.4" x14ac:dyDescent="0.3">
      <c r="A15" s="923" t="s">
        <v>1140</v>
      </c>
      <c r="B15" s="923"/>
      <c r="C15" s="918"/>
      <c r="D15" s="918"/>
      <c r="E15" s="918"/>
      <c r="F15" s="934"/>
    </row>
    <row r="16" spans="1:6" s="922" customFormat="1" ht="14.4" x14ac:dyDescent="0.3">
      <c r="A16" s="923" t="s">
        <v>1141</v>
      </c>
      <c r="B16" s="923"/>
      <c r="C16" s="918"/>
      <c r="D16" s="918"/>
      <c r="E16" s="918"/>
      <c r="F16" s="934"/>
    </row>
    <row r="17" spans="1:6" s="922" customFormat="1" ht="14.4" x14ac:dyDescent="0.3">
      <c r="A17" s="1035" t="s">
        <v>1142</v>
      </c>
      <c r="B17" s="923"/>
      <c r="C17" s="918"/>
      <c r="D17" s="918"/>
      <c r="E17" s="918"/>
      <c r="F17" s="934"/>
    </row>
    <row r="18" spans="1:6" s="930" customFormat="1" ht="14.4" x14ac:dyDescent="0.3">
      <c r="C18" s="931"/>
      <c r="D18" s="931"/>
      <c r="E18" s="931"/>
      <c r="F18" s="932"/>
    </row>
    <row r="19" spans="1:6" s="940" customFormat="1" ht="14.4" x14ac:dyDescent="0.3">
      <c r="A19" s="935" t="s">
        <v>1143</v>
      </c>
      <c r="B19" s="936"/>
      <c r="C19" s="937"/>
      <c r="D19" s="938"/>
      <c r="E19" s="937"/>
      <c r="F19" s="939"/>
    </row>
    <row r="20" spans="1:6" s="940" customFormat="1" ht="7.2" customHeight="1" x14ac:dyDescent="0.3">
      <c r="A20" s="935"/>
      <c r="B20" s="936"/>
      <c r="C20" s="938"/>
      <c r="D20" s="938"/>
      <c r="E20" s="938"/>
      <c r="F20" s="939"/>
    </row>
    <row r="21" spans="1:6" s="940" customFormat="1" ht="14.4" x14ac:dyDescent="0.3">
      <c r="A21" s="941" t="s">
        <v>1185</v>
      </c>
      <c r="B21" s="936"/>
      <c r="C21" s="938"/>
      <c r="D21" s="938"/>
      <c r="E21" s="938"/>
      <c r="F21" s="939"/>
    </row>
    <row r="22" spans="1:6" s="940" customFormat="1" ht="7.2" customHeight="1" x14ac:dyDescent="0.3">
      <c r="A22" s="941"/>
      <c r="B22" s="936"/>
      <c r="C22" s="938"/>
      <c r="D22" s="938"/>
      <c r="E22" s="938"/>
      <c r="F22" s="939"/>
    </row>
    <row r="23" spans="1:6" s="940" customFormat="1" ht="66.75" customHeight="1" x14ac:dyDescent="0.3">
      <c r="A23" s="1030" t="s">
        <v>1296</v>
      </c>
      <c r="B23" s="936"/>
      <c r="C23" s="938"/>
      <c r="D23" s="938"/>
      <c r="E23" s="938"/>
      <c r="F23" s="939"/>
    </row>
    <row r="24" spans="1:6" s="913" customFormat="1" x14ac:dyDescent="0.25">
      <c r="C24" s="914"/>
      <c r="D24" s="914"/>
      <c r="E24" s="914"/>
      <c r="F24" s="915"/>
    </row>
    <row r="25" spans="1:6" s="922" customFormat="1" ht="14.4" x14ac:dyDescent="0.3">
      <c r="A25" s="917" t="s">
        <v>1144</v>
      </c>
      <c r="B25" s="923"/>
      <c r="C25" s="933"/>
      <c r="D25" s="918"/>
      <c r="E25" s="933"/>
      <c r="F25" s="934"/>
    </row>
    <row r="26" spans="1:6" s="922" customFormat="1" ht="28.8" x14ac:dyDescent="0.3">
      <c r="A26" s="985" t="s">
        <v>1211</v>
      </c>
      <c r="B26" s="923"/>
      <c r="C26" s="918"/>
      <c r="D26" s="918"/>
      <c r="E26" s="918"/>
      <c r="F26" s="934"/>
    </row>
    <row r="27" spans="1:6" s="922" customFormat="1" ht="14.4" x14ac:dyDescent="0.3">
      <c r="A27" s="922" t="s">
        <v>1222</v>
      </c>
      <c r="B27" s="923"/>
      <c r="C27" s="918"/>
      <c r="D27" s="918"/>
      <c r="E27" s="918"/>
      <c r="F27" s="934"/>
    </row>
    <row r="28" spans="1:6" s="922" customFormat="1" ht="14.4" x14ac:dyDescent="0.3">
      <c r="A28" s="922" t="s">
        <v>1223</v>
      </c>
      <c r="B28" s="923"/>
      <c r="C28" s="918"/>
      <c r="D28" s="918"/>
      <c r="E28" s="918"/>
      <c r="F28" s="934"/>
    </row>
    <row r="29" spans="1:6" s="922" customFormat="1" ht="14.4" x14ac:dyDescent="0.3">
      <c r="A29" s="922" t="s">
        <v>1145</v>
      </c>
      <c r="B29" s="923"/>
      <c r="C29" s="918"/>
      <c r="D29" s="918"/>
      <c r="E29" s="918"/>
      <c r="F29" s="934"/>
    </row>
    <row r="30" spans="1:6" s="922" customFormat="1" ht="14.4" x14ac:dyDescent="0.3">
      <c r="A30" s="922" t="s">
        <v>1146</v>
      </c>
      <c r="B30" s="923"/>
      <c r="C30" s="918"/>
      <c r="D30" s="918"/>
      <c r="E30" s="918"/>
      <c r="F30" s="934"/>
    </row>
    <row r="31" spans="1:6" s="922" customFormat="1" ht="14.4" x14ac:dyDescent="0.3">
      <c r="A31" s="922" t="s">
        <v>1147</v>
      </c>
      <c r="B31" s="923"/>
      <c r="C31" s="918"/>
      <c r="D31" s="918"/>
      <c r="E31" s="918"/>
      <c r="F31" s="934"/>
    </row>
    <row r="32" spans="1:6" s="922" customFormat="1" ht="9" customHeight="1" x14ac:dyDescent="0.3">
      <c r="B32" s="923"/>
      <c r="C32" s="918"/>
      <c r="D32" s="918"/>
      <c r="E32" s="918"/>
      <c r="F32" s="934"/>
    </row>
    <row r="33" spans="1:6" s="922" customFormat="1" ht="15" customHeight="1" x14ac:dyDescent="0.3">
      <c r="A33" s="922" t="s">
        <v>1263</v>
      </c>
      <c r="B33" s="923"/>
      <c r="C33" s="918"/>
      <c r="D33" s="918"/>
      <c r="E33" s="918"/>
      <c r="F33" s="934"/>
    </row>
    <row r="34" spans="1:6" s="930" customFormat="1" ht="14.4" x14ac:dyDescent="0.3">
      <c r="C34" s="931"/>
      <c r="D34" s="931"/>
      <c r="E34" s="931"/>
      <c r="F34" s="932"/>
    </row>
    <row r="35" spans="1:6" s="922" customFormat="1" ht="14.4" x14ac:dyDescent="0.3">
      <c r="A35" s="917" t="s">
        <v>1148</v>
      </c>
      <c r="B35" s="923"/>
      <c r="C35" s="933"/>
      <c r="D35" s="918"/>
      <c r="E35" s="933"/>
      <c r="F35" s="934"/>
    </row>
    <row r="36" spans="1:6" s="922" customFormat="1" ht="7.2" customHeight="1" x14ac:dyDescent="0.3">
      <c r="A36" s="917"/>
      <c r="B36" s="923"/>
      <c r="C36" s="918"/>
      <c r="D36" s="918"/>
      <c r="E36" s="918"/>
      <c r="F36" s="934"/>
    </row>
    <row r="37" spans="1:6" s="922" customFormat="1" ht="31.5" customHeight="1" x14ac:dyDescent="0.3">
      <c r="A37" s="1032" t="s">
        <v>1180</v>
      </c>
      <c r="B37" s="923"/>
      <c r="C37" s="918"/>
      <c r="D37" s="918"/>
      <c r="E37" s="918"/>
      <c r="F37" s="934"/>
    </row>
    <row r="38" spans="1:6" s="922" customFormat="1" ht="7.2" customHeight="1" x14ac:dyDescent="0.3">
      <c r="A38" s="1033"/>
      <c r="B38" s="923"/>
      <c r="C38" s="918"/>
      <c r="D38" s="918"/>
      <c r="E38" s="918"/>
      <c r="F38" s="934"/>
    </row>
    <row r="39" spans="1:6" s="922" customFormat="1" ht="28.8" x14ac:dyDescent="0.3">
      <c r="A39" s="1034" t="s">
        <v>1179</v>
      </c>
      <c r="B39" s="923"/>
      <c r="C39" s="918"/>
      <c r="D39" s="918"/>
      <c r="E39" s="918"/>
      <c r="F39" s="934"/>
    </row>
    <row r="40" spans="1:6" s="922" customFormat="1" ht="1.5" customHeight="1" x14ac:dyDescent="0.3">
      <c r="A40" s="942"/>
      <c r="B40" s="923"/>
      <c r="C40" s="918"/>
      <c r="D40" s="918"/>
      <c r="E40" s="918"/>
      <c r="F40" s="934"/>
    </row>
    <row r="41" spans="1:6" s="930" customFormat="1" ht="14.4" x14ac:dyDescent="0.3">
      <c r="A41" s="943"/>
      <c r="C41" s="931"/>
      <c r="D41" s="931"/>
      <c r="E41" s="931"/>
      <c r="F41" s="932"/>
    </row>
    <row r="42" spans="1:6" s="922" customFormat="1" ht="14.4" x14ac:dyDescent="0.3">
      <c r="A42" s="944" t="s">
        <v>1149</v>
      </c>
      <c r="B42" s="923"/>
      <c r="C42" s="933"/>
      <c r="D42" s="945"/>
      <c r="E42" s="933"/>
    </row>
    <row r="43" spans="1:6" s="922" customFormat="1" ht="7.2" customHeight="1" x14ac:dyDescent="0.3">
      <c r="A43" s="944"/>
      <c r="B43" s="923"/>
      <c r="C43" s="918"/>
      <c r="D43" s="945"/>
      <c r="E43" s="918"/>
    </row>
    <row r="44" spans="1:6" s="922" customFormat="1" ht="43.2" x14ac:dyDescent="0.3">
      <c r="A44" s="985" t="s">
        <v>1297</v>
      </c>
      <c r="B44" s="923"/>
      <c r="C44" s="918"/>
      <c r="D44" s="945"/>
      <c r="E44" s="918"/>
    </row>
    <row r="45" spans="1:6" s="922" customFormat="1" ht="7.2" customHeight="1" x14ac:dyDescent="0.3">
      <c r="A45" s="946"/>
      <c r="B45" s="923"/>
      <c r="C45" s="918"/>
      <c r="D45" s="945"/>
      <c r="E45" s="918"/>
    </row>
    <row r="46" spans="1:6" s="922" customFormat="1" ht="112.2" customHeight="1" x14ac:dyDescent="0.3">
      <c r="A46" s="1071" t="s">
        <v>1300</v>
      </c>
      <c r="B46" s="923"/>
      <c r="C46" s="942"/>
      <c r="D46" s="942"/>
      <c r="E46" s="942"/>
    </row>
    <row r="47" spans="1:6" s="930" customFormat="1" ht="14.4" x14ac:dyDescent="0.3">
      <c r="A47" s="947"/>
      <c r="C47" s="931"/>
      <c r="D47" s="948"/>
      <c r="E47" s="931"/>
    </row>
    <row r="48" spans="1:6" s="922" customFormat="1" ht="15" customHeight="1" x14ac:dyDescent="0.3">
      <c r="A48" s="917" t="s">
        <v>1150</v>
      </c>
      <c r="B48" s="923"/>
    </row>
    <row r="49" spans="1:6" ht="148.5" customHeight="1" x14ac:dyDescent="0.3">
      <c r="A49" s="986" t="s">
        <v>1237</v>
      </c>
      <c r="B49" s="923"/>
      <c r="C49" s="929"/>
      <c r="D49" s="929"/>
      <c r="E49" s="929"/>
    </row>
    <row r="50" spans="1:6" ht="7.2" customHeight="1" x14ac:dyDescent="0.3">
      <c r="A50" s="985"/>
      <c r="B50" s="923"/>
      <c r="C50" s="929"/>
      <c r="D50" s="929"/>
      <c r="E50" s="929"/>
    </row>
    <row r="51" spans="1:6" ht="14.4" x14ac:dyDescent="0.3">
      <c r="A51" s="927" t="s">
        <v>1151</v>
      </c>
      <c r="B51" s="923"/>
      <c r="C51" s="928" t="s">
        <v>1139</v>
      </c>
      <c r="D51" s="929"/>
      <c r="E51" s="928" t="s">
        <v>273</v>
      </c>
    </row>
    <row r="52" spans="1:6" ht="3.75" customHeight="1" x14ac:dyDescent="0.3">
      <c r="A52" s="922"/>
      <c r="B52" s="923"/>
      <c r="C52" s="918"/>
      <c r="D52" s="929"/>
      <c r="E52" s="918"/>
    </row>
    <row r="53" spans="1:6" ht="14.4" x14ac:dyDescent="0.3">
      <c r="A53" s="946" t="s">
        <v>1224</v>
      </c>
      <c r="B53" s="923"/>
      <c r="C53" s="933"/>
      <c r="D53" s="929"/>
      <c r="E53" s="933"/>
    </row>
    <row r="54" spans="1:6" ht="14.4" x14ac:dyDescent="0.3">
      <c r="A54" s="946" t="s">
        <v>1225</v>
      </c>
      <c r="B54" s="923"/>
      <c r="C54" s="933"/>
      <c r="D54" s="929"/>
      <c r="E54" s="933"/>
    </row>
    <row r="55" spans="1:6" ht="14.4" x14ac:dyDescent="0.3">
      <c r="A55" s="946" t="s">
        <v>1226</v>
      </c>
      <c r="B55" s="923"/>
      <c r="C55" s="933"/>
      <c r="D55" s="929"/>
      <c r="E55" s="933"/>
    </row>
    <row r="56" spans="1:6" ht="14.4" x14ac:dyDescent="0.3">
      <c r="A56" s="946" t="s">
        <v>1227</v>
      </c>
      <c r="B56" s="923"/>
      <c r="C56" s="933"/>
      <c r="D56" s="929"/>
      <c r="E56" s="933"/>
    </row>
    <row r="57" spans="1:6" ht="14.4" x14ac:dyDescent="0.3">
      <c r="A57" s="946" t="s">
        <v>1228</v>
      </c>
      <c r="B57" s="923"/>
      <c r="C57" s="933"/>
      <c r="D57" s="929"/>
      <c r="E57" s="933"/>
    </row>
    <row r="58" spans="1:6" ht="14.4" x14ac:dyDescent="0.3">
      <c r="A58" s="946" t="s">
        <v>1229</v>
      </c>
      <c r="B58" s="923"/>
      <c r="C58" s="933"/>
      <c r="D58" s="929"/>
      <c r="E58" s="933"/>
    </row>
    <row r="59" spans="1:6" s="910" customFormat="1" ht="15" customHeight="1" x14ac:dyDescent="0.3">
      <c r="A59" s="949"/>
      <c r="B59" s="930"/>
      <c r="C59" s="931"/>
      <c r="D59" s="948"/>
      <c r="E59" s="931"/>
    </row>
    <row r="60" spans="1:6" ht="14.4" x14ac:dyDescent="0.3">
      <c r="A60" s="917" t="s">
        <v>1152</v>
      </c>
      <c r="B60" s="923"/>
      <c r="C60" s="933"/>
      <c r="D60" s="918"/>
      <c r="E60" s="933"/>
      <c r="F60" s="912"/>
    </row>
    <row r="61" spans="1:6" ht="40.5" customHeight="1" x14ac:dyDescent="0.3">
      <c r="A61" s="1841" t="s">
        <v>1181</v>
      </c>
      <c r="B61" s="923"/>
      <c r="C61" s="918"/>
      <c r="D61" s="918"/>
      <c r="E61" s="918"/>
      <c r="F61" s="912"/>
    </row>
    <row r="62" spans="1:6" ht="31.5" customHeight="1" x14ac:dyDescent="0.3">
      <c r="A62" s="1841"/>
      <c r="B62" s="923"/>
      <c r="C62" s="918"/>
      <c r="D62" s="918"/>
      <c r="E62" s="918"/>
      <c r="F62" s="912"/>
    </row>
    <row r="63" spans="1:6" ht="42" customHeight="1" x14ac:dyDescent="0.3">
      <c r="A63" s="1841"/>
      <c r="B63" s="923"/>
      <c r="C63" s="918"/>
      <c r="D63" s="918"/>
      <c r="E63" s="918"/>
      <c r="F63" s="912"/>
    </row>
    <row r="64" spans="1:6" ht="28.5" customHeight="1" x14ac:dyDescent="0.3">
      <c r="A64" s="1001" t="s">
        <v>1182</v>
      </c>
      <c r="B64" s="923"/>
      <c r="C64" s="918"/>
      <c r="D64" s="918"/>
      <c r="E64" s="918"/>
      <c r="F64" s="912"/>
    </row>
    <row r="65" spans="1:6" ht="9" customHeight="1" x14ac:dyDescent="0.3">
      <c r="A65" s="1001"/>
      <c r="B65" s="923"/>
      <c r="C65" s="918"/>
      <c r="D65" s="918"/>
      <c r="E65" s="918"/>
      <c r="F65" s="912"/>
    </row>
    <row r="66" spans="1:6" ht="13.95" customHeight="1" x14ac:dyDescent="0.3">
      <c r="A66" s="1001" t="s">
        <v>1183</v>
      </c>
      <c r="B66" s="923"/>
      <c r="C66" s="918"/>
      <c r="D66" s="918"/>
      <c r="E66" s="918"/>
      <c r="F66" s="912"/>
    </row>
    <row r="67" spans="1:6" s="910" customFormat="1" ht="15" customHeight="1" x14ac:dyDescent="0.3">
      <c r="A67" s="930"/>
      <c r="B67" s="930"/>
      <c r="C67" s="931"/>
      <c r="D67" s="931"/>
      <c r="E67" s="931"/>
      <c r="F67" s="911"/>
    </row>
    <row r="68" spans="1:6" ht="14.4" x14ac:dyDescent="0.3">
      <c r="A68" s="950" t="s">
        <v>1153</v>
      </c>
      <c r="B68" s="923"/>
      <c r="C68" s="933"/>
      <c r="D68" s="929"/>
      <c r="E68" s="933"/>
    </row>
    <row r="69" spans="1:6" ht="42.45" customHeight="1" x14ac:dyDescent="0.3">
      <c r="A69" s="1039" t="s">
        <v>1304</v>
      </c>
      <c r="B69" s="923"/>
      <c r="C69" s="929"/>
      <c r="D69" s="929"/>
      <c r="E69" s="929"/>
    </row>
    <row r="70" spans="1:6" s="910" customFormat="1" ht="14.4" x14ac:dyDescent="0.3">
      <c r="A70" s="930"/>
      <c r="B70" s="930"/>
      <c r="C70" s="931"/>
      <c r="D70" s="931"/>
      <c r="E70" s="931"/>
      <c r="F70" s="911"/>
    </row>
    <row r="71" spans="1:6" ht="194.7" customHeight="1" x14ac:dyDescent="0.3">
      <c r="A71" s="924" t="s">
        <v>1171</v>
      </c>
      <c r="B71" s="923"/>
      <c r="C71" s="929"/>
      <c r="D71" s="929"/>
      <c r="E71" s="929"/>
    </row>
    <row r="72" spans="1:6" ht="4.6500000000000004" customHeight="1" x14ac:dyDescent="0.3">
      <c r="A72" s="924"/>
      <c r="B72" s="923"/>
      <c r="C72" s="929"/>
      <c r="D72" s="929"/>
      <c r="E72" s="929"/>
    </row>
    <row r="73" spans="1:6" ht="15" customHeight="1" x14ac:dyDescent="0.3">
      <c r="A73" s="1038" t="s">
        <v>1248</v>
      </c>
      <c r="B73" s="923"/>
      <c r="C73" s="933"/>
      <c r="D73" s="929"/>
      <c r="E73" s="933"/>
    </row>
    <row r="74" spans="1:6" ht="15" customHeight="1" x14ac:dyDescent="0.3">
      <c r="A74" s="1038" t="s">
        <v>1249</v>
      </c>
      <c r="B74" s="923"/>
      <c r="C74" s="929"/>
      <c r="D74" s="929"/>
      <c r="E74" s="929"/>
    </row>
    <row r="75" spans="1:6" ht="7.2" customHeight="1" x14ac:dyDescent="0.3">
      <c r="A75" s="922"/>
      <c r="B75" s="923"/>
      <c r="C75" s="929"/>
      <c r="D75" s="929"/>
      <c r="E75" s="929"/>
    </row>
    <row r="76" spans="1:6" ht="14.4" x14ac:dyDescent="0.3">
      <c r="A76" s="1836" t="s">
        <v>1154</v>
      </c>
      <c r="B76" s="923"/>
      <c r="C76" s="933"/>
      <c r="D76" s="929"/>
      <c r="E76" s="933"/>
    </row>
    <row r="77" spans="1:6" ht="14.4" x14ac:dyDescent="0.3">
      <c r="A77" s="1836"/>
      <c r="B77" s="923"/>
      <c r="C77" s="918"/>
      <c r="D77" s="945"/>
      <c r="E77" s="918"/>
    </row>
    <row r="78" spans="1:6" ht="7.2" customHeight="1" x14ac:dyDescent="0.3">
      <c r="A78" s="922"/>
      <c r="B78" s="923"/>
      <c r="C78" s="929"/>
      <c r="D78" s="929"/>
      <c r="E78" s="929"/>
    </row>
    <row r="79" spans="1:6" ht="14.4" x14ac:dyDescent="0.3">
      <c r="A79" s="1037" t="s">
        <v>1155</v>
      </c>
      <c r="B79" s="923"/>
      <c r="C79" s="933"/>
      <c r="D79" s="929"/>
      <c r="E79" s="933"/>
    </row>
    <row r="80" spans="1:6" ht="7.2" customHeight="1" x14ac:dyDescent="0.3">
      <c r="A80" s="922"/>
      <c r="B80" s="923"/>
      <c r="C80" s="929"/>
      <c r="D80" s="929"/>
      <c r="E80" s="929"/>
    </row>
    <row r="81" spans="1:5" s="916" customFormat="1" ht="15" customHeight="1" x14ac:dyDescent="0.3">
      <c r="A81" s="1836" t="s">
        <v>1257</v>
      </c>
      <c r="B81" s="951"/>
      <c r="C81" s="933"/>
      <c r="D81" s="929"/>
      <c r="E81" s="933"/>
    </row>
    <row r="82" spans="1:5" s="916" customFormat="1" ht="15" customHeight="1" x14ac:dyDescent="0.3">
      <c r="A82" s="1836"/>
      <c r="B82" s="951"/>
      <c r="C82" s="918"/>
      <c r="D82" s="945"/>
      <c r="E82" s="918"/>
    </row>
    <row r="83" spans="1:5" s="916" customFormat="1" ht="7.2" customHeight="1" x14ac:dyDescent="0.3">
      <c r="A83" s="1037"/>
      <c r="B83" s="951"/>
      <c r="C83" s="929"/>
      <c r="D83" s="929"/>
      <c r="E83" s="929"/>
    </row>
    <row r="84" spans="1:5" ht="15" customHeight="1" x14ac:dyDescent="0.3">
      <c r="A84" s="1037" t="s">
        <v>1156</v>
      </c>
      <c r="B84" s="923"/>
      <c r="C84" s="933"/>
      <c r="D84" s="929"/>
      <c r="E84" s="933"/>
    </row>
    <row r="85" spans="1:5" ht="7.2" customHeight="1" x14ac:dyDescent="0.3">
      <c r="A85" s="922"/>
      <c r="B85" s="923"/>
      <c r="C85" s="929"/>
      <c r="D85" s="929"/>
      <c r="E85" s="929"/>
    </row>
    <row r="86" spans="1:5" ht="14.4" x14ac:dyDescent="0.3">
      <c r="A86" s="1037" t="s">
        <v>1258</v>
      </c>
      <c r="B86" s="923"/>
      <c r="C86" s="933"/>
      <c r="D86" s="929"/>
      <c r="E86" s="933"/>
    </row>
    <row r="87" spans="1:5" ht="14.4" x14ac:dyDescent="0.3">
      <c r="A87" s="1037" t="s">
        <v>1250</v>
      </c>
      <c r="B87" s="923"/>
      <c r="C87" s="918"/>
      <c r="D87" s="929"/>
      <c r="E87" s="918"/>
    </row>
    <row r="88" spans="1:5" ht="7.2" customHeight="1" x14ac:dyDescent="0.3">
      <c r="A88" s="922"/>
      <c r="B88" s="923"/>
      <c r="C88" s="929"/>
      <c r="D88" s="929"/>
      <c r="E88" s="929"/>
    </row>
    <row r="89" spans="1:5" ht="14.4" x14ac:dyDescent="0.3">
      <c r="A89" s="1037" t="s">
        <v>1157</v>
      </c>
      <c r="B89" s="923"/>
      <c r="C89" s="933"/>
      <c r="D89" s="929"/>
      <c r="E89" s="933"/>
    </row>
    <row r="90" spans="1:5" ht="7.2" customHeight="1" x14ac:dyDescent="0.3">
      <c r="A90" s="922"/>
      <c r="B90" s="923"/>
      <c r="C90" s="929"/>
      <c r="D90" s="929"/>
      <c r="E90" s="929"/>
    </row>
    <row r="91" spans="1:5" ht="15" customHeight="1" x14ac:dyDescent="0.3">
      <c r="A91" s="1836" t="s">
        <v>1158</v>
      </c>
      <c r="B91" s="923"/>
      <c r="C91" s="933"/>
      <c r="D91" s="929"/>
      <c r="E91" s="933"/>
    </row>
    <row r="92" spans="1:5" ht="15" customHeight="1" x14ac:dyDescent="0.3">
      <c r="A92" s="1836"/>
      <c r="B92" s="923"/>
      <c r="C92" s="918"/>
      <c r="D92" s="945"/>
      <c r="E92" s="918"/>
    </row>
    <row r="93" spans="1:5" s="910" customFormat="1" ht="14.4" x14ac:dyDescent="0.3">
      <c r="A93" s="930"/>
      <c r="B93" s="930"/>
      <c r="C93" s="930"/>
      <c r="D93" s="930"/>
      <c r="E93" s="930"/>
    </row>
    <row r="94" spans="1:5" ht="14.4" x14ac:dyDescent="0.3">
      <c r="A94" s="917" t="s">
        <v>1159</v>
      </c>
      <c r="B94" s="923"/>
      <c r="C94" s="933"/>
      <c r="D94" s="929"/>
      <c r="E94" s="933"/>
    </row>
    <row r="95" spans="1:5" ht="7.2" customHeight="1" x14ac:dyDescent="0.3">
      <c r="A95" s="917"/>
      <c r="B95" s="923"/>
      <c r="C95" s="929"/>
      <c r="D95" s="929"/>
      <c r="E95" s="929"/>
    </row>
    <row r="96" spans="1:5" ht="57.6" x14ac:dyDescent="0.3">
      <c r="A96" s="1039" t="s">
        <v>1256</v>
      </c>
      <c r="B96" s="923"/>
      <c r="C96" s="952"/>
      <c r="D96" s="952"/>
      <c r="E96" s="952"/>
    </row>
    <row r="97" spans="1:5" s="910" customFormat="1" ht="14.4" x14ac:dyDescent="0.3">
      <c r="A97" s="930"/>
      <c r="B97" s="930"/>
      <c r="C97" s="948"/>
      <c r="D97" s="948"/>
      <c r="E97" s="948"/>
    </row>
    <row r="98" spans="1:5" ht="16.5" customHeight="1" x14ac:dyDescent="0.3">
      <c r="A98" s="927" t="s">
        <v>1162</v>
      </c>
      <c r="B98" s="923"/>
      <c r="C98" s="933"/>
      <c r="D98" s="929"/>
      <c r="E98" s="933"/>
    </row>
    <row r="99" spans="1:5" ht="7.2" customHeight="1" x14ac:dyDescent="0.3">
      <c r="A99" s="927"/>
      <c r="B99" s="923"/>
      <c r="C99" s="929"/>
      <c r="D99" s="929"/>
      <c r="E99" s="929"/>
    </row>
    <row r="100" spans="1:5" s="984" customFormat="1" ht="47.25" customHeight="1" x14ac:dyDescent="0.3">
      <c r="A100" s="953" t="s">
        <v>1172</v>
      </c>
      <c r="B100" s="957"/>
      <c r="C100" s="957"/>
      <c r="D100" s="957"/>
      <c r="E100" s="957"/>
    </row>
    <row r="101" spans="1:5" s="984" customFormat="1" ht="30.6" customHeight="1" x14ac:dyDescent="0.3">
      <c r="A101" s="953" t="s">
        <v>1287</v>
      </c>
      <c r="B101" s="957"/>
      <c r="C101" s="957"/>
      <c r="D101" s="957"/>
      <c r="E101" s="957"/>
    </row>
    <row r="102" spans="1:5" s="916" customFormat="1" ht="15.75" customHeight="1" x14ac:dyDescent="0.3">
      <c r="A102" s="930"/>
      <c r="B102" s="930"/>
      <c r="C102" s="948"/>
      <c r="D102" s="948"/>
      <c r="E102" s="948"/>
    </row>
    <row r="103" spans="1:5" s="916" customFormat="1" ht="15.75" customHeight="1" x14ac:dyDescent="0.3">
      <c r="A103" s="927" t="s">
        <v>1184</v>
      </c>
      <c r="B103" s="951"/>
      <c r="C103" s="933"/>
      <c r="D103" s="945"/>
      <c r="E103" s="933"/>
    </row>
    <row r="104" spans="1:5" s="916" customFormat="1" ht="7.5" customHeight="1" x14ac:dyDescent="0.3">
      <c r="A104" s="983"/>
      <c r="B104" s="951"/>
      <c r="C104" s="918"/>
      <c r="D104" s="945"/>
      <c r="E104" s="918"/>
    </row>
    <row r="105" spans="1:5" s="916" customFormat="1" ht="76.5" customHeight="1" x14ac:dyDescent="0.3">
      <c r="A105" s="953" t="s">
        <v>1298</v>
      </c>
      <c r="B105" s="951"/>
      <c r="C105" s="918"/>
      <c r="D105" s="945"/>
      <c r="E105" s="918"/>
    </row>
    <row r="106" spans="1:5" s="916" customFormat="1" ht="15.6" customHeight="1" x14ac:dyDescent="0.3">
      <c r="A106" s="953" t="s">
        <v>1238</v>
      </c>
      <c r="B106" s="951"/>
      <c r="C106" s="918"/>
      <c r="D106" s="945"/>
      <c r="E106" s="918"/>
    </row>
    <row r="107" spans="1:5" s="916" customFormat="1" ht="30" customHeight="1" x14ac:dyDescent="0.3">
      <c r="A107" s="953" t="s">
        <v>1239</v>
      </c>
      <c r="B107" s="951"/>
      <c r="C107" s="918"/>
      <c r="D107" s="945"/>
      <c r="E107" s="918"/>
    </row>
    <row r="108" spans="1:5" s="916" customFormat="1" ht="33" customHeight="1" x14ac:dyDescent="0.3">
      <c r="A108" s="953" t="s">
        <v>1240</v>
      </c>
      <c r="B108" s="951"/>
      <c r="C108" s="918"/>
      <c r="D108" s="945"/>
      <c r="E108" s="918"/>
    </row>
    <row r="109" spans="1:5" s="916" customFormat="1" ht="15.75" customHeight="1" x14ac:dyDescent="0.3">
      <c r="A109" s="1026"/>
      <c r="B109" s="1027"/>
      <c r="C109" s="1028"/>
      <c r="D109" s="1029"/>
      <c r="E109" s="1028"/>
    </row>
    <row r="110" spans="1:5" s="916" customFormat="1" ht="15.75" customHeight="1" x14ac:dyDescent="0.3">
      <c r="A110" s="927" t="s">
        <v>1230</v>
      </c>
      <c r="B110" s="951"/>
      <c r="C110" s="933"/>
      <c r="D110" s="945"/>
      <c r="E110" s="933"/>
    </row>
    <row r="111" spans="1:5" s="916" customFormat="1" ht="7.2" customHeight="1" x14ac:dyDescent="0.3">
      <c r="A111" s="927"/>
      <c r="B111" s="951"/>
      <c r="C111" s="918"/>
      <c r="D111" s="945"/>
      <c r="E111" s="918"/>
    </row>
    <row r="112" spans="1:5" s="916" customFormat="1" ht="42" customHeight="1" x14ac:dyDescent="0.3">
      <c r="A112" s="1025" t="s">
        <v>1231</v>
      </c>
      <c r="B112" s="951"/>
      <c r="C112" s="918"/>
      <c r="D112" s="945"/>
      <c r="E112" s="918"/>
    </row>
    <row r="113" spans="1:5" s="910" customFormat="1" ht="14.4" x14ac:dyDescent="0.3">
      <c r="A113" s="930"/>
      <c r="B113" s="930"/>
      <c r="C113" s="931"/>
      <c r="D113" s="948"/>
      <c r="E113" s="931"/>
    </row>
    <row r="114" spans="1:5" s="910" customFormat="1" ht="14.4" x14ac:dyDescent="0.3">
      <c r="A114" s="1033" t="s">
        <v>1288</v>
      </c>
      <c r="B114" s="923"/>
      <c r="C114" s="933"/>
      <c r="D114" s="945"/>
      <c r="E114" s="933"/>
    </row>
    <row r="115" spans="1:5" s="910" customFormat="1" ht="14.4" x14ac:dyDescent="0.3">
      <c r="A115" s="923"/>
      <c r="B115" s="923"/>
      <c r="C115" s="918"/>
      <c r="D115" s="945"/>
      <c r="E115" s="918"/>
    </row>
    <row r="116" spans="1:5" s="910" customFormat="1" ht="14.4" x14ac:dyDescent="0.3">
      <c r="A116" s="1069" t="s">
        <v>1289</v>
      </c>
      <c r="B116" s="923"/>
      <c r="C116" s="918"/>
      <c r="D116" s="945"/>
      <c r="E116" s="918"/>
    </row>
    <row r="117" spans="1:5" s="910" customFormat="1" ht="57.6" x14ac:dyDescent="0.3">
      <c r="A117" s="1032" t="s">
        <v>1290</v>
      </c>
      <c r="B117" s="923"/>
      <c r="C117" s="918"/>
      <c r="D117" s="945"/>
      <c r="E117" s="918"/>
    </row>
    <row r="118" spans="1:5" s="910" customFormat="1" ht="14.4" x14ac:dyDescent="0.3">
      <c r="A118" s="923"/>
      <c r="B118" s="923"/>
      <c r="C118" s="918"/>
      <c r="D118" s="945"/>
      <c r="E118" s="918"/>
    </row>
    <row r="119" spans="1:5" s="910" customFormat="1" ht="14.4" x14ac:dyDescent="0.3">
      <c r="A119" s="923" t="s">
        <v>1291</v>
      </c>
      <c r="B119" s="923"/>
      <c r="C119" s="918"/>
      <c r="D119" s="945"/>
      <c r="E119" s="918"/>
    </row>
    <row r="120" spans="1:5" s="910" customFormat="1" ht="14.4" x14ac:dyDescent="0.3">
      <c r="A120" s="923"/>
      <c r="B120" s="923"/>
      <c r="C120" s="918"/>
      <c r="D120" s="945"/>
      <c r="E120" s="918"/>
    </row>
    <row r="121" spans="1:5" s="910" customFormat="1" ht="14.4" x14ac:dyDescent="0.3">
      <c r="A121" s="923" t="s">
        <v>1292</v>
      </c>
      <c r="B121" s="923"/>
      <c r="C121" s="918"/>
      <c r="D121" s="945"/>
      <c r="E121" s="918"/>
    </row>
    <row r="122" spans="1:5" s="910" customFormat="1" ht="14.4" x14ac:dyDescent="0.3">
      <c r="A122" s="1066"/>
      <c r="B122" s="1066"/>
      <c r="C122" s="1028"/>
      <c r="D122" s="1029"/>
      <c r="E122" s="1028"/>
    </row>
    <row r="123" spans="1:5" ht="15.75" customHeight="1" thickBot="1" x14ac:dyDescent="0.35">
      <c r="A123" s="954" t="s">
        <v>1160</v>
      </c>
      <c r="B123" s="923"/>
      <c r="C123" s="955">
        <f>SUM(C13:C114)</f>
        <v>0</v>
      </c>
      <c r="D123" s="929"/>
      <c r="E123" s="955">
        <f>SUM(E13:E114)</f>
        <v>0</v>
      </c>
    </row>
    <row r="124" spans="1:5" ht="8.25" customHeight="1" thickTop="1" x14ac:dyDescent="0.3">
      <c r="A124" s="922"/>
      <c r="B124" s="923"/>
      <c r="C124" s="929"/>
      <c r="D124" s="929"/>
      <c r="E124" s="929"/>
    </row>
    <row r="125" spans="1:5" ht="27.75" customHeight="1" x14ac:dyDescent="0.3">
      <c r="A125" s="999" t="s">
        <v>1177</v>
      </c>
      <c r="B125" s="923"/>
      <c r="C125" s="922"/>
      <c r="D125" s="922"/>
      <c r="E125" s="922"/>
    </row>
    <row r="126" spans="1:5" ht="14.4" x14ac:dyDescent="0.3">
      <c r="A126" s="956" t="s">
        <v>1259</v>
      </c>
      <c r="B126" s="1835" t="s">
        <v>1261</v>
      </c>
      <c r="C126" s="1835"/>
      <c r="D126" s="1835"/>
      <c r="E126" s="1835"/>
    </row>
    <row r="127" spans="1:5" ht="14.4" x14ac:dyDescent="0.3">
      <c r="A127" s="956" t="s">
        <v>1260</v>
      </c>
      <c r="B127" s="923"/>
      <c r="C127" s="922"/>
      <c r="D127" s="922"/>
      <c r="E127" s="922"/>
    </row>
    <row r="128" spans="1:5" ht="14.4" x14ac:dyDescent="0.3">
      <c r="A128" s="956"/>
      <c r="B128" s="923"/>
      <c r="C128" s="922"/>
      <c r="D128" s="922"/>
      <c r="E128" s="922"/>
    </row>
    <row r="129" spans="1:5" ht="14.4" x14ac:dyDescent="0.3">
      <c r="A129" s="956"/>
      <c r="B129" s="923"/>
      <c r="C129" s="922"/>
      <c r="D129" s="922"/>
      <c r="E129" s="922"/>
    </row>
    <row r="130" spans="1:5" ht="14.4" x14ac:dyDescent="0.3">
      <c r="A130" s="956"/>
      <c r="B130" s="923"/>
      <c r="C130" s="922"/>
      <c r="D130" s="922"/>
      <c r="E130" s="922"/>
    </row>
  </sheetData>
  <customSheetViews>
    <customSheetView guid="{737FBFD5-CE93-4961-AB5C-F35422E126FB}" showPageBreaks="1" showGridLines="0" printArea="1" view="pageBreakPreview" topLeftCell="A76">
      <selection activeCell="A97" sqref="A97"/>
      <rowBreaks count="5" manualBreakCount="5">
        <brk id="47" max="4" man="1"/>
        <brk id="98" max="4" man="1"/>
        <brk id="126" max="4" man="1"/>
        <brk id="144" max="4" man="1"/>
        <brk id="206" max="4" man="1"/>
      </rowBreaks>
      <pageMargins left="0.75" right="0.75" top="1" bottom="1" header="0.5" footer="0.5"/>
      <printOptions horizontalCentered="1"/>
      <pageSetup scale="52" orientation="portrait" r:id="rId1"/>
      <headerFooter alignWithMargins="0">
        <oddFooter>&amp;C&amp;P</oddFooter>
      </headerFooter>
    </customSheetView>
    <customSheetView guid="{EDBCCE45-0D94-4979-AAEC-2B9EE54B95A8}" showPageBreaks="1" showGridLines="0" printArea="1" view="pageBreakPreview">
      <selection activeCell="A22" sqref="A22"/>
      <rowBreaks count="5" manualBreakCount="5">
        <brk id="47" max="4" man="1"/>
        <brk id="99" max="4" man="1"/>
        <brk id="124" max="4" man="1"/>
        <brk id="142" max="4" man="1"/>
        <brk id="204" max="4" man="1"/>
      </rowBreaks>
      <pageMargins left="0.75" right="0.75" top="1" bottom="1" header="0.5" footer="0.5"/>
      <printOptions horizontalCentered="1"/>
      <pageSetup scale="52" orientation="portrait" r:id="rId2"/>
      <headerFooter alignWithMargins="0">
        <oddFooter>&amp;C&amp;P</oddFooter>
      </headerFooter>
    </customSheetView>
  </customSheetViews>
  <mergeCells count="10">
    <mergeCell ref="B126:E126"/>
    <mergeCell ref="A81:A82"/>
    <mergeCell ref="A91:A92"/>
    <mergeCell ref="A1:E1"/>
    <mergeCell ref="A2:E2"/>
    <mergeCell ref="A7:E7"/>
    <mergeCell ref="A9:E9"/>
    <mergeCell ref="A61:A63"/>
    <mergeCell ref="A76:A77"/>
    <mergeCell ref="A3:E3"/>
  </mergeCells>
  <printOptions horizontalCentered="1"/>
  <pageMargins left="0.75" right="0.75" top="1" bottom="1" header="0.5" footer="0.5"/>
  <pageSetup scale="52" orientation="portrait" r:id="rId3"/>
  <headerFooter alignWithMargins="0">
    <oddFooter>&amp;C&amp;P</oddFooter>
  </headerFooter>
  <rowBreaks count="5" manualBreakCount="5">
    <brk id="47" max="4" man="1"/>
    <brk id="103" max="4" man="1"/>
    <brk id="132" max="4" man="1"/>
    <brk id="150" max="4" man="1"/>
    <brk id="212" max="4" man="1"/>
  </rowBreak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P415"/>
  <sheetViews>
    <sheetView workbookViewId="0">
      <selection activeCell="AJ69" sqref="AJ69"/>
    </sheetView>
  </sheetViews>
  <sheetFormatPr defaultColWidth="2.33203125" defaultRowHeight="13.8" x14ac:dyDescent="0.3"/>
  <cols>
    <col min="1" max="1" width="10.6640625" style="166" customWidth="1"/>
    <col min="2" max="2" width="11" style="166" customWidth="1"/>
    <col min="3" max="3" width="12.6640625" style="166" customWidth="1"/>
    <col min="4" max="4" width="10.6640625" style="166" customWidth="1"/>
    <col min="5" max="5" width="10.44140625" style="166" customWidth="1"/>
    <col min="6" max="6" width="8" style="166" customWidth="1"/>
    <col min="7" max="7" width="9.6640625" style="166" customWidth="1"/>
    <col min="8" max="8" width="7.33203125" style="166" customWidth="1"/>
    <col min="9" max="10" width="9.33203125" style="166" customWidth="1"/>
    <col min="11" max="11" width="12.5546875" style="166" customWidth="1"/>
    <col min="12" max="12" width="8.33203125" style="166" customWidth="1"/>
    <col min="13" max="13" width="10.33203125" style="166" customWidth="1"/>
    <col min="14" max="14" width="9.5546875" style="166" customWidth="1"/>
    <col min="15" max="15" width="3.5546875" style="164" customWidth="1"/>
    <col min="16" max="16" width="13.5546875" style="164" customWidth="1"/>
    <col min="17" max="17" width="9" style="164" customWidth="1"/>
    <col min="18" max="18" width="9.6640625" style="164" customWidth="1"/>
    <col min="19" max="23" width="6.6640625" style="164" customWidth="1"/>
    <col min="24" max="26" width="11" style="164" customWidth="1"/>
    <col min="27" max="27" width="4.5546875" style="164" customWidth="1"/>
    <col min="28" max="28" width="4.5546875" style="174" customWidth="1"/>
    <col min="29" max="29" width="5.44140625" style="166" customWidth="1"/>
    <col min="30" max="30" width="2.33203125" style="166" customWidth="1"/>
    <col min="31" max="31" width="10.33203125" style="166" customWidth="1"/>
    <col min="32" max="32" width="10.6640625" style="166" customWidth="1"/>
    <col min="33" max="33" width="10.44140625" style="166" customWidth="1"/>
    <col min="34" max="34" width="9.33203125" style="166" customWidth="1"/>
    <col min="35" max="35" width="7" style="166" customWidth="1"/>
    <col min="36" max="36" width="2.5546875" style="166" customWidth="1"/>
    <col min="37" max="37" width="2" style="166" customWidth="1"/>
    <col min="38" max="38" width="11.33203125" style="166" customWidth="1"/>
    <col min="39" max="39" width="1.33203125" style="166" customWidth="1"/>
    <col min="40" max="40" width="16.5546875" style="166" customWidth="1"/>
    <col min="41" max="41" width="3.6640625" style="164" customWidth="1"/>
    <col min="42" max="42" width="5.33203125" style="165" customWidth="1"/>
    <col min="43" max="45" width="8.6640625" style="165" customWidth="1"/>
    <col min="46" max="47" width="7.33203125" style="165" customWidth="1"/>
    <col min="48" max="48" width="0.5546875" style="165" customWidth="1"/>
    <col min="49" max="54" width="7.33203125" style="165" customWidth="1"/>
    <col min="55" max="55" width="0.5546875" style="165" customWidth="1"/>
    <col min="56" max="59" width="7.33203125" style="165" customWidth="1"/>
    <col min="60" max="60" width="8.6640625" style="165" customWidth="1"/>
    <col min="61" max="68" width="8.6640625" style="165" hidden="1" customWidth="1"/>
    <col min="69" max="70" width="8.6640625" style="168" hidden="1" customWidth="1"/>
    <col min="71" max="71" width="8.6640625" style="168" customWidth="1"/>
    <col min="72" max="72" width="10.6640625" style="164" customWidth="1"/>
    <col min="73" max="73" width="14.6640625" style="170" customWidth="1"/>
    <col min="74" max="74" width="5.6640625" style="171" customWidth="1"/>
    <col min="75" max="75" width="32.6640625" style="172" customWidth="1"/>
    <col min="76" max="76" width="6.44140625" style="164" customWidth="1"/>
    <col min="77" max="79" width="12.6640625" style="164" customWidth="1"/>
    <col min="80" max="80" width="6.44140625" style="164" customWidth="1"/>
    <col min="81" max="82" width="3.33203125" style="164" customWidth="1"/>
    <col min="83" max="83" width="12.33203125" style="164" customWidth="1"/>
    <col min="84" max="84" width="4" style="164" customWidth="1"/>
    <col min="85" max="85" width="7.44140625" style="164" customWidth="1"/>
    <col min="86" max="86" width="4.33203125" style="164" customWidth="1"/>
    <col min="87" max="87" width="30.44140625" style="165" customWidth="1"/>
    <col min="88" max="95" width="2.33203125" style="165" customWidth="1"/>
    <col min="96" max="96" width="4.33203125" style="165" customWidth="1"/>
    <col min="97" max="101" width="2.33203125" style="165" customWidth="1"/>
    <col min="102" max="106" width="2.33203125" style="164" customWidth="1"/>
    <col min="107" max="107" width="7.33203125" style="164" customWidth="1"/>
    <col min="108" max="127" width="2.33203125" style="164" customWidth="1"/>
    <col min="128" max="128" width="7" style="164" customWidth="1"/>
    <col min="129" max="129" width="9.33203125" style="164" customWidth="1"/>
    <col min="130" max="168" width="2.33203125" style="164" customWidth="1"/>
    <col min="169" max="169" width="9.33203125" style="164" customWidth="1"/>
    <col min="170" max="170" width="2.33203125" style="164" customWidth="1"/>
    <col min="171" max="195" width="3.6640625" style="164" customWidth="1"/>
    <col min="196" max="196" width="9.33203125" style="164" customWidth="1"/>
    <col min="197" max="197" width="2.33203125" style="164" customWidth="1"/>
    <col min="198" max="214" width="5.6640625" style="164" customWidth="1"/>
    <col min="215" max="215" width="9.33203125" style="164" customWidth="1"/>
    <col min="216" max="260" width="2.33203125" style="164"/>
    <col min="261" max="262" width="5.5546875" style="164" customWidth="1"/>
    <col min="263" max="16384" width="2.33203125" style="164"/>
  </cols>
  <sheetData>
    <row r="1" spans="1:302" ht="15.75" customHeight="1" x14ac:dyDescent="0.3">
      <c r="A1" s="1127" t="s">
        <v>311</v>
      </c>
      <c r="B1" s="1128"/>
      <c r="C1" s="1128"/>
      <c r="D1" s="1128"/>
      <c r="E1" s="1128"/>
      <c r="F1" s="1128"/>
      <c r="G1" s="1128"/>
      <c r="H1" s="1128"/>
      <c r="I1" s="1128"/>
      <c r="J1" s="1128"/>
      <c r="K1" s="1128"/>
      <c r="L1" s="1128"/>
      <c r="M1" s="1128"/>
      <c r="N1" s="1129"/>
      <c r="P1" s="1127" t="s">
        <v>812</v>
      </c>
      <c r="Q1" s="1128"/>
      <c r="R1" s="1128"/>
      <c r="S1" s="1128"/>
      <c r="T1" s="1128"/>
      <c r="U1" s="1128"/>
      <c r="V1" s="1128"/>
      <c r="W1" s="1128"/>
      <c r="X1" s="1128"/>
      <c r="Y1" s="1128"/>
      <c r="Z1" s="1128"/>
      <c r="AA1" s="1129"/>
      <c r="AB1" s="173"/>
      <c r="AC1" s="1244" t="s">
        <v>101</v>
      </c>
      <c r="AD1" s="1245"/>
      <c r="AE1" s="1245"/>
      <c r="AF1" s="1245"/>
      <c r="AG1" s="1245"/>
      <c r="AH1" s="1245"/>
      <c r="AI1" s="1245"/>
      <c r="AJ1" s="1245"/>
      <c r="AK1" s="1245"/>
      <c r="AL1" s="1245"/>
      <c r="AM1" s="1245"/>
      <c r="AN1" s="1246"/>
      <c r="AP1" s="1207" t="s">
        <v>734</v>
      </c>
      <c r="AQ1" s="1208"/>
      <c r="AR1" s="1208"/>
      <c r="AS1" s="1208"/>
      <c r="AT1" s="1208"/>
      <c r="AU1" s="1208"/>
      <c r="AV1" s="1208"/>
      <c r="AW1" s="1208"/>
      <c r="AX1" s="1208"/>
      <c r="AY1" s="1208"/>
      <c r="AZ1" s="1208"/>
      <c r="BA1" s="1208"/>
      <c r="BB1" s="1208"/>
      <c r="BC1" s="1208"/>
      <c r="BD1" s="1208"/>
      <c r="BE1" s="1208"/>
      <c r="BF1" s="1208"/>
      <c r="BG1" s="1208"/>
      <c r="BH1" s="1208"/>
      <c r="BI1" s="1208"/>
      <c r="BJ1" s="1208"/>
      <c r="BK1" s="1208"/>
      <c r="BL1" s="1208"/>
      <c r="BM1" s="1208"/>
      <c r="BN1" s="1208"/>
      <c r="BO1" s="1208"/>
      <c r="BP1" s="1208"/>
      <c r="BQ1" s="1208"/>
      <c r="BR1" s="1208"/>
      <c r="BS1" s="1208"/>
      <c r="BT1" s="1208"/>
      <c r="BU1" s="1209"/>
      <c r="BV1" s="489"/>
      <c r="BW1" s="1127" t="s">
        <v>150</v>
      </c>
      <c r="BX1" s="1128"/>
      <c r="BY1" s="1128"/>
      <c r="BZ1" s="1128"/>
      <c r="CA1" s="1128"/>
      <c r="CB1" s="1128"/>
      <c r="CC1" s="1128"/>
      <c r="CD1" s="1128"/>
      <c r="CE1" s="1128"/>
      <c r="CF1" s="1128"/>
      <c r="CG1" s="1129"/>
      <c r="CI1" s="1127" t="s">
        <v>803</v>
      </c>
      <c r="CJ1" s="1128"/>
      <c r="CK1" s="1128"/>
      <c r="CL1" s="1128"/>
      <c r="CM1" s="1128"/>
      <c r="CN1" s="1128"/>
      <c r="CO1" s="1128"/>
      <c r="CP1" s="1128"/>
      <c r="CQ1" s="1128"/>
      <c r="CR1" s="1128"/>
      <c r="CS1" s="1128"/>
      <c r="CT1" s="1128"/>
      <c r="CU1" s="1128"/>
      <c r="CV1" s="1128"/>
      <c r="CW1" s="1128"/>
      <c r="CX1" s="1128"/>
      <c r="CY1" s="1128"/>
      <c r="CZ1" s="1128"/>
      <c r="DA1" s="1128"/>
      <c r="DB1" s="1128"/>
      <c r="DC1" s="1128"/>
      <c r="DD1" s="1128"/>
      <c r="DE1" s="1128"/>
      <c r="DF1" s="1128"/>
      <c r="DG1" s="1128"/>
      <c r="DH1" s="1128"/>
      <c r="DI1" s="1128"/>
      <c r="DJ1" s="1128"/>
      <c r="DK1" s="1128"/>
      <c r="DL1" s="1128"/>
      <c r="DM1" s="1128"/>
      <c r="DN1" s="1128"/>
      <c r="DO1" s="1128"/>
      <c r="DP1" s="1128"/>
      <c r="DQ1" s="1128"/>
      <c r="DR1" s="1128"/>
      <c r="DS1" s="1128"/>
      <c r="DT1" s="1128"/>
      <c r="DU1" s="1128"/>
      <c r="DV1" s="1128"/>
      <c r="DW1" s="1128"/>
      <c r="DX1" s="1129"/>
      <c r="DZ1" s="1295" t="s">
        <v>59</v>
      </c>
      <c r="EA1" s="1296"/>
      <c r="EB1" s="1296"/>
      <c r="EC1" s="1296"/>
      <c r="ED1" s="1296"/>
      <c r="EE1" s="1296"/>
      <c r="EF1" s="1296"/>
      <c r="EG1" s="1296"/>
      <c r="EH1" s="1296"/>
      <c r="EI1" s="1296"/>
      <c r="EJ1" s="1296"/>
      <c r="EK1" s="1296"/>
      <c r="EL1" s="1296"/>
      <c r="EM1" s="1296"/>
      <c r="EN1" s="1296"/>
      <c r="EO1" s="1296"/>
      <c r="EP1" s="1296"/>
      <c r="EQ1" s="1296"/>
      <c r="ER1" s="1296"/>
      <c r="ES1" s="1296"/>
      <c r="ET1" s="1296"/>
      <c r="EU1" s="1296"/>
      <c r="EV1" s="1296"/>
      <c r="EW1" s="1296"/>
      <c r="EX1" s="1296"/>
      <c r="EY1" s="1296"/>
      <c r="EZ1" s="1296"/>
      <c r="FA1" s="1296"/>
      <c r="FB1" s="1296"/>
      <c r="FC1" s="1296"/>
      <c r="FD1" s="1296"/>
      <c r="FE1" s="1296"/>
      <c r="FF1" s="1296"/>
      <c r="FG1" s="1296"/>
      <c r="FH1" s="1296"/>
      <c r="FI1" s="1296"/>
      <c r="FJ1" s="1296"/>
      <c r="FK1" s="1296"/>
      <c r="FL1" s="1296"/>
      <c r="FN1" s="1295" t="s">
        <v>38</v>
      </c>
      <c r="FO1" s="1296"/>
      <c r="FP1" s="1296"/>
      <c r="FQ1" s="1296"/>
      <c r="FR1" s="1296"/>
      <c r="FS1" s="1296"/>
      <c r="FT1" s="1296"/>
      <c r="FU1" s="1296"/>
      <c r="FV1" s="1296"/>
      <c r="FW1" s="1296"/>
      <c r="FX1" s="1296"/>
      <c r="FY1" s="1296"/>
      <c r="FZ1" s="1296"/>
      <c r="GA1" s="1296"/>
      <c r="GB1" s="1296"/>
      <c r="GC1" s="1296"/>
      <c r="GD1" s="1296"/>
      <c r="GE1" s="1296"/>
      <c r="GF1" s="1296"/>
      <c r="GG1" s="1296"/>
      <c r="GH1" s="1296"/>
      <c r="GI1" s="1296"/>
      <c r="GJ1" s="1296"/>
      <c r="GK1" s="1296"/>
      <c r="GL1" s="1309"/>
      <c r="GM1"/>
      <c r="GO1" s="1295" t="s">
        <v>685</v>
      </c>
      <c r="GP1" s="1296"/>
      <c r="GQ1" s="1296"/>
      <c r="GR1" s="1296"/>
      <c r="GS1" s="1296"/>
      <c r="GT1" s="1296"/>
      <c r="GU1" s="1296"/>
      <c r="GV1" s="1296"/>
      <c r="GW1" s="1296"/>
      <c r="GX1" s="1296"/>
      <c r="GY1" s="1296"/>
      <c r="GZ1" s="1296"/>
      <c r="HA1" s="1296"/>
      <c r="HB1" s="1296"/>
      <c r="HC1" s="1296"/>
      <c r="HD1" s="1296"/>
      <c r="HE1" s="1296"/>
      <c r="HF1" s="1309"/>
      <c r="HH1" s="1127" t="s">
        <v>76</v>
      </c>
      <c r="HI1" s="1128"/>
      <c r="HJ1" s="1128"/>
      <c r="HK1" s="1128"/>
      <c r="HL1" s="1128"/>
      <c r="HM1" s="1128"/>
      <c r="HN1" s="1128"/>
      <c r="HO1" s="1128"/>
      <c r="HP1" s="1128"/>
      <c r="HQ1" s="1128"/>
      <c r="HR1" s="1128"/>
      <c r="HS1" s="1128"/>
      <c r="HT1" s="1128"/>
      <c r="HU1" s="1128"/>
      <c r="HV1" s="1128"/>
      <c r="HW1" s="1128"/>
      <c r="HX1" s="1128"/>
      <c r="HY1" s="1128"/>
      <c r="HZ1" s="1128"/>
      <c r="IA1" s="1128"/>
      <c r="IB1" s="1128"/>
      <c r="IC1" s="1128"/>
      <c r="ID1" s="1128"/>
      <c r="IE1" s="1128"/>
      <c r="IF1" s="1128"/>
      <c r="IG1" s="1128"/>
      <c r="IH1" s="1128"/>
      <c r="II1" s="1128"/>
      <c r="IJ1" s="1128"/>
      <c r="IK1" s="1128"/>
      <c r="IL1" s="1128"/>
      <c r="IM1" s="1128"/>
      <c r="IN1" s="1128"/>
      <c r="IO1" s="1128"/>
      <c r="IP1" s="1128"/>
      <c r="IQ1" s="1128"/>
      <c r="IR1" s="1128"/>
      <c r="IS1" s="1128"/>
      <c r="IT1" s="1128"/>
      <c r="IU1" s="1128"/>
      <c r="IV1" s="1128"/>
      <c r="IW1" s="1128"/>
      <c r="IX1" s="1128"/>
      <c r="IY1" s="1128"/>
      <c r="IZ1" s="1129"/>
      <c r="JC1" s="1127" t="s">
        <v>416</v>
      </c>
      <c r="JD1" s="1128"/>
      <c r="JE1" s="1128"/>
      <c r="JF1" s="1128"/>
      <c r="JG1" s="1128"/>
      <c r="JH1" s="1128"/>
      <c r="JI1" s="1128"/>
      <c r="JJ1" s="1128"/>
      <c r="JK1" s="1128"/>
      <c r="JL1" s="1128"/>
      <c r="JM1" s="1128"/>
      <c r="JN1" s="1128"/>
      <c r="JO1" s="1128"/>
      <c r="JP1" s="1128"/>
      <c r="JQ1" s="1128"/>
      <c r="JR1" s="1128"/>
      <c r="JS1" s="1128"/>
      <c r="JT1" s="1128"/>
      <c r="JU1" s="1128"/>
      <c r="JV1" s="1128"/>
      <c r="JW1" s="1128"/>
      <c r="JX1" s="1128"/>
      <c r="JY1" s="1128"/>
      <c r="JZ1" s="1128"/>
      <c r="KA1" s="1128"/>
      <c r="KB1" s="1128"/>
      <c r="KC1" s="1128"/>
      <c r="KD1" s="1128"/>
      <c r="KE1" s="1128"/>
      <c r="KF1" s="1128"/>
      <c r="KG1" s="1128"/>
      <c r="KH1" s="1128"/>
      <c r="KI1" s="1128"/>
      <c r="KJ1" s="1128"/>
      <c r="KK1" s="1128"/>
      <c r="KL1" s="1128"/>
      <c r="KM1" s="1128"/>
      <c r="KN1" s="1128"/>
      <c r="KO1" s="1128"/>
      <c r="KP1" s="1129"/>
    </row>
    <row r="2" spans="1:302" ht="7.5" customHeight="1" thickBot="1" x14ac:dyDescent="0.35">
      <c r="A2" s="1130"/>
      <c r="B2" s="1131"/>
      <c r="C2" s="1131"/>
      <c r="D2" s="1131"/>
      <c r="E2" s="1131"/>
      <c r="F2" s="1131"/>
      <c r="G2" s="1131"/>
      <c r="H2" s="1131"/>
      <c r="I2" s="1131"/>
      <c r="J2" s="1131"/>
      <c r="K2" s="1131"/>
      <c r="L2" s="1131"/>
      <c r="M2" s="1131"/>
      <c r="N2" s="1132"/>
      <c r="P2" s="1130"/>
      <c r="Q2" s="1131"/>
      <c r="R2" s="1131"/>
      <c r="S2" s="1131"/>
      <c r="T2" s="1131"/>
      <c r="U2" s="1131"/>
      <c r="V2" s="1131"/>
      <c r="W2" s="1131"/>
      <c r="X2" s="1131"/>
      <c r="Y2" s="1131"/>
      <c r="Z2" s="1131"/>
      <c r="AA2" s="1132"/>
      <c r="AB2" s="26"/>
      <c r="AC2" s="1247"/>
      <c r="AD2" s="1248"/>
      <c r="AE2" s="1248"/>
      <c r="AF2" s="1248"/>
      <c r="AG2" s="1248"/>
      <c r="AH2" s="1248"/>
      <c r="AI2" s="1248"/>
      <c r="AJ2" s="1248"/>
      <c r="AK2" s="1248"/>
      <c r="AL2" s="1248"/>
      <c r="AM2" s="1248"/>
      <c r="AN2" s="1249"/>
      <c r="AP2" s="1210"/>
      <c r="AQ2" s="1211"/>
      <c r="AR2" s="1211"/>
      <c r="AS2" s="1211"/>
      <c r="AT2" s="1211"/>
      <c r="AU2" s="1211"/>
      <c r="AV2" s="1211"/>
      <c r="AW2" s="1211"/>
      <c r="AX2" s="1211"/>
      <c r="AY2" s="1211"/>
      <c r="AZ2" s="1211"/>
      <c r="BA2" s="1211"/>
      <c r="BB2" s="1211"/>
      <c r="BC2" s="1211"/>
      <c r="BD2" s="1211"/>
      <c r="BE2" s="1211"/>
      <c r="BF2" s="1211"/>
      <c r="BG2" s="1211"/>
      <c r="BH2" s="1211"/>
      <c r="BI2" s="1211"/>
      <c r="BJ2" s="1211"/>
      <c r="BK2" s="1211"/>
      <c r="BL2" s="1211"/>
      <c r="BM2" s="1211"/>
      <c r="BN2" s="1211"/>
      <c r="BO2" s="1211"/>
      <c r="BP2" s="1211"/>
      <c r="BQ2" s="1211"/>
      <c r="BR2" s="1211"/>
      <c r="BS2" s="1211"/>
      <c r="BT2" s="1211"/>
      <c r="BU2" s="1212"/>
      <c r="BV2" s="490"/>
      <c r="BW2" s="1130"/>
      <c r="BX2" s="1131"/>
      <c r="BY2" s="1131"/>
      <c r="BZ2" s="1131"/>
      <c r="CA2" s="1131"/>
      <c r="CB2" s="1131"/>
      <c r="CC2" s="1131"/>
      <c r="CD2" s="1131"/>
      <c r="CE2" s="1131"/>
      <c r="CF2" s="1131"/>
      <c r="CG2" s="1132"/>
      <c r="CI2" s="1130"/>
      <c r="CJ2" s="1131"/>
      <c r="CK2" s="1131"/>
      <c r="CL2" s="1131"/>
      <c r="CM2" s="1131"/>
      <c r="CN2" s="1131"/>
      <c r="CO2" s="1131"/>
      <c r="CP2" s="1131"/>
      <c r="CQ2" s="1131"/>
      <c r="CR2" s="1131"/>
      <c r="CS2" s="1131"/>
      <c r="CT2" s="1131"/>
      <c r="CU2" s="1131"/>
      <c r="CV2" s="1131"/>
      <c r="CW2" s="1131"/>
      <c r="CX2" s="1131"/>
      <c r="CY2" s="1131"/>
      <c r="CZ2" s="1131"/>
      <c r="DA2" s="1131"/>
      <c r="DB2" s="1131"/>
      <c r="DC2" s="1131"/>
      <c r="DD2" s="1131"/>
      <c r="DE2" s="1131"/>
      <c r="DF2" s="1131"/>
      <c r="DG2" s="1131"/>
      <c r="DH2" s="1131"/>
      <c r="DI2" s="1131"/>
      <c r="DJ2" s="1131"/>
      <c r="DK2" s="1131"/>
      <c r="DL2" s="1131"/>
      <c r="DM2" s="1131"/>
      <c r="DN2" s="1131"/>
      <c r="DO2" s="1131"/>
      <c r="DP2" s="1131"/>
      <c r="DQ2" s="1131"/>
      <c r="DR2" s="1131"/>
      <c r="DS2" s="1131"/>
      <c r="DT2" s="1131"/>
      <c r="DU2" s="1131"/>
      <c r="DV2" s="1131"/>
      <c r="DW2" s="1131"/>
      <c r="DX2" s="1132"/>
      <c r="DZ2" s="1297"/>
      <c r="EA2" s="1298"/>
      <c r="EB2" s="1298"/>
      <c r="EC2" s="1298"/>
      <c r="ED2" s="1298"/>
      <c r="EE2" s="1298"/>
      <c r="EF2" s="1298"/>
      <c r="EG2" s="1298"/>
      <c r="EH2" s="1298"/>
      <c r="EI2" s="1298"/>
      <c r="EJ2" s="1298"/>
      <c r="EK2" s="1298"/>
      <c r="EL2" s="1298"/>
      <c r="EM2" s="1298"/>
      <c r="EN2" s="1298"/>
      <c r="EO2" s="1298"/>
      <c r="EP2" s="1298"/>
      <c r="EQ2" s="1298"/>
      <c r="ER2" s="1298"/>
      <c r="ES2" s="1298"/>
      <c r="ET2" s="1298"/>
      <c r="EU2" s="1298"/>
      <c r="EV2" s="1298"/>
      <c r="EW2" s="1298"/>
      <c r="EX2" s="1298"/>
      <c r="EY2" s="1298"/>
      <c r="EZ2" s="1298"/>
      <c r="FA2" s="1298"/>
      <c r="FB2" s="1298"/>
      <c r="FC2" s="1298"/>
      <c r="FD2" s="1298"/>
      <c r="FE2" s="1298"/>
      <c r="FF2" s="1298"/>
      <c r="FG2" s="1298"/>
      <c r="FH2" s="1298"/>
      <c r="FI2" s="1298"/>
      <c r="FJ2" s="1298"/>
      <c r="FK2" s="1298"/>
      <c r="FL2" s="1298"/>
      <c r="FN2" s="1297"/>
      <c r="FO2" s="1298"/>
      <c r="FP2" s="1298"/>
      <c r="FQ2" s="1298"/>
      <c r="FR2" s="1298"/>
      <c r="FS2" s="1298"/>
      <c r="FT2" s="1298"/>
      <c r="FU2" s="1298"/>
      <c r="FV2" s="1298"/>
      <c r="FW2" s="1298"/>
      <c r="FX2" s="1298"/>
      <c r="FY2" s="1298"/>
      <c r="FZ2" s="1298"/>
      <c r="GA2" s="1298"/>
      <c r="GB2" s="1298"/>
      <c r="GC2" s="1298"/>
      <c r="GD2" s="1298"/>
      <c r="GE2" s="1298"/>
      <c r="GF2" s="1298"/>
      <c r="GG2" s="1298"/>
      <c r="GH2" s="1298"/>
      <c r="GI2" s="1298"/>
      <c r="GJ2" s="1298"/>
      <c r="GK2" s="1298"/>
      <c r="GL2" s="1310"/>
      <c r="GM2"/>
      <c r="GO2" s="1297"/>
      <c r="GP2" s="1298"/>
      <c r="GQ2" s="1298"/>
      <c r="GR2" s="1298"/>
      <c r="GS2" s="1298"/>
      <c r="GT2" s="1298"/>
      <c r="GU2" s="1298"/>
      <c r="GV2" s="1298"/>
      <c r="GW2" s="1298"/>
      <c r="GX2" s="1298"/>
      <c r="GY2" s="1298"/>
      <c r="GZ2" s="1298"/>
      <c r="HA2" s="1298"/>
      <c r="HB2" s="1298"/>
      <c r="HC2" s="1298"/>
      <c r="HD2" s="1298"/>
      <c r="HE2" s="1298"/>
      <c r="HF2" s="1310"/>
      <c r="HH2" s="1130"/>
      <c r="HI2" s="1131"/>
      <c r="HJ2" s="1131"/>
      <c r="HK2" s="1131"/>
      <c r="HL2" s="1131"/>
      <c r="HM2" s="1131"/>
      <c r="HN2" s="1131"/>
      <c r="HO2" s="1131"/>
      <c r="HP2" s="1131"/>
      <c r="HQ2" s="1131"/>
      <c r="HR2" s="1131"/>
      <c r="HS2" s="1131"/>
      <c r="HT2" s="1131"/>
      <c r="HU2" s="1131"/>
      <c r="HV2" s="1131"/>
      <c r="HW2" s="1131"/>
      <c r="HX2" s="1131"/>
      <c r="HY2" s="1131"/>
      <c r="HZ2" s="1131"/>
      <c r="IA2" s="1131"/>
      <c r="IB2" s="1131"/>
      <c r="IC2" s="1131"/>
      <c r="ID2" s="1131"/>
      <c r="IE2" s="1131"/>
      <c r="IF2" s="1131"/>
      <c r="IG2" s="1131"/>
      <c r="IH2" s="1131"/>
      <c r="II2" s="1131"/>
      <c r="IJ2" s="1131"/>
      <c r="IK2" s="1131"/>
      <c r="IL2" s="1131"/>
      <c r="IM2" s="1131"/>
      <c r="IN2" s="1131"/>
      <c r="IO2" s="1131"/>
      <c r="IP2" s="1131"/>
      <c r="IQ2" s="1131"/>
      <c r="IR2" s="1131"/>
      <c r="IS2" s="1131"/>
      <c r="IT2" s="1131"/>
      <c r="IU2" s="1131"/>
      <c r="IV2" s="1131"/>
      <c r="IW2" s="1131"/>
      <c r="IX2" s="1131"/>
      <c r="IY2" s="1131"/>
      <c r="IZ2" s="1132"/>
      <c r="JC2" s="1130"/>
      <c r="JD2" s="1131"/>
      <c r="JE2" s="1131"/>
      <c r="JF2" s="1131"/>
      <c r="JG2" s="1131"/>
      <c r="JH2" s="1131"/>
      <c r="JI2" s="1131"/>
      <c r="JJ2" s="1131"/>
      <c r="JK2" s="1131"/>
      <c r="JL2" s="1131"/>
      <c r="JM2" s="1131"/>
      <c r="JN2" s="1131"/>
      <c r="JO2" s="1131"/>
      <c r="JP2" s="1131"/>
      <c r="JQ2" s="1131"/>
      <c r="JR2" s="1131"/>
      <c r="JS2" s="1131"/>
      <c r="JT2" s="1131"/>
      <c r="JU2" s="1131"/>
      <c r="JV2" s="1131"/>
      <c r="JW2" s="1131"/>
      <c r="JX2" s="1131"/>
      <c r="JY2" s="1131"/>
      <c r="JZ2" s="1131"/>
      <c r="KA2" s="1131"/>
      <c r="KB2" s="1131"/>
      <c r="KC2" s="1131"/>
      <c r="KD2" s="1131"/>
      <c r="KE2" s="1131"/>
      <c r="KF2" s="1131"/>
      <c r="KG2" s="1131"/>
      <c r="KH2" s="1131"/>
      <c r="KI2" s="1131"/>
      <c r="KJ2" s="1131"/>
      <c r="KK2" s="1131"/>
      <c r="KL2" s="1131"/>
      <c r="KM2" s="1131"/>
      <c r="KN2" s="1131"/>
      <c r="KO2" s="1131"/>
      <c r="KP2" s="1132"/>
    </row>
    <row r="3" spans="1:302" ht="12.75" customHeight="1" thickBot="1" x14ac:dyDescent="0.35">
      <c r="A3" s="186"/>
      <c r="B3" s="186"/>
      <c r="C3" s="186"/>
      <c r="D3" s="186"/>
      <c r="E3" s="186"/>
      <c r="F3" s="186"/>
      <c r="G3" s="186"/>
      <c r="H3" s="186"/>
      <c r="I3" s="186"/>
      <c r="J3" s="186"/>
      <c r="K3" s="186"/>
      <c r="L3" s="1239" t="s">
        <v>26</v>
      </c>
      <c r="M3" s="1240"/>
      <c r="N3" s="324" t="e">
        <f>#REF!</f>
        <v>#REF!</v>
      </c>
      <c r="P3" s="152"/>
      <c r="Q3" s="152"/>
      <c r="R3" s="152"/>
      <c r="S3" s="152"/>
      <c r="T3" s="152"/>
      <c r="U3" s="152"/>
      <c r="V3" s="152"/>
      <c r="W3" s="152"/>
      <c r="X3" s="152"/>
      <c r="Y3" s="152"/>
      <c r="Z3" s="152"/>
      <c r="AA3" s="152"/>
      <c r="AB3" s="650"/>
      <c r="AC3" s="3"/>
      <c r="AD3" s="3"/>
      <c r="AE3" s="3"/>
      <c r="AF3" s="3"/>
      <c r="AG3" s="3"/>
      <c r="AH3" s="3"/>
      <c r="AI3" s="3"/>
      <c r="AJ3" s="3"/>
      <c r="AK3" s="3"/>
      <c r="AL3" s="3"/>
      <c r="AM3" s="3"/>
      <c r="AN3" s="3"/>
      <c r="AP3" s="1241" t="s">
        <v>663</v>
      </c>
      <c r="AQ3" s="1242"/>
      <c r="AR3" s="1242"/>
      <c r="AS3" s="1242"/>
      <c r="AT3" s="1242"/>
      <c r="AU3" s="1242"/>
      <c r="AV3" s="1242"/>
      <c r="AW3" s="1242"/>
      <c r="AX3" s="1242"/>
      <c r="AY3" s="1242"/>
      <c r="AZ3" s="1242"/>
      <c r="BA3" s="1242"/>
      <c r="BB3" s="1242"/>
      <c r="BC3" s="1242"/>
      <c r="BD3" s="1242"/>
      <c r="BE3" s="1242"/>
      <c r="BF3" s="1242"/>
      <c r="BG3" s="1242"/>
      <c r="BH3" s="1242"/>
      <c r="BI3" s="1242"/>
      <c r="BJ3" s="1242"/>
      <c r="BK3" s="1242"/>
      <c r="BL3" s="1242"/>
      <c r="BM3" s="1242"/>
      <c r="BN3" s="1242"/>
      <c r="BO3" s="1242"/>
      <c r="BP3" s="1242"/>
      <c r="BQ3" s="1242"/>
      <c r="BR3" s="1242"/>
      <c r="BS3" s="1242"/>
      <c r="BT3" s="1242"/>
      <c r="BU3" s="1243"/>
      <c r="BV3" s="38"/>
      <c r="BW3" s="108"/>
      <c r="BX3" s="108"/>
      <c r="BY3" s="108"/>
      <c r="BZ3" s="108"/>
      <c r="CA3" s="108"/>
      <c r="CB3" s="108"/>
      <c r="CC3" s="108"/>
      <c r="CD3" s="108"/>
      <c r="CE3" s="186"/>
      <c r="CF3" s="186"/>
      <c r="CG3" s="186"/>
      <c r="CI3" s="717"/>
      <c r="CJ3" s="858"/>
      <c r="CK3" s="858"/>
      <c r="CL3" s="858"/>
      <c r="CM3" s="858"/>
      <c r="CN3" s="858"/>
      <c r="CO3" s="858"/>
      <c r="CP3" s="858"/>
      <c r="CQ3" s="858"/>
      <c r="CR3" s="858"/>
      <c r="CS3" s="858"/>
      <c r="CT3" s="858"/>
      <c r="CU3" s="858"/>
      <c r="CV3" s="858"/>
      <c r="CW3" s="858"/>
      <c r="CX3" s="858"/>
      <c r="CY3" s="858"/>
      <c r="CZ3" s="858"/>
      <c r="DA3" s="858"/>
      <c r="DB3" s="858"/>
      <c r="DC3" s="858"/>
      <c r="DD3" s="858"/>
      <c r="DE3" s="858"/>
      <c r="DF3" s="858"/>
      <c r="DG3" s="858"/>
      <c r="DH3" s="858"/>
      <c r="DI3" s="858"/>
      <c r="DJ3" s="858"/>
      <c r="DK3" s="858"/>
      <c r="DL3" s="858"/>
      <c r="DM3" s="858"/>
      <c r="DN3" s="858"/>
      <c r="DO3" s="858"/>
      <c r="DP3" s="858"/>
      <c r="DQ3" s="858"/>
      <c r="DR3" s="858"/>
      <c r="DS3" s="858"/>
      <c r="DT3" s="858"/>
      <c r="DU3" s="858"/>
      <c r="DV3" s="858"/>
      <c r="DW3" s="858"/>
      <c r="DX3" s="106"/>
      <c r="DZ3" s="569"/>
      <c r="EA3" s="569"/>
      <c r="EB3" s="569"/>
      <c r="EC3" s="569"/>
      <c r="ED3" s="259"/>
      <c r="EE3" s="259"/>
      <c r="EF3" s="259"/>
      <c r="EG3" s="259"/>
      <c r="EH3" s="259"/>
      <c r="EI3" s="259"/>
      <c r="EJ3" s="259"/>
      <c r="EK3" s="259"/>
      <c r="EL3" s="259"/>
      <c r="EM3" s="259"/>
      <c r="EN3" s="259"/>
      <c r="EO3" s="259"/>
      <c r="EP3" s="259"/>
      <c r="EQ3" s="259"/>
      <c r="ER3" s="259"/>
      <c r="ES3" s="259"/>
      <c r="ET3" s="259"/>
      <c r="EU3" s="259"/>
      <c r="EV3" s="259"/>
      <c r="EW3" s="259"/>
      <c r="EX3" s="259"/>
      <c r="EY3" s="259"/>
      <c r="EZ3" s="259"/>
      <c r="FA3" s="259"/>
      <c r="FB3" s="259"/>
      <c r="FC3" s="259"/>
      <c r="FD3" s="259"/>
      <c r="FE3" s="259"/>
      <c r="FF3" s="259"/>
      <c r="FG3" s="259"/>
      <c r="FH3" s="259"/>
      <c r="FI3" s="259"/>
      <c r="FJ3" s="259"/>
      <c r="FK3" s="259"/>
      <c r="FL3" s="259"/>
      <c r="FN3" s="739"/>
      <c r="FO3" s="739"/>
      <c r="FP3" s="739"/>
      <c r="FQ3" s="739"/>
      <c r="FR3" s="739"/>
      <c r="FS3" s="739"/>
      <c r="FT3" s="739"/>
      <c r="FU3" s="739"/>
      <c r="FV3" s="739"/>
      <c r="FW3" s="739"/>
      <c r="FX3" s="739"/>
      <c r="FY3" s="739"/>
      <c r="FZ3" s="739"/>
      <c r="GA3" s="428"/>
      <c r="GB3" s="428"/>
      <c r="GC3" s="428"/>
      <c r="GD3" s="428"/>
      <c r="GE3" s="739"/>
      <c r="GF3" s="739"/>
      <c r="GG3" s="739"/>
      <c r="GH3" s="739"/>
      <c r="GI3" s="268" t="s">
        <v>26</v>
      </c>
      <c r="GJ3" s="429" t="e">
        <f>#REF!</f>
        <v>#REF!</v>
      </c>
      <c r="GK3" s="430"/>
      <c r="GL3" s="739"/>
      <c r="GM3"/>
      <c r="GO3" s="739"/>
      <c r="GP3" s="739"/>
      <c r="GQ3" s="739"/>
      <c r="GR3" s="739"/>
      <c r="GS3" s="739"/>
      <c r="GT3" s="739"/>
      <c r="GU3" s="739"/>
      <c r="GV3" s="739"/>
      <c r="GW3" s="739"/>
      <c r="GX3" s="739"/>
      <c r="GY3" s="739"/>
      <c r="GZ3" s="739"/>
      <c r="HA3" s="1311" t="s">
        <v>26</v>
      </c>
      <c r="HB3" s="1311"/>
      <c r="HC3" s="1312"/>
      <c r="HD3" s="1313" t="e">
        <f>#REF!</f>
        <v>#REF!</v>
      </c>
      <c r="HE3" s="1314"/>
      <c r="HF3" s="274"/>
      <c r="HH3" s="153"/>
      <c r="HI3" s="152"/>
      <c r="HJ3" s="153"/>
      <c r="HK3" s="153"/>
      <c r="HL3" s="153"/>
      <c r="HM3" s="153"/>
      <c r="HN3" s="153"/>
      <c r="HO3" s="153"/>
      <c r="HP3" s="153"/>
      <c r="HQ3" s="153"/>
      <c r="HR3" s="153"/>
      <c r="HS3" s="153"/>
      <c r="HT3" s="153"/>
      <c r="HU3" s="153"/>
      <c r="HV3" s="153"/>
      <c r="HW3" s="153"/>
      <c r="HX3" s="368"/>
      <c r="HY3" s="368"/>
      <c r="HZ3" s="368"/>
      <c r="IA3" s="368"/>
      <c r="IB3" s="368"/>
      <c r="IC3" s="368"/>
      <c r="ID3" s="368"/>
      <c r="IE3" s="368"/>
      <c r="IF3" s="368"/>
      <c r="IG3" s="368"/>
      <c r="IH3" s="368"/>
      <c r="II3" s="368"/>
      <c r="IJ3" s="368"/>
      <c r="IK3" s="368"/>
      <c r="IL3" s="368"/>
      <c r="IM3" s="368"/>
      <c r="IN3" s="368"/>
      <c r="IO3" s="368"/>
      <c r="IP3" s="368"/>
      <c r="IQ3" s="368"/>
      <c r="IR3" s="368"/>
      <c r="IS3" s="368"/>
      <c r="IT3" s="368"/>
      <c r="IU3" s="368"/>
      <c r="IV3" s="368"/>
      <c r="IW3" s="368"/>
      <c r="IX3" s="368"/>
      <c r="IY3" s="368"/>
      <c r="IZ3" s="368"/>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769"/>
      <c r="KJ3" s="769"/>
      <c r="KK3" s="769"/>
      <c r="KL3" s="769"/>
      <c r="KM3" s="769"/>
      <c r="KN3" s="769"/>
      <c r="KO3" s="769"/>
      <c r="KP3" s="769"/>
    </row>
    <row r="4" spans="1:302" ht="15" customHeight="1" thickBot="1" x14ac:dyDescent="0.35">
      <c r="A4" s="5"/>
      <c r="B4" s="4"/>
      <c r="C4" s="4"/>
      <c r="D4" s="325"/>
      <c r="E4" s="4"/>
      <c r="F4" s="6" t="s">
        <v>312</v>
      </c>
      <c r="G4" s="1202" t="e">
        <f>#REF!</f>
        <v>#REF!</v>
      </c>
      <c r="H4" s="1202"/>
      <c r="I4" s="1202"/>
      <c r="J4" s="326"/>
      <c r="K4" s="7"/>
      <c r="L4" s="325"/>
      <c r="M4" s="325"/>
      <c r="N4" s="325"/>
      <c r="P4" s="1213" t="s">
        <v>1002</v>
      </c>
      <c r="Q4" s="1213"/>
      <c r="R4" s="1213"/>
      <c r="S4" s="1213"/>
      <c r="T4" s="1213"/>
      <c r="U4" s="1213"/>
      <c r="V4" s="1213"/>
      <c r="W4" s="1213"/>
      <c r="X4" s="1213"/>
      <c r="Y4" s="1213"/>
      <c r="Z4" s="1213"/>
      <c r="AA4" s="1213"/>
      <c r="AB4" s="491"/>
      <c r="AC4" s="48" t="s">
        <v>102</v>
      </c>
      <c r="AD4" s="49"/>
      <c r="AE4" s="49"/>
      <c r="AF4" s="49"/>
      <c r="AG4" s="49"/>
      <c r="AH4" s="49"/>
      <c r="AI4" s="49"/>
      <c r="AJ4" s="49"/>
      <c r="AK4" s="49"/>
      <c r="AL4" s="49"/>
      <c r="AM4" s="50"/>
      <c r="AN4" s="113"/>
      <c r="AP4" s="286" t="s">
        <v>664</v>
      </c>
      <c r="AQ4" s="287"/>
      <c r="AR4" s="287"/>
      <c r="AS4" s="287"/>
      <c r="AT4" s="287"/>
      <c r="AU4" s="287"/>
      <c r="AV4" s="287"/>
      <c r="AW4" s="287"/>
      <c r="AX4" s="288"/>
      <c r="AY4" s="288"/>
      <c r="AZ4" s="288"/>
      <c r="BA4" s="288"/>
      <c r="BB4" s="288"/>
      <c r="BC4" s="288"/>
      <c r="BD4" s="288"/>
      <c r="BE4" s="288"/>
      <c r="BF4" s="288"/>
      <c r="BG4" s="288"/>
      <c r="BH4" s="288"/>
      <c r="BI4" s="288"/>
      <c r="BJ4" s="287"/>
      <c r="BK4" s="287"/>
      <c r="BL4" s="287"/>
      <c r="BM4" s="287"/>
      <c r="BN4" s="287"/>
      <c r="BO4" s="287"/>
      <c r="BP4" s="287"/>
      <c r="BQ4" s="287"/>
      <c r="BR4" s="287"/>
      <c r="BS4" s="287"/>
      <c r="BT4" s="287"/>
      <c r="BU4" s="289"/>
      <c r="BV4" s="492"/>
      <c r="BW4" s="111"/>
      <c r="BX4" s="111"/>
      <c r="BY4" s="111"/>
      <c r="BZ4" s="108"/>
      <c r="CA4" s="108"/>
      <c r="CB4" s="108"/>
      <c r="CC4" s="108"/>
      <c r="CD4" s="1203" t="s">
        <v>26</v>
      </c>
      <c r="CE4" s="1204"/>
      <c r="CF4" s="1205" t="e">
        <f>#REF!</f>
        <v>#REF!</v>
      </c>
      <c r="CG4" s="1206"/>
      <c r="CI4" s="1229" t="s">
        <v>798</v>
      </c>
      <c r="CJ4" s="1230"/>
      <c r="CK4" s="1230"/>
      <c r="CL4" s="1230"/>
      <c r="CM4" s="1230"/>
      <c r="CN4" s="1230"/>
      <c r="CO4" s="1230"/>
      <c r="CP4" s="1230"/>
      <c r="CQ4" s="1230"/>
      <c r="CR4" s="1230"/>
      <c r="CS4" s="1230"/>
      <c r="CT4" s="1230"/>
      <c r="CU4" s="1230"/>
      <c r="CV4" s="1230"/>
      <c r="CW4" s="1230"/>
      <c r="CX4" s="1230"/>
      <c r="CY4" s="1230"/>
      <c r="CZ4" s="1230"/>
      <c r="DA4" s="1230"/>
      <c r="DB4" s="1230"/>
      <c r="DC4" s="1230"/>
      <c r="DD4" s="1230"/>
      <c r="DE4" s="1230"/>
      <c r="DF4" s="1230"/>
      <c r="DG4" s="1230"/>
      <c r="DH4" s="1230"/>
      <c r="DI4" s="1230"/>
      <c r="DJ4" s="1230"/>
      <c r="DK4" s="1230"/>
      <c r="DL4" s="1230"/>
      <c r="DM4" s="1230"/>
      <c r="DN4" s="1230"/>
      <c r="DO4" s="1230"/>
      <c r="DP4" s="1230"/>
      <c r="DQ4" s="1230"/>
      <c r="DR4" s="1230"/>
      <c r="DS4" s="1230"/>
      <c r="DT4" s="1230"/>
      <c r="DU4" s="1230"/>
      <c r="DV4" s="1230"/>
      <c r="DW4" s="1230"/>
      <c r="DX4" s="1231"/>
      <c r="DZ4" s="1299" t="s">
        <v>30</v>
      </c>
      <c r="EA4" s="1299"/>
      <c r="EB4" s="1299"/>
      <c r="EC4" s="1299"/>
      <c r="ED4" s="1299"/>
      <c r="EE4" s="1299"/>
      <c r="EF4" s="1299"/>
      <c r="EG4" s="1299"/>
      <c r="EH4" s="1299"/>
      <c r="EI4" s="1299"/>
      <c r="EJ4" s="1299"/>
      <c r="EK4" s="1299"/>
      <c r="EL4" s="1299"/>
      <c r="EM4" s="1299"/>
      <c r="EN4" s="1299"/>
      <c r="EO4" s="1299"/>
      <c r="EP4" s="1299"/>
      <c r="EQ4" s="1299"/>
      <c r="ER4" s="1299"/>
      <c r="ES4" s="1299"/>
      <c r="ET4" s="1299"/>
      <c r="EU4" s="1299"/>
      <c r="EV4" s="1299"/>
      <c r="EW4" s="1299"/>
      <c r="EX4" s="1299"/>
      <c r="EY4" s="1299"/>
      <c r="EZ4" s="1299"/>
      <c r="FA4" s="1299"/>
      <c r="FB4" s="1299"/>
      <c r="FC4" s="1299"/>
      <c r="FD4" s="1299"/>
      <c r="FE4" s="1299"/>
      <c r="FF4" s="1299"/>
      <c r="FG4" s="1299"/>
      <c r="FH4" s="1299"/>
      <c r="FI4" s="1299"/>
      <c r="FJ4" s="1299"/>
      <c r="FK4" s="1299"/>
      <c r="FL4" s="1299"/>
      <c r="FN4" s="259"/>
      <c r="FO4" s="262"/>
      <c r="FP4" s="262"/>
      <c r="FQ4" s="262"/>
      <c r="FR4" s="262"/>
      <c r="FS4" s="262"/>
      <c r="FT4" s="262"/>
      <c r="FU4" s="847"/>
      <c r="FV4" s="847"/>
      <c r="FW4" s="847"/>
      <c r="FX4" s="847"/>
      <c r="FY4" s="847"/>
      <c r="FZ4" s="259"/>
      <c r="GA4" s="259"/>
      <c r="GB4" s="259"/>
      <c r="GC4" s="259"/>
      <c r="GD4" s="259"/>
      <c r="GE4" s="259"/>
      <c r="GF4" s="259"/>
      <c r="GG4" s="259"/>
      <c r="GH4" s="259"/>
      <c r="GI4" s="259"/>
      <c r="GJ4" s="259"/>
      <c r="GK4" s="259"/>
      <c r="GL4" s="259"/>
      <c r="GM4"/>
      <c r="GO4" s="739"/>
      <c r="GP4" s="739"/>
      <c r="GQ4" s="739"/>
      <c r="GR4" s="739"/>
      <c r="GS4" s="739"/>
      <c r="GT4" s="739"/>
      <c r="GU4" s="739"/>
      <c r="GV4" s="739"/>
      <c r="GW4" s="739"/>
      <c r="GX4" s="739"/>
      <c r="GY4" s="739"/>
      <c r="GZ4" s="256"/>
      <c r="HA4" s="394"/>
      <c r="HB4" s="394"/>
      <c r="HC4" s="394"/>
      <c r="HD4" s="444"/>
      <c r="HE4" s="444"/>
      <c r="HF4" s="274"/>
      <c r="HH4" s="369" t="s">
        <v>61</v>
      </c>
      <c r="HI4" s="1359" t="s">
        <v>683</v>
      </c>
      <c r="HJ4" s="1360"/>
      <c r="HK4" s="1360"/>
      <c r="HL4" s="1360"/>
      <c r="HM4" s="1360"/>
      <c r="HN4" s="1360"/>
      <c r="HO4" s="1360"/>
      <c r="HP4" s="1360"/>
      <c r="HQ4" s="1360"/>
      <c r="HR4" s="1360"/>
      <c r="HS4" s="1360"/>
      <c r="HT4" s="1360"/>
      <c r="HU4" s="1360"/>
      <c r="HV4" s="1360"/>
      <c r="HW4" s="1360"/>
      <c r="HX4" s="1360"/>
      <c r="HY4" s="1360"/>
      <c r="HZ4" s="1360"/>
      <c r="IA4" s="1360"/>
      <c r="IB4" s="1360"/>
      <c r="IC4" s="1360"/>
      <c r="ID4" s="1360"/>
      <c r="IE4" s="1360"/>
      <c r="IF4" s="1360"/>
      <c r="IG4" s="1360"/>
      <c r="IH4" s="1360"/>
      <c r="II4" s="1360"/>
      <c r="IJ4" s="1360"/>
      <c r="IK4" s="1360"/>
      <c r="IL4" s="1360"/>
      <c r="IM4" s="1360"/>
      <c r="IN4" s="1360"/>
      <c r="IO4" s="1360"/>
      <c r="IP4" s="1360"/>
      <c r="IQ4" s="1360"/>
      <c r="IR4" s="1360"/>
      <c r="IS4" s="1360"/>
      <c r="IT4" s="1360"/>
      <c r="IU4" s="1360"/>
      <c r="IV4" s="1360"/>
      <c r="IW4" s="1360"/>
      <c r="IX4" s="1360"/>
      <c r="IY4" s="1360"/>
      <c r="IZ4" s="1361"/>
      <c r="JC4" s="1425" t="s">
        <v>6</v>
      </c>
      <c r="JD4" s="1425"/>
      <c r="JE4" s="1425"/>
      <c r="JF4" s="1425"/>
      <c r="JG4" s="1425"/>
      <c r="JH4" s="1425"/>
      <c r="JI4" s="1425"/>
      <c r="JJ4" s="1425"/>
      <c r="JK4" s="1425"/>
      <c r="JL4" s="1425"/>
      <c r="JM4" s="1425"/>
      <c r="JN4" s="1425"/>
      <c r="JO4" s="1425"/>
      <c r="JP4" s="1425"/>
      <c r="JQ4" s="1425"/>
      <c r="JR4" s="1425"/>
      <c r="JS4" s="1425"/>
      <c r="JT4" s="1425"/>
      <c r="JU4" s="1425"/>
      <c r="JV4" s="1425"/>
      <c r="JW4" s="1425"/>
      <c r="JX4" s="1425"/>
      <c r="JY4" s="1425"/>
      <c r="JZ4" s="1425"/>
      <c r="KA4" s="1425"/>
      <c r="KB4" s="1425"/>
      <c r="KC4" s="1425"/>
      <c r="KD4" s="1425"/>
      <c r="KE4" s="1425"/>
      <c r="KF4" s="1425"/>
      <c r="KG4" s="1425"/>
      <c r="KH4" s="1425"/>
      <c r="KI4" s="1425"/>
      <c r="KJ4" s="1425"/>
      <c r="KK4" s="1425"/>
      <c r="KL4" s="1425"/>
      <c r="KM4" s="1425"/>
      <c r="KN4" s="1425"/>
      <c r="KO4" s="1425"/>
      <c r="KP4" s="1425"/>
    </row>
    <row r="5" spans="1:302" ht="15" customHeight="1" thickBot="1" x14ac:dyDescent="0.35">
      <c r="A5" s="1198" t="s">
        <v>619</v>
      </c>
      <c r="B5" s="1198"/>
      <c r="C5" s="1198"/>
      <c r="D5" s="1198"/>
      <c r="E5" s="1198"/>
      <c r="F5" s="1198"/>
      <c r="G5" s="1198"/>
      <c r="H5" s="1198"/>
      <c r="I5" s="1198"/>
      <c r="J5" s="1198"/>
      <c r="K5" s="1198"/>
      <c r="L5" s="1198"/>
      <c r="M5" s="1198"/>
      <c r="N5" s="1198"/>
      <c r="P5" s="1213"/>
      <c r="Q5" s="1213"/>
      <c r="R5" s="1213"/>
      <c r="S5" s="1213"/>
      <c r="T5" s="1213"/>
      <c r="U5" s="1213"/>
      <c r="V5" s="1213"/>
      <c r="W5" s="1213"/>
      <c r="X5" s="1213"/>
      <c r="Y5" s="1213"/>
      <c r="Z5" s="1213"/>
      <c r="AA5" s="1213"/>
      <c r="AB5" s="491"/>
      <c r="AC5" s="51"/>
      <c r="AD5" s="43" t="s">
        <v>103</v>
      </c>
      <c r="AE5" s="43"/>
      <c r="AF5" s="43"/>
      <c r="AG5" s="43"/>
      <c r="AH5" s="43"/>
      <c r="AI5" s="46"/>
      <c r="AJ5" s="52" t="s">
        <v>104</v>
      </c>
      <c r="AK5" s="53"/>
      <c r="AL5" s="581" t="e">
        <f>#REF!</f>
        <v>#REF!</v>
      </c>
      <c r="AM5" s="54"/>
      <c r="AN5" s="114"/>
      <c r="AP5" s="402"/>
      <c r="AQ5" s="402"/>
      <c r="AR5" s="402"/>
      <c r="AS5" s="402"/>
      <c r="AT5" s="406"/>
      <c r="AU5" s="402"/>
      <c r="AV5" s="402"/>
      <c r="AW5" s="402"/>
      <c r="AX5" s="404"/>
      <c r="AY5" s="407"/>
      <c r="AZ5" s="404"/>
      <c r="BA5" s="404"/>
      <c r="BB5" s="407"/>
      <c r="BC5" s="404"/>
      <c r="BD5" s="404"/>
      <c r="BE5" s="404"/>
      <c r="BF5" s="404"/>
      <c r="BG5" s="404"/>
      <c r="BH5" s="407"/>
      <c r="BI5" s="404"/>
      <c r="BJ5" s="402"/>
      <c r="BK5" s="402"/>
      <c r="BL5" s="402"/>
      <c r="BM5" s="402"/>
      <c r="BN5" s="402"/>
      <c r="BO5" s="402"/>
      <c r="BP5" s="402"/>
      <c r="BQ5" s="402"/>
      <c r="BR5" s="402"/>
      <c r="BS5" s="402"/>
      <c r="BT5" s="402"/>
      <c r="BU5" s="402"/>
      <c r="BV5" s="38"/>
      <c r="BW5" s="108"/>
      <c r="BX5" s="108"/>
      <c r="BY5" s="108"/>
      <c r="BZ5" s="108"/>
      <c r="CA5" s="108"/>
      <c r="CB5" s="108"/>
      <c r="CC5" s="108"/>
      <c r="CD5" s="108"/>
      <c r="CE5" s="186"/>
      <c r="CF5" s="186"/>
      <c r="CG5" s="186"/>
      <c r="CI5" s="1229"/>
      <c r="CJ5" s="1230"/>
      <c r="CK5" s="1230"/>
      <c r="CL5" s="1230"/>
      <c r="CM5" s="1230"/>
      <c r="CN5" s="1230"/>
      <c r="CO5" s="1230"/>
      <c r="CP5" s="1230"/>
      <c r="CQ5" s="1230"/>
      <c r="CR5" s="1230"/>
      <c r="CS5" s="1230"/>
      <c r="CT5" s="1230"/>
      <c r="CU5" s="1230"/>
      <c r="CV5" s="1230"/>
      <c r="CW5" s="1230"/>
      <c r="CX5" s="1230"/>
      <c r="CY5" s="1230"/>
      <c r="CZ5" s="1230"/>
      <c r="DA5" s="1230"/>
      <c r="DB5" s="1230"/>
      <c r="DC5" s="1230"/>
      <c r="DD5" s="1230"/>
      <c r="DE5" s="1230"/>
      <c r="DF5" s="1230"/>
      <c r="DG5" s="1230"/>
      <c r="DH5" s="1230"/>
      <c r="DI5" s="1230"/>
      <c r="DJ5" s="1230"/>
      <c r="DK5" s="1230"/>
      <c r="DL5" s="1230"/>
      <c r="DM5" s="1230"/>
      <c r="DN5" s="1230"/>
      <c r="DO5" s="1230"/>
      <c r="DP5" s="1230"/>
      <c r="DQ5" s="1230"/>
      <c r="DR5" s="1230"/>
      <c r="DS5" s="1230"/>
      <c r="DT5" s="1230"/>
      <c r="DU5" s="1230"/>
      <c r="DV5" s="1230"/>
      <c r="DW5" s="1230"/>
      <c r="DX5" s="1231"/>
      <c r="DZ5" s="1299"/>
      <c r="EA5" s="1299"/>
      <c r="EB5" s="1299"/>
      <c r="EC5" s="1299"/>
      <c r="ED5" s="1299"/>
      <c r="EE5" s="1299"/>
      <c r="EF5" s="1299"/>
      <c r="EG5" s="1299"/>
      <c r="EH5" s="1299"/>
      <c r="EI5" s="1299"/>
      <c r="EJ5" s="1299"/>
      <c r="EK5" s="1299"/>
      <c r="EL5" s="1299"/>
      <c r="EM5" s="1299"/>
      <c r="EN5" s="1299"/>
      <c r="EO5" s="1299"/>
      <c r="EP5" s="1299"/>
      <c r="EQ5" s="1299"/>
      <c r="ER5" s="1299"/>
      <c r="ES5" s="1299"/>
      <c r="ET5" s="1299"/>
      <c r="EU5" s="1299"/>
      <c r="EV5" s="1299"/>
      <c r="EW5" s="1299"/>
      <c r="EX5" s="1299"/>
      <c r="EY5" s="1299"/>
      <c r="EZ5" s="1299"/>
      <c r="FA5" s="1299"/>
      <c r="FB5" s="1299"/>
      <c r="FC5" s="1299"/>
      <c r="FD5" s="1299"/>
      <c r="FE5" s="1299"/>
      <c r="FF5" s="1299"/>
      <c r="FG5" s="1299"/>
      <c r="FH5" s="1299"/>
      <c r="FI5" s="1299"/>
      <c r="FJ5" s="1299"/>
      <c r="FK5" s="1299"/>
      <c r="FL5" s="1299"/>
      <c r="FN5" s="266" t="s">
        <v>61</v>
      </c>
      <c r="FO5" s="1466" t="s">
        <v>673</v>
      </c>
      <c r="FP5" s="1467"/>
      <c r="FQ5" s="1467"/>
      <c r="FR5" s="1467"/>
      <c r="FS5" s="1467"/>
      <c r="FT5" s="1467"/>
      <c r="FU5" s="1467"/>
      <c r="FV5" s="1467"/>
      <c r="FW5" s="1467"/>
      <c r="FX5" s="1467"/>
      <c r="FY5" s="1467"/>
      <c r="FZ5" s="1467"/>
      <c r="GA5" s="1467"/>
      <c r="GB5" s="1467"/>
      <c r="GC5" s="1467"/>
      <c r="GD5" s="1467"/>
      <c r="GE5" s="1467"/>
      <c r="GF5" s="1467"/>
      <c r="GG5" s="1467"/>
      <c r="GH5" s="1467"/>
      <c r="GI5" s="1467"/>
      <c r="GJ5" s="1467"/>
      <c r="GK5" s="1467"/>
      <c r="GL5" s="1468"/>
      <c r="GM5"/>
      <c r="GO5" s="266" t="s">
        <v>61</v>
      </c>
      <c r="GP5" s="1315" t="s">
        <v>94</v>
      </c>
      <c r="GQ5" s="1316"/>
      <c r="GR5" s="1316"/>
      <c r="GS5" s="1316"/>
      <c r="GT5" s="1316"/>
      <c r="GU5" s="1316"/>
      <c r="GV5" s="1316"/>
      <c r="GW5" s="1316"/>
      <c r="GX5" s="1316"/>
      <c r="GY5" s="1316"/>
      <c r="GZ5" s="1316"/>
      <c r="HA5" s="1316"/>
      <c r="HB5" s="1316"/>
      <c r="HC5" s="1316"/>
      <c r="HD5" s="1316"/>
      <c r="HE5" s="1316"/>
      <c r="HF5" s="1317"/>
      <c r="HH5" s="153"/>
      <c r="HI5" s="153"/>
      <c r="HJ5" s="153"/>
      <c r="HK5" s="153"/>
      <c r="HL5" s="153"/>
      <c r="HM5" s="153"/>
      <c r="HN5" s="153"/>
      <c r="HO5" s="153"/>
      <c r="HP5" s="153"/>
      <c r="HQ5" s="153"/>
      <c r="HR5" s="153"/>
      <c r="HS5" s="153"/>
      <c r="HT5" s="153"/>
      <c r="HU5" s="153"/>
      <c r="HV5" s="153"/>
      <c r="HW5" s="153"/>
      <c r="HX5" s="153"/>
      <c r="HY5" s="153"/>
      <c r="HZ5" s="153"/>
      <c r="IA5" s="153"/>
      <c r="IB5" s="153"/>
      <c r="IC5" s="153"/>
      <c r="ID5" s="153"/>
      <c r="IE5" s="153"/>
      <c r="IF5" s="153"/>
      <c r="IG5" s="153"/>
      <c r="IH5" s="153"/>
      <c r="II5" s="153"/>
      <c r="IJ5" s="153"/>
      <c r="IK5" s="153"/>
      <c r="IL5" s="153"/>
      <c r="IM5" s="153"/>
      <c r="IN5" s="153"/>
      <c r="IO5" s="153"/>
      <c r="IP5" s="153"/>
      <c r="IQ5" s="153"/>
      <c r="IR5" s="153"/>
      <c r="IS5" s="153"/>
      <c r="IT5" s="153"/>
      <c r="IU5" s="153"/>
      <c r="IV5" s="153"/>
      <c r="IW5" s="153"/>
      <c r="IX5" s="153"/>
      <c r="IY5" s="153"/>
      <c r="IZ5" s="153"/>
      <c r="JC5" s="1425"/>
      <c r="JD5" s="1425"/>
      <c r="JE5" s="1425"/>
      <c r="JF5" s="1425"/>
      <c r="JG5" s="1425"/>
      <c r="JH5" s="1425"/>
      <c r="JI5" s="1425"/>
      <c r="JJ5" s="1425"/>
      <c r="JK5" s="1425"/>
      <c r="JL5" s="1425"/>
      <c r="JM5" s="1425"/>
      <c r="JN5" s="1425"/>
      <c r="JO5" s="1425"/>
      <c r="JP5" s="1425"/>
      <c r="JQ5" s="1425"/>
      <c r="JR5" s="1425"/>
      <c r="JS5" s="1425"/>
      <c r="JT5" s="1425"/>
      <c r="JU5" s="1425"/>
      <c r="JV5" s="1425"/>
      <c r="JW5" s="1425"/>
      <c r="JX5" s="1425"/>
      <c r="JY5" s="1425"/>
      <c r="JZ5" s="1425"/>
      <c r="KA5" s="1425"/>
      <c r="KB5" s="1425"/>
      <c r="KC5" s="1425"/>
      <c r="KD5" s="1425"/>
      <c r="KE5" s="1425"/>
      <c r="KF5" s="1425"/>
      <c r="KG5" s="1425"/>
      <c r="KH5" s="1425"/>
      <c r="KI5" s="1425"/>
      <c r="KJ5" s="1425"/>
      <c r="KK5" s="1425"/>
      <c r="KL5" s="1425"/>
      <c r="KM5" s="1425"/>
      <c r="KN5" s="1425"/>
      <c r="KO5" s="1425"/>
      <c r="KP5" s="1425"/>
    </row>
    <row r="6" spans="1:302" ht="15" customHeight="1" thickBot="1" x14ac:dyDescent="0.35">
      <c r="A6" s="1198"/>
      <c r="B6" s="1198"/>
      <c r="C6" s="1198"/>
      <c r="D6" s="1198"/>
      <c r="E6" s="1198"/>
      <c r="F6" s="1198"/>
      <c r="G6" s="1198"/>
      <c r="H6" s="1198"/>
      <c r="I6" s="1198"/>
      <c r="J6" s="1198"/>
      <c r="K6" s="1198"/>
      <c r="L6" s="1198"/>
      <c r="M6" s="1198"/>
      <c r="N6" s="1198"/>
      <c r="P6" s="1213"/>
      <c r="Q6" s="1213"/>
      <c r="R6" s="1213"/>
      <c r="S6" s="1213"/>
      <c r="T6" s="1213"/>
      <c r="U6" s="1213"/>
      <c r="V6" s="1213"/>
      <c r="W6" s="1213"/>
      <c r="X6" s="1213"/>
      <c r="Y6" s="1213"/>
      <c r="Z6" s="1213"/>
      <c r="AA6" s="1213"/>
      <c r="AB6" s="491"/>
      <c r="AC6" s="51"/>
      <c r="AD6" s="43" t="s">
        <v>105</v>
      </c>
      <c r="AE6" s="43"/>
      <c r="AF6" s="43"/>
      <c r="AG6" s="43"/>
      <c r="AH6" s="43"/>
      <c r="AI6" s="46"/>
      <c r="AJ6" s="52" t="s">
        <v>104</v>
      </c>
      <c r="AK6" s="53"/>
      <c r="AL6" s="581" t="e">
        <f>#REF!</f>
        <v>#REF!</v>
      </c>
      <c r="AM6" s="54"/>
      <c r="AN6" s="114"/>
      <c r="AP6" s="409"/>
      <c r="AQ6" s="406"/>
      <c r="AR6" s="406"/>
      <c r="AS6" s="406"/>
      <c r="AT6" s="403"/>
      <c r="AU6" s="406"/>
      <c r="AV6" s="406"/>
      <c r="AW6" s="406"/>
      <c r="AX6" s="407"/>
      <c r="AY6" s="405"/>
      <c r="AZ6" s="407"/>
      <c r="BA6" s="407"/>
      <c r="BB6" s="405"/>
      <c r="BC6" s="407"/>
      <c r="BD6" s="407"/>
      <c r="BE6" s="407"/>
      <c r="BF6" s="407"/>
      <c r="BG6" s="407"/>
      <c r="BH6" s="405"/>
      <c r="BI6" s="407"/>
      <c r="BJ6" s="406"/>
      <c r="BK6" s="406"/>
      <c r="BL6" s="406"/>
      <c r="BM6" s="406"/>
      <c r="BN6" s="406"/>
      <c r="BO6" s="406"/>
      <c r="BP6" s="406"/>
      <c r="BQ6" s="406"/>
      <c r="BR6" s="406"/>
      <c r="BS6" s="406"/>
      <c r="BT6" s="406"/>
      <c r="BU6" s="410"/>
      <c r="BV6" s="493"/>
      <c r="BW6" s="1195" t="s">
        <v>0</v>
      </c>
      <c r="BX6" s="1195"/>
      <c r="BY6" s="1195"/>
      <c r="BZ6" s="1195"/>
      <c r="CA6" s="1195"/>
      <c r="CB6" s="1195"/>
      <c r="CC6" s="1195"/>
      <c r="CD6" s="1195"/>
      <c r="CE6" s="1195"/>
      <c r="CF6" s="1195"/>
      <c r="CG6" s="1195"/>
      <c r="CI6" s="1232" t="s">
        <v>263</v>
      </c>
      <c r="CJ6" s="1234" t="s">
        <v>264</v>
      </c>
      <c r="CK6" s="1234"/>
      <c r="CL6" s="1234"/>
      <c r="CM6" s="1234"/>
      <c r="CN6" s="1234"/>
      <c r="CO6" s="1234"/>
      <c r="CP6" s="1234"/>
      <c r="CQ6" s="1234"/>
      <c r="CR6" s="1234"/>
      <c r="CS6" s="1234" t="s">
        <v>265</v>
      </c>
      <c r="CT6" s="1234"/>
      <c r="CU6" s="1234"/>
      <c r="CV6" s="1234"/>
      <c r="CW6" s="1234"/>
      <c r="CX6" s="1234"/>
      <c r="CY6" s="1234"/>
      <c r="CZ6" s="1234"/>
      <c r="DA6" s="1234"/>
      <c r="DB6" s="1234"/>
      <c r="DC6" s="1236" t="s">
        <v>28</v>
      </c>
      <c r="DD6" s="1234" t="s">
        <v>266</v>
      </c>
      <c r="DE6" s="1234"/>
      <c r="DF6" s="1234"/>
      <c r="DG6" s="1234"/>
      <c r="DH6" s="1234"/>
      <c r="DI6" s="1234"/>
      <c r="DJ6" s="1234"/>
      <c r="DK6" s="1234"/>
      <c r="DL6" s="1234"/>
      <c r="DM6" s="1234"/>
      <c r="DN6" s="1234"/>
      <c r="DO6" s="1234"/>
      <c r="DP6" s="1234"/>
      <c r="DQ6" s="1234"/>
      <c r="DR6" s="1234"/>
      <c r="DS6" s="1234"/>
      <c r="DT6" s="1234"/>
      <c r="DU6" s="1234"/>
      <c r="DV6" s="1234"/>
      <c r="DW6" s="1234"/>
      <c r="DX6" s="1303" t="s">
        <v>28</v>
      </c>
      <c r="DZ6" s="569"/>
      <c r="EA6" s="569"/>
      <c r="EB6" s="569"/>
      <c r="EC6" s="569"/>
      <c r="ED6" s="597"/>
      <c r="EE6" s="597"/>
      <c r="EF6" s="597"/>
      <c r="EG6" s="597"/>
      <c r="EH6" s="597"/>
      <c r="EI6" s="597"/>
      <c r="EJ6" s="597"/>
      <c r="EK6" s="597"/>
      <c r="EL6" s="597"/>
      <c r="EM6" s="597"/>
      <c r="EN6" s="597"/>
      <c r="EO6" s="597"/>
      <c r="EP6" s="597"/>
      <c r="EQ6" s="597"/>
      <c r="ER6" s="597"/>
      <c r="ES6" s="597"/>
      <c r="ET6" s="597"/>
      <c r="EU6" s="597"/>
      <c r="EV6" s="597"/>
      <c r="EW6" s="597"/>
      <c r="EX6" s="597"/>
      <c r="EY6" s="597"/>
      <c r="EZ6" s="597"/>
      <c r="FA6" s="597"/>
      <c r="FB6" s="597"/>
      <c r="FC6" s="597"/>
      <c r="FD6" s="597"/>
      <c r="FE6" s="597"/>
      <c r="FF6" s="597"/>
      <c r="FG6" s="597"/>
      <c r="FH6" s="597"/>
      <c r="FI6" s="597"/>
      <c r="FJ6" s="597"/>
      <c r="FK6" s="597"/>
      <c r="FL6" s="597"/>
      <c r="FN6" s="739"/>
      <c r="FO6" s="739"/>
      <c r="FP6" s="739"/>
      <c r="FQ6" s="739"/>
      <c r="FR6" s="739"/>
      <c r="FS6" s="739"/>
      <c r="FT6" s="739"/>
      <c r="FU6" s="739"/>
      <c r="FV6" s="739"/>
      <c r="FW6" s="739"/>
      <c r="FX6" s="739"/>
      <c r="FY6" s="739"/>
      <c r="FZ6" s="739"/>
      <c r="GA6" s="739"/>
      <c r="GB6" s="739"/>
      <c r="GC6" s="739"/>
      <c r="GD6" s="739"/>
      <c r="GE6" s="739"/>
      <c r="GF6" s="739"/>
      <c r="GG6" s="739"/>
      <c r="GH6" s="739"/>
      <c r="GI6" s="739"/>
      <c r="GJ6" s="739"/>
      <c r="GK6" s="739"/>
      <c r="GL6" s="739"/>
      <c r="GM6"/>
      <c r="GO6" s="266"/>
      <c r="GP6" s="739" t="s">
        <v>100</v>
      </c>
      <c r="GQ6" s="739"/>
      <c r="GR6" s="739"/>
      <c r="GS6" s="739"/>
      <c r="GT6" s="739"/>
      <c r="GU6" s="739"/>
      <c r="GV6" s="739"/>
      <c r="GW6" s="739"/>
      <c r="GX6" s="739"/>
      <c r="GY6" s="739"/>
      <c r="GZ6" s="739"/>
      <c r="HA6" s="739"/>
      <c r="HB6" s="739"/>
      <c r="HC6" s="739"/>
      <c r="HD6" s="739"/>
      <c r="HE6" s="739"/>
      <c r="HF6" s="739"/>
      <c r="HH6" s="153"/>
      <c r="HI6" s="1559" t="e">
        <f>#REF!</f>
        <v>#REF!</v>
      </c>
      <c r="HJ6" s="1560"/>
      <c r="HK6" s="1560"/>
      <c r="HL6" s="1560"/>
      <c r="HM6" s="1560"/>
      <c r="HN6" s="1560"/>
      <c r="HO6" s="1560"/>
      <c r="HP6" s="1560"/>
      <c r="HQ6" s="1560"/>
      <c r="HR6" s="1560"/>
      <c r="HS6" s="1561"/>
      <c r="HT6" s="111"/>
      <c r="HU6" s="111"/>
      <c r="HV6" s="111"/>
      <c r="HW6" s="111"/>
      <c r="HX6" s="111"/>
      <c r="HY6" s="845"/>
      <c r="HZ6" s="1562" t="s">
        <v>690</v>
      </c>
      <c r="IA6" s="1562"/>
      <c r="IB6" s="1562"/>
      <c r="IC6" s="1562"/>
      <c r="ID6" s="423"/>
      <c r="IE6" s="1559" t="e">
        <f>#REF!</f>
        <v>#REF!</v>
      </c>
      <c r="IF6" s="1560"/>
      <c r="IG6" s="1560"/>
      <c r="IH6" s="1560"/>
      <c r="II6" s="1560"/>
      <c r="IJ6" s="1560"/>
      <c r="IK6" s="1560"/>
      <c r="IL6" s="1560"/>
      <c r="IM6" s="1560"/>
      <c r="IN6" s="1560"/>
      <c r="IO6" s="1560"/>
      <c r="IP6" s="1560"/>
      <c r="IQ6" s="1560"/>
      <c r="IR6" s="1560"/>
      <c r="IS6" s="1560"/>
      <c r="IT6" s="1560"/>
      <c r="IU6" s="1560"/>
      <c r="IV6" s="1560"/>
      <c r="IW6" s="1561"/>
      <c r="IX6" s="111"/>
      <c r="IY6" s="111"/>
      <c r="IZ6" s="111"/>
      <c r="JC6" s="1425"/>
      <c r="JD6" s="1425"/>
      <c r="JE6" s="1425"/>
      <c r="JF6" s="1425"/>
      <c r="JG6" s="1425"/>
      <c r="JH6" s="1425"/>
      <c r="JI6" s="1425"/>
      <c r="JJ6" s="1425"/>
      <c r="JK6" s="1425"/>
      <c r="JL6" s="1425"/>
      <c r="JM6" s="1425"/>
      <c r="JN6" s="1425"/>
      <c r="JO6" s="1425"/>
      <c r="JP6" s="1425"/>
      <c r="JQ6" s="1425"/>
      <c r="JR6" s="1425"/>
      <c r="JS6" s="1425"/>
      <c r="JT6" s="1425"/>
      <c r="JU6" s="1425"/>
      <c r="JV6" s="1425"/>
      <c r="JW6" s="1425"/>
      <c r="JX6" s="1425"/>
      <c r="JY6" s="1425"/>
      <c r="JZ6" s="1425"/>
      <c r="KA6" s="1425"/>
      <c r="KB6" s="1425"/>
      <c r="KC6" s="1425"/>
      <c r="KD6" s="1425"/>
      <c r="KE6" s="1425"/>
      <c r="KF6" s="1425"/>
      <c r="KG6" s="1425"/>
      <c r="KH6" s="1425"/>
      <c r="KI6" s="1425"/>
      <c r="KJ6" s="1425"/>
      <c r="KK6" s="1425"/>
      <c r="KL6" s="1425"/>
      <c r="KM6" s="1425"/>
      <c r="KN6" s="1425"/>
      <c r="KO6" s="1425"/>
      <c r="KP6" s="1425"/>
    </row>
    <row r="7" spans="1:302" ht="15" customHeight="1" thickBot="1" x14ac:dyDescent="0.35">
      <c r="A7" s="1199" t="s">
        <v>676</v>
      </c>
      <c r="B7" s="1200"/>
      <c r="C7" s="1200"/>
      <c r="D7" s="1200"/>
      <c r="E7" s="1201"/>
      <c r="F7" s="187"/>
      <c r="G7" s="187"/>
      <c r="H7" s="187"/>
      <c r="I7" s="187"/>
      <c r="J7" s="187"/>
      <c r="K7" s="187"/>
      <c r="L7" s="187"/>
      <c r="M7" s="187"/>
      <c r="N7" s="187"/>
      <c r="P7" s="1213"/>
      <c r="Q7" s="1213"/>
      <c r="R7" s="1213"/>
      <c r="S7" s="1213"/>
      <c r="T7" s="1213"/>
      <c r="U7" s="1213"/>
      <c r="V7" s="1213"/>
      <c r="W7" s="1213"/>
      <c r="X7" s="1213"/>
      <c r="Y7" s="1213"/>
      <c r="Z7" s="1213"/>
      <c r="AA7" s="1213"/>
      <c r="AB7" s="494"/>
      <c r="AC7" s="51"/>
      <c r="AD7" s="43" t="s">
        <v>106</v>
      </c>
      <c r="AE7" s="43"/>
      <c r="AF7" s="43"/>
      <c r="AG7" s="43"/>
      <c r="AH7" s="43"/>
      <c r="AI7" s="46"/>
      <c r="AJ7" s="52" t="s">
        <v>104</v>
      </c>
      <c r="AK7" s="53"/>
      <c r="AL7" s="581" t="e">
        <f>#REF!</f>
        <v>#REF!</v>
      </c>
      <c r="AM7" s="54"/>
      <c r="AN7" s="114"/>
      <c r="AP7" s="1196" t="s">
        <v>390</v>
      </c>
      <c r="AQ7" s="1197"/>
      <c r="AR7" s="1197"/>
      <c r="AS7" s="292"/>
      <c r="AT7" s="293" t="e">
        <f>#REF!</f>
        <v>#REF!</v>
      </c>
      <c r="AU7" s="291" t="s">
        <v>391</v>
      </c>
      <c r="AV7" s="290"/>
      <c r="AW7" s="290"/>
      <c r="AX7" s="301"/>
      <c r="AY7" s="293" t="e">
        <f>#REF!</f>
        <v>#REF!</v>
      </c>
      <c r="AZ7" s="294" t="s">
        <v>20</v>
      </c>
      <c r="BA7" s="301"/>
      <c r="BB7" s="293" t="e">
        <f>#REF!</f>
        <v>#REF!</v>
      </c>
      <c r="BC7" s="454"/>
      <c r="BD7" s="294" t="s">
        <v>392</v>
      </c>
      <c r="BE7" s="294"/>
      <c r="BF7" s="301"/>
      <c r="BG7" s="301"/>
      <c r="BH7" s="293" t="e">
        <f>#REF!</f>
        <v>#REF!</v>
      </c>
      <c r="BI7" s="301"/>
      <c r="BJ7" s="301"/>
      <c r="BK7" s="301"/>
      <c r="BL7" s="301"/>
      <c r="BM7" s="301"/>
      <c r="BN7" s="301"/>
      <c r="BO7" s="301"/>
      <c r="BP7" s="301"/>
      <c r="BQ7" s="301"/>
      <c r="BR7" s="301"/>
      <c r="BS7" s="30" t="s">
        <v>393</v>
      </c>
      <c r="BT7" s="294" t="s">
        <v>393</v>
      </c>
      <c r="BU7" s="302"/>
      <c r="BV7" s="493"/>
      <c r="BW7" s="1195"/>
      <c r="BX7" s="1195"/>
      <c r="BY7" s="1195"/>
      <c r="BZ7" s="1195"/>
      <c r="CA7" s="1195"/>
      <c r="CB7" s="1195"/>
      <c r="CC7" s="1195"/>
      <c r="CD7" s="1195"/>
      <c r="CE7" s="1195"/>
      <c r="CF7" s="1195"/>
      <c r="CG7" s="1195"/>
      <c r="CI7" s="1233"/>
      <c r="CJ7" s="1235"/>
      <c r="CK7" s="1235"/>
      <c r="CL7" s="1235"/>
      <c r="CM7" s="1235"/>
      <c r="CN7" s="1235"/>
      <c r="CO7" s="1235"/>
      <c r="CP7" s="1235"/>
      <c r="CQ7" s="1235"/>
      <c r="CR7" s="1235"/>
      <c r="CS7" s="1238" t="s">
        <v>267</v>
      </c>
      <c r="CT7" s="1238"/>
      <c r="CU7" s="1238"/>
      <c r="CV7" s="1238"/>
      <c r="CW7" s="1238"/>
      <c r="CX7" s="1238"/>
      <c r="CY7" s="1238"/>
      <c r="CZ7" s="1238" t="s">
        <v>83</v>
      </c>
      <c r="DA7" s="1238"/>
      <c r="DB7" s="1238"/>
      <c r="DC7" s="1237"/>
      <c r="DD7" s="1238" t="s">
        <v>267</v>
      </c>
      <c r="DE7" s="1238"/>
      <c r="DF7" s="1238"/>
      <c r="DG7" s="1238"/>
      <c r="DH7" s="1238"/>
      <c r="DI7" s="1238"/>
      <c r="DJ7" s="1238" t="s">
        <v>83</v>
      </c>
      <c r="DK7" s="1238"/>
      <c r="DL7" s="1238"/>
      <c r="DM7" s="1238" t="s">
        <v>270</v>
      </c>
      <c r="DN7" s="1238"/>
      <c r="DO7" s="1238"/>
      <c r="DP7" s="1238"/>
      <c r="DQ7" s="1238" t="s">
        <v>268</v>
      </c>
      <c r="DR7" s="1238"/>
      <c r="DS7" s="1238" t="s">
        <v>269</v>
      </c>
      <c r="DT7" s="1238"/>
      <c r="DU7" s="1238"/>
      <c r="DV7" s="1238"/>
      <c r="DW7" s="1238"/>
      <c r="DX7" s="1304"/>
      <c r="DZ7" s="598" t="s">
        <v>61</v>
      </c>
      <c r="EA7" s="599" t="s">
        <v>60</v>
      </c>
      <c r="EB7" s="599"/>
      <c r="EC7" s="599"/>
      <c r="ED7" s="599"/>
      <c r="EE7" s="599"/>
      <c r="EF7" s="599"/>
      <c r="EG7" s="599"/>
      <c r="EH7" s="599"/>
      <c r="EI7" s="599"/>
      <c r="EJ7" s="599"/>
      <c r="EK7" s="599"/>
      <c r="EL7" s="599"/>
      <c r="EM7" s="600"/>
      <c r="EN7" s="600"/>
      <c r="EO7" s="600"/>
      <c r="EP7" s="600"/>
      <c r="EQ7" s="600"/>
      <c r="ER7" s="600"/>
      <c r="ES7" s="600"/>
      <c r="ET7" s="600"/>
      <c r="EU7" s="600"/>
      <c r="EV7" s="600"/>
      <c r="EW7" s="600"/>
      <c r="EX7" s="600"/>
      <c r="EY7" s="600"/>
      <c r="EZ7" s="600"/>
      <c r="FA7" s="600"/>
      <c r="FB7" s="600"/>
      <c r="FC7" s="600"/>
      <c r="FD7" s="600"/>
      <c r="FE7" s="600"/>
      <c r="FF7" s="600"/>
      <c r="FG7" s="600"/>
      <c r="FH7" s="600"/>
      <c r="FI7" s="600"/>
      <c r="FJ7" s="600"/>
      <c r="FK7" s="600"/>
      <c r="FL7" s="601"/>
      <c r="FN7" s="739"/>
      <c r="FO7" s="1337" t="e">
        <f>#REF!</f>
        <v>#REF!</v>
      </c>
      <c r="FP7" s="1322"/>
      <c r="FQ7" s="1322"/>
      <c r="FR7" s="1322"/>
      <c r="FS7" s="1322"/>
      <c r="FT7" s="1322"/>
      <c r="FU7" s="1322"/>
      <c r="FV7" s="1322"/>
      <c r="FW7" s="1322"/>
      <c r="FX7" s="1322"/>
      <c r="FY7" s="1322"/>
      <c r="FZ7" s="1322"/>
      <c r="GA7" s="1322"/>
      <c r="GB7" s="1322"/>
      <c r="GC7" s="1322"/>
      <c r="GD7" s="433"/>
      <c r="GE7" s="1469" t="e">
        <f>#REF!</f>
        <v>#REF!</v>
      </c>
      <c r="GF7" s="1469"/>
      <c r="GG7" s="1469"/>
      <c r="GH7" s="1469"/>
      <c r="GI7" s="1469"/>
      <c r="GJ7" s="804" t="s">
        <v>1004</v>
      </c>
      <c r="GK7" s="1338" t="e">
        <f>#REF!</f>
        <v>#REF!</v>
      </c>
      <c r="GL7" s="1339"/>
      <c r="GM7"/>
      <c r="GO7" s="266"/>
      <c r="GP7" s="739"/>
      <c r="GQ7" s="739"/>
      <c r="GR7" s="739"/>
      <c r="GS7" s="739"/>
      <c r="GT7" s="739"/>
      <c r="GU7" s="739"/>
      <c r="GV7" s="739"/>
      <c r="GW7" s="739"/>
      <c r="GX7" s="739"/>
      <c r="GY7" s="739"/>
      <c r="GZ7" s="739"/>
      <c r="HA7" s="739"/>
      <c r="HB7" s="739"/>
      <c r="HC7" s="739"/>
      <c r="HD7" s="739"/>
      <c r="HE7" s="739"/>
      <c r="HF7" s="739"/>
      <c r="HH7" s="153"/>
      <c r="HI7" s="1563" t="s">
        <v>949</v>
      </c>
      <c r="HJ7" s="1563"/>
      <c r="HK7" s="1563"/>
      <c r="HL7" s="1563"/>
      <c r="HM7" s="1563"/>
      <c r="HN7" s="1563"/>
      <c r="HO7" s="1563"/>
      <c r="HP7" s="1563"/>
      <c r="HQ7" s="1563"/>
      <c r="HR7" s="1563"/>
      <c r="HS7" s="1563"/>
      <c r="HT7" s="832"/>
      <c r="HU7" s="832"/>
      <c r="HV7" s="832"/>
      <c r="HW7" s="832"/>
      <c r="HX7" s="832"/>
      <c r="HY7" s="832"/>
      <c r="HZ7" s="832"/>
      <c r="IA7" s="832"/>
      <c r="IB7" s="832"/>
      <c r="IC7" s="832"/>
      <c r="ID7" s="832"/>
      <c r="IE7" s="1563" t="s">
        <v>1054</v>
      </c>
      <c r="IF7" s="1563"/>
      <c r="IG7" s="1563"/>
      <c r="IH7" s="1563"/>
      <c r="II7" s="1563"/>
      <c r="IJ7" s="1563"/>
      <c r="IK7" s="1563"/>
      <c r="IL7" s="1563"/>
      <c r="IM7" s="1563"/>
      <c r="IN7" s="1563"/>
      <c r="IO7" s="1563"/>
      <c r="IP7" s="1563"/>
      <c r="IQ7" s="1563"/>
      <c r="IR7" s="1563"/>
      <c r="IS7" s="1563"/>
      <c r="IT7" s="1563"/>
      <c r="IU7" s="1563"/>
      <c r="IV7" s="1563"/>
      <c r="IW7" s="1563"/>
      <c r="IX7" s="180"/>
      <c r="IY7" s="180"/>
      <c r="IZ7" s="180"/>
      <c r="JC7" s="1425"/>
      <c r="JD7" s="1425"/>
      <c r="JE7" s="1425"/>
      <c r="JF7" s="1425"/>
      <c r="JG7" s="1425"/>
      <c r="JH7" s="1425"/>
      <c r="JI7" s="1425"/>
      <c r="JJ7" s="1425"/>
      <c r="JK7" s="1425"/>
      <c r="JL7" s="1425"/>
      <c r="JM7" s="1425"/>
      <c r="JN7" s="1425"/>
      <c r="JO7" s="1425"/>
      <c r="JP7" s="1425"/>
      <c r="JQ7" s="1425"/>
      <c r="JR7" s="1425"/>
      <c r="JS7" s="1425"/>
      <c r="JT7" s="1425"/>
      <c r="JU7" s="1425"/>
      <c r="JV7" s="1425"/>
      <c r="JW7" s="1425"/>
      <c r="JX7" s="1425"/>
      <c r="JY7" s="1425"/>
      <c r="JZ7" s="1425"/>
      <c r="KA7" s="1425"/>
      <c r="KB7" s="1425"/>
      <c r="KC7" s="1425"/>
      <c r="KD7" s="1425"/>
      <c r="KE7" s="1425"/>
      <c r="KF7" s="1425"/>
      <c r="KG7" s="1425"/>
      <c r="KH7" s="1425"/>
      <c r="KI7" s="1425"/>
      <c r="KJ7" s="1425"/>
      <c r="KK7" s="1425"/>
      <c r="KL7" s="1425"/>
      <c r="KM7" s="1425"/>
      <c r="KN7" s="1425"/>
      <c r="KO7" s="1425"/>
      <c r="KP7" s="1425"/>
    </row>
    <row r="8" spans="1:302" ht="15" customHeight="1" thickBot="1" x14ac:dyDescent="0.35">
      <c r="A8" s="342" t="s">
        <v>677</v>
      </c>
      <c r="B8" s="343" t="s">
        <v>814</v>
      </c>
      <c r="C8" s="343" t="s">
        <v>678</v>
      </c>
      <c r="D8" s="344" t="s">
        <v>679</v>
      </c>
      <c r="E8" s="344" t="s">
        <v>680</v>
      </c>
      <c r="F8" s="327" t="s">
        <v>313</v>
      </c>
      <c r="G8" s="327" t="s">
        <v>681</v>
      </c>
      <c r="H8" s="327" t="s">
        <v>314</v>
      </c>
      <c r="I8" s="327" t="s">
        <v>315</v>
      </c>
      <c r="J8" s="327" t="s">
        <v>316</v>
      </c>
      <c r="K8" s="327" t="s">
        <v>317</v>
      </c>
      <c r="L8" s="327" t="s">
        <v>318</v>
      </c>
      <c r="M8" s="327" t="s">
        <v>319</v>
      </c>
      <c r="N8" s="328" t="s">
        <v>320</v>
      </c>
      <c r="P8" s="840"/>
      <c r="Q8" s="840"/>
      <c r="R8" s="840"/>
      <c r="S8" s="840"/>
      <c r="T8" s="840"/>
      <c r="U8" s="840"/>
      <c r="V8" s="840"/>
      <c r="W8" s="840"/>
      <c r="X8" s="840"/>
      <c r="Y8" s="840"/>
      <c r="Z8" s="840"/>
      <c r="AA8" s="840"/>
      <c r="AB8" s="494"/>
      <c r="AC8" s="51"/>
      <c r="AD8" s="43" t="s">
        <v>107</v>
      </c>
      <c r="AE8" s="43"/>
      <c r="AF8" s="43"/>
      <c r="AG8" s="43"/>
      <c r="AH8" s="43"/>
      <c r="AI8" s="46"/>
      <c r="AJ8" s="52" t="s">
        <v>104</v>
      </c>
      <c r="AK8" s="53"/>
      <c r="AL8" s="581" t="e">
        <f>#REF!</f>
        <v>#REF!</v>
      </c>
      <c r="AM8" s="54"/>
      <c r="AN8" s="114"/>
      <c r="AP8" s="1196"/>
      <c r="AQ8" s="1197"/>
      <c r="AR8" s="1197"/>
      <c r="AS8" s="292"/>
      <c r="AT8" s="291"/>
      <c r="AU8" s="291"/>
      <c r="AV8" s="291"/>
      <c r="AW8" s="291"/>
      <c r="AX8" s="301"/>
      <c r="AY8" s="294"/>
      <c r="AZ8" s="294"/>
      <c r="BA8" s="301"/>
      <c r="BB8" s="294"/>
      <c r="BC8" s="295"/>
      <c r="BD8" s="294"/>
      <c r="BE8" s="294"/>
      <c r="BF8" s="301"/>
      <c r="BG8" s="294"/>
      <c r="BH8" s="301"/>
      <c r="BI8" s="301"/>
      <c r="BJ8" s="301"/>
      <c r="BK8" s="301"/>
      <c r="BL8" s="301"/>
      <c r="BM8" s="301"/>
      <c r="BN8" s="301"/>
      <c r="BO8" s="301"/>
      <c r="BP8" s="301"/>
      <c r="BQ8" s="301"/>
      <c r="BR8" s="301"/>
      <c r="BS8" s="30"/>
      <c r="BT8" s="294"/>
      <c r="BU8" s="302"/>
      <c r="BV8" s="493"/>
      <c r="BW8" s="1195"/>
      <c r="BX8" s="1195"/>
      <c r="BY8" s="1195"/>
      <c r="BZ8" s="1195"/>
      <c r="CA8" s="1195"/>
      <c r="CB8" s="1195"/>
      <c r="CC8" s="1195"/>
      <c r="CD8" s="1195"/>
      <c r="CE8" s="1195"/>
      <c r="CF8" s="1195"/>
      <c r="CG8" s="1195"/>
      <c r="CI8" s="1266" t="s">
        <v>271</v>
      </c>
      <c r="CJ8" s="1267"/>
      <c r="CK8" s="1267"/>
      <c r="CL8" s="1267"/>
      <c r="CM8" s="1267"/>
      <c r="CN8" s="1267"/>
      <c r="CO8" s="1267"/>
      <c r="CP8" s="1267"/>
      <c r="CQ8" s="1267"/>
      <c r="CR8" s="1267"/>
      <c r="CS8" s="1267"/>
      <c r="CT8" s="1267"/>
      <c r="CU8" s="1267"/>
      <c r="CV8" s="1267"/>
      <c r="CW8" s="1267"/>
      <c r="CX8" s="1267"/>
      <c r="CY8" s="1267"/>
      <c r="CZ8" s="1267"/>
      <c r="DA8" s="1267"/>
      <c r="DB8" s="1267"/>
      <c r="DC8" s="1267"/>
      <c r="DD8" s="1267"/>
      <c r="DE8" s="1267"/>
      <c r="DF8" s="1267"/>
      <c r="DG8" s="1267"/>
      <c r="DH8" s="1267"/>
      <c r="DI8" s="1267"/>
      <c r="DJ8" s="1267"/>
      <c r="DK8" s="1267"/>
      <c r="DL8" s="1267"/>
      <c r="DM8" s="1267"/>
      <c r="DN8" s="1267"/>
      <c r="DO8" s="1267"/>
      <c r="DP8" s="1267"/>
      <c r="DQ8" s="1267"/>
      <c r="DR8" s="1267"/>
      <c r="DS8" s="1267"/>
      <c r="DT8" s="1267"/>
      <c r="DU8" s="1267"/>
      <c r="DV8" s="1267"/>
      <c r="DW8" s="1267"/>
      <c r="DX8" s="1268"/>
      <c r="DZ8" s="602"/>
      <c r="EA8" s="603" t="s">
        <v>62</v>
      </c>
      <c r="EB8" s="461"/>
      <c r="EC8" s="461"/>
      <c r="ED8" s="1300" t="e">
        <f>#REF!</f>
        <v>#REF!</v>
      </c>
      <c r="EE8" s="1300"/>
      <c r="EF8" s="1300"/>
      <c r="EG8" s="1300"/>
      <c r="EH8" s="1300"/>
      <c r="EI8" s="1300"/>
      <c r="EJ8" s="1300"/>
      <c r="EK8" s="1300"/>
      <c r="EL8" s="1300"/>
      <c r="EM8" s="1300"/>
      <c r="EN8" s="1300"/>
      <c r="EO8" s="1300"/>
      <c r="EP8" s="1300"/>
      <c r="EQ8" s="1300"/>
      <c r="ER8" s="1300"/>
      <c r="ES8" s="461"/>
      <c r="ET8" s="603" t="s">
        <v>63</v>
      </c>
      <c r="EU8" s="461"/>
      <c r="EV8" s="461"/>
      <c r="EW8" s="461"/>
      <c r="EX8" s="1185" t="e">
        <f>#REF!</f>
        <v>#REF!</v>
      </c>
      <c r="EY8" s="1185"/>
      <c r="EZ8" s="1185"/>
      <c r="FA8" s="1185"/>
      <c r="FB8" s="1185"/>
      <c r="FC8" s="1185"/>
      <c r="FD8" s="1185"/>
      <c r="FE8" s="1185"/>
      <c r="FF8" s="461"/>
      <c r="FG8" s="461"/>
      <c r="FH8" s="1186" t="e">
        <f>#REF!</f>
        <v>#REF!</v>
      </c>
      <c r="FI8" s="1186"/>
      <c r="FJ8" s="1186"/>
      <c r="FK8" s="1186"/>
      <c r="FL8" s="1294"/>
      <c r="FN8" s="739"/>
      <c r="FO8" s="434" t="s">
        <v>86</v>
      </c>
      <c r="FP8" s="391"/>
      <c r="FQ8" s="391"/>
      <c r="FR8" s="391"/>
      <c r="FS8" s="391"/>
      <c r="FT8" s="391"/>
      <c r="FU8" s="391"/>
      <c r="FV8" s="391"/>
      <c r="FW8" s="391"/>
      <c r="FX8" s="391"/>
      <c r="FY8" s="739"/>
      <c r="FZ8" s="391"/>
      <c r="GA8" s="391"/>
      <c r="GB8" s="391"/>
      <c r="GC8" s="739"/>
      <c r="GD8" s="435"/>
      <c r="GE8" s="434" t="s">
        <v>70</v>
      </c>
      <c r="GF8" s="739"/>
      <c r="GG8" s="739"/>
      <c r="GH8" s="739"/>
      <c r="GI8" s="739"/>
      <c r="GJ8" s="739"/>
      <c r="GK8" s="739"/>
      <c r="GL8" s="739"/>
      <c r="GM8"/>
      <c r="GO8" s="266"/>
      <c r="GP8" s="739"/>
      <c r="GQ8" s="739"/>
      <c r="GR8" s="854" t="s">
        <v>10</v>
      </c>
      <c r="GS8" s="1319" t="e">
        <f>#REF!</f>
        <v>#REF!</v>
      </c>
      <c r="GT8" s="1319"/>
      <c r="GU8" s="739"/>
      <c r="GV8" s="273" t="s">
        <v>11</v>
      </c>
      <c r="GW8" s="1318" t="e">
        <f>#REF!</f>
        <v>#REF!</v>
      </c>
      <c r="GX8" s="1318"/>
      <c r="GY8" s="739"/>
      <c r="GZ8" s="273" t="s">
        <v>12</v>
      </c>
      <c r="HA8" s="1319" t="e">
        <f>#REF!</f>
        <v>#REF!</v>
      </c>
      <c r="HB8" s="1319"/>
      <c r="HC8" s="739"/>
      <c r="HD8" s="854" t="s">
        <v>13</v>
      </c>
      <c r="HE8" s="1319" t="e">
        <f>#REF!</f>
        <v>#REF!</v>
      </c>
      <c r="HF8" s="1319"/>
      <c r="HH8" s="153"/>
      <c r="HI8" s="1564"/>
      <c r="HJ8" s="1564"/>
      <c r="HK8" s="1564"/>
      <c r="HL8" s="1564"/>
      <c r="HM8" s="1564"/>
      <c r="HN8" s="1564"/>
      <c r="HO8" s="1564"/>
      <c r="HP8" s="1564"/>
      <c r="HQ8" s="1564"/>
      <c r="HR8" s="1564"/>
      <c r="HS8" s="1564"/>
      <c r="HT8" s="831"/>
      <c r="HU8" s="831"/>
      <c r="HV8" s="831"/>
      <c r="HW8" s="831"/>
      <c r="HX8" s="831"/>
      <c r="HY8" s="831"/>
      <c r="HZ8" s="831"/>
      <c r="IA8" s="831"/>
      <c r="IB8" s="831"/>
      <c r="IC8" s="831"/>
      <c r="ID8" s="831"/>
      <c r="IE8" s="1564"/>
      <c r="IF8" s="1564"/>
      <c r="IG8" s="1564"/>
      <c r="IH8" s="1564"/>
      <c r="II8" s="1564"/>
      <c r="IJ8" s="1564"/>
      <c r="IK8" s="1564"/>
      <c r="IL8" s="1564"/>
      <c r="IM8" s="1564"/>
      <c r="IN8" s="1564"/>
      <c r="IO8" s="1564"/>
      <c r="IP8" s="1564"/>
      <c r="IQ8" s="1564"/>
      <c r="IR8" s="1564"/>
      <c r="IS8" s="1564"/>
      <c r="IT8" s="1564"/>
      <c r="IU8" s="1564"/>
      <c r="IV8" s="1564"/>
      <c r="IW8" s="1564"/>
      <c r="IX8" s="180"/>
      <c r="IY8" s="180"/>
      <c r="IZ8" s="180"/>
      <c r="JC8" s="773"/>
      <c r="JD8" s="773"/>
      <c r="JE8" s="773"/>
      <c r="JF8" s="773"/>
      <c r="JG8" s="773"/>
      <c r="JH8" s="773"/>
      <c r="JI8" s="773"/>
      <c r="JJ8" s="773"/>
      <c r="JK8" s="773"/>
      <c r="JL8" s="773"/>
      <c r="JM8" s="773"/>
      <c r="JN8" s="773"/>
      <c r="JO8" s="773"/>
      <c r="JP8" s="773"/>
      <c r="JQ8" s="773"/>
      <c r="JR8" s="773"/>
      <c r="JS8" s="773"/>
      <c r="JT8" s="773"/>
      <c r="JU8" s="773"/>
      <c r="JV8" s="773"/>
      <c r="JW8" s="773"/>
      <c r="JX8" s="773"/>
      <c r="JY8" s="773"/>
      <c r="JZ8" s="773"/>
      <c r="KA8" s="773"/>
      <c r="KB8" s="773"/>
      <c r="KC8" s="773"/>
      <c r="KD8" s="773"/>
      <c r="KE8" s="773"/>
      <c r="KF8" s="773"/>
      <c r="KG8" s="773"/>
      <c r="KH8" s="773"/>
      <c r="KI8" s="773"/>
      <c r="KJ8" s="773"/>
      <c r="KK8" s="773"/>
      <c r="KL8" s="773"/>
      <c r="KM8" s="773"/>
      <c r="KN8" s="773"/>
      <c r="KO8" s="773"/>
      <c r="KP8" s="773"/>
    </row>
    <row r="9" spans="1:302" ht="26.25" customHeight="1" thickBot="1" x14ac:dyDescent="0.35">
      <c r="A9" s="329"/>
      <c r="B9" s="330"/>
      <c r="C9" s="331"/>
      <c r="D9" s="332"/>
      <c r="E9" s="332"/>
      <c r="F9" s="333" t="s">
        <v>321</v>
      </c>
      <c r="G9" s="334"/>
      <c r="H9" s="334"/>
      <c r="I9" s="333" t="s">
        <v>322</v>
      </c>
      <c r="J9" s="335" t="s">
        <v>323</v>
      </c>
      <c r="K9" s="333"/>
      <c r="L9" s="333"/>
      <c r="M9" s="336" t="s">
        <v>324</v>
      </c>
      <c r="N9" s="337" t="s">
        <v>325</v>
      </c>
      <c r="P9" s="1435" t="s">
        <v>1003</v>
      </c>
      <c r="Q9" s="1435"/>
      <c r="R9" s="1435"/>
      <c r="S9" s="1435"/>
      <c r="T9" s="1435"/>
      <c r="U9" s="1435"/>
      <c r="V9" s="1435"/>
      <c r="W9" s="1435"/>
      <c r="X9" s="1435"/>
      <c r="Y9" s="1435"/>
      <c r="Z9" s="1435"/>
      <c r="AA9" s="1435"/>
      <c r="AB9" s="494"/>
      <c r="AC9" s="51"/>
      <c r="AD9" s="43" t="s">
        <v>108</v>
      </c>
      <c r="AE9" s="43"/>
      <c r="AF9" s="43"/>
      <c r="AG9" s="43"/>
      <c r="AH9" s="43"/>
      <c r="AI9" s="46"/>
      <c r="AJ9" s="52" t="s">
        <v>104</v>
      </c>
      <c r="AK9" s="53"/>
      <c r="AL9" s="581" t="e">
        <f>#REF!</f>
        <v>#REF!</v>
      </c>
      <c r="AM9" s="54"/>
      <c r="AN9" s="114"/>
      <c r="AP9" s="1196"/>
      <c r="AQ9" s="1197"/>
      <c r="AR9" s="1197"/>
      <c r="AS9" s="292"/>
      <c r="AT9" s="690" t="e">
        <f>#REF!</f>
        <v>#REF!</v>
      </c>
      <c r="AU9" s="291" t="s">
        <v>77</v>
      </c>
      <c r="AV9" s="454"/>
      <c r="AW9" s="290"/>
      <c r="AX9" s="301"/>
      <c r="AY9" s="293" t="e">
        <f>#REF!</f>
        <v>#REF!</v>
      </c>
      <c r="AZ9" s="294" t="s">
        <v>395</v>
      </c>
      <c r="BA9" s="301"/>
      <c r="BB9" s="293" t="e">
        <f>#REF!</f>
        <v>#REF!</v>
      </c>
      <c r="BC9" s="454"/>
      <c r="BD9" s="294" t="s">
        <v>396</v>
      </c>
      <c r="BE9" s="294"/>
      <c r="BF9" s="301"/>
      <c r="BG9" s="301"/>
      <c r="BH9" s="293" t="e">
        <f>#REF!</f>
        <v>#REF!</v>
      </c>
      <c r="BI9" s="301"/>
      <c r="BJ9" s="301"/>
      <c r="BK9" s="301"/>
      <c r="BL9" s="301"/>
      <c r="BM9" s="301"/>
      <c r="BN9" s="301"/>
      <c r="BO9" s="301"/>
      <c r="BP9" s="301"/>
      <c r="BQ9" s="301"/>
      <c r="BR9" s="301"/>
      <c r="BS9" s="30" t="s">
        <v>394</v>
      </c>
      <c r="BT9" s="294"/>
      <c r="BU9" s="302"/>
      <c r="BV9" s="190"/>
      <c r="BW9" s="193"/>
      <c r="BX9" s="190"/>
      <c r="BY9" s="1269" t="s">
        <v>151</v>
      </c>
      <c r="BZ9" s="1270"/>
      <c r="CA9" s="1271"/>
      <c r="CB9" s="194"/>
      <c r="CC9" s="1272" t="s">
        <v>47</v>
      </c>
      <c r="CD9" s="1273"/>
      <c r="CE9" s="1273"/>
      <c r="CF9" s="1273"/>
      <c r="CG9" s="1274"/>
      <c r="CI9" s="576" t="s">
        <v>273</v>
      </c>
      <c r="CJ9" s="1221" t="s">
        <v>953</v>
      </c>
      <c r="CK9" s="1222"/>
      <c r="CL9" s="1222"/>
      <c r="CM9" s="1222"/>
      <c r="CN9" s="1222"/>
      <c r="CO9" s="1222"/>
      <c r="CP9" s="1222"/>
      <c r="CQ9" s="1222"/>
      <c r="CR9" s="1223"/>
      <c r="CS9" s="1224" t="e">
        <f>#REF!</f>
        <v>#REF!</v>
      </c>
      <c r="CT9" s="1224"/>
      <c r="CU9" s="1224"/>
      <c r="CV9" s="1224"/>
      <c r="CW9" s="1224"/>
      <c r="CX9" s="1224"/>
      <c r="CY9" s="1224"/>
      <c r="CZ9" s="1177" t="e">
        <f>#REF!</f>
        <v>#REF!</v>
      </c>
      <c r="DA9" s="1177"/>
      <c r="DB9" s="1177"/>
      <c r="DC9" s="596" t="e">
        <f>#REF!</f>
        <v>#REF!</v>
      </c>
      <c r="DD9" s="1281" t="e">
        <f>CS9</f>
        <v>#REF!</v>
      </c>
      <c r="DE9" s="1281"/>
      <c r="DF9" s="1281"/>
      <c r="DG9" s="1281"/>
      <c r="DH9" s="1281"/>
      <c r="DI9" s="1281"/>
      <c r="DJ9" s="1177" t="e">
        <f>CZ9</f>
        <v>#REF!</v>
      </c>
      <c r="DK9" s="1177"/>
      <c r="DL9" s="1177"/>
      <c r="DM9" s="1176" t="e">
        <f>#REF!</f>
        <v>#REF!</v>
      </c>
      <c r="DN9" s="1176"/>
      <c r="DO9" s="1176"/>
      <c r="DP9" s="1176"/>
      <c r="DQ9" s="1176" t="e">
        <f>#REF!</f>
        <v>#REF!</v>
      </c>
      <c r="DR9" s="1176"/>
      <c r="DS9" s="1157"/>
      <c r="DT9" s="1157"/>
      <c r="DU9" s="1157"/>
      <c r="DV9" s="1157"/>
      <c r="DW9" s="1157"/>
      <c r="DX9" s="655" t="e">
        <f>#REF!</f>
        <v>#REF!</v>
      </c>
      <c r="DZ9" s="602"/>
      <c r="EA9" s="461"/>
      <c r="EB9" s="461"/>
      <c r="EC9" s="461"/>
      <c r="ED9" s="461"/>
      <c r="EE9" s="461"/>
      <c r="EF9" s="461"/>
      <c r="EG9" s="461"/>
      <c r="EH9" s="461"/>
      <c r="EI9" s="461"/>
      <c r="EJ9" s="461"/>
      <c r="EK9" s="461"/>
      <c r="EL9" s="461"/>
      <c r="EM9" s="461"/>
      <c r="EN9" s="461"/>
      <c r="EO9" s="461"/>
      <c r="EP9" s="461"/>
      <c r="EQ9" s="461"/>
      <c r="ER9" s="461"/>
      <c r="ES9" s="461"/>
      <c r="ET9" s="461"/>
      <c r="EU9" s="461"/>
      <c r="EV9" s="461"/>
      <c r="EW9" s="461"/>
      <c r="EX9" s="461"/>
      <c r="EY9" s="1301" t="s">
        <v>64</v>
      </c>
      <c r="EZ9" s="1301"/>
      <c r="FA9" s="1301"/>
      <c r="FB9" s="1301"/>
      <c r="FC9" s="1301"/>
      <c r="FD9" s="1301"/>
      <c r="FE9" s="461"/>
      <c r="FF9" s="461"/>
      <c r="FG9" s="461"/>
      <c r="FH9" s="1301" t="s">
        <v>65</v>
      </c>
      <c r="FI9" s="1301"/>
      <c r="FJ9" s="1301"/>
      <c r="FK9" s="1301"/>
      <c r="FL9" s="1302"/>
      <c r="FN9" s="739"/>
      <c r="FO9" s="1338" t="e">
        <f>#REF!</f>
        <v>#REF!</v>
      </c>
      <c r="FP9" s="1339"/>
      <c r="FQ9" s="852"/>
      <c r="FR9" s="1349" t="e">
        <f>#REF!</f>
        <v>#REF!</v>
      </c>
      <c r="FS9" s="1349"/>
      <c r="FT9" s="433"/>
      <c r="FU9" s="1322" t="e">
        <f>#REF!</f>
        <v>#REF!</v>
      </c>
      <c r="FV9" s="1322"/>
      <c r="FW9" s="1322"/>
      <c r="FX9" s="1322"/>
      <c r="FY9" s="1322"/>
      <c r="FZ9" s="1322"/>
      <c r="GA9" s="1322"/>
      <c r="GB9" s="739"/>
      <c r="GC9" s="1350" t="e">
        <f>#REF!</f>
        <v>#REF!</v>
      </c>
      <c r="GD9" s="1351"/>
      <c r="GE9" s="852"/>
      <c r="GF9" s="392"/>
      <c r="GG9" s="277"/>
      <c r="GH9" s="277"/>
      <c r="GI9" s="277"/>
      <c r="GJ9" s="277"/>
      <c r="GK9" s="277"/>
      <c r="GL9" s="728"/>
      <c r="GM9"/>
      <c r="GO9" s="266"/>
      <c r="GP9" s="258"/>
      <c r="GQ9" s="258"/>
      <c r="GR9" s="258"/>
      <c r="GS9" s="258"/>
      <c r="GT9" s="264"/>
      <c r="GU9" s="264"/>
      <c r="GV9" s="264"/>
      <c r="GW9" s="264"/>
      <c r="GX9" s="258"/>
      <c r="GY9" s="258"/>
      <c r="GZ9" s="258"/>
      <c r="HA9" s="277"/>
      <c r="HB9" s="257"/>
      <c r="HC9" s="257"/>
      <c r="HD9" s="257"/>
      <c r="HE9" s="258"/>
      <c r="HF9" s="258"/>
      <c r="HH9" s="153"/>
      <c r="HI9" s="370"/>
      <c r="HJ9" s="153"/>
      <c r="HK9" s="153"/>
      <c r="HL9" s="153"/>
      <c r="HM9" s="153"/>
      <c r="HN9" s="153"/>
      <c r="HO9" s="153"/>
      <c r="HP9" s="153"/>
      <c r="HQ9" s="153"/>
      <c r="HR9" s="153"/>
      <c r="HS9" s="153"/>
      <c r="HT9" s="153"/>
      <c r="HU9" s="153"/>
      <c r="HV9" s="153"/>
      <c r="HW9" s="153"/>
      <c r="HX9" s="180"/>
      <c r="HY9" s="180"/>
      <c r="HZ9" s="180"/>
      <c r="IA9" s="180"/>
      <c r="IB9" s="180"/>
      <c r="IC9" s="180"/>
      <c r="ID9" s="180"/>
      <c r="IE9" s="180"/>
      <c r="IF9" s="180"/>
      <c r="IG9" s="180"/>
      <c r="IH9" s="180"/>
      <c r="II9" s="180"/>
      <c r="IJ9" s="180"/>
      <c r="IK9" s="180"/>
      <c r="IL9" s="180"/>
      <c r="IM9" s="180"/>
      <c r="IN9" s="180"/>
      <c r="IO9" s="180"/>
      <c r="IP9" s="180"/>
      <c r="IQ9" s="180"/>
      <c r="IR9" s="180"/>
      <c r="IS9" s="180"/>
      <c r="IT9" s="180"/>
      <c r="IU9" s="180"/>
      <c r="IV9" s="180"/>
      <c r="IW9" s="180"/>
      <c r="IX9" s="180"/>
      <c r="IY9" s="180"/>
      <c r="IZ9" s="180"/>
      <c r="JC9" s="773"/>
      <c r="JD9" s="1426" t="s">
        <v>809</v>
      </c>
      <c r="JE9" s="1426"/>
      <c r="JF9" s="1426"/>
      <c r="JG9" s="1426"/>
      <c r="JH9" s="1426"/>
      <c r="JI9" s="1426"/>
      <c r="JJ9" s="1426"/>
      <c r="JK9" s="1426"/>
      <c r="JL9" s="1426"/>
      <c r="JM9" s="1426"/>
      <c r="JN9" s="1426"/>
      <c r="JO9" s="1426"/>
      <c r="JP9" s="1426"/>
      <c r="JQ9" s="1426"/>
      <c r="JR9" s="1426"/>
      <c r="JS9" s="1426"/>
      <c r="JT9" s="1426"/>
      <c r="JU9" s="1426"/>
      <c r="JV9" s="1426"/>
      <c r="JW9" s="1426"/>
      <c r="JX9" s="1426"/>
      <c r="JY9" s="1426"/>
      <c r="JZ9" s="1426"/>
      <c r="KA9" s="1426"/>
      <c r="KB9" s="1426"/>
      <c r="KC9" s="1426"/>
      <c r="KD9" s="1426"/>
      <c r="KE9" s="1426"/>
      <c r="KF9" s="1426"/>
      <c r="KG9" s="1426"/>
      <c r="KH9" s="1426"/>
      <c r="KI9" s="1426"/>
      <c r="KJ9" s="1426"/>
      <c r="KK9" s="1426"/>
      <c r="KL9" s="1426"/>
      <c r="KM9" s="1426"/>
      <c r="KN9" s="773"/>
      <c r="KO9" s="773"/>
      <c r="KP9" s="773"/>
    </row>
    <row r="10" spans="1:302" ht="26.25" customHeight="1" thickBot="1" x14ac:dyDescent="0.35">
      <c r="A10" s="400" t="e">
        <f>#REF!</f>
        <v>#REF!</v>
      </c>
      <c r="B10" s="737" t="e">
        <f>#REF!</f>
        <v>#REF!</v>
      </c>
      <c r="C10" s="737" t="e">
        <f>#REF!</f>
        <v>#REF!</v>
      </c>
      <c r="D10" s="737" t="e">
        <f>#REF!</f>
        <v>#REF!</v>
      </c>
      <c r="E10" s="737" t="e">
        <f>#REF!</f>
        <v>#REF!</v>
      </c>
      <c r="F10" s="736" t="e">
        <f>#REF!</f>
        <v>#REF!</v>
      </c>
      <c r="G10" s="736" t="e">
        <f>#REF!</f>
        <v>#REF!</v>
      </c>
      <c r="H10" s="736" t="e">
        <f>#REF!</f>
        <v>#REF!</v>
      </c>
      <c r="I10" s="736" t="e">
        <f>#REF!</f>
        <v>#REF!</v>
      </c>
      <c r="J10" s="338" t="e">
        <f t="shared" ref="J10:J55" si="0">+I10*F10</f>
        <v>#REF!</v>
      </c>
      <c r="K10" s="339" t="e">
        <f>#REF!</f>
        <v>#REF!</v>
      </c>
      <c r="L10" s="339" t="e">
        <f>#REF!</f>
        <v>#REF!</v>
      </c>
      <c r="M10" s="339" t="e">
        <f>#REF!</f>
        <v>#REF!</v>
      </c>
      <c r="N10" s="340" t="e">
        <f>+M10*F10</f>
        <v>#REF!</v>
      </c>
      <c r="P10" s="1435"/>
      <c r="Q10" s="1435"/>
      <c r="R10" s="1435"/>
      <c r="S10" s="1435"/>
      <c r="T10" s="1435"/>
      <c r="U10" s="1435"/>
      <c r="V10" s="1435"/>
      <c r="W10" s="1435"/>
      <c r="X10" s="1435"/>
      <c r="Y10" s="1435"/>
      <c r="Z10" s="1435"/>
      <c r="AA10" s="1435"/>
      <c r="AB10" s="494"/>
      <c r="AC10" s="51"/>
      <c r="AD10" s="43" t="s">
        <v>109</v>
      </c>
      <c r="AE10" s="43"/>
      <c r="AF10" s="43"/>
      <c r="AG10" s="43"/>
      <c r="AH10" s="43"/>
      <c r="AI10" s="46"/>
      <c r="AJ10" s="52" t="s">
        <v>104</v>
      </c>
      <c r="AK10" s="55"/>
      <c r="AL10" s="581" t="e">
        <f>#REF!</f>
        <v>#REF!</v>
      </c>
      <c r="AM10" s="54"/>
      <c r="AN10" s="114"/>
      <c r="AP10" s="311"/>
      <c r="AQ10" s="305"/>
      <c r="AR10" s="305"/>
      <c r="AS10" s="305"/>
      <c r="AT10" s="305"/>
      <c r="AU10" s="305"/>
      <c r="AV10" s="305"/>
      <c r="AW10" s="305"/>
      <c r="AX10" s="408"/>
      <c r="AY10" s="408"/>
      <c r="AZ10" s="408"/>
      <c r="BA10" s="408"/>
      <c r="BB10" s="408"/>
      <c r="BC10" s="408"/>
      <c r="BD10" s="408"/>
      <c r="BE10" s="408"/>
      <c r="BF10" s="408"/>
      <c r="BG10" s="408"/>
      <c r="BH10" s="408"/>
      <c r="BI10" s="306"/>
      <c r="BJ10" s="307"/>
      <c r="BK10" s="307"/>
      <c r="BL10" s="307"/>
      <c r="BM10" s="307"/>
      <c r="BN10" s="307"/>
      <c r="BO10" s="307"/>
      <c r="BP10" s="307"/>
      <c r="BQ10" s="307"/>
      <c r="BR10" s="307"/>
      <c r="BS10" s="307"/>
      <c r="BT10" s="307"/>
      <c r="BU10" s="308"/>
      <c r="BV10" s="155"/>
      <c r="BW10" s="193"/>
      <c r="BX10" s="190"/>
      <c r="BY10" s="195" t="s">
        <v>152</v>
      </c>
      <c r="BZ10" s="1219" t="s">
        <v>45</v>
      </c>
      <c r="CA10" s="1220"/>
      <c r="CB10" s="196"/>
      <c r="CC10" s="1275"/>
      <c r="CD10" s="1276"/>
      <c r="CE10" s="1276"/>
      <c r="CF10" s="1276"/>
      <c r="CG10" s="1277"/>
      <c r="CI10" s="656" t="s">
        <v>273</v>
      </c>
      <c r="CJ10" s="1221" t="s">
        <v>954</v>
      </c>
      <c r="CK10" s="1222"/>
      <c r="CL10" s="1222"/>
      <c r="CM10" s="1222"/>
      <c r="CN10" s="1222"/>
      <c r="CO10" s="1222"/>
      <c r="CP10" s="1222"/>
      <c r="CQ10" s="1222"/>
      <c r="CR10" s="1223"/>
      <c r="CS10" s="1224" t="e">
        <f>#REF!</f>
        <v>#REF!</v>
      </c>
      <c r="CT10" s="1224"/>
      <c r="CU10" s="1224"/>
      <c r="CV10" s="1224"/>
      <c r="CW10" s="1224"/>
      <c r="CX10" s="1224"/>
      <c r="CY10" s="1224"/>
      <c r="CZ10" s="1177" t="e">
        <f>#REF!</f>
        <v>#REF!</v>
      </c>
      <c r="DA10" s="1177"/>
      <c r="DB10" s="1177"/>
      <c r="DC10" s="596" t="e">
        <f>#REF!</f>
        <v>#REF!</v>
      </c>
      <c r="DD10" s="1305"/>
      <c r="DE10" s="1306"/>
      <c r="DF10" s="1306"/>
      <c r="DG10" s="1306"/>
      <c r="DH10" s="1306"/>
      <c r="DI10" s="1307"/>
      <c r="DJ10" s="1225"/>
      <c r="DK10" s="1226"/>
      <c r="DL10" s="1227"/>
      <c r="DM10" s="1214"/>
      <c r="DN10" s="1228"/>
      <c r="DO10" s="1228"/>
      <c r="DP10" s="1215"/>
      <c r="DQ10" s="1214"/>
      <c r="DR10" s="1215"/>
      <c r="DS10" s="1216"/>
      <c r="DT10" s="1217"/>
      <c r="DU10" s="1217"/>
      <c r="DV10" s="1217"/>
      <c r="DW10" s="1218"/>
      <c r="DX10" s="789"/>
      <c r="DZ10" s="602"/>
      <c r="EA10" s="603" t="s">
        <v>67</v>
      </c>
      <c r="EB10" s="461"/>
      <c r="EC10" s="461"/>
      <c r="ED10" s="1293" t="e">
        <f>#REF!</f>
        <v>#REF!</v>
      </c>
      <c r="EE10" s="1308"/>
      <c r="EF10" s="1308"/>
      <c r="EG10" s="1308"/>
      <c r="EH10" s="1308"/>
      <c r="EI10" s="1308"/>
      <c r="EJ10" s="1308"/>
      <c r="EK10" s="1308"/>
      <c r="EL10" s="1308"/>
      <c r="EM10" s="1308"/>
      <c r="EN10" s="1308"/>
      <c r="EO10" s="1308"/>
      <c r="EP10" s="1308"/>
      <c r="EQ10" s="1308"/>
      <c r="ER10" s="1308"/>
      <c r="ES10" s="1308"/>
      <c r="ET10" s="1308"/>
      <c r="EU10" s="1308"/>
      <c r="EV10" s="1308"/>
      <c r="EW10" s="461"/>
      <c r="EX10" s="1185" t="e">
        <f>#REF!</f>
        <v>#REF!</v>
      </c>
      <c r="EY10" s="1185"/>
      <c r="EZ10" s="1185"/>
      <c r="FA10" s="1185"/>
      <c r="FB10" s="1185"/>
      <c r="FC10" s="1185"/>
      <c r="FD10" s="1185"/>
      <c r="FE10" s="1185"/>
      <c r="FF10" s="461"/>
      <c r="FG10" s="461"/>
      <c r="FH10" s="461"/>
      <c r="FI10" s="461"/>
      <c r="FJ10" s="461"/>
      <c r="FK10" s="461"/>
      <c r="FL10" s="604"/>
      <c r="FN10" s="739"/>
      <c r="FO10" s="275" t="s">
        <v>88</v>
      </c>
      <c r="FP10" s="275"/>
      <c r="FQ10" s="275"/>
      <c r="FR10" s="275" t="s">
        <v>72</v>
      </c>
      <c r="FS10" s="436"/>
      <c r="FT10" s="391"/>
      <c r="FU10" s="437" t="s">
        <v>87</v>
      </c>
      <c r="FV10" s="435"/>
      <c r="FW10" s="739"/>
      <c r="FX10" s="739"/>
      <c r="FY10" s="739"/>
      <c r="FZ10" s="739"/>
      <c r="GA10" s="739"/>
      <c r="GB10" s="739"/>
      <c r="GC10" s="275" t="s">
        <v>659</v>
      </c>
      <c r="GD10" s="275"/>
      <c r="GE10" s="275"/>
      <c r="GF10" s="431"/>
      <c r="GG10" s="431"/>
      <c r="GH10" s="431"/>
      <c r="GI10" s="739"/>
      <c r="GJ10" s="739"/>
      <c r="GK10" s="275"/>
      <c r="GL10" s="275"/>
      <c r="GM10"/>
      <c r="GO10" s="266"/>
      <c r="GP10" s="1340" t="s">
        <v>835</v>
      </c>
      <c r="GQ10" s="1340"/>
      <c r="GR10" s="1340"/>
      <c r="GS10" s="1340"/>
      <c r="GT10" s="1340"/>
      <c r="GU10" s="1340"/>
      <c r="GV10" s="1340"/>
      <c r="GW10" s="1340"/>
      <c r="GX10" s="1340"/>
      <c r="GY10" s="1340"/>
      <c r="GZ10" s="1340"/>
      <c r="HA10" s="1340"/>
      <c r="HB10" s="1340"/>
      <c r="HC10" s="1340"/>
      <c r="HD10" s="1340"/>
      <c r="HE10" s="1340"/>
      <c r="HF10" s="1340"/>
      <c r="HH10" s="153"/>
      <c r="HI10" s="423" t="s">
        <v>691</v>
      </c>
      <c r="HJ10" s="153"/>
      <c r="HK10" s="397"/>
      <c r="HL10" s="397"/>
      <c r="HM10" s="397"/>
      <c r="HN10" s="397"/>
      <c r="HO10" s="397"/>
      <c r="HP10" s="398"/>
      <c r="HQ10" s="1565" t="e">
        <f>#REF!</f>
        <v>#REF!</v>
      </c>
      <c r="HR10" s="1565"/>
      <c r="HS10" s="1565"/>
      <c r="HT10" s="1565"/>
      <c r="HU10" s="1565"/>
      <c r="HV10" s="1565"/>
      <c r="HW10" s="397"/>
      <c r="HX10" s="397" t="s">
        <v>692</v>
      </c>
      <c r="HY10" s="397"/>
      <c r="HZ10" s="397"/>
      <c r="IA10" s="397"/>
      <c r="IB10" s="397"/>
      <c r="IC10" s="423"/>
      <c r="ID10" s="423"/>
      <c r="IE10" s="423"/>
      <c r="IF10" s="423"/>
      <c r="IG10" s="395"/>
      <c r="IH10" s="42"/>
      <c r="II10" s="42"/>
      <c r="IJ10" s="42"/>
      <c r="IK10" s="42"/>
      <c r="IL10" s="42"/>
      <c r="IM10" s="423"/>
      <c r="IN10" s="180"/>
      <c r="IO10" s="423"/>
      <c r="IP10" s="423"/>
      <c r="IQ10" s="423"/>
      <c r="IR10" s="423"/>
      <c r="IS10" s="423"/>
      <c r="IT10" s="423"/>
      <c r="IU10" s="1566" t="e">
        <f>#REF!</f>
        <v>#REF!</v>
      </c>
      <c r="IV10" s="1566"/>
      <c r="IW10" s="1566"/>
      <c r="IX10" s="1566"/>
      <c r="IY10" s="845"/>
      <c r="IZ10" s="845"/>
      <c r="JC10" s="773"/>
      <c r="JD10" s="1426"/>
      <c r="JE10" s="1426"/>
      <c r="JF10" s="1426"/>
      <c r="JG10" s="1426"/>
      <c r="JH10" s="1426"/>
      <c r="JI10" s="1426"/>
      <c r="JJ10" s="1426"/>
      <c r="JK10" s="1426"/>
      <c r="JL10" s="1426"/>
      <c r="JM10" s="1426"/>
      <c r="JN10" s="1426"/>
      <c r="JO10" s="1426"/>
      <c r="JP10" s="1426"/>
      <c r="JQ10" s="1426"/>
      <c r="JR10" s="1426"/>
      <c r="JS10" s="1426"/>
      <c r="JT10" s="1426"/>
      <c r="JU10" s="1426"/>
      <c r="JV10" s="1426"/>
      <c r="JW10" s="1426"/>
      <c r="JX10" s="1426"/>
      <c r="JY10" s="1426"/>
      <c r="JZ10" s="1426"/>
      <c r="KA10" s="1426"/>
      <c r="KB10" s="1426"/>
      <c r="KC10" s="1426"/>
      <c r="KD10" s="1426"/>
      <c r="KE10" s="1426"/>
      <c r="KF10" s="1426"/>
      <c r="KG10" s="1426"/>
      <c r="KH10" s="1426"/>
      <c r="KI10" s="1426"/>
      <c r="KJ10" s="1426"/>
      <c r="KK10" s="1426"/>
      <c r="KL10" s="1426"/>
      <c r="KM10" s="1426"/>
      <c r="KN10" s="773"/>
      <c r="KO10" s="773"/>
      <c r="KP10" s="773"/>
    </row>
    <row r="11" spans="1:302" ht="26.25" customHeight="1" thickBot="1" x14ac:dyDescent="0.35">
      <c r="A11" s="400" t="e">
        <f>#REF!</f>
        <v>#REF!</v>
      </c>
      <c r="B11" s="737" t="e">
        <f>#REF!</f>
        <v>#REF!</v>
      </c>
      <c r="C11" s="737" t="e">
        <f>#REF!</f>
        <v>#REF!</v>
      </c>
      <c r="D11" s="737" t="e">
        <f>#REF!</f>
        <v>#REF!</v>
      </c>
      <c r="E11" s="737" t="e">
        <f>#REF!</f>
        <v>#REF!</v>
      </c>
      <c r="F11" s="736" t="e">
        <f>#REF!</f>
        <v>#REF!</v>
      </c>
      <c r="G11" s="736" t="e">
        <f>#REF!</f>
        <v>#REF!</v>
      </c>
      <c r="H11" s="736" t="e">
        <f>#REF!</f>
        <v>#REF!</v>
      </c>
      <c r="I11" s="736" t="e">
        <f>#REF!</f>
        <v>#REF!</v>
      </c>
      <c r="J11" s="338" t="e">
        <f t="shared" si="0"/>
        <v>#REF!</v>
      </c>
      <c r="K11" s="339" t="e">
        <f>#REF!</f>
        <v>#REF!</v>
      </c>
      <c r="L11" s="339" t="e">
        <f>#REF!</f>
        <v>#REF!</v>
      </c>
      <c r="M11" s="339" t="e">
        <f>#REF!</f>
        <v>#REF!</v>
      </c>
      <c r="N11" s="341" t="e">
        <f t="shared" ref="N11:N55" si="1">+M11*F11</f>
        <v>#REF!</v>
      </c>
      <c r="P11" s="872"/>
      <c r="Q11" s="872"/>
      <c r="R11" s="872"/>
      <c r="S11" s="872"/>
      <c r="T11" s="872"/>
      <c r="U11" s="872"/>
      <c r="V11" s="872"/>
      <c r="W11" s="872"/>
      <c r="X11" s="872"/>
      <c r="Y11" s="872"/>
      <c r="Z11" s="872"/>
      <c r="AA11" s="872"/>
      <c r="AB11" s="494"/>
      <c r="AC11" s="51"/>
      <c r="AD11" s="43" t="s">
        <v>92</v>
      </c>
      <c r="AE11" s="43"/>
      <c r="AF11" s="1115" t="e">
        <f>#REF!</f>
        <v>#REF!</v>
      </c>
      <c r="AG11" s="1116"/>
      <c r="AH11" s="1116"/>
      <c r="AI11" s="1116"/>
      <c r="AJ11" s="52" t="s">
        <v>104</v>
      </c>
      <c r="AK11" s="56"/>
      <c r="AL11" s="581" t="e">
        <f>#REF!</f>
        <v>#REF!</v>
      </c>
      <c r="AM11" s="54"/>
      <c r="AN11" s="115"/>
      <c r="AP11" s="291"/>
      <c r="AQ11" s="291"/>
      <c r="AR11" s="291"/>
      <c r="AS11" s="291"/>
      <c r="AT11" s="291"/>
      <c r="AU11" s="291"/>
      <c r="AV11" s="291"/>
      <c r="AW11" s="291"/>
      <c r="AX11" s="295"/>
      <c r="AY11" s="295"/>
      <c r="AZ11" s="295"/>
      <c r="BA11" s="295"/>
      <c r="BB11" s="295"/>
      <c r="BC11" s="295"/>
      <c r="BD11" s="295"/>
      <c r="BE11" s="295"/>
      <c r="BF11" s="295"/>
      <c r="BG11" s="295"/>
      <c r="BH11" s="295"/>
      <c r="BI11" s="30"/>
      <c r="BJ11" s="290"/>
      <c r="BK11" s="290"/>
      <c r="BL11" s="290"/>
      <c r="BM11" s="290"/>
      <c r="BN11" s="290"/>
      <c r="BO11" s="290"/>
      <c r="BP11" s="290"/>
      <c r="BQ11" s="290"/>
      <c r="BR11" s="290"/>
      <c r="BS11" s="290"/>
      <c r="BT11" s="290"/>
      <c r="BU11" s="290"/>
      <c r="BV11" s="155"/>
      <c r="BW11" s="193"/>
      <c r="BX11" s="190"/>
      <c r="BY11" s="197" t="s">
        <v>153</v>
      </c>
      <c r="BZ11" s="198" t="s">
        <v>154</v>
      </c>
      <c r="CA11" s="198" t="s">
        <v>155</v>
      </c>
      <c r="CB11" s="199"/>
      <c r="CC11" s="1278"/>
      <c r="CD11" s="1279"/>
      <c r="CE11" s="1279"/>
      <c r="CF11" s="1279"/>
      <c r="CG11" s="1280"/>
      <c r="CI11" s="656" t="s">
        <v>273</v>
      </c>
      <c r="CJ11" s="1221" t="s">
        <v>952</v>
      </c>
      <c r="CK11" s="1222"/>
      <c r="CL11" s="1222"/>
      <c r="CM11" s="1222"/>
      <c r="CN11" s="1222"/>
      <c r="CO11" s="1222"/>
      <c r="CP11" s="1222"/>
      <c r="CQ11" s="1222"/>
      <c r="CR11" s="1223"/>
      <c r="CS11" s="1282" t="e">
        <f>#REF!</f>
        <v>#REF!</v>
      </c>
      <c r="CT11" s="1283"/>
      <c r="CU11" s="1283"/>
      <c r="CV11" s="1283"/>
      <c r="CW11" s="1283"/>
      <c r="CX11" s="1283"/>
      <c r="CY11" s="1284"/>
      <c r="CZ11" s="1177" t="e">
        <f>#REF!</f>
        <v>#REF!</v>
      </c>
      <c r="DA11" s="1177"/>
      <c r="DB11" s="1177"/>
      <c r="DC11" s="596" t="e">
        <f>#REF!</f>
        <v>#REF!</v>
      </c>
      <c r="DD11" s="1281" t="e">
        <f>CS11</f>
        <v>#REF!</v>
      </c>
      <c r="DE11" s="1281"/>
      <c r="DF11" s="1281"/>
      <c r="DG11" s="1281"/>
      <c r="DH11" s="1281"/>
      <c r="DI11" s="1281"/>
      <c r="DJ11" s="1177" t="e">
        <f>CZ11</f>
        <v>#REF!</v>
      </c>
      <c r="DK11" s="1177"/>
      <c r="DL11" s="1177"/>
      <c r="DM11" s="1163"/>
      <c r="DN11" s="1163"/>
      <c r="DO11" s="1163"/>
      <c r="DP11" s="1163"/>
      <c r="DQ11" s="1176" t="e">
        <f>#REF!</f>
        <v>#REF!</v>
      </c>
      <c r="DR11" s="1176"/>
      <c r="DS11" s="1285"/>
      <c r="DT11" s="1286"/>
      <c r="DU11" s="1286"/>
      <c r="DV11" s="1286"/>
      <c r="DW11" s="1287"/>
      <c r="DX11" s="655" t="e">
        <f>#REF!</f>
        <v>#REF!</v>
      </c>
      <c r="DZ11" s="602"/>
      <c r="EA11" s="461"/>
      <c r="EB11" s="461"/>
      <c r="EC11" s="461"/>
      <c r="ED11" s="461"/>
      <c r="EE11" s="461"/>
      <c r="EF11" s="461"/>
      <c r="EG11" s="461"/>
      <c r="EH11" s="461"/>
      <c r="EI11" s="461"/>
      <c r="EJ11" s="461"/>
      <c r="EK11" s="461"/>
      <c r="EL11" s="461"/>
      <c r="EM11" s="461"/>
      <c r="EN11" s="461"/>
      <c r="EO11" s="461"/>
      <c r="EP11" s="461"/>
      <c r="EQ11" s="461"/>
      <c r="ER11" s="461"/>
      <c r="ES11" s="461"/>
      <c r="ET11" s="461"/>
      <c r="EU11" s="461"/>
      <c r="EV11" s="461"/>
      <c r="EW11" s="461"/>
      <c r="EX11" s="461"/>
      <c r="EY11" s="1288" t="s">
        <v>66</v>
      </c>
      <c r="EZ11" s="1288"/>
      <c r="FA11" s="1288"/>
      <c r="FB11" s="1288"/>
      <c r="FC11" s="1288"/>
      <c r="FD11" s="1288"/>
      <c r="FE11" s="461"/>
      <c r="FF11" s="461"/>
      <c r="FG11" s="461"/>
      <c r="FH11" s="461"/>
      <c r="FI11" s="461"/>
      <c r="FJ11" s="461"/>
      <c r="FK11" s="461"/>
      <c r="FL11" s="604"/>
      <c r="FN11" s="739"/>
      <c r="FO11" s="275"/>
      <c r="FP11" s="275"/>
      <c r="FQ11" s="275"/>
      <c r="FR11" s="275"/>
      <c r="FS11" s="436"/>
      <c r="FT11" s="391"/>
      <c r="FU11" s="437"/>
      <c r="FV11" s="435"/>
      <c r="FW11" s="739"/>
      <c r="FX11" s="739"/>
      <c r="FY11" s="739"/>
      <c r="FZ11" s="739"/>
      <c r="GA11" s="739"/>
      <c r="GB11" s="739"/>
      <c r="GC11" s="275"/>
      <c r="GD11" s="275"/>
      <c r="GE11" s="275"/>
      <c r="GF11" s="431"/>
      <c r="GG11" s="431"/>
      <c r="GH11" s="431"/>
      <c r="GI11" s="739"/>
      <c r="GJ11" s="739"/>
      <c r="GK11" s="275"/>
      <c r="GL11" s="275"/>
      <c r="GM11"/>
      <c r="GO11" s="266"/>
      <c r="GP11" s="855" t="s">
        <v>39</v>
      </c>
      <c r="GQ11" s="855"/>
      <c r="GR11" s="258"/>
      <c r="GS11" s="258"/>
      <c r="GT11" s="264"/>
      <c r="GU11" s="264"/>
      <c r="GV11" s="264"/>
      <c r="GW11" s="264"/>
      <c r="GX11" s="258"/>
      <c r="GY11" s="258"/>
      <c r="GZ11" s="258"/>
      <c r="HA11" s="277"/>
      <c r="HB11" s="257"/>
      <c r="HC11" s="257"/>
      <c r="HD11" s="257"/>
      <c r="HE11" s="258"/>
      <c r="HF11" s="258"/>
      <c r="HH11" s="153"/>
      <c r="HI11" s="396"/>
      <c r="HJ11" s="180"/>
      <c r="HK11" s="180"/>
      <c r="HL11" s="180"/>
      <c r="HM11" s="180"/>
      <c r="HN11" s="180"/>
      <c r="HO11" s="180"/>
      <c r="HP11" s="180"/>
      <c r="HQ11" s="180"/>
      <c r="HR11" s="180"/>
      <c r="HS11" s="153"/>
      <c r="HT11" s="153"/>
      <c r="HU11" s="153"/>
      <c r="HV11" s="153"/>
      <c r="HW11" s="153"/>
      <c r="HX11" s="153"/>
      <c r="HY11" s="153"/>
      <c r="HZ11" s="153"/>
      <c r="IA11" s="153"/>
      <c r="IB11" s="153"/>
      <c r="IC11" s="153"/>
      <c r="ID11" s="153"/>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C11" s="773"/>
      <c r="JD11" s="1330" t="s">
        <v>712</v>
      </c>
      <c r="JE11" s="1331"/>
      <c r="JF11" s="1331"/>
      <c r="JG11" s="1331"/>
      <c r="JH11" s="1331"/>
      <c r="JI11" s="1331"/>
      <c r="JJ11" s="1331"/>
      <c r="JK11" s="1331"/>
      <c r="JL11" s="1331"/>
      <c r="JM11" s="1331"/>
      <c r="JN11" s="1331"/>
      <c r="JO11" s="105"/>
      <c r="JP11" s="105"/>
      <c r="JQ11" s="105"/>
      <c r="JR11" s="105"/>
      <c r="JS11" s="105"/>
      <c r="JT11" s="105"/>
      <c r="JU11" s="105"/>
      <c r="JV11" s="105"/>
      <c r="JW11" s="105"/>
      <c r="JX11" s="105"/>
      <c r="JY11" s="105"/>
      <c r="JZ11" s="105"/>
      <c r="KA11" s="105"/>
      <c r="KB11" s="105"/>
      <c r="KC11" s="105"/>
      <c r="KD11" s="105"/>
      <c r="KE11" s="105"/>
      <c r="KF11" s="105"/>
      <c r="KG11" s="105"/>
      <c r="KH11" s="773"/>
      <c r="KI11" s="773"/>
      <c r="KJ11" s="773"/>
      <c r="KK11" s="773"/>
      <c r="KL11" s="773"/>
      <c r="KM11" s="773"/>
      <c r="KN11" s="773"/>
      <c r="KO11" s="773"/>
      <c r="KP11" s="773"/>
    </row>
    <row r="12" spans="1:302" ht="26.25" customHeight="1" thickBot="1" x14ac:dyDescent="0.35">
      <c r="A12" s="400" t="e">
        <f>#REF!</f>
        <v>#REF!</v>
      </c>
      <c r="B12" s="737" t="e">
        <f>#REF!</f>
        <v>#REF!</v>
      </c>
      <c r="C12" s="737" t="e">
        <f>#REF!</f>
        <v>#REF!</v>
      </c>
      <c r="D12" s="737" t="e">
        <f>#REF!</f>
        <v>#REF!</v>
      </c>
      <c r="E12" s="737" t="e">
        <f>#REF!</f>
        <v>#REF!</v>
      </c>
      <c r="F12" s="736" t="e">
        <f>#REF!</f>
        <v>#REF!</v>
      </c>
      <c r="G12" s="736" t="e">
        <f>#REF!</f>
        <v>#REF!</v>
      </c>
      <c r="H12" s="736" t="e">
        <f>#REF!</f>
        <v>#REF!</v>
      </c>
      <c r="I12" s="736" t="e">
        <f>#REF!</f>
        <v>#REF!</v>
      </c>
      <c r="J12" s="338" t="e">
        <f t="shared" si="0"/>
        <v>#REF!</v>
      </c>
      <c r="K12" s="339" t="e">
        <f>#REF!</f>
        <v>#REF!</v>
      </c>
      <c r="L12" s="339" t="e">
        <f>#REF!</f>
        <v>#REF!</v>
      </c>
      <c r="M12" s="339" t="e">
        <f>#REF!</f>
        <v>#REF!</v>
      </c>
      <c r="N12" s="341" t="e">
        <f t="shared" si="1"/>
        <v>#REF!</v>
      </c>
      <c r="P12" s="496" t="s">
        <v>294</v>
      </c>
      <c r="Q12" s="497" t="s">
        <v>295</v>
      </c>
      <c r="R12" s="498" t="s">
        <v>296</v>
      </c>
      <c r="S12" s="496" t="s">
        <v>297</v>
      </c>
      <c r="T12" s="496" t="s">
        <v>298</v>
      </c>
      <c r="U12" s="496" t="s">
        <v>299</v>
      </c>
      <c r="V12" s="496" t="s">
        <v>300</v>
      </c>
      <c r="W12" s="496" t="s">
        <v>301</v>
      </c>
      <c r="X12" s="1265" t="s">
        <v>302</v>
      </c>
      <c r="Y12" s="1265"/>
      <c r="Z12" s="1265"/>
      <c r="AA12" s="872"/>
      <c r="AB12" s="494"/>
      <c r="AC12" s="51"/>
      <c r="AD12" s="43" t="s">
        <v>92</v>
      </c>
      <c r="AE12" s="43"/>
      <c r="AF12" s="1115" t="e">
        <f>#REF!</f>
        <v>#REF!</v>
      </c>
      <c r="AG12" s="1116"/>
      <c r="AH12" s="1116"/>
      <c r="AI12" s="1116"/>
      <c r="AJ12" s="52" t="s">
        <v>104</v>
      </c>
      <c r="AK12" s="56"/>
      <c r="AL12" s="581" t="e">
        <f>#REF!</f>
        <v>#REF!</v>
      </c>
      <c r="AM12" s="54"/>
      <c r="AN12" s="116"/>
      <c r="AP12" s="411"/>
      <c r="AQ12" s="297"/>
      <c r="AR12" s="297"/>
      <c r="AS12" s="297"/>
      <c r="AT12" s="297"/>
      <c r="AU12" s="297"/>
      <c r="AV12" s="297"/>
      <c r="AW12" s="297"/>
      <c r="AX12" s="412"/>
      <c r="AY12" s="412"/>
      <c r="AZ12" s="412"/>
      <c r="BA12" s="412"/>
      <c r="BB12" s="412"/>
      <c r="BC12" s="412"/>
      <c r="BD12" s="412"/>
      <c r="BE12" s="412"/>
      <c r="BF12" s="412"/>
      <c r="BG12" s="412"/>
      <c r="BH12" s="412"/>
      <c r="BI12" s="298"/>
      <c r="BJ12" s="299"/>
      <c r="BK12" s="299"/>
      <c r="BL12" s="299"/>
      <c r="BM12" s="299"/>
      <c r="BN12" s="299"/>
      <c r="BO12" s="299"/>
      <c r="BP12" s="299"/>
      <c r="BQ12" s="299"/>
      <c r="BR12" s="299"/>
      <c r="BS12" s="299"/>
      <c r="BT12" s="299"/>
      <c r="BU12" s="300"/>
      <c r="BV12" s="155"/>
      <c r="BW12" s="200" t="s">
        <v>156</v>
      </c>
      <c r="BX12" s="201"/>
      <c r="BY12" s="191"/>
      <c r="BZ12" s="140"/>
      <c r="CA12" s="140"/>
      <c r="CB12" s="192"/>
      <c r="CC12" s="140"/>
      <c r="CD12" s="202"/>
      <c r="CE12" s="186"/>
      <c r="CF12" s="186"/>
      <c r="CG12" s="186"/>
      <c r="CI12" s="576" t="s">
        <v>273</v>
      </c>
      <c r="CJ12" s="1290" t="s">
        <v>278</v>
      </c>
      <c r="CK12" s="1290"/>
      <c r="CL12" s="1290"/>
      <c r="CM12" s="1290"/>
      <c r="CN12" s="1290"/>
      <c r="CO12" s="1290"/>
      <c r="CP12" s="1290"/>
      <c r="CQ12" s="1290"/>
      <c r="CR12" s="1290"/>
      <c r="CS12" s="1224" t="e">
        <f>#REF!</f>
        <v>#REF!</v>
      </c>
      <c r="CT12" s="1224"/>
      <c r="CU12" s="1224"/>
      <c r="CV12" s="1224"/>
      <c r="CW12" s="1224"/>
      <c r="CX12" s="1224"/>
      <c r="CY12" s="1224"/>
      <c r="CZ12" s="1177" t="e">
        <f>#REF!</f>
        <v>#REF!</v>
      </c>
      <c r="DA12" s="1177"/>
      <c r="DB12" s="1177"/>
      <c r="DC12" s="596" t="e">
        <f>#REF!</f>
        <v>#REF!</v>
      </c>
      <c r="DD12" s="1281" t="e">
        <f>CS12</f>
        <v>#REF!</v>
      </c>
      <c r="DE12" s="1281"/>
      <c r="DF12" s="1281"/>
      <c r="DG12" s="1281"/>
      <c r="DH12" s="1281"/>
      <c r="DI12" s="1281"/>
      <c r="DJ12" s="1177" t="e">
        <f>CZ12</f>
        <v>#REF!</v>
      </c>
      <c r="DK12" s="1177"/>
      <c r="DL12" s="1177"/>
      <c r="DM12" s="1291" t="e">
        <f>#REF!</f>
        <v>#REF!</v>
      </c>
      <c r="DN12" s="1291"/>
      <c r="DO12" s="1291"/>
      <c r="DP12" s="1291"/>
      <c r="DQ12" s="1176" t="e">
        <f>#REF!</f>
        <v>#REF!</v>
      </c>
      <c r="DR12" s="1176"/>
      <c r="DS12" s="1289"/>
      <c r="DT12" s="1289"/>
      <c r="DU12" s="1289"/>
      <c r="DV12" s="1289"/>
      <c r="DW12" s="1289"/>
      <c r="DX12" s="655" t="e">
        <f>#REF!</f>
        <v>#REF!</v>
      </c>
      <c r="DZ12" s="605"/>
      <c r="EA12" s="606" t="s">
        <v>75</v>
      </c>
      <c r="EB12" s="607"/>
      <c r="EC12" s="607"/>
      <c r="ED12" s="607"/>
      <c r="EE12" s="608"/>
      <c r="EF12" s="608"/>
      <c r="EG12" s="608"/>
      <c r="EH12" s="1186" t="e">
        <f>#REF!</f>
        <v>#REF!</v>
      </c>
      <c r="EI12" s="1186"/>
      <c r="EJ12" s="1186"/>
      <c r="EK12" s="1186"/>
      <c r="EL12" s="1186"/>
      <c r="EM12" s="1186"/>
      <c r="EN12" s="1186"/>
      <c r="EO12" s="1186"/>
      <c r="EP12" s="1186"/>
      <c r="EQ12" s="1186"/>
      <c r="ER12" s="1186"/>
      <c r="ES12" s="1186"/>
      <c r="ET12" s="1186"/>
      <c r="EU12" s="1186"/>
      <c r="EV12" s="1186"/>
      <c r="EW12" s="1186"/>
      <c r="EX12" s="1186"/>
      <c r="EY12" s="1186"/>
      <c r="EZ12" s="1186"/>
      <c r="FA12" s="1186"/>
      <c r="FB12" s="1186"/>
      <c r="FC12" s="1186"/>
      <c r="FD12" s="1186"/>
      <c r="FE12" s="1186"/>
      <c r="FF12" s="1186"/>
      <c r="FG12" s="1186"/>
      <c r="FH12" s="1186"/>
      <c r="FI12" s="1186"/>
      <c r="FJ12" s="1186"/>
      <c r="FK12" s="1186"/>
      <c r="FL12" s="1294"/>
      <c r="FN12" s="255" t="s">
        <v>68</v>
      </c>
      <c r="FO12" s="1466" t="s">
        <v>674</v>
      </c>
      <c r="FP12" s="1467"/>
      <c r="FQ12" s="1467"/>
      <c r="FR12" s="1467"/>
      <c r="FS12" s="1467"/>
      <c r="FT12" s="1467"/>
      <c r="FU12" s="1467"/>
      <c r="FV12" s="1467"/>
      <c r="FW12" s="1467"/>
      <c r="FX12" s="1467"/>
      <c r="FY12" s="1467"/>
      <c r="FZ12" s="1467"/>
      <c r="GA12" s="1467"/>
      <c r="GB12" s="1467"/>
      <c r="GC12" s="1467"/>
      <c r="GD12" s="1467"/>
      <c r="GE12" s="1467"/>
      <c r="GF12" s="1467"/>
      <c r="GG12" s="1467"/>
      <c r="GH12" s="1467"/>
      <c r="GI12" s="1467"/>
      <c r="GJ12" s="1467"/>
      <c r="GK12" s="1467"/>
      <c r="GL12" s="1468"/>
      <c r="GM12"/>
      <c r="GO12" s="266"/>
      <c r="GP12" s="1341" t="e">
        <f>#REF!</f>
        <v>#REF!</v>
      </c>
      <c r="GQ12" s="1342"/>
      <c r="GR12" s="1343"/>
      <c r="GS12" s="1343"/>
      <c r="GT12" s="1343"/>
      <c r="GU12" s="1343"/>
      <c r="GV12" s="1343"/>
      <c r="GW12" s="1343"/>
      <c r="GX12" s="1343"/>
      <c r="GY12" s="1343"/>
      <c r="GZ12" s="1343"/>
      <c r="HA12" s="1343"/>
      <c r="HB12" s="1343"/>
      <c r="HC12" s="1343"/>
      <c r="HD12" s="1343"/>
      <c r="HE12" s="1343"/>
      <c r="HF12" s="1344"/>
      <c r="HH12" s="153"/>
      <c r="HI12" s="152" t="s">
        <v>686</v>
      </c>
      <c r="HJ12" s="608"/>
      <c r="HK12" s="608"/>
      <c r="HL12" s="180"/>
      <c r="HM12" s="853"/>
      <c r="HN12" s="180"/>
      <c r="HO12" s="180"/>
      <c r="HP12" s="42"/>
      <c r="HQ12" s="397" t="s">
        <v>687</v>
      </c>
      <c r="HR12" s="397"/>
      <c r="HS12" s="397"/>
      <c r="HT12" s="397"/>
      <c r="HU12" s="397"/>
      <c r="HV12" s="397"/>
      <c r="HW12" s="397"/>
      <c r="HX12" s="397"/>
      <c r="HY12" s="1567" t="e">
        <f>#REF!</f>
        <v>#REF!</v>
      </c>
      <c r="HZ12" s="1567"/>
      <c r="IA12" s="1567"/>
      <c r="IB12" s="1567"/>
      <c r="IC12" s="111"/>
      <c r="ID12" s="111"/>
      <c r="IE12" s="397" t="s">
        <v>688</v>
      </c>
      <c r="IF12" s="397"/>
      <c r="IG12" s="397"/>
      <c r="IH12" s="397"/>
      <c r="II12" s="397"/>
      <c r="IJ12" s="397"/>
      <c r="IK12" s="397"/>
      <c r="IL12" s="397"/>
      <c r="IM12" s="397"/>
      <c r="IN12" s="111"/>
      <c r="IO12" s="111"/>
      <c r="IP12" s="1568" t="e">
        <f>#REF!</f>
        <v>#REF!</v>
      </c>
      <c r="IQ12" s="1568"/>
      <c r="IR12" s="1568"/>
      <c r="IS12" s="1568"/>
      <c r="IT12" s="398"/>
      <c r="IU12" s="42"/>
      <c r="IV12" s="42"/>
      <c r="IW12" s="42"/>
      <c r="IX12" s="42"/>
      <c r="IY12" s="42"/>
      <c r="IZ12" s="42"/>
      <c r="JC12" s="8"/>
      <c r="JD12" s="1324" t="e">
        <f>#REF!</f>
        <v>#REF!</v>
      </c>
      <c r="JE12" s="1325"/>
      <c r="JF12" s="1325"/>
      <c r="JG12" s="1325"/>
      <c r="JH12" s="1325"/>
      <c r="JI12" s="1325"/>
      <c r="JJ12" s="1325"/>
      <c r="JK12" s="1325"/>
      <c r="JL12" s="1325"/>
      <c r="JM12" s="1325"/>
      <c r="JN12" s="1325"/>
      <c r="JO12" s="104"/>
      <c r="JP12" s="1332" t="e">
        <f>#REF!</f>
        <v>#REF!</v>
      </c>
      <c r="JQ12" s="1332"/>
      <c r="JR12" s="1332"/>
      <c r="JS12" s="1332"/>
      <c r="JT12" s="1332"/>
      <c r="JU12" s="1332"/>
      <c r="JV12" s="1332"/>
      <c r="JW12" s="1332"/>
      <c r="JX12" s="1332"/>
      <c r="JY12" s="1332"/>
      <c r="JZ12" s="1332"/>
      <c r="KA12" s="1332"/>
      <c r="KB12" s="1332"/>
      <c r="KC12" s="1332"/>
      <c r="KD12" s="1332"/>
      <c r="KE12" s="1332"/>
      <c r="KF12" s="1332"/>
      <c r="KG12" s="104"/>
      <c r="KH12" s="1427" t="e">
        <f>#REF!</f>
        <v>#REF!</v>
      </c>
      <c r="KI12" s="1427"/>
      <c r="KJ12" s="1427"/>
      <c r="KK12" s="1427"/>
      <c r="KL12" s="1427"/>
      <c r="KM12" s="1428"/>
      <c r="KN12" s="773"/>
      <c r="KO12" s="773"/>
      <c r="KP12" s="773"/>
    </row>
    <row r="13" spans="1:302" ht="15" customHeight="1" thickBot="1" x14ac:dyDescent="0.35">
      <c r="A13" s="400" t="e">
        <f>#REF!</f>
        <v>#REF!</v>
      </c>
      <c r="B13" s="737" t="e">
        <f>#REF!</f>
        <v>#REF!</v>
      </c>
      <c r="C13" s="737" t="e">
        <f>#REF!</f>
        <v>#REF!</v>
      </c>
      <c r="D13" s="737" t="e">
        <f>#REF!</f>
        <v>#REF!</v>
      </c>
      <c r="E13" s="737" t="e">
        <f>#REF!</f>
        <v>#REF!</v>
      </c>
      <c r="F13" s="736" t="e">
        <f>#REF!</f>
        <v>#REF!</v>
      </c>
      <c r="G13" s="736" t="e">
        <f>#REF!</f>
        <v>#REF!</v>
      </c>
      <c r="H13" s="736" t="e">
        <f>#REF!</f>
        <v>#REF!</v>
      </c>
      <c r="I13" s="736" t="e">
        <f>#REF!</f>
        <v>#REF!</v>
      </c>
      <c r="J13" s="338" t="e">
        <f t="shared" si="0"/>
        <v>#REF!</v>
      </c>
      <c r="K13" s="339" t="e">
        <f>#REF!</f>
        <v>#REF!</v>
      </c>
      <c r="L13" s="339" t="e">
        <f>#REF!</f>
        <v>#REF!</v>
      </c>
      <c r="M13" s="339" t="e">
        <f>#REF!</f>
        <v>#REF!</v>
      </c>
      <c r="N13" s="341" t="e">
        <f t="shared" si="1"/>
        <v>#REF!</v>
      </c>
      <c r="P13" s="499" t="s">
        <v>303</v>
      </c>
      <c r="Q13" s="143" t="e">
        <f>#REF!</f>
        <v>#REF!</v>
      </c>
      <c r="R13" s="143" t="e">
        <f>#REF!</f>
        <v>#REF!</v>
      </c>
      <c r="S13" s="143" t="e">
        <f>#REF!</f>
        <v>#REF!</v>
      </c>
      <c r="T13" s="143" t="e">
        <f>#REF!</f>
        <v>#REF!</v>
      </c>
      <c r="U13" s="143" t="e">
        <f>#REF!</f>
        <v>#REF!</v>
      </c>
      <c r="V13" s="143" t="e">
        <f>#REF!</f>
        <v>#REF!</v>
      </c>
      <c r="W13" s="143" t="e">
        <f>#REF!</f>
        <v>#REF!</v>
      </c>
      <c r="X13" s="1250" t="e">
        <f>#REF!</f>
        <v>#REF!</v>
      </c>
      <c r="Y13" s="1250"/>
      <c r="Z13" s="1250"/>
      <c r="AA13" s="872"/>
      <c r="AB13" s="494"/>
      <c r="AC13" s="57"/>
      <c r="AD13" s="58" t="s">
        <v>110</v>
      </c>
      <c r="AE13" s="58"/>
      <c r="AF13" s="58"/>
      <c r="AG13" s="58"/>
      <c r="AH13" s="58"/>
      <c r="AI13" s="58"/>
      <c r="AJ13" s="58"/>
      <c r="AK13" s="58"/>
      <c r="AL13" s="58"/>
      <c r="AM13" s="59"/>
      <c r="AN13" s="571" t="e">
        <f>SUM(AL5:AL12)</f>
        <v>#REF!</v>
      </c>
      <c r="AP13" s="303" t="s">
        <v>675</v>
      </c>
      <c r="AQ13" s="291"/>
      <c r="AR13" s="291"/>
      <c r="AS13" s="291"/>
      <c r="AT13" s="293" t="e">
        <f>#REF!</f>
        <v>#REF!</v>
      </c>
      <c r="AU13" s="291" t="s">
        <v>397</v>
      </c>
      <c r="AV13" s="454"/>
      <c r="AW13" s="290"/>
      <c r="AX13" s="294"/>
      <c r="AY13" s="293" t="e">
        <f>#REF!</f>
        <v>#REF!</v>
      </c>
      <c r="AZ13" s="294" t="s">
        <v>398</v>
      </c>
      <c r="BA13" s="294"/>
      <c r="BB13" s="293" t="e">
        <f>#REF!</f>
        <v>#REF!</v>
      </c>
      <c r="BC13" s="454"/>
      <c r="BD13" s="294" t="s">
        <v>399</v>
      </c>
      <c r="BE13" s="294"/>
      <c r="BF13" s="294"/>
      <c r="BG13" s="293" t="e">
        <f>#REF!</f>
        <v>#REF!</v>
      </c>
      <c r="BH13" s="294" t="s">
        <v>400</v>
      </c>
      <c r="BI13" s="30"/>
      <c r="BJ13" s="301"/>
      <c r="BK13" s="301"/>
      <c r="BL13" s="301"/>
      <c r="BM13" s="301"/>
      <c r="BN13" s="301"/>
      <c r="BO13" s="301"/>
      <c r="BP13" s="301"/>
      <c r="BQ13" s="301"/>
      <c r="BR13" s="301"/>
      <c r="BS13" s="301"/>
      <c r="BT13" s="301"/>
      <c r="BU13" s="302"/>
      <c r="BV13" s="495"/>
      <c r="BW13" s="193" t="s">
        <v>157</v>
      </c>
      <c r="BX13" s="190"/>
      <c r="BY13" s="203" t="e">
        <f>#REF!</f>
        <v>#REF!</v>
      </c>
      <c r="BZ13" s="204"/>
      <c r="CA13" s="205"/>
      <c r="CB13" s="206"/>
      <c r="CC13" s="1095" t="e">
        <f>#REF!</f>
        <v>#REF!</v>
      </c>
      <c r="CD13" s="1096"/>
      <c r="CE13" s="1096"/>
      <c r="CF13" s="1096"/>
      <c r="CG13" s="1097"/>
      <c r="CI13" s="657" t="e">
        <f>#REF!</f>
        <v>#REF!</v>
      </c>
      <c r="CJ13" s="1159" t="e">
        <f>#REF!</f>
        <v>#REF!</v>
      </c>
      <c r="CK13" s="1160"/>
      <c r="CL13" s="1160"/>
      <c r="CM13" s="1160"/>
      <c r="CN13" s="1160"/>
      <c r="CO13" s="1160"/>
      <c r="CP13" s="1160"/>
      <c r="CQ13" s="1160"/>
      <c r="CR13" s="1161"/>
      <c r="CS13" s="1162" t="e">
        <f>#REF!</f>
        <v>#REF!</v>
      </c>
      <c r="CT13" s="1162"/>
      <c r="CU13" s="1162"/>
      <c r="CV13" s="1162"/>
      <c r="CW13" s="1162"/>
      <c r="CX13" s="1162"/>
      <c r="CY13" s="1162"/>
      <c r="CZ13" s="1079" t="e">
        <f>#REF!</f>
        <v>#REF!</v>
      </c>
      <c r="DA13" s="1079"/>
      <c r="DB13" s="1079"/>
      <c r="DC13" s="596" t="e">
        <f>#REF!</f>
        <v>#REF!</v>
      </c>
      <c r="DD13" s="1078" t="e">
        <f>#REF!</f>
        <v>#REF!</v>
      </c>
      <c r="DE13" s="1078"/>
      <c r="DF13" s="1078"/>
      <c r="DG13" s="1078"/>
      <c r="DH13" s="1078"/>
      <c r="DI13" s="1078"/>
      <c r="DJ13" s="1079" t="e">
        <f>#REF!</f>
        <v>#REF!</v>
      </c>
      <c r="DK13" s="1079"/>
      <c r="DL13" s="1079"/>
      <c r="DM13" s="1077" t="e">
        <f>#REF!</f>
        <v>#REF!</v>
      </c>
      <c r="DN13" s="1077"/>
      <c r="DO13" s="1077"/>
      <c r="DP13" s="1077"/>
      <c r="DQ13" s="1077" t="e">
        <f>#REF!</f>
        <v>#REF!</v>
      </c>
      <c r="DR13" s="1077"/>
      <c r="DS13" s="1158"/>
      <c r="DT13" s="1158"/>
      <c r="DU13" s="1158"/>
      <c r="DV13" s="1158"/>
      <c r="DW13" s="1158"/>
      <c r="DX13" s="655" t="e">
        <f>#REF!</f>
        <v>#REF!</v>
      </c>
      <c r="DZ13" s="602"/>
      <c r="EA13" s="607"/>
      <c r="EB13" s="607"/>
      <c r="EC13" s="607"/>
      <c r="ED13" s="607"/>
      <c r="EE13" s="461"/>
      <c r="EF13" s="461"/>
      <c r="EG13" s="461"/>
      <c r="EH13" s="603" t="s">
        <v>69</v>
      </c>
      <c r="EI13" s="461"/>
      <c r="EJ13" s="461"/>
      <c r="EK13" s="461"/>
      <c r="EL13" s="461"/>
      <c r="EM13" s="461"/>
      <c r="EN13" s="461"/>
      <c r="EO13" s="461"/>
      <c r="EP13" s="461"/>
      <c r="EQ13" s="461"/>
      <c r="ER13" s="461"/>
      <c r="ES13" s="461"/>
      <c r="ET13" s="461"/>
      <c r="EU13" s="461"/>
      <c r="EV13" s="461"/>
      <c r="EW13" s="461"/>
      <c r="EX13" s="461"/>
      <c r="EY13" s="461"/>
      <c r="EZ13" s="461"/>
      <c r="FA13" s="461"/>
      <c r="FB13" s="461"/>
      <c r="FC13" s="461"/>
      <c r="FD13" s="461"/>
      <c r="FE13" s="461"/>
      <c r="FF13" s="461"/>
      <c r="FG13" s="461"/>
      <c r="FH13" s="461"/>
      <c r="FI13" s="461"/>
      <c r="FJ13" s="461"/>
      <c r="FK13" s="461"/>
      <c r="FL13" s="604"/>
      <c r="FN13" s="739"/>
      <c r="FO13" s="739"/>
      <c r="FP13" s="739"/>
      <c r="FQ13" s="739"/>
      <c r="FR13" s="739"/>
      <c r="FS13" s="739"/>
      <c r="FT13" s="739"/>
      <c r="FU13" s="739"/>
      <c r="FV13" s="739"/>
      <c r="FW13" s="739"/>
      <c r="FX13" s="739"/>
      <c r="FY13" s="739"/>
      <c r="FZ13" s="739"/>
      <c r="GA13" s="739"/>
      <c r="GB13" s="739"/>
      <c r="GC13" s="739"/>
      <c r="GD13" s="739"/>
      <c r="GE13" s="739"/>
      <c r="GF13" s="739"/>
      <c r="GG13" s="739"/>
      <c r="GH13" s="739"/>
      <c r="GI13" s="739"/>
      <c r="GJ13" s="739"/>
      <c r="GK13" s="739"/>
      <c r="GL13" s="739"/>
      <c r="GM13"/>
      <c r="GO13" s="266"/>
      <c r="GP13" s="1345"/>
      <c r="GQ13" s="1346"/>
      <c r="GR13" s="1346"/>
      <c r="GS13" s="1346"/>
      <c r="GT13" s="1346"/>
      <c r="GU13" s="1346"/>
      <c r="GV13" s="1346"/>
      <c r="GW13" s="1346"/>
      <c r="GX13" s="1346"/>
      <c r="GY13" s="1346"/>
      <c r="GZ13" s="1346"/>
      <c r="HA13" s="1346"/>
      <c r="HB13" s="1346"/>
      <c r="HC13" s="1346"/>
      <c r="HD13" s="1346"/>
      <c r="HE13" s="1346"/>
      <c r="HF13" s="1347"/>
      <c r="HH13" s="153"/>
      <c r="HI13" s="453"/>
      <c r="HJ13" s="453"/>
      <c r="HK13" s="453"/>
      <c r="HL13" s="453"/>
      <c r="HM13" s="453"/>
      <c r="HN13" s="453"/>
      <c r="HO13" s="453"/>
      <c r="HP13" s="453"/>
      <c r="HQ13" s="453"/>
      <c r="HR13" s="453"/>
      <c r="HS13" s="453"/>
      <c r="HT13" s="453"/>
      <c r="HU13" s="453"/>
      <c r="HV13" s="453"/>
      <c r="HW13" s="453"/>
      <c r="HX13" s="453"/>
      <c r="HY13" s="453"/>
      <c r="HZ13" s="453"/>
      <c r="IA13" s="453"/>
      <c r="IB13" s="453"/>
      <c r="IC13" s="453"/>
      <c r="ID13" s="453"/>
      <c r="IE13" s="453"/>
      <c r="IF13" s="453"/>
      <c r="IG13" s="453"/>
      <c r="IH13" s="453"/>
      <c r="II13" s="453"/>
      <c r="IJ13" s="453"/>
      <c r="IK13" s="453"/>
      <c r="IL13" s="453"/>
      <c r="IM13" s="453"/>
      <c r="IN13" s="453"/>
      <c r="IO13" s="453"/>
      <c r="IP13" s="453"/>
      <c r="IQ13" s="453"/>
      <c r="IR13" s="453"/>
      <c r="IS13" s="453"/>
      <c r="IT13" s="453"/>
      <c r="IU13" s="453"/>
      <c r="IV13" s="453"/>
      <c r="IW13" s="453"/>
      <c r="IX13" s="453"/>
      <c r="IY13" s="453"/>
      <c r="IZ13" s="453"/>
      <c r="JC13" s="8"/>
      <c r="JD13" s="717"/>
      <c r="JE13" s="774"/>
      <c r="JF13" s="774"/>
      <c r="JG13" s="774"/>
      <c r="JH13" s="774"/>
      <c r="JI13" s="774"/>
      <c r="JJ13" s="774"/>
      <c r="JK13" s="774"/>
      <c r="JL13" s="774"/>
      <c r="JM13" s="774"/>
      <c r="JN13" s="774"/>
      <c r="JO13" s="8"/>
      <c r="JP13" s="466" t="s">
        <v>97</v>
      </c>
      <c r="JQ13" s="44"/>
      <c r="JR13" s="44"/>
      <c r="JS13" s="44"/>
      <c r="JT13" s="44"/>
      <c r="JU13" s="44"/>
      <c r="JV13" s="44"/>
      <c r="JW13" s="44"/>
      <c r="JX13" s="44"/>
      <c r="JY13" s="44"/>
      <c r="JZ13" s="44"/>
      <c r="KA13" s="44"/>
      <c r="KB13" s="44"/>
      <c r="KC13" s="44"/>
      <c r="KD13" s="44"/>
      <c r="KE13" s="44"/>
      <c r="KF13" s="44"/>
      <c r="KG13" s="44"/>
      <c r="KH13" s="461" t="s">
        <v>404</v>
      </c>
      <c r="KI13" s="8"/>
      <c r="KJ13" s="8"/>
      <c r="KK13" s="8"/>
      <c r="KL13" s="8"/>
      <c r="KM13" s="110"/>
      <c r="KN13" s="773"/>
      <c r="KO13" s="773"/>
      <c r="KP13" s="773"/>
    </row>
    <row r="14" spans="1:302" ht="15" customHeight="1" thickBot="1" x14ac:dyDescent="0.35">
      <c r="A14" s="400" t="e">
        <f>#REF!</f>
        <v>#REF!</v>
      </c>
      <c r="B14" s="737" t="e">
        <f>#REF!</f>
        <v>#REF!</v>
      </c>
      <c r="C14" s="737" t="e">
        <f>#REF!</f>
        <v>#REF!</v>
      </c>
      <c r="D14" s="737" t="e">
        <f>#REF!</f>
        <v>#REF!</v>
      </c>
      <c r="E14" s="737" t="e">
        <f>#REF!</f>
        <v>#REF!</v>
      </c>
      <c r="F14" s="736" t="e">
        <f>#REF!</f>
        <v>#REF!</v>
      </c>
      <c r="G14" s="736" t="e">
        <f>#REF!</f>
        <v>#REF!</v>
      </c>
      <c r="H14" s="736" t="e">
        <f>#REF!</f>
        <v>#REF!</v>
      </c>
      <c r="I14" s="736" t="e">
        <f>#REF!</f>
        <v>#REF!</v>
      </c>
      <c r="J14" s="338" t="e">
        <f t="shared" si="0"/>
        <v>#REF!</v>
      </c>
      <c r="K14" s="339" t="e">
        <f>#REF!</f>
        <v>#REF!</v>
      </c>
      <c r="L14" s="339" t="e">
        <f>#REF!</f>
        <v>#REF!</v>
      </c>
      <c r="M14" s="339" t="e">
        <f>#REF!</f>
        <v>#REF!</v>
      </c>
      <c r="N14" s="341" t="e">
        <f t="shared" si="1"/>
        <v>#REF!</v>
      </c>
      <c r="P14" s="499" t="s">
        <v>304</v>
      </c>
      <c r="Q14" s="143" t="e">
        <f>#REF!</f>
        <v>#REF!</v>
      </c>
      <c r="R14" s="143" t="e">
        <f>#REF!</f>
        <v>#REF!</v>
      </c>
      <c r="S14" s="143" t="e">
        <f>#REF!</f>
        <v>#REF!</v>
      </c>
      <c r="T14" s="143" t="e">
        <f>#REF!</f>
        <v>#REF!</v>
      </c>
      <c r="U14" s="143" t="e">
        <f>#REF!</f>
        <v>#REF!</v>
      </c>
      <c r="V14" s="143" t="e">
        <f>#REF!</f>
        <v>#REF!</v>
      </c>
      <c r="W14" s="143" t="e">
        <f>#REF!</f>
        <v>#REF!</v>
      </c>
      <c r="X14" s="1250" t="e">
        <f>#REF!</f>
        <v>#REF!</v>
      </c>
      <c r="Y14" s="1250"/>
      <c r="Z14" s="1250"/>
      <c r="AA14" s="872"/>
      <c r="AB14" s="27"/>
      <c r="AC14" s="60" t="s">
        <v>111</v>
      </c>
      <c r="AD14" s="61"/>
      <c r="AE14" s="61"/>
      <c r="AF14" s="62"/>
      <c r="AG14" s="63"/>
      <c r="AH14" s="64"/>
      <c r="AI14" s="65"/>
      <c r="AJ14" s="66"/>
      <c r="AK14" s="64" t="s">
        <v>112</v>
      </c>
      <c r="AL14" s="67" t="e">
        <f>IF(AN14=0,0,AN14/#REF!)</f>
        <v>#REF!</v>
      </c>
      <c r="AM14" s="68"/>
      <c r="AN14" s="583" t="e">
        <f>#REF!</f>
        <v>#REF!</v>
      </c>
      <c r="AP14" s="304"/>
      <c r="AQ14" s="305"/>
      <c r="AR14" s="305"/>
      <c r="AS14" s="305"/>
      <c r="AT14" s="455"/>
      <c r="AU14" s="455"/>
      <c r="AV14" s="455"/>
      <c r="AW14" s="305"/>
      <c r="AX14" s="413"/>
      <c r="AY14" s="455"/>
      <c r="AZ14" s="413"/>
      <c r="BA14" s="413"/>
      <c r="BB14" s="455"/>
      <c r="BC14" s="455"/>
      <c r="BD14" s="413"/>
      <c r="BE14" s="413"/>
      <c r="BF14" s="413"/>
      <c r="BG14" s="455"/>
      <c r="BH14" s="413"/>
      <c r="BI14" s="306"/>
      <c r="BJ14" s="307"/>
      <c r="BK14" s="307"/>
      <c r="BL14" s="307"/>
      <c r="BM14" s="307"/>
      <c r="BN14" s="307"/>
      <c r="BO14" s="307"/>
      <c r="BP14" s="307"/>
      <c r="BQ14" s="307"/>
      <c r="BR14" s="307"/>
      <c r="BS14" s="307"/>
      <c r="BT14" s="307"/>
      <c r="BU14" s="308"/>
      <c r="BV14" s="155"/>
      <c r="BW14" s="193" t="s">
        <v>158</v>
      </c>
      <c r="BX14" s="190"/>
      <c r="BY14" s="203" t="e">
        <f>#REF!</f>
        <v>#REF!</v>
      </c>
      <c r="BZ14" s="203" t="e">
        <f>#REF!</f>
        <v>#REF!</v>
      </c>
      <c r="CA14" s="207"/>
      <c r="CB14" s="208"/>
      <c r="CC14" s="1095" t="e">
        <f>#REF!</f>
        <v>#REF!</v>
      </c>
      <c r="CD14" s="1096"/>
      <c r="CE14" s="1096"/>
      <c r="CF14" s="1096"/>
      <c r="CG14" s="1097"/>
      <c r="CI14" s="657" t="e">
        <f>#REF!</f>
        <v>#REF!</v>
      </c>
      <c r="CJ14" s="1159" t="e">
        <f>#REF!</f>
        <v>#REF!</v>
      </c>
      <c r="CK14" s="1160"/>
      <c r="CL14" s="1160"/>
      <c r="CM14" s="1160"/>
      <c r="CN14" s="1160"/>
      <c r="CO14" s="1160"/>
      <c r="CP14" s="1160"/>
      <c r="CQ14" s="1160"/>
      <c r="CR14" s="1161"/>
      <c r="CS14" s="1162" t="e">
        <f>#REF!</f>
        <v>#REF!</v>
      </c>
      <c r="CT14" s="1162"/>
      <c r="CU14" s="1162"/>
      <c r="CV14" s="1162"/>
      <c r="CW14" s="1162"/>
      <c r="CX14" s="1162"/>
      <c r="CY14" s="1162"/>
      <c r="CZ14" s="1079" t="e">
        <f>#REF!</f>
        <v>#REF!</v>
      </c>
      <c r="DA14" s="1079"/>
      <c r="DB14" s="1079"/>
      <c r="DC14" s="596" t="e">
        <f>#REF!</f>
        <v>#REF!</v>
      </c>
      <c r="DD14" s="1078" t="e">
        <f>#REF!</f>
        <v>#REF!</v>
      </c>
      <c r="DE14" s="1078"/>
      <c r="DF14" s="1078"/>
      <c r="DG14" s="1078"/>
      <c r="DH14" s="1078"/>
      <c r="DI14" s="1078"/>
      <c r="DJ14" s="1079" t="e">
        <f>#REF!</f>
        <v>#REF!</v>
      </c>
      <c r="DK14" s="1079"/>
      <c r="DL14" s="1079"/>
      <c r="DM14" s="1077" t="e">
        <f>#REF!</f>
        <v>#REF!</v>
      </c>
      <c r="DN14" s="1077"/>
      <c r="DO14" s="1077"/>
      <c r="DP14" s="1077"/>
      <c r="DQ14" s="1077" t="e">
        <f>#REF!</f>
        <v>#REF!</v>
      </c>
      <c r="DR14" s="1077"/>
      <c r="DS14" s="1158"/>
      <c r="DT14" s="1158"/>
      <c r="DU14" s="1158"/>
      <c r="DV14" s="1158"/>
      <c r="DW14" s="1158"/>
      <c r="DX14" s="655" t="e">
        <f>#REF!</f>
        <v>#REF!</v>
      </c>
      <c r="DZ14" s="602"/>
      <c r="EA14" s="461"/>
      <c r="EB14" s="461"/>
      <c r="EC14" s="461"/>
      <c r="ED14" s="461"/>
      <c r="EE14" s="461"/>
      <c r="EF14" s="461"/>
      <c r="EG14" s="461"/>
      <c r="EH14" s="1186" t="e">
        <f>#REF!</f>
        <v>#REF!</v>
      </c>
      <c r="EI14" s="1186"/>
      <c r="EJ14" s="1186"/>
      <c r="EK14" s="1186"/>
      <c r="EL14" s="1186"/>
      <c r="EM14" s="1186"/>
      <c r="EN14" s="1186"/>
      <c r="EO14" s="1186"/>
      <c r="EP14" s="1186"/>
      <c r="EQ14" s="1186"/>
      <c r="ER14" s="1186"/>
      <c r="ES14" s="1186"/>
      <c r="ET14" s="1186"/>
      <c r="EU14" s="1186"/>
      <c r="EV14" s="461"/>
      <c r="EW14" s="1187" t="e">
        <f>#REF!</f>
        <v>#REF!</v>
      </c>
      <c r="EX14" s="1188"/>
      <c r="EY14" s="1188"/>
      <c r="EZ14" s="461"/>
      <c r="FA14" s="1186" t="e">
        <f>#REF!</f>
        <v>#REF!</v>
      </c>
      <c r="FB14" s="1186"/>
      <c r="FC14" s="1186"/>
      <c r="FD14" s="1186"/>
      <c r="FE14" s="1186"/>
      <c r="FF14" s="461"/>
      <c r="FG14" s="461"/>
      <c r="FH14" s="461"/>
      <c r="FI14" s="461"/>
      <c r="FJ14" s="461"/>
      <c r="FK14" s="461"/>
      <c r="FL14" s="604"/>
      <c r="FN14" s="739"/>
      <c r="FO14" s="1322" t="e">
        <f>#REF!</f>
        <v>#REF!</v>
      </c>
      <c r="FP14" s="1322"/>
      <c r="FQ14" s="1322"/>
      <c r="FR14" s="1322"/>
      <c r="FS14" s="845"/>
      <c r="FT14" s="659" t="e">
        <f>#REF!</f>
        <v>#REF!</v>
      </c>
      <c r="FU14" s="845"/>
      <c r="FV14" s="839" t="s">
        <v>22</v>
      </c>
      <c r="FW14" s="739"/>
      <c r="FX14" s="739"/>
      <c r="FY14" s="839"/>
      <c r="FZ14" s="839"/>
      <c r="GA14" s="1470" t="e">
        <f>#REF!</f>
        <v>#REF!</v>
      </c>
      <c r="GB14" s="1471"/>
      <c r="GC14" s="1472" t="s">
        <v>684</v>
      </c>
      <c r="GD14" s="1473"/>
      <c r="GE14" s="1474" t="e">
        <f>#REF!</f>
        <v>#REF!</v>
      </c>
      <c r="GF14" s="1475"/>
      <c r="GG14" s="1472" t="s">
        <v>23</v>
      </c>
      <c r="GH14" s="1476"/>
      <c r="GI14" s="1476"/>
      <c r="GJ14" s="1473"/>
      <c r="GK14" s="1477" t="e">
        <f>#REF!</f>
        <v>#REF!</v>
      </c>
      <c r="GL14" s="1478"/>
      <c r="GM14"/>
      <c r="GO14" s="266"/>
      <c r="GP14" s="264"/>
      <c r="GQ14" s="264"/>
      <c r="GR14" s="264"/>
      <c r="GS14" s="264"/>
      <c r="GT14" s="264"/>
      <c r="GU14" s="264"/>
      <c r="GV14" s="264"/>
      <c r="GW14" s="264"/>
      <c r="GX14" s="264"/>
      <c r="GY14" s="264"/>
      <c r="GZ14" s="264"/>
      <c r="HA14" s="264"/>
      <c r="HB14" s="264"/>
      <c r="HC14" s="264"/>
      <c r="HD14" s="264"/>
      <c r="HE14" s="264"/>
      <c r="HF14" s="264"/>
      <c r="HH14" s="369" t="s">
        <v>68</v>
      </c>
      <c r="HI14" s="1359" t="s">
        <v>31</v>
      </c>
      <c r="HJ14" s="1360"/>
      <c r="HK14" s="1360"/>
      <c r="HL14" s="1360"/>
      <c r="HM14" s="1360"/>
      <c r="HN14" s="1360"/>
      <c r="HO14" s="1360"/>
      <c r="HP14" s="1360"/>
      <c r="HQ14" s="1360"/>
      <c r="HR14" s="1360"/>
      <c r="HS14" s="1360"/>
      <c r="HT14" s="1360"/>
      <c r="HU14" s="1360"/>
      <c r="HV14" s="1360"/>
      <c r="HW14" s="1360"/>
      <c r="HX14" s="1360"/>
      <c r="HY14" s="1360"/>
      <c r="HZ14" s="1360"/>
      <c r="IA14" s="1360"/>
      <c r="IB14" s="1360"/>
      <c r="IC14" s="1360"/>
      <c r="ID14" s="1360"/>
      <c r="IE14" s="1360"/>
      <c r="IF14" s="1360"/>
      <c r="IG14" s="1360"/>
      <c r="IH14" s="1360"/>
      <c r="II14" s="1360"/>
      <c r="IJ14" s="1360"/>
      <c r="IK14" s="1360"/>
      <c r="IL14" s="1360"/>
      <c r="IM14" s="1360"/>
      <c r="IN14" s="1360"/>
      <c r="IO14" s="1360"/>
      <c r="IP14" s="1360"/>
      <c r="IQ14" s="1360"/>
      <c r="IR14" s="1360"/>
      <c r="IS14" s="1360"/>
      <c r="IT14" s="1360"/>
      <c r="IU14" s="1360"/>
      <c r="IV14" s="1360"/>
      <c r="IW14" s="1360"/>
      <c r="IX14" s="1360"/>
      <c r="IY14" s="1360"/>
      <c r="IZ14" s="1361"/>
      <c r="JC14" s="8"/>
      <c r="JD14" s="1335" t="e">
        <f>#REF!</f>
        <v>#REF!</v>
      </c>
      <c r="JE14" s="1336"/>
      <c r="JF14" s="1336"/>
      <c r="JG14" s="1336"/>
      <c r="JH14" s="1336"/>
      <c r="JI14" s="1336"/>
      <c r="JJ14" s="1336"/>
      <c r="JK14" s="1336"/>
      <c r="JL14" s="1336"/>
      <c r="JM14" s="1336"/>
      <c r="JN14" s="1336"/>
      <c r="JO14" s="1336"/>
      <c r="JP14" s="1336"/>
      <c r="JQ14" s="1336"/>
      <c r="JR14" s="1336"/>
      <c r="JS14" s="1336"/>
      <c r="JT14" s="8"/>
      <c r="JU14" s="1352" t="e">
        <f>#REF!</f>
        <v>#REF!</v>
      </c>
      <c r="JV14" s="1352"/>
      <c r="JW14" s="1352"/>
      <c r="JX14" s="1352"/>
      <c r="JY14" s="1352"/>
      <c r="JZ14" s="1352"/>
      <c r="KA14" s="1352"/>
      <c r="KB14" s="1352"/>
      <c r="KC14" s="1352"/>
      <c r="KD14" s="8"/>
      <c r="KE14" s="1353" t="e">
        <f>#REF!</f>
        <v>#REF!</v>
      </c>
      <c r="KF14" s="1353"/>
      <c r="KG14" s="1353"/>
      <c r="KH14" s="1353"/>
      <c r="KI14" s="1353"/>
      <c r="KJ14" s="1353"/>
      <c r="KK14" s="1353"/>
      <c r="KL14" s="1353"/>
      <c r="KM14" s="1354"/>
      <c r="KN14" s="773"/>
      <c r="KO14" s="773"/>
      <c r="KP14" s="773"/>
    </row>
    <row r="15" spans="1:302" ht="15" customHeight="1" thickBot="1" x14ac:dyDescent="0.35">
      <c r="A15" s="400" t="e">
        <f>#REF!</f>
        <v>#REF!</v>
      </c>
      <c r="B15" s="737" t="e">
        <f>#REF!</f>
        <v>#REF!</v>
      </c>
      <c r="C15" s="737" t="e">
        <f>#REF!</f>
        <v>#REF!</v>
      </c>
      <c r="D15" s="737" t="e">
        <f>#REF!</f>
        <v>#REF!</v>
      </c>
      <c r="E15" s="737" t="e">
        <f>#REF!</f>
        <v>#REF!</v>
      </c>
      <c r="F15" s="736" t="e">
        <f>#REF!</f>
        <v>#REF!</v>
      </c>
      <c r="G15" s="736" t="e">
        <f>#REF!</f>
        <v>#REF!</v>
      </c>
      <c r="H15" s="736" t="e">
        <f>#REF!</f>
        <v>#REF!</v>
      </c>
      <c r="I15" s="736" t="e">
        <f>#REF!</f>
        <v>#REF!</v>
      </c>
      <c r="J15" s="338" t="e">
        <f t="shared" si="0"/>
        <v>#REF!</v>
      </c>
      <c r="K15" s="339" t="e">
        <f>#REF!</f>
        <v>#REF!</v>
      </c>
      <c r="L15" s="339" t="e">
        <f>#REF!</f>
        <v>#REF!</v>
      </c>
      <c r="M15" s="339" t="e">
        <f>#REF!</f>
        <v>#REF!</v>
      </c>
      <c r="N15" s="341" t="e">
        <f t="shared" si="1"/>
        <v>#REF!</v>
      </c>
      <c r="P15" s="499" t="s">
        <v>305</v>
      </c>
      <c r="Q15" s="143" t="e">
        <f>#REF!</f>
        <v>#REF!</v>
      </c>
      <c r="R15" s="112"/>
      <c r="S15" s="143" t="e">
        <f>#REF!</f>
        <v>#REF!</v>
      </c>
      <c r="T15" s="143" t="e">
        <f>#REF!</f>
        <v>#REF!</v>
      </c>
      <c r="U15" s="143" t="e">
        <f>#REF!</f>
        <v>#REF!</v>
      </c>
      <c r="V15" s="143" t="e">
        <f>#REF!</f>
        <v>#REF!</v>
      </c>
      <c r="W15" s="143" t="e">
        <f>#REF!</f>
        <v>#REF!</v>
      </c>
      <c r="X15" s="1250" t="e">
        <f>#REF!</f>
        <v>#REF!</v>
      </c>
      <c r="Y15" s="1250"/>
      <c r="Z15" s="1250"/>
      <c r="AA15" s="152"/>
      <c r="AB15" s="40"/>
      <c r="AC15" s="69" t="s">
        <v>113</v>
      </c>
      <c r="AD15" s="43"/>
      <c r="AE15" s="43"/>
      <c r="AF15" s="43"/>
      <c r="AG15" s="43"/>
      <c r="AH15" s="43"/>
      <c r="AI15" s="43"/>
      <c r="AJ15" s="43"/>
      <c r="AK15" s="43"/>
      <c r="AL15" s="46"/>
      <c r="AM15" s="54"/>
      <c r="AN15" s="117"/>
      <c r="AP15" s="291"/>
      <c r="AQ15" s="291"/>
      <c r="AR15" s="291"/>
      <c r="AS15" s="291"/>
      <c r="AT15" s="291"/>
      <c r="AU15" s="291"/>
      <c r="AV15" s="291"/>
      <c r="AW15" s="291"/>
      <c r="AX15" s="296"/>
      <c r="AY15" s="296"/>
      <c r="AZ15" s="296"/>
      <c r="BA15" s="296"/>
      <c r="BB15" s="296"/>
      <c r="BC15" s="296"/>
      <c r="BD15" s="296"/>
      <c r="BE15" s="296"/>
      <c r="BF15" s="296"/>
      <c r="BG15" s="296"/>
      <c r="BH15" s="296"/>
      <c r="BI15" s="30"/>
      <c r="BJ15" s="290"/>
      <c r="BK15" s="290"/>
      <c r="BL15" s="290"/>
      <c r="BM15" s="290"/>
      <c r="BN15" s="290"/>
      <c r="BO15" s="290"/>
      <c r="BP15" s="290"/>
      <c r="BQ15" s="290"/>
      <c r="BR15" s="290"/>
      <c r="BS15" s="290"/>
      <c r="BT15" s="290"/>
      <c r="BU15" s="290"/>
      <c r="BV15" s="155"/>
      <c r="BW15" s="193" t="s">
        <v>159</v>
      </c>
      <c r="BX15" s="190"/>
      <c r="BY15" s="203" t="e">
        <f>#REF!</f>
        <v>#REF!</v>
      </c>
      <c r="BZ15" s="209"/>
      <c r="CA15" s="210"/>
      <c r="CB15" s="208"/>
      <c r="CC15" s="1095" t="e">
        <f>#REF!</f>
        <v>#REF!</v>
      </c>
      <c r="CD15" s="1096"/>
      <c r="CE15" s="1096"/>
      <c r="CF15" s="1096"/>
      <c r="CG15" s="1097"/>
      <c r="CI15" s="657" t="e">
        <f>#REF!</f>
        <v>#REF!</v>
      </c>
      <c r="CJ15" s="1159" t="e">
        <f>#REF!</f>
        <v>#REF!</v>
      </c>
      <c r="CK15" s="1160"/>
      <c r="CL15" s="1160"/>
      <c r="CM15" s="1160"/>
      <c r="CN15" s="1160"/>
      <c r="CO15" s="1160"/>
      <c r="CP15" s="1160"/>
      <c r="CQ15" s="1160"/>
      <c r="CR15" s="1161"/>
      <c r="CS15" s="1162" t="e">
        <f>#REF!</f>
        <v>#REF!</v>
      </c>
      <c r="CT15" s="1162"/>
      <c r="CU15" s="1162"/>
      <c r="CV15" s="1162"/>
      <c r="CW15" s="1162"/>
      <c r="CX15" s="1162"/>
      <c r="CY15" s="1162"/>
      <c r="CZ15" s="1079" t="e">
        <f>#REF!</f>
        <v>#REF!</v>
      </c>
      <c r="DA15" s="1079"/>
      <c r="DB15" s="1079"/>
      <c r="DC15" s="596" t="e">
        <f>#REF!</f>
        <v>#REF!</v>
      </c>
      <c r="DD15" s="1078" t="e">
        <f>#REF!</f>
        <v>#REF!</v>
      </c>
      <c r="DE15" s="1078"/>
      <c r="DF15" s="1078"/>
      <c r="DG15" s="1078"/>
      <c r="DH15" s="1078"/>
      <c r="DI15" s="1078"/>
      <c r="DJ15" s="1079" t="e">
        <f>#REF!</f>
        <v>#REF!</v>
      </c>
      <c r="DK15" s="1079"/>
      <c r="DL15" s="1079"/>
      <c r="DM15" s="1077" t="e">
        <f>#REF!</f>
        <v>#REF!</v>
      </c>
      <c r="DN15" s="1077"/>
      <c r="DO15" s="1077"/>
      <c r="DP15" s="1077"/>
      <c r="DQ15" s="1077" t="e">
        <f>#REF!</f>
        <v>#REF!</v>
      </c>
      <c r="DR15" s="1077"/>
      <c r="DS15" s="1158"/>
      <c r="DT15" s="1158"/>
      <c r="DU15" s="1158"/>
      <c r="DV15" s="1158"/>
      <c r="DW15" s="1158"/>
      <c r="DX15" s="655" t="e">
        <f>#REF!</f>
        <v>#REF!</v>
      </c>
      <c r="DZ15" s="609"/>
      <c r="EA15" s="610"/>
      <c r="EB15" s="610"/>
      <c r="EC15" s="610"/>
      <c r="ED15" s="610"/>
      <c r="EE15" s="610"/>
      <c r="EF15" s="610"/>
      <c r="EG15" s="610"/>
      <c r="EH15" s="611" t="s">
        <v>70</v>
      </c>
      <c r="EI15" s="610"/>
      <c r="EJ15" s="610"/>
      <c r="EK15" s="610"/>
      <c r="EL15" s="610"/>
      <c r="EM15" s="610"/>
      <c r="EN15" s="610"/>
      <c r="EO15" s="610"/>
      <c r="EP15" s="610"/>
      <c r="EQ15" s="610"/>
      <c r="ER15" s="610"/>
      <c r="ES15" s="610"/>
      <c r="ET15" s="610"/>
      <c r="EU15" s="610"/>
      <c r="EV15" s="610"/>
      <c r="EW15" s="1184" t="s">
        <v>71</v>
      </c>
      <c r="EX15" s="1184"/>
      <c r="EY15" s="1184"/>
      <c r="EZ15" s="610"/>
      <c r="FA15" s="1184" t="s">
        <v>72</v>
      </c>
      <c r="FB15" s="1184"/>
      <c r="FC15" s="1184"/>
      <c r="FD15" s="1184"/>
      <c r="FE15" s="1184"/>
      <c r="FF15" s="610"/>
      <c r="FG15" s="610"/>
      <c r="FH15" s="610"/>
      <c r="FI15" s="610"/>
      <c r="FJ15" s="610"/>
      <c r="FK15" s="610"/>
      <c r="FL15" s="612"/>
      <c r="FN15" s="845"/>
      <c r="FO15" s="838" t="s">
        <v>661</v>
      </c>
      <c r="FP15" s="845"/>
      <c r="FQ15" s="845"/>
      <c r="FR15" s="845"/>
      <c r="FS15" s="845"/>
      <c r="FT15" s="844" t="s">
        <v>91</v>
      </c>
      <c r="FU15" s="845"/>
      <c r="FV15" s="845"/>
      <c r="FW15" s="845"/>
      <c r="FX15" s="845"/>
      <c r="FY15" s="845"/>
      <c r="FZ15" s="845"/>
      <c r="GA15" s="845"/>
      <c r="GB15" s="845"/>
      <c r="GC15" s="845"/>
      <c r="GD15" s="845"/>
      <c r="GE15" s="845"/>
      <c r="GF15" s="845"/>
      <c r="GG15" s="845"/>
      <c r="GH15" s="845"/>
      <c r="GI15" s="845"/>
      <c r="GJ15" s="845"/>
      <c r="GK15" s="845"/>
      <c r="GL15" s="845"/>
      <c r="GM15"/>
      <c r="GO15" s="266" t="s">
        <v>68</v>
      </c>
      <c r="GP15" s="1315" t="s">
        <v>1043</v>
      </c>
      <c r="GQ15" s="1316"/>
      <c r="GR15" s="1316"/>
      <c r="GS15" s="1316"/>
      <c r="GT15" s="1316"/>
      <c r="GU15" s="1316"/>
      <c r="GV15" s="1316"/>
      <c r="GW15" s="1316"/>
      <c r="GX15" s="1316"/>
      <c r="GY15" s="1316"/>
      <c r="GZ15" s="1316"/>
      <c r="HA15" s="1316"/>
      <c r="HB15" s="1316"/>
      <c r="HC15" s="1316"/>
      <c r="HD15" s="1316"/>
      <c r="HE15" s="1316"/>
      <c r="HF15" s="1316"/>
      <c r="HH15" s="153"/>
      <c r="HI15" s="153"/>
      <c r="HJ15" s="153"/>
      <c r="HK15" s="153"/>
      <c r="HL15" s="153"/>
      <c r="HM15" s="153"/>
      <c r="HN15" s="153"/>
      <c r="HO15" s="153"/>
      <c r="HP15" s="153"/>
      <c r="HQ15" s="153"/>
      <c r="HR15" s="153"/>
      <c r="HS15" s="153"/>
      <c r="HT15" s="153"/>
      <c r="HU15" s="153"/>
      <c r="HV15" s="153"/>
      <c r="HW15" s="153"/>
      <c r="HX15" s="153"/>
      <c r="HY15" s="153"/>
      <c r="HZ15" s="153"/>
      <c r="IA15" s="153"/>
      <c r="IB15" s="153"/>
      <c r="IC15" s="153"/>
      <c r="ID15" s="153"/>
      <c r="IE15" s="153"/>
      <c r="IF15" s="153"/>
      <c r="IG15" s="153"/>
      <c r="IH15" s="153"/>
      <c r="II15" s="153"/>
      <c r="IJ15" s="153"/>
      <c r="IK15" s="153"/>
      <c r="IL15" s="153"/>
      <c r="IM15" s="153"/>
      <c r="IN15" s="153"/>
      <c r="IO15" s="153"/>
      <c r="IP15" s="153"/>
      <c r="IQ15" s="153"/>
      <c r="IR15" s="153"/>
      <c r="IS15" s="153"/>
      <c r="IT15" s="153"/>
      <c r="IU15" s="153"/>
      <c r="IV15" s="153"/>
      <c r="IW15" s="153"/>
      <c r="IX15" s="153"/>
      <c r="IY15" s="153"/>
      <c r="IZ15" s="153"/>
      <c r="JC15" s="8"/>
      <c r="JD15" s="1326" t="s">
        <v>93</v>
      </c>
      <c r="JE15" s="1327"/>
      <c r="JF15" s="1327"/>
      <c r="JG15" s="1327"/>
      <c r="JH15" s="1327"/>
      <c r="JI15" s="1327"/>
      <c r="JJ15" s="1327"/>
      <c r="JK15" s="1327"/>
      <c r="JL15" s="1327"/>
      <c r="JM15" s="1327"/>
      <c r="JN15" s="1327"/>
      <c r="JO15" s="1327"/>
      <c r="JP15" s="1327"/>
      <c r="JQ15" s="1327"/>
      <c r="JR15" s="1327"/>
      <c r="JS15" s="1327"/>
      <c r="JT15" s="8"/>
      <c r="JU15" s="1328" t="s">
        <v>43</v>
      </c>
      <c r="JV15" s="1328"/>
      <c r="JW15" s="1328"/>
      <c r="JX15" s="1328"/>
      <c r="JY15" s="1328"/>
      <c r="JZ15" s="1328"/>
      <c r="KA15" s="1328"/>
      <c r="KB15" s="1328"/>
      <c r="KC15" s="1328"/>
      <c r="KD15" s="8"/>
      <c r="KE15" s="1327" t="s">
        <v>42</v>
      </c>
      <c r="KF15" s="1327"/>
      <c r="KG15" s="1327"/>
      <c r="KH15" s="1327"/>
      <c r="KI15" s="1327"/>
      <c r="KJ15" s="1327"/>
      <c r="KK15" s="1327"/>
      <c r="KL15" s="1327"/>
      <c r="KM15" s="1329"/>
      <c r="KN15" s="773"/>
      <c r="KO15" s="773"/>
      <c r="KP15" s="773"/>
    </row>
    <row r="16" spans="1:302" ht="14.25" customHeight="1" thickBot="1" x14ac:dyDescent="0.35">
      <c r="A16" s="400" t="e">
        <f>#REF!</f>
        <v>#REF!</v>
      </c>
      <c r="B16" s="737" t="e">
        <f>#REF!</f>
        <v>#REF!</v>
      </c>
      <c r="C16" s="737" t="e">
        <f>#REF!</f>
        <v>#REF!</v>
      </c>
      <c r="D16" s="737" t="e">
        <f>#REF!</f>
        <v>#REF!</v>
      </c>
      <c r="E16" s="737" t="e">
        <f>#REF!</f>
        <v>#REF!</v>
      </c>
      <c r="F16" s="736" t="e">
        <f>#REF!</f>
        <v>#REF!</v>
      </c>
      <c r="G16" s="736" t="e">
        <f>#REF!</f>
        <v>#REF!</v>
      </c>
      <c r="H16" s="736" t="e">
        <f>#REF!</f>
        <v>#REF!</v>
      </c>
      <c r="I16" s="736" t="e">
        <f>#REF!</f>
        <v>#REF!</v>
      </c>
      <c r="J16" s="338" t="e">
        <f t="shared" si="0"/>
        <v>#REF!</v>
      </c>
      <c r="K16" s="339" t="e">
        <f>#REF!</f>
        <v>#REF!</v>
      </c>
      <c r="L16" s="339" t="e">
        <f>#REF!</f>
        <v>#REF!</v>
      </c>
      <c r="M16" s="339" t="e">
        <f>#REF!</f>
        <v>#REF!</v>
      </c>
      <c r="N16" s="341" t="e">
        <f t="shared" si="1"/>
        <v>#REF!</v>
      </c>
      <c r="P16" s="499" t="s">
        <v>306</v>
      </c>
      <c r="Q16" s="143" t="e">
        <f>#REF!</f>
        <v>#REF!</v>
      </c>
      <c r="R16" s="143" t="e">
        <f>#REF!</f>
        <v>#REF!</v>
      </c>
      <c r="S16" s="143" t="e">
        <f>#REF!</f>
        <v>#REF!</v>
      </c>
      <c r="T16" s="143" t="e">
        <f>#REF!</f>
        <v>#REF!</v>
      </c>
      <c r="U16" s="143" t="e">
        <f>#REF!</f>
        <v>#REF!</v>
      </c>
      <c r="V16" s="143" t="e">
        <f>#REF!</f>
        <v>#REF!</v>
      </c>
      <c r="W16" s="143" t="e">
        <f>#REF!</f>
        <v>#REF!</v>
      </c>
      <c r="X16" s="1250" t="e">
        <f>#REF!</f>
        <v>#REF!</v>
      </c>
      <c r="Y16" s="1250"/>
      <c r="Z16" s="1250"/>
      <c r="AA16" s="153"/>
      <c r="AB16" s="40"/>
      <c r="AC16" s="51"/>
      <c r="AD16" s="43" t="s">
        <v>114</v>
      </c>
      <c r="AE16" s="43"/>
      <c r="AF16" s="43"/>
      <c r="AG16" s="43"/>
      <c r="AH16" s="43"/>
      <c r="AI16" s="43"/>
      <c r="AJ16" s="52" t="s">
        <v>104</v>
      </c>
      <c r="AK16" s="56"/>
      <c r="AL16" s="582" t="e">
        <f>#REF!</f>
        <v>#REF!</v>
      </c>
      <c r="AM16" s="54"/>
      <c r="AN16" s="117"/>
      <c r="AP16" s="411"/>
      <c r="AQ16" s="297"/>
      <c r="AR16" s="297"/>
      <c r="AS16" s="297"/>
      <c r="AT16" s="297"/>
      <c r="AU16" s="414" t="s">
        <v>701</v>
      </c>
      <c r="AV16" s="297"/>
      <c r="AW16" s="414" t="s">
        <v>702</v>
      </c>
      <c r="AX16" s="415"/>
      <c r="AY16" s="415"/>
      <c r="AZ16" s="415"/>
      <c r="BA16" s="415"/>
      <c r="BB16" s="414" t="s">
        <v>701</v>
      </c>
      <c r="BC16" s="415"/>
      <c r="BD16" s="414" t="s">
        <v>702</v>
      </c>
      <c r="BE16" s="415"/>
      <c r="BF16" s="415"/>
      <c r="BG16" s="415"/>
      <c r="BH16" s="415"/>
      <c r="BI16" s="298"/>
      <c r="BJ16" s="299"/>
      <c r="BK16" s="299"/>
      <c r="BL16" s="299"/>
      <c r="BM16" s="299"/>
      <c r="BN16" s="299"/>
      <c r="BO16" s="299"/>
      <c r="BP16" s="299"/>
      <c r="BQ16" s="299"/>
      <c r="BR16" s="299"/>
      <c r="BS16" s="299"/>
      <c r="BT16" s="299"/>
      <c r="BU16" s="300"/>
      <c r="BV16" s="155"/>
      <c r="BW16" s="211" t="e">
        <f>#REF!</f>
        <v>#REF!</v>
      </c>
      <c r="BX16" s="190"/>
      <c r="BY16" s="203" t="e">
        <f>#REF!</f>
        <v>#REF!</v>
      </c>
      <c r="BZ16" s="213"/>
      <c r="CA16" s="214"/>
      <c r="CB16" s="208"/>
      <c r="CC16" s="1095" t="e">
        <f>#REF!</f>
        <v>#REF!</v>
      </c>
      <c r="CD16" s="1096"/>
      <c r="CE16" s="1096"/>
      <c r="CF16" s="1096"/>
      <c r="CG16" s="1097"/>
      <c r="CI16" s="657" t="e">
        <f>#REF!</f>
        <v>#REF!</v>
      </c>
      <c r="CJ16" s="1159" t="e">
        <f>#REF!</f>
        <v>#REF!</v>
      </c>
      <c r="CK16" s="1160"/>
      <c r="CL16" s="1160"/>
      <c r="CM16" s="1160"/>
      <c r="CN16" s="1160"/>
      <c r="CO16" s="1160"/>
      <c r="CP16" s="1160"/>
      <c r="CQ16" s="1160"/>
      <c r="CR16" s="1161"/>
      <c r="CS16" s="1162" t="e">
        <f>#REF!</f>
        <v>#REF!</v>
      </c>
      <c r="CT16" s="1162"/>
      <c r="CU16" s="1162"/>
      <c r="CV16" s="1162"/>
      <c r="CW16" s="1162"/>
      <c r="CX16" s="1162"/>
      <c r="CY16" s="1162"/>
      <c r="CZ16" s="1079" t="e">
        <f>#REF!</f>
        <v>#REF!</v>
      </c>
      <c r="DA16" s="1079"/>
      <c r="DB16" s="1079"/>
      <c r="DC16" s="596" t="e">
        <f>#REF!</f>
        <v>#REF!</v>
      </c>
      <c r="DD16" s="1078" t="e">
        <f>#REF!</f>
        <v>#REF!</v>
      </c>
      <c r="DE16" s="1078"/>
      <c r="DF16" s="1078"/>
      <c r="DG16" s="1078"/>
      <c r="DH16" s="1078"/>
      <c r="DI16" s="1078"/>
      <c r="DJ16" s="1079" t="e">
        <f>#REF!</f>
        <v>#REF!</v>
      </c>
      <c r="DK16" s="1079"/>
      <c r="DL16" s="1079"/>
      <c r="DM16" s="1077" t="e">
        <f>#REF!</f>
        <v>#REF!</v>
      </c>
      <c r="DN16" s="1077"/>
      <c r="DO16" s="1077"/>
      <c r="DP16" s="1077"/>
      <c r="DQ16" s="1077" t="e">
        <f>#REF!</f>
        <v>#REF!</v>
      </c>
      <c r="DR16" s="1077"/>
      <c r="DS16" s="1158"/>
      <c r="DT16" s="1158"/>
      <c r="DU16" s="1158"/>
      <c r="DV16" s="1158"/>
      <c r="DW16" s="1158"/>
      <c r="DX16" s="655" t="e">
        <f>#REF!</f>
        <v>#REF!</v>
      </c>
      <c r="DZ16" s="613"/>
      <c r="EA16" s="613"/>
      <c r="EB16" s="613"/>
      <c r="EC16" s="613"/>
      <c r="ED16" s="613"/>
      <c r="EE16" s="613"/>
      <c r="EF16" s="613"/>
      <c r="EG16" s="613"/>
      <c r="EH16" s="613"/>
      <c r="EI16" s="613"/>
      <c r="EJ16" s="613"/>
      <c r="EK16" s="613"/>
      <c r="EL16" s="613"/>
      <c r="EM16" s="613"/>
      <c r="EN16" s="613"/>
      <c r="EO16" s="613"/>
      <c r="EP16" s="613"/>
      <c r="EQ16" s="613"/>
      <c r="ER16" s="613"/>
      <c r="ES16" s="613"/>
      <c r="ET16" s="613"/>
      <c r="EU16" s="613"/>
      <c r="EV16" s="613"/>
      <c r="EW16" s="613"/>
      <c r="EX16" s="613"/>
      <c r="EY16" s="613"/>
      <c r="EZ16" s="613"/>
      <c r="FA16" s="613"/>
      <c r="FB16" s="613"/>
      <c r="FC16" s="613"/>
      <c r="FD16" s="613"/>
      <c r="FE16" s="613"/>
      <c r="FF16" s="613"/>
      <c r="FG16" s="613"/>
      <c r="FH16" s="613"/>
      <c r="FI16" s="613"/>
      <c r="FJ16" s="613"/>
      <c r="FK16" s="613"/>
      <c r="FL16" s="613"/>
      <c r="FN16" s="739"/>
      <c r="FO16" s="849" t="s">
        <v>832</v>
      </c>
      <c r="FP16" s="739"/>
      <c r="FQ16" s="739"/>
      <c r="FR16" s="739"/>
      <c r="FS16" s="845"/>
      <c r="FT16" s="845"/>
      <c r="FU16" s="845"/>
      <c r="FV16" s="781" t="e">
        <f>#REF!</f>
        <v>#REF!</v>
      </c>
      <c r="FW16" s="1479" t="s">
        <v>1049</v>
      </c>
      <c r="FX16" s="1479"/>
      <c r="FY16" s="1479"/>
      <c r="FZ16" s="1479"/>
      <c r="GA16" s="1479"/>
      <c r="GB16" s="1479"/>
      <c r="GC16" s="1479"/>
      <c r="GD16" s="1479"/>
      <c r="GE16" s="1479"/>
      <c r="GF16" s="1479"/>
      <c r="GG16" s="1479"/>
      <c r="GH16" s="1479"/>
      <c r="GI16" s="1479"/>
      <c r="GJ16" s="1479"/>
      <c r="GK16" s="1479"/>
      <c r="GL16" s="1479"/>
      <c r="GM16"/>
      <c r="GO16" s="266"/>
      <c r="GP16" s="445" t="s">
        <v>925</v>
      </c>
      <c r="GQ16" s="445"/>
      <c r="GR16" s="446"/>
      <c r="GS16" s="446"/>
      <c r="GT16" s="446"/>
      <c r="GU16" s="446"/>
      <c r="GV16" s="446"/>
      <c r="GW16" s="446"/>
      <c r="GX16" s="446"/>
      <c r="GY16" s="446"/>
      <c r="GZ16" s="446"/>
      <c r="HA16" s="446"/>
      <c r="HB16" s="446"/>
      <c r="HC16" s="446"/>
      <c r="HD16" s="446"/>
      <c r="HE16" s="446"/>
      <c r="HF16" s="446"/>
      <c r="HH16" s="153"/>
      <c r="HI16" s="371"/>
      <c r="HJ16" s="1569" t="e">
        <f>#REF!</f>
        <v>#REF!</v>
      </c>
      <c r="HK16" s="1569"/>
      <c r="HL16" s="1569"/>
      <c r="HM16" s="1569"/>
      <c r="HN16" s="1569"/>
      <c r="HO16" s="1569"/>
      <c r="HP16" s="1569"/>
      <c r="HQ16" s="1569"/>
      <c r="HR16" s="1569"/>
      <c r="HS16" s="1569"/>
      <c r="HT16" s="1569"/>
      <c r="HU16" s="1569"/>
      <c r="HV16" s="1569"/>
      <c r="HW16" s="1569"/>
      <c r="HX16" s="1569"/>
      <c r="HY16" s="1569"/>
      <c r="HZ16" s="1569"/>
      <c r="IA16" s="479"/>
      <c r="IB16" s="479"/>
      <c r="IC16" s="1570" t="s">
        <v>1055</v>
      </c>
      <c r="ID16" s="1570"/>
      <c r="IE16" s="1570"/>
      <c r="IF16" s="1570"/>
      <c r="IG16" s="1570"/>
      <c r="IH16" s="1570"/>
      <c r="II16" s="1570"/>
      <c r="IJ16" s="1570"/>
      <c r="IK16" s="1570"/>
      <c r="IL16" s="1570"/>
      <c r="IM16" s="1570"/>
      <c r="IN16" s="1570"/>
      <c r="IO16" s="1570"/>
      <c r="IP16" s="1570"/>
      <c r="IQ16" s="1570"/>
      <c r="IR16" s="1570"/>
      <c r="IS16" s="1570"/>
      <c r="IT16" s="1570"/>
      <c r="IU16" s="1570"/>
      <c r="IV16" s="153"/>
      <c r="IW16" s="153"/>
      <c r="IX16" s="153"/>
      <c r="IY16" s="153"/>
      <c r="IZ16" s="153"/>
      <c r="JC16" s="8"/>
      <c r="JD16" s="51"/>
      <c r="JE16" s="8"/>
      <c r="JF16" s="8"/>
      <c r="JG16" s="8"/>
      <c r="JH16" s="8"/>
      <c r="JI16" s="8"/>
      <c r="JJ16" s="8"/>
      <c r="JK16" s="8"/>
      <c r="JL16" s="8"/>
      <c r="JM16" s="8"/>
      <c r="JN16" s="8"/>
      <c r="JO16" s="8"/>
      <c r="JP16" s="8"/>
      <c r="JQ16" s="8"/>
      <c r="JR16" s="8"/>
      <c r="JS16" s="8"/>
      <c r="JT16" s="8"/>
      <c r="JU16" s="8"/>
      <c r="JV16" s="8"/>
      <c r="JW16" s="8"/>
      <c r="JX16" s="8"/>
      <c r="JY16" s="8"/>
      <c r="JZ16" s="8"/>
      <c r="KA16" s="8"/>
      <c r="KB16" s="46"/>
      <c r="KC16" s="8"/>
      <c r="KD16" s="8"/>
      <c r="KE16" s="8"/>
      <c r="KF16" s="8"/>
      <c r="KG16" s="8"/>
      <c r="KH16" s="8"/>
      <c r="KI16" s="8"/>
      <c r="KJ16" s="8"/>
      <c r="KK16" s="8"/>
      <c r="KL16" s="8"/>
      <c r="KM16" s="110"/>
      <c r="KN16" s="773"/>
      <c r="KO16" s="773"/>
      <c r="KP16" s="773"/>
    </row>
    <row r="17" spans="1:302" ht="15" customHeight="1" thickBot="1" x14ac:dyDescent="0.35">
      <c r="A17" s="400" t="e">
        <f>#REF!</f>
        <v>#REF!</v>
      </c>
      <c r="B17" s="737" t="e">
        <f>#REF!</f>
        <v>#REF!</v>
      </c>
      <c r="C17" s="737" t="e">
        <f>#REF!</f>
        <v>#REF!</v>
      </c>
      <c r="D17" s="737" t="e">
        <f>#REF!</f>
        <v>#REF!</v>
      </c>
      <c r="E17" s="737" t="e">
        <f>#REF!</f>
        <v>#REF!</v>
      </c>
      <c r="F17" s="736" t="e">
        <f>#REF!</f>
        <v>#REF!</v>
      </c>
      <c r="G17" s="736" t="e">
        <f>#REF!</f>
        <v>#REF!</v>
      </c>
      <c r="H17" s="736" t="e">
        <f>#REF!</f>
        <v>#REF!</v>
      </c>
      <c r="I17" s="736" t="e">
        <f>#REF!</f>
        <v>#REF!</v>
      </c>
      <c r="J17" s="338" t="e">
        <f t="shared" si="0"/>
        <v>#REF!</v>
      </c>
      <c r="K17" s="339" t="e">
        <f>#REF!</f>
        <v>#REF!</v>
      </c>
      <c r="L17" s="339" t="e">
        <f>#REF!</f>
        <v>#REF!</v>
      </c>
      <c r="M17" s="339" t="e">
        <f>#REF!</f>
        <v>#REF!</v>
      </c>
      <c r="N17" s="341" t="e">
        <f t="shared" si="1"/>
        <v>#REF!</v>
      </c>
      <c r="P17" s="499" t="s">
        <v>307</v>
      </c>
      <c r="Q17" s="143" t="e">
        <f>#REF!</f>
        <v>#REF!</v>
      </c>
      <c r="R17" s="143" t="e">
        <f>#REF!</f>
        <v>#REF!</v>
      </c>
      <c r="S17" s="143" t="e">
        <f>#REF!</f>
        <v>#REF!</v>
      </c>
      <c r="T17" s="143" t="e">
        <f>#REF!</f>
        <v>#REF!</v>
      </c>
      <c r="U17" s="143" t="e">
        <f>#REF!</f>
        <v>#REF!</v>
      </c>
      <c r="V17" s="143" t="e">
        <f>#REF!</f>
        <v>#REF!</v>
      </c>
      <c r="W17" s="143" t="e">
        <f>#REF!</f>
        <v>#REF!</v>
      </c>
      <c r="X17" s="1250" t="e">
        <f>#REF!</f>
        <v>#REF!</v>
      </c>
      <c r="Y17" s="1250"/>
      <c r="Z17" s="1250"/>
      <c r="AA17" s="153"/>
      <c r="AB17" s="40"/>
      <c r="AC17" s="51"/>
      <c r="AD17" s="43" t="s">
        <v>115</v>
      </c>
      <c r="AE17" s="43"/>
      <c r="AF17" s="43"/>
      <c r="AG17" s="43"/>
      <c r="AH17" s="43"/>
      <c r="AI17" s="43"/>
      <c r="AJ17" s="52" t="s">
        <v>104</v>
      </c>
      <c r="AK17" s="56"/>
      <c r="AL17" s="582" t="e">
        <f>#REF!</f>
        <v>#REF!</v>
      </c>
      <c r="AM17" s="54"/>
      <c r="AN17" s="117"/>
      <c r="AP17" s="416"/>
      <c r="AQ17" s="291"/>
      <c r="AR17" s="291"/>
      <c r="AS17" s="291"/>
      <c r="AT17" s="291"/>
      <c r="AU17" s="291"/>
      <c r="AV17" s="291"/>
      <c r="AW17" s="291"/>
      <c r="AX17" s="296"/>
      <c r="AY17" s="296"/>
      <c r="AZ17" s="296"/>
      <c r="BA17" s="296"/>
      <c r="BB17" s="296"/>
      <c r="BC17" s="296"/>
      <c r="BD17" s="296"/>
      <c r="BE17" s="296"/>
      <c r="BF17" s="296"/>
      <c r="BG17" s="296"/>
      <c r="BH17" s="296"/>
      <c r="BI17" s="30"/>
      <c r="BJ17" s="301"/>
      <c r="BK17" s="301"/>
      <c r="BL17" s="301"/>
      <c r="BM17" s="301"/>
      <c r="BN17" s="301"/>
      <c r="BO17" s="301"/>
      <c r="BP17" s="301"/>
      <c r="BQ17" s="301"/>
      <c r="BR17" s="301"/>
      <c r="BS17" s="301"/>
      <c r="BT17" s="301"/>
      <c r="BU17" s="302"/>
      <c r="BV17" s="155"/>
      <c r="BW17" s="211" t="e">
        <f>#REF!</f>
        <v>#REF!</v>
      </c>
      <c r="BX17" s="190"/>
      <c r="BY17" s="203" t="e">
        <f>#REF!</f>
        <v>#REF!</v>
      </c>
      <c r="BZ17" s="203" t="e">
        <f>#REF!</f>
        <v>#REF!</v>
      </c>
      <c r="CA17" s="203" t="e">
        <f>#REF!</f>
        <v>#REF!</v>
      </c>
      <c r="CB17" s="208"/>
      <c r="CC17" s="1095" t="e">
        <f>#REF!</f>
        <v>#REF!</v>
      </c>
      <c r="CD17" s="1096"/>
      <c r="CE17" s="1096"/>
      <c r="CF17" s="1096"/>
      <c r="CG17" s="1097"/>
      <c r="CI17" s="657" t="e">
        <f>#REF!</f>
        <v>#REF!</v>
      </c>
      <c r="CJ17" s="1159" t="e">
        <f>#REF!</f>
        <v>#REF!</v>
      </c>
      <c r="CK17" s="1160"/>
      <c r="CL17" s="1160"/>
      <c r="CM17" s="1160"/>
      <c r="CN17" s="1160"/>
      <c r="CO17" s="1160"/>
      <c r="CP17" s="1160"/>
      <c r="CQ17" s="1160"/>
      <c r="CR17" s="1161"/>
      <c r="CS17" s="1162" t="e">
        <f>#REF!</f>
        <v>#REF!</v>
      </c>
      <c r="CT17" s="1162"/>
      <c r="CU17" s="1162"/>
      <c r="CV17" s="1162"/>
      <c r="CW17" s="1162"/>
      <c r="CX17" s="1162"/>
      <c r="CY17" s="1162"/>
      <c r="CZ17" s="1079" t="e">
        <f>#REF!</f>
        <v>#REF!</v>
      </c>
      <c r="DA17" s="1079"/>
      <c r="DB17" s="1079"/>
      <c r="DC17" s="596" t="e">
        <f>#REF!</f>
        <v>#REF!</v>
      </c>
      <c r="DD17" s="1078" t="e">
        <f>#REF!</f>
        <v>#REF!</v>
      </c>
      <c r="DE17" s="1078"/>
      <c r="DF17" s="1078"/>
      <c r="DG17" s="1078"/>
      <c r="DH17" s="1078"/>
      <c r="DI17" s="1078"/>
      <c r="DJ17" s="1079" t="e">
        <f>#REF!</f>
        <v>#REF!</v>
      </c>
      <c r="DK17" s="1079"/>
      <c r="DL17" s="1079"/>
      <c r="DM17" s="1077" t="e">
        <f>#REF!</f>
        <v>#REF!</v>
      </c>
      <c r="DN17" s="1077"/>
      <c r="DO17" s="1077"/>
      <c r="DP17" s="1077"/>
      <c r="DQ17" s="1077" t="e">
        <f>#REF!</f>
        <v>#REF!</v>
      </c>
      <c r="DR17" s="1077"/>
      <c r="DS17" s="1158"/>
      <c r="DT17" s="1158"/>
      <c r="DU17" s="1158"/>
      <c r="DV17" s="1158"/>
      <c r="DW17" s="1158"/>
      <c r="DX17" s="655" t="e">
        <f>#REF!</f>
        <v>#REF!</v>
      </c>
      <c r="DZ17" s="598" t="s">
        <v>68</v>
      </c>
      <c r="EA17" s="599" t="s">
        <v>73</v>
      </c>
      <c r="EB17" s="599"/>
      <c r="EC17" s="599"/>
      <c r="ED17" s="599"/>
      <c r="EE17" s="599"/>
      <c r="EF17" s="599"/>
      <c r="EG17" s="600"/>
      <c r="EH17" s="600"/>
      <c r="EI17" s="600"/>
      <c r="EJ17" s="600"/>
      <c r="EK17" s="600"/>
      <c r="EL17" s="600"/>
      <c r="EM17" s="600"/>
      <c r="EN17" s="600"/>
      <c r="EO17" s="600"/>
      <c r="EP17" s="600"/>
      <c r="EQ17" s="600"/>
      <c r="ER17" s="600"/>
      <c r="ES17" s="600"/>
      <c r="ET17" s="600"/>
      <c r="EU17" s="600"/>
      <c r="EV17" s="600"/>
      <c r="EW17" s="600"/>
      <c r="EX17" s="600"/>
      <c r="EY17" s="600"/>
      <c r="EZ17" s="600"/>
      <c r="FA17" s="600"/>
      <c r="FB17" s="600"/>
      <c r="FC17" s="600"/>
      <c r="FD17" s="600"/>
      <c r="FE17" s="600"/>
      <c r="FF17" s="600"/>
      <c r="FG17" s="600"/>
      <c r="FH17" s="600"/>
      <c r="FI17" s="600"/>
      <c r="FJ17" s="600"/>
      <c r="FK17" s="600"/>
      <c r="FL17" s="601"/>
      <c r="FN17" s="739"/>
      <c r="FO17" s="845"/>
      <c r="FP17" s="845"/>
      <c r="FQ17" s="845"/>
      <c r="FR17" s="845"/>
      <c r="FS17" s="845"/>
      <c r="FT17" s="739"/>
      <c r="FU17" s="739"/>
      <c r="FV17" s="438"/>
      <c r="FW17" s="1479"/>
      <c r="FX17" s="1479"/>
      <c r="FY17" s="1479"/>
      <c r="FZ17" s="1479"/>
      <c r="GA17" s="1479"/>
      <c r="GB17" s="1479"/>
      <c r="GC17" s="1479"/>
      <c r="GD17" s="1479"/>
      <c r="GE17" s="1479"/>
      <c r="GF17" s="1479"/>
      <c r="GG17" s="1479"/>
      <c r="GH17" s="1479"/>
      <c r="GI17" s="1479"/>
      <c r="GJ17" s="1479"/>
      <c r="GK17" s="1479"/>
      <c r="GL17" s="1479"/>
      <c r="GM17"/>
      <c r="GO17" s="266"/>
      <c r="GP17" s="446"/>
      <c r="GQ17" s="446"/>
      <c r="GR17" s="446"/>
      <c r="GS17" s="446"/>
      <c r="GT17" s="446"/>
      <c r="GU17" s="446"/>
      <c r="GV17" s="446"/>
      <c r="GW17" s="446"/>
      <c r="GX17" s="446"/>
      <c r="GY17" s="446"/>
      <c r="GZ17" s="446"/>
      <c r="HA17" s="446"/>
      <c r="HB17" s="446"/>
      <c r="HC17" s="446"/>
      <c r="HD17" s="446"/>
      <c r="HE17" s="446"/>
      <c r="HF17" s="446"/>
      <c r="HH17" s="153"/>
      <c r="HI17" s="813"/>
      <c r="HJ17" s="829"/>
      <c r="HK17" s="829"/>
      <c r="HL17" s="829"/>
      <c r="HM17" s="829"/>
      <c r="HN17" s="829"/>
      <c r="HO17" s="829"/>
      <c r="HP17" s="829"/>
      <c r="HQ17" s="829"/>
      <c r="HR17" s="829"/>
      <c r="HS17" s="829"/>
      <c r="HT17" s="829"/>
      <c r="HU17" s="829"/>
      <c r="HV17" s="829"/>
      <c r="HW17" s="829"/>
      <c r="HX17" s="829"/>
      <c r="HY17" s="829"/>
      <c r="HZ17" s="829"/>
      <c r="IA17" s="829"/>
      <c r="IB17" s="829"/>
      <c r="IC17" s="1570"/>
      <c r="ID17" s="1570"/>
      <c r="IE17" s="1570"/>
      <c r="IF17" s="1570"/>
      <c r="IG17" s="1570"/>
      <c r="IH17" s="1570"/>
      <c r="II17" s="1570"/>
      <c r="IJ17" s="1570"/>
      <c r="IK17" s="1570"/>
      <c r="IL17" s="1570"/>
      <c r="IM17" s="1570"/>
      <c r="IN17" s="1570"/>
      <c r="IO17" s="1570"/>
      <c r="IP17" s="1570"/>
      <c r="IQ17" s="1570"/>
      <c r="IR17" s="1570"/>
      <c r="IS17" s="1570"/>
      <c r="IT17" s="1570"/>
      <c r="IU17" s="1570"/>
      <c r="IV17" s="829"/>
      <c r="IW17" s="829"/>
      <c r="IX17" s="829"/>
      <c r="IY17" s="829"/>
      <c r="IZ17" s="829"/>
      <c r="JC17" s="8"/>
      <c r="JD17" s="462" t="s">
        <v>41</v>
      </c>
      <c r="JE17" s="772"/>
      <c r="JF17" s="772"/>
      <c r="JG17" s="388"/>
      <c r="JH17" s="389"/>
      <c r="JI17" s="389"/>
      <c r="JJ17" s="390"/>
      <c r="JK17" s="1402" t="e">
        <f>#REF!</f>
        <v>#REF!</v>
      </c>
      <c r="JL17" s="1403"/>
      <c r="JM17" s="1404"/>
      <c r="JN17" s="8"/>
      <c r="JO17" s="8"/>
      <c r="JP17" s="8"/>
      <c r="JQ17" s="8"/>
      <c r="JR17" s="8"/>
      <c r="JS17" s="8"/>
      <c r="JT17" s="8"/>
      <c r="JU17" s="8"/>
      <c r="JV17" s="8"/>
      <c r="JW17" s="8"/>
      <c r="JX17" s="8"/>
      <c r="JY17" s="8"/>
      <c r="JZ17" s="8"/>
      <c r="KA17" s="8"/>
      <c r="KB17" s="8"/>
      <c r="KC17" s="8"/>
      <c r="KD17" s="8"/>
      <c r="KE17" s="774"/>
      <c r="KF17" s="774"/>
      <c r="KG17" s="774"/>
      <c r="KH17" s="774"/>
      <c r="KI17" s="774"/>
      <c r="KJ17" s="1405"/>
      <c r="KK17" s="1405"/>
      <c r="KL17" s="1405"/>
      <c r="KM17" s="110"/>
      <c r="KN17" s="773"/>
      <c r="KO17" s="773"/>
      <c r="KP17" s="773"/>
    </row>
    <row r="18" spans="1:302" ht="15" customHeight="1" thickBot="1" x14ac:dyDescent="0.35">
      <c r="A18" s="400" t="e">
        <f>#REF!</f>
        <v>#REF!</v>
      </c>
      <c r="B18" s="737" t="e">
        <f>#REF!</f>
        <v>#REF!</v>
      </c>
      <c r="C18" s="737" t="e">
        <f>#REF!</f>
        <v>#REF!</v>
      </c>
      <c r="D18" s="737" t="e">
        <f>#REF!</f>
        <v>#REF!</v>
      </c>
      <c r="E18" s="737" t="e">
        <f>#REF!</f>
        <v>#REF!</v>
      </c>
      <c r="F18" s="736" t="e">
        <f>#REF!</f>
        <v>#REF!</v>
      </c>
      <c r="G18" s="736" t="e">
        <f>#REF!</f>
        <v>#REF!</v>
      </c>
      <c r="H18" s="736" t="e">
        <f>#REF!</f>
        <v>#REF!</v>
      </c>
      <c r="I18" s="736" t="e">
        <f>#REF!</f>
        <v>#REF!</v>
      </c>
      <c r="J18" s="338" t="e">
        <f t="shared" si="0"/>
        <v>#REF!</v>
      </c>
      <c r="K18" s="339" t="e">
        <f>#REF!</f>
        <v>#REF!</v>
      </c>
      <c r="L18" s="339" t="e">
        <f>#REF!</f>
        <v>#REF!</v>
      </c>
      <c r="M18" s="339" t="e">
        <f>#REF!</f>
        <v>#REF!</v>
      </c>
      <c r="N18" s="341" t="e">
        <f t="shared" si="1"/>
        <v>#REF!</v>
      </c>
      <c r="P18" s="499" t="s">
        <v>308</v>
      </c>
      <c r="Q18" s="143" t="e">
        <f>#REF!</f>
        <v>#REF!</v>
      </c>
      <c r="R18" s="112"/>
      <c r="S18" s="143" t="e">
        <f>#REF!</f>
        <v>#REF!</v>
      </c>
      <c r="T18" s="143" t="e">
        <f>#REF!</f>
        <v>#REF!</v>
      </c>
      <c r="U18" s="143" t="e">
        <f>#REF!</f>
        <v>#REF!</v>
      </c>
      <c r="V18" s="143" t="e">
        <f>#REF!</f>
        <v>#REF!</v>
      </c>
      <c r="W18" s="143" t="e">
        <f>#REF!</f>
        <v>#REF!</v>
      </c>
      <c r="X18" s="1250" t="e">
        <f>#REF!</f>
        <v>#REF!</v>
      </c>
      <c r="Y18" s="1250"/>
      <c r="Z18" s="1250"/>
      <c r="AA18" s="153"/>
      <c r="AB18" s="40"/>
      <c r="AC18" s="51"/>
      <c r="AD18" s="43" t="s">
        <v>116</v>
      </c>
      <c r="AE18" s="43"/>
      <c r="AF18" s="1115" t="e">
        <f>#REF!</f>
        <v>#REF!</v>
      </c>
      <c r="AG18" s="1116"/>
      <c r="AH18" s="1116"/>
      <c r="AI18" s="1116"/>
      <c r="AJ18" s="52" t="s">
        <v>104</v>
      </c>
      <c r="AK18" s="56"/>
      <c r="AL18" s="582" t="e">
        <f>#REF!</f>
        <v>#REF!</v>
      </c>
      <c r="AM18" s="54"/>
      <c r="AN18" s="118"/>
      <c r="AP18" s="1251" t="s">
        <v>703</v>
      </c>
      <c r="AQ18" s="1252"/>
      <c r="AR18" s="1252"/>
      <c r="AS18" s="1252"/>
      <c r="AT18" s="454"/>
      <c r="AU18" s="293" t="e">
        <f>#REF!</f>
        <v>#REF!</v>
      </c>
      <c r="AV18" s="454"/>
      <c r="AW18" s="293" t="e">
        <f>#REF!</f>
        <v>#REF!</v>
      </c>
      <c r="AX18" s="291" t="s">
        <v>698</v>
      </c>
      <c r="AY18" s="30"/>
      <c r="AZ18" s="30"/>
      <c r="BA18" s="301"/>
      <c r="BB18" s="293" t="e">
        <f>#REF!</f>
        <v>#REF!</v>
      </c>
      <c r="BC18" s="291"/>
      <c r="BD18" s="293" t="e">
        <f>#REF!</f>
        <v>#REF!</v>
      </c>
      <c r="BE18" s="294" t="s">
        <v>696</v>
      </c>
      <c r="BF18" s="30"/>
      <c r="BG18" s="30"/>
      <c r="BH18" s="30"/>
      <c r="BI18" s="30"/>
      <c r="BJ18" s="301"/>
      <c r="BK18" s="301"/>
      <c r="BL18" s="301"/>
      <c r="BM18" s="301"/>
      <c r="BN18" s="301"/>
      <c r="BO18" s="301"/>
      <c r="BP18" s="301"/>
      <c r="BQ18" s="301"/>
      <c r="BR18" s="301"/>
      <c r="BS18" s="301"/>
      <c r="BT18" s="301"/>
      <c r="BU18" s="302"/>
      <c r="BV18" s="155"/>
      <c r="BW18" s="424" t="s">
        <v>160</v>
      </c>
      <c r="BX18" s="201"/>
      <c r="BY18" s="215" t="e">
        <f>SUM(BY13:BY17)</f>
        <v>#REF!</v>
      </c>
      <c r="BZ18" s="215" t="e">
        <f>SUM(BZ13:BZ17)</f>
        <v>#REF!</v>
      </c>
      <c r="CA18" s="215" t="e">
        <f>SUM(CA13:CA17)</f>
        <v>#REF!</v>
      </c>
      <c r="CB18" s="208"/>
      <c r="CC18" s="1095" t="e">
        <f>#REF!</f>
        <v>#REF!</v>
      </c>
      <c r="CD18" s="1096"/>
      <c r="CE18" s="1096"/>
      <c r="CF18" s="1096"/>
      <c r="CG18" s="1097"/>
      <c r="CI18" s="1266" t="s">
        <v>272</v>
      </c>
      <c r="CJ18" s="1267"/>
      <c r="CK18" s="1267"/>
      <c r="CL18" s="1267"/>
      <c r="CM18" s="1267"/>
      <c r="CN18" s="1267"/>
      <c r="CO18" s="1267"/>
      <c r="CP18" s="1267"/>
      <c r="CQ18" s="1267"/>
      <c r="CR18" s="1267"/>
      <c r="CS18" s="1267"/>
      <c r="CT18" s="1267"/>
      <c r="CU18" s="1267"/>
      <c r="CV18" s="1267"/>
      <c r="CW18" s="1267"/>
      <c r="CX18" s="1267"/>
      <c r="CY18" s="1267"/>
      <c r="CZ18" s="1267"/>
      <c r="DA18" s="1267"/>
      <c r="DB18" s="1267"/>
      <c r="DC18" s="1267"/>
      <c r="DD18" s="1267"/>
      <c r="DE18" s="1267"/>
      <c r="DF18" s="1267"/>
      <c r="DG18" s="1267"/>
      <c r="DH18" s="1267"/>
      <c r="DI18" s="1267"/>
      <c r="DJ18" s="1267"/>
      <c r="DK18" s="1267"/>
      <c r="DL18" s="1267"/>
      <c r="DM18" s="1267"/>
      <c r="DN18" s="1267"/>
      <c r="DO18" s="1267"/>
      <c r="DP18" s="1267"/>
      <c r="DQ18" s="1267"/>
      <c r="DR18" s="1267"/>
      <c r="DS18" s="1267"/>
      <c r="DT18" s="1267"/>
      <c r="DU18" s="1267"/>
      <c r="DV18" s="1267"/>
      <c r="DW18" s="1267"/>
      <c r="DX18" s="1268"/>
      <c r="DZ18" s="602"/>
      <c r="EA18" s="603" t="s">
        <v>62</v>
      </c>
      <c r="EB18" s="461"/>
      <c r="EC18" s="461"/>
      <c r="ED18" s="1186" t="e">
        <f>#REF!</f>
        <v>#REF!</v>
      </c>
      <c r="EE18" s="1186"/>
      <c r="EF18" s="1186"/>
      <c r="EG18" s="1186"/>
      <c r="EH18" s="1186"/>
      <c r="EI18" s="1186"/>
      <c r="EJ18" s="1186"/>
      <c r="EK18" s="1186"/>
      <c r="EL18" s="1186"/>
      <c r="EM18" s="1186"/>
      <c r="EN18" s="1186"/>
      <c r="EO18" s="1186"/>
      <c r="EP18" s="1186"/>
      <c r="EQ18" s="1186"/>
      <c r="ER18" s="1186"/>
      <c r="ES18" s="461"/>
      <c r="ET18" s="603" t="s">
        <v>63</v>
      </c>
      <c r="EU18" s="461"/>
      <c r="EV18" s="461"/>
      <c r="EW18" s="461"/>
      <c r="EX18" s="1185" t="e">
        <f>#REF!</f>
        <v>#REF!</v>
      </c>
      <c r="EY18" s="1185"/>
      <c r="EZ18" s="1185"/>
      <c r="FA18" s="1185"/>
      <c r="FB18" s="1185"/>
      <c r="FC18" s="1185"/>
      <c r="FD18" s="1185"/>
      <c r="FE18" s="1185"/>
      <c r="FF18" s="461"/>
      <c r="FG18" s="461"/>
      <c r="FH18" s="1186" t="e">
        <f>#REF!</f>
        <v>#REF!</v>
      </c>
      <c r="FI18" s="1186"/>
      <c r="FJ18" s="1186"/>
      <c r="FK18" s="1186"/>
      <c r="FL18" s="1294"/>
      <c r="FN18" s="739"/>
      <c r="FO18" s="845"/>
      <c r="FP18" s="845"/>
      <c r="FQ18" s="845"/>
      <c r="FR18" s="845"/>
      <c r="FS18" s="845"/>
      <c r="FT18" s="845"/>
      <c r="FU18" s="845"/>
      <c r="FV18" s="845"/>
      <c r="FW18" s="845"/>
      <c r="FX18" s="845"/>
      <c r="FY18" s="845"/>
      <c r="FZ18" s="845"/>
      <c r="GA18" s="845"/>
      <c r="GB18" s="845"/>
      <c r="GC18" s="673"/>
      <c r="GD18" s="673"/>
      <c r="GE18" s="673"/>
      <c r="GF18" s="673"/>
      <c r="GG18" s="673"/>
      <c r="GH18" s="673"/>
      <c r="GI18" s="673"/>
      <c r="GJ18" s="673"/>
      <c r="GK18" s="673"/>
      <c r="GL18" s="673"/>
      <c r="GM18"/>
      <c r="GO18" s="266"/>
      <c r="GP18" s="1348" t="e">
        <f>#REF!</f>
        <v>#REF!</v>
      </c>
      <c r="GQ18" s="1348"/>
      <c r="GR18" s="1348"/>
      <c r="GS18" s="1348"/>
      <c r="GT18" s="1348"/>
      <c r="GU18" s="1348"/>
      <c r="GV18" s="1348"/>
      <c r="GW18" s="1348"/>
      <c r="GX18" s="1348"/>
      <c r="GY18" s="1348"/>
      <c r="GZ18" s="447"/>
      <c r="HA18" s="1348" t="e">
        <f>#REF!</f>
        <v>#REF!</v>
      </c>
      <c r="HB18" s="1348"/>
      <c r="HC18" s="1348"/>
      <c r="HD18" s="1348"/>
      <c r="HE18" s="1348"/>
      <c r="HF18" s="1348"/>
      <c r="HH18" s="153"/>
      <c r="HI18" s="827"/>
      <c r="HJ18" s="1571" t="s">
        <v>1031</v>
      </c>
      <c r="HK18" s="1571"/>
      <c r="HL18" s="1571"/>
      <c r="HM18" s="1571"/>
      <c r="HN18" s="1571"/>
      <c r="HO18" s="1571"/>
      <c r="HP18" s="1571"/>
      <c r="HQ18" s="1571"/>
      <c r="HR18" s="1571"/>
      <c r="HS18" s="1571"/>
      <c r="HT18" s="1571"/>
      <c r="HU18" s="1571"/>
      <c r="HV18" s="1571"/>
      <c r="HW18" s="1571"/>
      <c r="HX18" s="1571"/>
      <c r="HY18" s="1571"/>
      <c r="HZ18" s="827"/>
      <c r="IA18" s="827"/>
      <c r="IB18" s="827"/>
      <c r="IC18" s="1570"/>
      <c r="ID18" s="1570"/>
      <c r="IE18" s="1570"/>
      <c r="IF18" s="1570"/>
      <c r="IG18" s="1570"/>
      <c r="IH18" s="1570"/>
      <c r="II18" s="1570"/>
      <c r="IJ18" s="1570"/>
      <c r="IK18" s="1570"/>
      <c r="IL18" s="1570"/>
      <c r="IM18" s="1570"/>
      <c r="IN18" s="1570"/>
      <c r="IO18" s="1570"/>
      <c r="IP18" s="1570"/>
      <c r="IQ18" s="1570"/>
      <c r="IR18" s="1570"/>
      <c r="IS18" s="1570"/>
      <c r="IT18" s="1570"/>
      <c r="IU18" s="1570"/>
      <c r="IV18" s="827"/>
      <c r="IW18" s="827"/>
      <c r="IX18" s="827"/>
      <c r="IY18" s="827"/>
      <c r="IZ18" s="827"/>
      <c r="JC18" s="8"/>
      <c r="JD18" s="463"/>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774"/>
      <c r="KH18" s="774"/>
      <c r="KI18" s="774"/>
      <c r="KJ18" s="8"/>
      <c r="KK18" s="8"/>
      <c r="KL18" s="8"/>
      <c r="KM18" s="110"/>
      <c r="KN18" s="773"/>
      <c r="KO18" s="773"/>
      <c r="KP18" s="773"/>
    </row>
    <row r="19" spans="1:302" ht="15" customHeight="1" thickBot="1" x14ac:dyDescent="0.35">
      <c r="A19" s="400" t="e">
        <f>#REF!</f>
        <v>#REF!</v>
      </c>
      <c r="B19" s="737" t="e">
        <f>#REF!</f>
        <v>#REF!</v>
      </c>
      <c r="C19" s="737" t="e">
        <f>#REF!</f>
        <v>#REF!</v>
      </c>
      <c r="D19" s="737" t="e">
        <f>#REF!</f>
        <v>#REF!</v>
      </c>
      <c r="E19" s="737" t="e">
        <f>#REF!</f>
        <v>#REF!</v>
      </c>
      <c r="F19" s="736" t="e">
        <f>#REF!</f>
        <v>#REF!</v>
      </c>
      <c r="G19" s="736" t="e">
        <f>#REF!</f>
        <v>#REF!</v>
      </c>
      <c r="H19" s="736" t="e">
        <f>#REF!</f>
        <v>#REF!</v>
      </c>
      <c r="I19" s="736" t="e">
        <f>#REF!</f>
        <v>#REF!</v>
      </c>
      <c r="J19" s="338" t="e">
        <f t="shared" si="0"/>
        <v>#REF!</v>
      </c>
      <c r="K19" s="339" t="e">
        <f>#REF!</f>
        <v>#REF!</v>
      </c>
      <c r="L19" s="339" t="e">
        <f>#REF!</f>
        <v>#REF!</v>
      </c>
      <c r="M19" s="339" t="e">
        <f>#REF!</f>
        <v>#REF!</v>
      </c>
      <c r="N19" s="341" t="e">
        <f t="shared" si="1"/>
        <v>#REF!</v>
      </c>
      <c r="P19" s="499" t="s">
        <v>309</v>
      </c>
      <c r="Q19" s="143" t="e">
        <f>#REF!</f>
        <v>#REF!</v>
      </c>
      <c r="R19" s="112"/>
      <c r="S19" s="143" t="e">
        <f>#REF!</f>
        <v>#REF!</v>
      </c>
      <c r="T19" s="143" t="e">
        <f>#REF!</f>
        <v>#REF!</v>
      </c>
      <c r="U19" s="143" t="e">
        <f>#REF!</f>
        <v>#REF!</v>
      </c>
      <c r="V19" s="143" t="e">
        <f>#REF!</f>
        <v>#REF!</v>
      </c>
      <c r="W19" s="143" t="e">
        <f>#REF!</f>
        <v>#REF!</v>
      </c>
      <c r="X19" s="1250" t="e">
        <f>#REF!</f>
        <v>#REF!</v>
      </c>
      <c r="Y19" s="1250"/>
      <c r="Z19" s="1250"/>
      <c r="AA19" s="153"/>
      <c r="AB19" s="40"/>
      <c r="AC19" s="51"/>
      <c r="AD19" s="43" t="s">
        <v>116</v>
      </c>
      <c r="AE19" s="43"/>
      <c r="AF19" s="1115" t="e">
        <f>#REF!</f>
        <v>#REF!</v>
      </c>
      <c r="AG19" s="1116"/>
      <c r="AH19" s="1116"/>
      <c r="AI19" s="1116"/>
      <c r="AJ19" s="52"/>
      <c r="AK19" s="56"/>
      <c r="AL19" s="582" t="e">
        <f>#REF!</f>
        <v>#REF!</v>
      </c>
      <c r="AM19" s="54"/>
      <c r="AN19" s="119"/>
      <c r="AP19" s="1251"/>
      <c r="AQ19" s="1252"/>
      <c r="AR19" s="1252"/>
      <c r="AS19" s="1252"/>
      <c r="AT19" s="291"/>
      <c r="AU19" s="291"/>
      <c r="AV19" s="291"/>
      <c r="AW19" s="291"/>
      <c r="AX19" s="30"/>
      <c r="AY19" s="30"/>
      <c r="AZ19" s="30"/>
      <c r="BA19" s="30"/>
      <c r="BB19" s="30"/>
      <c r="BC19" s="30"/>
      <c r="BD19" s="30"/>
      <c r="BE19" s="30"/>
      <c r="BF19" s="30"/>
      <c r="BG19" s="30"/>
      <c r="BH19" s="30"/>
      <c r="BI19" s="30"/>
      <c r="BJ19" s="301"/>
      <c r="BK19" s="301"/>
      <c r="BL19" s="301"/>
      <c r="BM19" s="301"/>
      <c r="BN19" s="301"/>
      <c r="BO19" s="301"/>
      <c r="BP19" s="301"/>
      <c r="BQ19" s="301"/>
      <c r="BR19" s="301"/>
      <c r="BS19" s="301"/>
      <c r="BT19" s="301"/>
      <c r="BU19" s="302"/>
      <c r="BV19" s="495"/>
      <c r="BW19" s="575" t="s">
        <v>795</v>
      </c>
      <c r="BX19" s="201"/>
      <c r="BY19" s="191"/>
      <c r="BZ19" s="140"/>
      <c r="CA19" s="140"/>
      <c r="CB19" s="208"/>
      <c r="CC19" s="1095" t="e">
        <f>#REF!</f>
        <v>#REF!</v>
      </c>
      <c r="CD19" s="1096"/>
      <c r="CE19" s="1096"/>
      <c r="CF19" s="1096"/>
      <c r="CG19" s="1097"/>
      <c r="CI19" s="657" t="e">
        <f>#REF!</f>
        <v>#REF!</v>
      </c>
      <c r="CJ19" s="1443" t="s">
        <v>277</v>
      </c>
      <c r="CK19" s="1443"/>
      <c r="CL19" s="1444" t="e">
        <f>#REF!</f>
        <v>#REF!</v>
      </c>
      <c r="CM19" s="1444"/>
      <c r="CN19" s="1444"/>
      <c r="CO19" s="1444"/>
      <c r="CP19" s="1444"/>
      <c r="CQ19" s="1444"/>
      <c r="CR19" s="1444"/>
      <c r="CS19" s="1078" t="e">
        <f>#REF!</f>
        <v>#REF!</v>
      </c>
      <c r="CT19" s="1078"/>
      <c r="CU19" s="1078"/>
      <c r="CV19" s="1078"/>
      <c r="CW19" s="1078"/>
      <c r="CX19" s="1078"/>
      <c r="CY19" s="1078"/>
      <c r="CZ19" s="1079" t="e">
        <f>#REF!</f>
        <v>#REF!</v>
      </c>
      <c r="DA19" s="1079"/>
      <c r="DB19" s="1079"/>
      <c r="DC19" s="596" t="e">
        <f>#REF!</f>
        <v>#REF!</v>
      </c>
      <c r="DD19" s="1078" t="e">
        <f>#REF!</f>
        <v>#REF!</v>
      </c>
      <c r="DE19" s="1078"/>
      <c r="DF19" s="1078"/>
      <c r="DG19" s="1078"/>
      <c r="DH19" s="1078"/>
      <c r="DI19" s="1078"/>
      <c r="DJ19" s="1079" t="e">
        <f>#REF!</f>
        <v>#REF!</v>
      </c>
      <c r="DK19" s="1079"/>
      <c r="DL19" s="1079"/>
      <c r="DM19" s="1077" t="e">
        <f>#REF!</f>
        <v>#REF!</v>
      </c>
      <c r="DN19" s="1077"/>
      <c r="DO19" s="1077"/>
      <c r="DP19" s="1077"/>
      <c r="DQ19" s="1077" t="e">
        <f>#REF!</f>
        <v>#REF!</v>
      </c>
      <c r="DR19" s="1077"/>
      <c r="DS19" s="1077" t="e">
        <f>#REF!</f>
        <v>#REF!</v>
      </c>
      <c r="DT19" s="1077"/>
      <c r="DU19" s="1077"/>
      <c r="DV19" s="1077"/>
      <c r="DW19" s="1077"/>
      <c r="DX19" s="655" t="e">
        <f>#REF!</f>
        <v>#REF!</v>
      </c>
      <c r="DZ19" s="602"/>
      <c r="EA19" s="461"/>
      <c r="EB19" s="461"/>
      <c r="EC19" s="461"/>
      <c r="ED19" s="461"/>
      <c r="EE19" s="461"/>
      <c r="EF19" s="461"/>
      <c r="EG19" s="461"/>
      <c r="EH19" s="461"/>
      <c r="EI19" s="461"/>
      <c r="EJ19" s="461"/>
      <c r="EK19" s="461"/>
      <c r="EL19" s="461"/>
      <c r="EM19" s="461"/>
      <c r="EN19" s="461"/>
      <c r="EO19" s="461"/>
      <c r="EP19" s="461"/>
      <c r="EQ19" s="461"/>
      <c r="ER19" s="461"/>
      <c r="ES19" s="461"/>
      <c r="ET19" s="461"/>
      <c r="EU19" s="461"/>
      <c r="EV19" s="461"/>
      <c r="EW19" s="461"/>
      <c r="EX19" s="461"/>
      <c r="EY19" s="1301" t="s">
        <v>64</v>
      </c>
      <c r="EZ19" s="1301"/>
      <c r="FA19" s="1301"/>
      <c r="FB19" s="1301"/>
      <c r="FC19" s="1301"/>
      <c r="FD19" s="1301"/>
      <c r="FE19" s="461"/>
      <c r="FF19" s="461"/>
      <c r="FG19" s="461"/>
      <c r="FH19" s="1301" t="s">
        <v>65</v>
      </c>
      <c r="FI19" s="1301"/>
      <c r="FJ19" s="1301"/>
      <c r="FK19" s="1301"/>
      <c r="FL19" s="1302"/>
      <c r="FN19" s="255" t="s">
        <v>74</v>
      </c>
      <c r="FO19" s="1466" t="s">
        <v>1039</v>
      </c>
      <c r="FP19" s="1467"/>
      <c r="FQ19" s="1467"/>
      <c r="FR19" s="1467"/>
      <c r="FS19" s="1467"/>
      <c r="FT19" s="1467"/>
      <c r="FU19" s="1467"/>
      <c r="FV19" s="1467"/>
      <c r="FW19" s="1467"/>
      <c r="FX19" s="1467"/>
      <c r="FY19" s="1467"/>
      <c r="FZ19" s="1467"/>
      <c r="GA19" s="1467"/>
      <c r="GB19" s="1467"/>
      <c r="GC19" s="1467"/>
      <c r="GD19" s="1467"/>
      <c r="GE19" s="1467"/>
      <c r="GF19" s="1467"/>
      <c r="GG19" s="1467"/>
      <c r="GH19" s="1467"/>
      <c r="GI19" s="1467"/>
      <c r="GJ19" s="1467"/>
      <c r="GK19" s="1467"/>
      <c r="GL19" s="1468"/>
      <c r="GM19"/>
      <c r="GO19" s="266"/>
      <c r="GP19" s="262" t="s">
        <v>96</v>
      </c>
      <c r="GQ19" s="262"/>
      <c r="GR19" s="739"/>
      <c r="GS19" s="739"/>
      <c r="GT19" s="739"/>
      <c r="GU19" s="739"/>
      <c r="GV19" s="739"/>
      <c r="GW19" s="739"/>
      <c r="GX19" s="739"/>
      <c r="GY19" s="739"/>
      <c r="GZ19" s="739"/>
      <c r="HA19" s="448" t="s">
        <v>97</v>
      </c>
      <c r="HB19" s="739"/>
      <c r="HC19" s="739"/>
      <c r="HD19" s="739"/>
      <c r="HE19" s="739"/>
      <c r="HF19" s="739"/>
      <c r="HH19" s="153"/>
      <c r="HI19" s="813"/>
      <c r="HJ19" s="646"/>
      <c r="HK19" s="646"/>
      <c r="HL19" s="646"/>
      <c r="HM19" s="646"/>
      <c r="HN19" s="646"/>
      <c r="HO19" s="646"/>
      <c r="HP19" s="646"/>
      <c r="HQ19" s="646"/>
      <c r="HR19" s="646"/>
      <c r="HS19" s="646"/>
      <c r="HT19" s="646"/>
      <c r="HU19" s="646"/>
      <c r="HV19" s="646"/>
      <c r="HW19" s="646"/>
      <c r="HX19" s="646"/>
      <c r="HY19" s="646"/>
      <c r="HZ19" s="646"/>
      <c r="IA19" s="646"/>
      <c r="IB19" s="646"/>
      <c r="IC19" s="646"/>
      <c r="ID19" s="646"/>
      <c r="IE19" s="646"/>
      <c r="IF19" s="646"/>
      <c r="IG19" s="646"/>
      <c r="IH19" s="646"/>
      <c r="II19" s="813"/>
      <c r="IJ19" s="813"/>
      <c r="IK19" s="813"/>
      <c r="IL19" s="813"/>
      <c r="IM19" s="813"/>
      <c r="IN19" s="813"/>
      <c r="IO19" s="813"/>
      <c r="IP19" s="813"/>
      <c r="IQ19" s="813"/>
      <c r="IR19" s="813"/>
      <c r="IS19" s="813"/>
      <c r="IT19" s="813"/>
      <c r="IU19" s="813"/>
      <c r="IV19" s="813"/>
      <c r="IW19" s="813"/>
      <c r="IX19" s="813"/>
      <c r="IY19" s="813"/>
      <c r="IZ19" s="813"/>
      <c r="JC19" s="8"/>
      <c r="JD19" s="464" t="s">
        <v>417</v>
      </c>
      <c r="JE19" s="465"/>
      <c r="JF19" s="465"/>
      <c r="JG19" s="465"/>
      <c r="JH19" s="465"/>
      <c r="JI19" s="465"/>
      <c r="JJ19" s="465"/>
      <c r="JK19" s="465"/>
      <c r="JL19" s="465"/>
      <c r="JM19" s="465"/>
      <c r="JN19" s="465"/>
      <c r="JO19" s="465"/>
      <c r="JP19" s="465"/>
      <c r="JQ19" s="465"/>
      <c r="JR19" s="465"/>
      <c r="JS19" s="465"/>
      <c r="JT19" s="465"/>
      <c r="JU19" s="465"/>
      <c r="JV19" s="465"/>
      <c r="JW19" s="465"/>
      <c r="JX19" s="465"/>
      <c r="JY19" s="465"/>
      <c r="JZ19" s="465"/>
      <c r="KA19" s="465"/>
      <c r="KB19" s="465"/>
      <c r="KC19" s="465"/>
      <c r="KD19" s="45"/>
      <c r="KE19" s="770"/>
      <c r="KF19" s="770"/>
      <c r="KG19" s="770"/>
      <c r="KH19" s="770"/>
      <c r="KI19" s="770"/>
      <c r="KJ19" s="1406" t="e">
        <f>#REF!</f>
        <v>#REF!</v>
      </c>
      <c r="KK19" s="1406"/>
      <c r="KL19" s="1406"/>
      <c r="KM19" s="771"/>
      <c r="KN19" s="773"/>
      <c r="KO19" s="773"/>
      <c r="KP19" s="773"/>
    </row>
    <row r="20" spans="1:302" ht="15" customHeight="1" thickBot="1" x14ac:dyDescent="0.35">
      <c r="A20" s="400" t="e">
        <f>#REF!</f>
        <v>#REF!</v>
      </c>
      <c r="B20" s="737" t="e">
        <f>#REF!</f>
        <v>#REF!</v>
      </c>
      <c r="C20" s="737" t="e">
        <f>#REF!</f>
        <v>#REF!</v>
      </c>
      <c r="D20" s="737" t="e">
        <f>#REF!</f>
        <v>#REF!</v>
      </c>
      <c r="E20" s="737" t="e">
        <f>#REF!</f>
        <v>#REF!</v>
      </c>
      <c r="F20" s="736" t="e">
        <f>#REF!</f>
        <v>#REF!</v>
      </c>
      <c r="G20" s="736" t="e">
        <f>#REF!</f>
        <v>#REF!</v>
      </c>
      <c r="H20" s="736" t="e">
        <f>#REF!</f>
        <v>#REF!</v>
      </c>
      <c r="I20" s="736" t="e">
        <f>#REF!</f>
        <v>#REF!</v>
      </c>
      <c r="J20" s="338" t="e">
        <f t="shared" si="0"/>
        <v>#REF!</v>
      </c>
      <c r="K20" s="339" t="e">
        <f>#REF!</f>
        <v>#REF!</v>
      </c>
      <c r="L20" s="339" t="e">
        <f>#REF!</f>
        <v>#REF!</v>
      </c>
      <c r="M20" s="339" t="e">
        <f>#REF!</f>
        <v>#REF!</v>
      </c>
      <c r="N20" s="341" t="e">
        <f t="shared" si="1"/>
        <v>#REF!</v>
      </c>
      <c r="P20" s="499" t="s">
        <v>128</v>
      </c>
      <c r="Q20" s="143" t="e">
        <f>#REF!</f>
        <v>#REF!</v>
      </c>
      <c r="R20" s="112"/>
      <c r="S20" s="143" t="e">
        <f>#REF!</f>
        <v>#REF!</v>
      </c>
      <c r="T20" s="143" t="e">
        <f>#REF!</f>
        <v>#REF!</v>
      </c>
      <c r="U20" s="143" t="e">
        <f>#REF!</f>
        <v>#REF!</v>
      </c>
      <c r="V20" s="143" t="e">
        <f>#REF!</f>
        <v>#REF!</v>
      </c>
      <c r="W20" s="143" t="e">
        <f>#REF!</f>
        <v>#REF!</v>
      </c>
      <c r="X20" s="1250" t="e">
        <f>#REF!</f>
        <v>#REF!</v>
      </c>
      <c r="Y20" s="1250"/>
      <c r="Z20" s="1250"/>
      <c r="AA20" s="153"/>
      <c r="AB20" s="40"/>
      <c r="AC20" s="57" t="s">
        <v>117</v>
      </c>
      <c r="AD20" s="58"/>
      <c r="AE20" s="58"/>
      <c r="AF20" s="58"/>
      <c r="AG20" s="58"/>
      <c r="AH20" s="58"/>
      <c r="AI20" s="58"/>
      <c r="AJ20" s="58"/>
      <c r="AK20" s="58"/>
      <c r="AL20" s="58"/>
      <c r="AM20" s="59"/>
      <c r="AN20" s="584" t="e">
        <f>SUM(AL16:AL19)</f>
        <v>#REF!</v>
      </c>
      <c r="AP20" s="1251"/>
      <c r="AQ20" s="1252"/>
      <c r="AR20" s="1252"/>
      <c r="AS20" s="1252"/>
      <c r="AT20" s="454"/>
      <c r="AU20" s="293" t="e">
        <f>#REF!</f>
        <v>#REF!</v>
      </c>
      <c r="AV20" s="454"/>
      <c r="AW20" s="293" t="e">
        <f>#REF!</f>
        <v>#REF!</v>
      </c>
      <c r="AX20" s="291" t="s">
        <v>699</v>
      </c>
      <c r="AY20" s="30"/>
      <c r="AZ20" s="30"/>
      <c r="BA20" s="301"/>
      <c r="BB20" s="293" t="e">
        <f>#REF!</f>
        <v>#REF!</v>
      </c>
      <c r="BC20" s="291"/>
      <c r="BD20" s="293" t="e">
        <f>#REF!</f>
        <v>#REF!</v>
      </c>
      <c r="BE20" s="294" t="s">
        <v>697</v>
      </c>
      <c r="BF20" s="30"/>
      <c r="BG20" s="30"/>
      <c r="BH20" s="30"/>
      <c r="BI20" s="30"/>
      <c r="BJ20" s="301"/>
      <c r="BK20" s="301"/>
      <c r="BL20" s="301"/>
      <c r="BM20" s="301"/>
      <c r="BN20" s="301"/>
      <c r="BO20" s="301"/>
      <c r="BP20" s="301"/>
      <c r="BQ20" s="301"/>
      <c r="BR20" s="301"/>
      <c r="BS20" s="301"/>
      <c r="BT20" s="301"/>
      <c r="BU20" s="302"/>
      <c r="BV20" s="495"/>
      <c r="BW20" s="193" t="s">
        <v>161</v>
      </c>
      <c r="BX20" s="190"/>
      <c r="BY20" s="216" t="e">
        <f>#REF!</f>
        <v>#REF!</v>
      </c>
      <c r="BZ20" s="209"/>
      <c r="CA20" s="205"/>
      <c r="CB20" s="208"/>
      <c r="CC20" s="1095" t="e">
        <f>#REF!</f>
        <v>#REF!</v>
      </c>
      <c r="CD20" s="1096"/>
      <c r="CE20" s="1096"/>
      <c r="CF20" s="1096"/>
      <c r="CG20" s="1097"/>
      <c r="CI20" s="657" t="e">
        <f>#REF!</f>
        <v>#REF!</v>
      </c>
      <c r="CJ20" s="1077" t="e">
        <f>#REF!</f>
        <v>#REF!</v>
      </c>
      <c r="CK20" s="1077"/>
      <c r="CL20" s="1077"/>
      <c r="CM20" s="1077"/>
      <c r="CN20" s="1077"/>
      <c r="CO20" s="1077"/>
      <c r="CP20" s="1077"/>
      <c r="CQ20" s="1077"/>
      <c r="CR20" s="1077"/>
      <c r="CS20" s="1078" t="e">
        <f>#REF!</f>
        <v>#REF!</v>
      </c>
      <c r="CT20" s="1078"/>
      <c r="CU20" s="1078"/>
      <c r="CV20" s="1078"/>
      <c r="CW20" s="1078"/>
      <c r="CX20" s="1078"/>
      <c r="CY20" s="1078"/>
      <c r="CZ20" s="1079" t="e">
        <f>#REF!</f>
        <v>#REF!</v>
      </c>
      <c r="DA20" s="1079"/>
      <c r="DB20" s="1079"/>
      <c r="DC20" s="596" t="e">
        <f>#REF!</f>
        <v>#REF!</v>
      </c>
      <c r="DD20" s="1078" t="e">
        <f>#REF!</f>
        <v>#REF!</v>
      </c>
      <c r="DE20" s="1078"/>
      <c r="DF20" s="1078"/>
      <c r="DG20" s="1078"/>
      <c r="DH20" s="1078"/>
      <c r="DI20" s="1078"/>
      <c r="DJ20" s="1079" t="e">
        <f>#REF!</f>
        <v>#REF!</v>
      </c>
      <c r="DK20" s="1079"/>
      <c r="DL20" s="1079"/>
      <c r="DM20" s="1077" t="e">
        <f>#REF!</f>
        <v>#REF!</v>
      </c>
      <c r="DN20" s="1077"/>
      <c r="DO20" s="1077"/>
      <c r="DP20" s="1077"/>
      <c r="DQ20" s="1077" t="e">
        <f>#REF!</f>
        <v>#REF!</v>
      </c>
      <c r="DR20" s="1077"/>
      <c r="DS20" s="1077" t="e">
        <f>#REF!</f>
        <v>#REF!</v>
      </c>
      <c r="DT20" s="1077"/>
      <c r="DU20" s="1077"/>
      <c r="DV20" s="1077"/>
      <c r="DW20" s="1077"/>
      <c r="DX20" s="655" t="e">
        <f>#REF!</f>
        <v>#REF!</v>
      </c>
      <c r="DZ20" s="602"/>
      <c r="EA20" s="603" t="s">
        <v>67</v>
      </c>
      <c r="EB20" s="461"/>
      <c r="EC20" s="461"/>
      <c r="ED20" s="1293" t="e">
        <f>#REF!</f>
        <v>#REF!</v>
      </c>
      <c r="EE20" s="1308"/>
      <c r="EF20" s="1308"/>
      <c r="EG20" s="1308"/>
      <c r="EH20" s="1308"/>
      <c r="EI20" s="1308"/>
      <c r="EJ20" s="1308"/>
      <c r="EK20" s="1308"/>
      <c r="EL20" s="1308"/>
      <c r="EM20" s="1308"/>
      <c r="EN20" s="1308"/>
      <c r="EO20" s="1308"/>
      <c r="EP20" s="1308"/>
      <c r="EQ20" s="1308"/>
      <c r="ER20" s="1308"/>
      <c r="ES20" s="1308"/>
      <c r="ET20" s="1308"/>
      <c r="EU20" s="1308"/>
      <c r="EV20" s="1308"/>
      <c r="EW20" s="461"/>
      <c r="EX20" s="1185" t="e">
        <f>#REF!</f>
        <v>#REF!</v>
      </c>
      <c r="EY20" s="1185"/>
      <c r="EZ20" s="1185"/>
      <c r="FA20" s="1185"/>
      <c r="FB20" s="1185"/>
      <c r="FC20" s="1185"/>
      <c r="FD20" s="1185"/>
      <c r="FE20" s="1185"/>
      <c r="FF20" s="461"/>
      <c r="FG20" s="461"/>
      <c r="FH20" s="461"/>
      <c r="FI20" s="461"/>
      <c r="FJ20" s="461"/>
      <c r="FK20" s="461"/>
      <c r="FL20" s="604"/>
      <c r="FN20" s="255"/>
      <c r="FO20" s="739"/>
      <c r="FP20" s="263"/>
      <c r="FQ20" s="257"/>
      <c r="FR20" s="270"/>
      <c r="FS20" s="270"/>
      <c r="FT20" s="270"/>
      <c r="FU20" s="270"/>
      <c r="FV20" s="270"/>
      <c r="FW20" s="270"/>
      <c r="FX20" s="270"/>
      <c r="FY20" s="270"/>
      <c r="FZ20" s="270"/>
      <c r="GA20" s="270"/>
      <c r="GB20" s="270"/>
      <c r="GC20" s="270"/>
      <c r="GD20" s="270"/>
      <c r="GE20" s="270"/>
      <c r="GF20" s="270"/>
      <c r="GG20" s="270"/>
      <c r="GH20" s="270"/>
      <c r="GI20" s="270"/>
      <c r="GJ20" s="270"/>
      <c r="GK20" s="270"/>
      <c r="GL20" s="270"/>
      <c r="GM20"/>
      <c r="GO20" s="266"/>
      <c r="GP20" s="1319" t="e">
        <f>#REF!</f>
        <v>#REF!</v>
      </c>
      <c r="GQ20" s="1319"/>
      <c r="GR20" s="1319"/>
      <c r="GS20" s="1319"/>
      <c r="GT20" s="1319"/>
      <c r="GU20" s="1319"/>
      <c r="GV20" s="1319"/>
      <c r="GW20" s="1319"/>
      <c r="GX20" s="1319"/>
      <c r="GY20" s="1319"/>
      <c r="GZ20" s="1319"/>
      <c r="HA20" s="1319"/>
      <c r="HB20" s="1319"/>
      <c r="HC20" s="1319"/>
      <c r="HD20" s="1319"/>
      <c r="HE20" s="1319"/>
      <c r="HF20" s="1319"/>
      <c r="HH20" s="153"/>
      <c r="HI20" s="813"/>
      <c r="HJ20" s="570" t="e">
        <f>#REF!</f>
        <v>#REF!</v>
      </c>
      <c r="HK20" s="1572" t="s">
        <v>1029</v>
      </c>
      <c r="HL20" s="1571"/>
      <c r="HM20" s="1571"/>
      <c r="HN20" s="1571"/>
      <c r="HO20" s="1571"/>
      <c r="HP20" s="1571"/>
      <c r="HQ20" s="1571"/>
      <c r="HR20" s="1571"/>
      <c r="HS20" s="1571"/>
      <c r="HT20" s="1571"/>
      <c r="HU20" s="1571"/>
      <c r="HV20" s="1571"/>
      <c r="HW20" s="1571"/>
      <c r="HX20" s="1571"/>
      <c r="HY20" s="1571"/>
      <c r="HZ20" s="1571"/>
      <c r="IA20" s="1571"/>
      <c r="IB20" s="1571"/>
      <c r="IC20" s="1571"/>
      <c r="ID20" s="1571"/>
      <c r="IE20" s="1571"/>
      <c r="IF20" s="1571"/>
      <c r="IG20" s="1571"/>
      <c r="IH20" s="1571"/>
      <c r="II20" s="1571"/>
      <c r="IJ20" s="1571"/>
      <c r="IK20" s="1571"/>
      <c r="IL20" s="1571"/>
      <c r="IM20" s="1571"/>
      <c r="IN20" s="1571"/>
      <c r="IO20" s="1571"/>
      <c r="IP20" s="1571"/>
      <c r="IQ20" s="1571"/>
      <c r="IR20" s="1571"/>
      <c r="IS20" s="1571"/>
      <c r="IT20" s="1571"/>
      <c r="IU20" s="1571"/>
      <c r="IV20" s="1571"/>
      <c r="IW20" s="1571"/>
      <c r="IX20" s="1571"/>
      <c r="IY20" s="1571"/>
      <c r="IZ20" s="1571"/>
      <c r="JC20" s="8"/>
      <c r="JD20" s="467"/>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774"/>
      <c r="KF20" s="774"/>
      <c r="KG20" s="774"/>
      <c r="KH20" s="774"/>
      <c r="KI20" s="774"/>
      <c r="KJ20" s="775"/>
      <c r="KK20" s="775"/>
      <c r="KL20" s="775"/>
      <c r="KM20" s="774"/>
      <c r="KN20" s="773"/>
      <c r="KO20" s="773"/>
      <c r="KP20" s="773"/>
    </row>
    <row r="21" spans="1:302" ht="15" customHeight="1" thickBot="1" x14ac:dyDescent="0.35">
      <c r="A21" s="400" t="e">
        <f>#REF!</f>
        <v>#REF!</v>
      </c>
      <c r="B21" s="737" t="e">
        <f>#REF!</f>
        <v>#REF!</v>
      </c>
      <c r="C21" s="737" t="e">
        <f>#REF!</f>
        <v>#REF!</v>
      </c>
      <c r="D21" s="737" t="e">
        <f>#REF!</f>
        <v>#REF!</v>
      </c>
      <c r="E21" s="737" t="e">
        <f>#REF!</f>
        <v>#REF!</v>
      </c>
      <c r="F21" s="736" t="e">
        <f>#REF!</f>
        <v>#REF!</v>
      </c>
      <c r="G21" s="736" t="e">
        <f>#REF!</f>
        <v>#REF!</v>
      </c>
      <c r="H21" s="736" t="e">
        <f>#REF!</f>
        <v>#REF!</v>
      </c>
      <c r="I21" s="736" t="e">
        <f>#REF!</f>
        <v>#REF!</v>
      </c>
      <c r="J21" s="338" t="e">
        <f t="shared" si="0"/>
        <v>#REF!</v>
      </c>
      <c r="K21" s="339" t="e">
        <f>#REF!</f>
        <v>#REF!</v>
      </c>
      <c r="L21" s="339" t="e">
        <f>#REF!</f>
        <v>#REF!</v>
      </c>
      <c r="M21" s="339" t="e">
        <f>#REF!</f>
        <v>#REF!</v>
      </c>
      <c r="N21" s="341" t="e">
        <f t="shared" si="1"/>
        <v>#REF!</v>
      </c>
      <c r="P21" s="499" t="s">
        <v>790</v>
      </c>
      <c r="Q21" s="143" t="e">
        <f>#REF!</f>
        <v>#REF!</v>
      </c>
      <c r="R21" s="143" t="e">
        <f>#REF!</f>
        <v>#REF!</v>
      </c>
      <c r="S21" s="143" t="e">
        <f>#REF!</f>
        <v>#REF!</v>
      </c>
      <c r="T21" s="143" t="e">
        <f>#REF!</f>
        <v>#REF!</v>
      </c>
      <c r="U21" s="143" t="e">
        <f>#REF!</f>
        <v>#REF!</v>
      </c>
      <c r="V21" s="143" t="e">
        <f>#REF!</f>
        <v>#REF!</v>
      </c>
      <c r="W21" s="143" t="e">
        <f>#REF!</f>
        <v>#REF!</v>
      </c>
      <c r="X21" s="1250" t="e">
        <f>#REF!</f>
        <v>#REF!</v>
      </c>
      <c r="Y21" s="1250"/>
      <c r="Z21" s="1250"/>
      <c r="AA21" s="153"/>
      <c r="AB21" s="40"/>
      <c r="AC21" s="69" t="s">
        <v>118</v>
      </c>
      <c r="AD21" s="43"/>
      <c r="AE21" s="43"/>
      <c r="AF21" s="43"/>
      <c r="AG21" s="43"/>
      <c r="AH21" s="43"/>
      <c r="AI21" s="43"/>
      <c r="AJ21" s="43"/>
      <c r="AK21" s="70"/>
      <c r="AL21" s="70"/>
      <c r="AM21" s="54"/>
      <c r="AN21" s="117"/>
      <c r="AP21" s="303"/>
      <c r="AQ21" s="291"/>
      <c r="AR21" s="291"/>
      <c r="AS21" s="291"/>
      <c r="AT21" s="291"/>
      <c r="AU21" s="291"/>
      <c r="AV21" s="291"/>
      <c r="AW21" s="291"/>
      <c r="AX21" s="30"/>
      <c r="AY21" s="30"/>
      <c r="AZ21" s="30"/>
      <c r="BA21" s="30"/>
      <c r="BB21" s="30"/>
      <c r="BC21" s="30"/>
      <c r="BD21" s="30"/>
      <c r="BE21" s="30"/>
      <c r="BF21" s="30"/>
      <c r="BG21" s="30"/>
      <c r="BH21" s="30"/>
      <c r="BI21" s="30"/>
      <c r="BJ21" s="301"/>
      <c r="BK21" s="301"/>
      <c r="BL21" s="301"/>
      <c r="BM21" s="301"/>
      <c r="BN21" s="301"/>
      <c r="BO21" s="301"/>
      <c r="BP21" s="301"/>
      <c r="BQ21" s="301"/>
      <c r="BR21" s="301"/>
      <c r="BS21" s="301"/>
      <c r="BT21" s="301"/>
      <c r="BU21" s="302"/>
      <c r="BV21" s="155"/>
      <c r="BW21" s="193" t="s">
        <v>162</v>
      </c>
      <c r="BX21" s="190"/>
      <c r="BY21" s="216" t="e">
        <f>#REF!</f>
        <v>#REF!</v>
      </c>
      <c r="BZ21" s="217"/>
      <c r="CA21" s="210"/>
      <c r="CB21" s="208"/>
      <c r="CC21" s="1095" t="e">
        <f>#REF!</f>
        <v>#REF!</v>
      </c>
      <c r="CD21" s="1096"/>
      <c r="CE21" s="1096"/>
      <c r="CF21" s="1096"/>
      <c r="CG21" s="1097"/>
      <c r="CI21" s="657" t="e">
        <f>#REF!</f>
        <v>#REF!</v>
      </c>
      <c r="CJ21" s="1077" t="e">
        <f>#REF!</f>
        <v>#REF!</v>
      </c>
      <c r="CK21" s="1077"/>
      <c r="CL21" s="1077"/>
      <c r="CM21" s="1077"/>
      <c r="CN21" s="1077"/>
      <c r="CO21" s="1077"/>
      <c r="CP21" s="1077"/>
      <c r="CQ21" s="1077"/>
      <c r="CR21" s="1077"/>
      <c r="CS21" s="1078" t="e">
        <f>#REF!</f>
        <v>#REF!</v>
      </c>
      <c r="CT21" s="1078"/>
      <c r="CU21" s="1078"/>
      <c r="CV21" s="1078"/>
      <c r="CW21" s="1078"/>
      <c r="CX21" s="1078"/>
      <c r="CY21" s="1078"/>
      <c r="CZ21" s="1079" t="e">
        <f>#REF!</f>
        <v>#REF!</v>
      </c>
      <c r="DA21" s="1079"/>
      <c r="DB21" s="1079"/>
      <c r="DC21" s="596" t="e">
        <f>#REF!</f>
        <v>#REF!</v>
      </c>
      <c r="DD21" s="1078" t="e">
        <f>#REF!</f>
        <v>#REF!</v>
      </c>
      <c r="DE21" s="1078"/>
      <c r="DF21" s="1078"/>
      <c r="DG21" s="1078"/>
      <c r="DH21" s="1078"/>
      <c r="DI21" s="1078"/>
      <c r="DJ21" s="1079" t="e">
        <f>#REF!</f>
        <v>#REF!</v>
      </c>
      <c r="DK21" s="1079"/>
      <c r="DL21" s="1079"/>
      <c r="DM21" s="1077" t="e">
        <f>#REF!</f>
        <v>#REF!</v>
      </c>
      <c r="DN21" s="1077"/>
      <c r="DO21" s="1077"/>
      <c r="DP21" s="1077"/>
      <c r="DQ21" s="1077" t="e">
        <f>#REF!</f>
        <v>#REF!</v>
      </c>
      <c r="DR21" s="1077"/>
      <c r="DS21" s="1077" t="e">
        <f>#REF!</f>
        <v>#REF!</v>
      </c>
      <c r="DT21" s="1077"/>
      <c r="DU21" s="1077"/>
      <c r="DV21" s="1077"/>
      <c r="DW21" s="1077"/>
      <c r="DX21" s="655" t="e">
        <f>#REF!</f>
        <v>#REF!</v>
      </c>
      <c r="DZ21" s="609"/>
      <c r="EA21" s="610"/>
      <c r="EB21" s="610"/>
      <c r="EC21" s="610"/>
      <c r="ED21" s="610"/>
      <c r="EE21" s="610"/>
      <c r="EF21" s="610"/>
      <c r="EG21" s="610"/>
      <c r="EH21" s="610"/>
      <c r="EI21" s="610"/>
      <c r="EJ21" s="610"/>
      <c r="EK21" s="610"/>
      <c r="EL21" s="610"/>
      <c r="EM21" s="610"/>
      <c r="EN21" s="610"/>
      <c r="EO21" s="610"/>
      <c r="EP21" s="610"/>
      <c r="EQ21" s="610"/>
      <c r="ER21" s="610"/>
      <c r="ES21" s="610"/>
      <c r="ET21" s="610"/>
      <c r="EU21" s="610"/>
      <c r="EV21" s="610"/>
      <c r="EW21" s="610"/>
      <c r="EX21" s="610"/>
      <c r="EY21" s="1292" t="s">
        <v>66</v>
      </c>
      <c r="EZ21" s="1292"/>
      <c r="FA21" s="1292"/>
      <c r="FB21" s="1292"/>
      <c r="FC21" s="1292"/>
      <c r="FD21" s="1292"/>
      <c r="FE21" s="610"/>
      <c r="FF21" s="610"/>
      <c r="FG21" s="610"/>
      <c r="FH21" s="610"/>
      <c r="FI21" s="610"/>
      <c r="FJ21" s="610"/>
      <c r="FK21" s="610"/>
      <c r="FL21" s="612"/>
      <c r="FN21" s="255"/>
      <c r="FO21" s="391" t="s">
        <v>704</v>
      </c>
      <c r="FP21" s="263"/>
      <c r="FQ21" s="257"/>
      <c r="FR21" s="270"/>
      <c r="FS21" s="270"/>
      <c r="FT21" s="270"/>
      <c r="FU21" s="270"/>
      <c r="FV21" s="270"/>
      <c r="FW21" s="270"/>
      <c r="FX21" s="270"/>
      <c r="FY21" s="270"/>
      <c r="FZ21" s="270"/>
      <c r="GA21" s="270"/>
      <c r="GB21" s="270"/>
      <c r="GC21" s="270"/>
      <c r="GD21" s="270"/>
      <c r="GE21" s="270"/>
      <c r="GF21" s="270"/>
      <c r="GG21" s="270"/>
      <c r="GH21" s="270"/>
      <c r="GI21" s="270"/>
      <c r="GJ21" s="270"/>
      <c r="GK21" s="270"/>
      <c r="GL21" s="270"/>
      <c r="GM21"/>
      <c r="GO21" s="266"/>
      <c r="GP21" s="262" t="s">
        <v>86</v>
      </c>
      <c r="GQ21" s="262"/>
      <c r="GR21" s="739"/>
      <c r="GS21" s="739"/>
      <c r="GT21" s="739"/>
      <c r="GU21" s="739"/>
      <c r="GV21" s="739"/>
      <c r="GW21" s="739"/>
      <c r="GX21" s="739"/>
      <c r="GY21" s="739"/>
      <c r="GZ21" s="739"/>
      <c r="HA21" s="739"/>
      <c r="HB21" s="739"/>
      <c r="HC21" s="739"/>
      <c r="HD21" s="739"/>
      <c r="HE21" s="739"/>
      <c r="HF21" s="739"/>
      <c r="HH21" s="845"/>
      <c r="HI21" s="845"/>
      <c r="HJ21" s="845"/>
      <c r="HK21" s="845"/>
      <c r="HL21" s="845"/>
      <c r="HM21" s="845"/>
      <c r="HN21" s="845"/>
      <c r="HO21" s="845"/>
      <c r="HP21" s="845"/>
      <c r="HQ21" s="845"/>
      <c r="HR21" s="845"/>
      <c r="HS21" s="845"/>
      <c r="HT21" s="845"/>
      <c r="HU21" s="845"/>
      <c r="HV21" s="845"/>
      <c r="HW21" s="845"/>
      <c r="HX21" s="845"/>
      <c r="HY21" s="845"/>
      <c r="HZ21" s="845"/>
      <c r="IA21" s="845"/>
      <c r="IB21" s="845"/>
      <c r="IC21" s="845"/>
      <c r="ID21" s="845"/>
      <c r="IE21" s="845"/>
      <c r="IF21" s="845"/>
      <c r="IG21" s="845"/>
      <c r="IH21" s="845"/>
      <c r="II21" s="845"/>
      <c r="IJ21" s="845"/>
      <c r="IK21" s="845"/>
      <c r="IL21" s="845"/>
      <c r="IM21" s="845"/>
      <c r="IN21" s="845"/>
      <c r="IO21" s="845"/>
      <c r="IP21" s="845"/>
      <c r="IQ21" s="845"/>
      <c r="IR21" s="845"/>
      <c r="IS21" s="845"/>
      <c r="IT21" s="845"/>
      <c r="IU21" s="845"/>
      <c r="IV21" s="845"/>
      <c r="IW21" s="845"/>
      <c r="IX21" s="845"/>
      <c r="IY21" s="845"/>
      <c r="IZ21" s="845"/>
      <c r="JC21" s="8"/>
      <c r="JD21" s="1330" t="s">
        <v>713</v>
      </c>
      <c r="JE21" s="1331"/>
      <c r="JF21" s="1331"/>
      <c r="JG21" s="1331"/>
      <c r="JH21" s="1331"/>
      <c r="JI21" s="1331"/>
      <c r="JJ21" s="1331"/>
      <c r="JK21" s="1331"/>
      <c r="JL21" s="1331"/>
      <c r="JM21" s="1331"/>
      <c r="JN21" s="1331"/>
      <c r="JO21" s="773"/>
      <c r="JP21" s="773"/>
      <c r="JQ21" s="773"/>
      <c r="JR21" s="773"/>
      <c r="JS21" s="773"/>
      <c r="JT21" s="773"/>
      <c r="JU21" s="773"/>
      <c r="JV21" s="773"/>
      <c r="JW21" s="773"/>
      <c r="JX21" s="773"/>
      <c r="JY21" s="773"/>
      <c r="JZ21" s="773"/>
      <c r="KA21" s="773"/>
      <c r="KB21" s="773"/>
      <c r="KC21" s="773"/>
      <c r="KD21" s="773"/>
      <c r="KE21" s="773"/>
      <c r="KF21" s="773"/>
      <c r="KG21" s="773"/>
      <c r="KH21" s="773"/>
      <c r="KI21" s="773"/>
      <c r="KJ21" s="773"/>
      <c r="KK21" s="773"/>
      <c r="KL21" s="773"/>
      <c r="KM21" s="773"/>
      <c r="KN21" s="773"/>
      <c r="KO21" s="773"/>
      <c r="KP21" s="773"/>
    </row>
    <row r="22" spans="1:302" ht="15" customHeight="1" thickBot="1" x14ac:dyDescent="0.35">
      <c r="A22" s="400" t="e">
        <f>#REF!</f>
        <v>#REF!</v>
      </c>
      <c r="B22" s="737" t="e">
        <f>#REF!</f>
        <v>#REF!</v>
      </c>
      <c r="C22" s="737" t="e">
        <f>#REF!</f>
        <v>#REF!</v>
      </c>
      <c r="D22" s="737" t="e">
        <f>#REF!</f>
        <v>#REF!</v>
      </c>
      <c r="E22" s="737" t="e">
        <f>#REF!</f>
        <v>#REF!</v>
      </c>
      <c r="F22" s="736" t="e">
        <f>#REF!</f>
        <v>#REF!</v>
      </c>
      <c r="G22" s="736" t="e">
        <f>#REF!</f>
        <v>#REF!</v>
      </c>
      <c r="H22" s="736" t="e">
        <f>#REF!</f>
        <v>#REF!</v>
      </c>
      <c r="I22" s="736" t="e">
        <f>#REF!</f>
        <v>#REF!</v>
      </c>
      <c r="J22" s="338" t="e">
        <f t="shared" si="0"/>
        <v>#REF!</v>
      </c>
      <c r="K22" s="339" t="e">
        <f>#REF!</f>
        <v>#REF!</v>
      </c>
      <c r="L22" s="339" t="e">
        <f>#REF!</f>
        <v>#REF!</v>
      </c>
      <c r="M22" s="339" t="e">
        <f>#REF!</f>
        <v>#REF!</v>
      </c>
      <c r="N22" s="341" t="e">
        <f t="shared" si="1"/>
        <v>#REF!</v>
      </c>
      <c r="P22" s="499" t="s">
        <v>92</v>
      </c>
      <c r="Q22" s="143" t="e">
        <f>#REF!</f>
        <v>#REF!</v>
      </c>
      <c r="R22" s="143" t="e">
        <f>#REF!</f>
        <v>#REF!</v>
      </c>
      <c r="S22" s="143" t="e">
        <f>#REF!</f>
        <v>#REF!</v>
      </c>
      <c r="T22" s="143" t="e">
        <f>#REF!</f>
        <v>#REF!</v>
      </c>
      <c r="U22" s="143" t="e">
        <f>#REF!</f>
        <v>#REF!</v>
      </c>
      <c r="V22" s="143" t="e">
        <f>#REF!</f>
        <v>#REF!</v>
      </c>
      <c r="W22" s="143" t="e">
        <f>#REF!</f>
        <v>#REF!</v>
      </c>
      <c r="X22" s="1250" t="e">
        <f>#REF!</f>
        <v>#REF!</v>
      </c>
      <c r="Y22" s="1250"/>
      <c r="Z22" s="1250"/>
      <c r="AA22" s="153"/>
      <c r="AB22" s="40"/>
      <c r="AC22" s="51"/>
      <c r="AD22" s="43" t="s">
        <v>119</v>
      </c>
      <c r="AE22" s="43"/>
      <c r="AF22" s="43"/>
      <c r="AG22" s="43"/>
      <c r="AH22" s="43"/>
      <c r="AI22" s="46"/>
      <c r="AJ22" s="52" t="s">
        <v>104</v>
      </c>
      <c r="AK22" s="56"/>
      <c r="AL22" s="582" t="e">
        <f>#REF!</f>
        <v>#REF!</v>
      </c>
      <c r="AM22" s="54"/>
      <c r="AN22" s="117"/>
      <c r="AP22" s="303"/>
      <c r="AQ22" s="291"/>
      <c r="AR22" s="291"/>
      <c r="AS22" s="291"/>
      <c r="AT22" s="454"/>
      <c r="AU22" s="293" t="e">
        <f>#REF!</f>
        <v>#REF!</v>
      </c>
      <c r="AV22" s="454"/>
      <c r="AW22" s="293" t="e">
        <f>#REF!</f>
        <v>#REF!</v>
      </c>
      <c r="AX22" s="291" t="s">
        <v>700</v>
      </c>
      <c r="AY22" s="30"/>
      <c r="AZ22" s="30"/>
      <c r="BA22" s="30"/>
      <c r="BB22" s="30"/>
      <c r="BC22" s="30"/>
      <c r="BD22" s="642"/>
      <c r="BE22" s="30"/>
      <c r="BF22" s="30"/>
      <c r="BG22" s="30"/>
      <c r="BH22" s="30"/>
      <c r="BI22" s="30"/>
      <c r="BJ22" s="301"/>
      <c r="BK22" s="301"/>
      <c r="BL22" s="301"/>
      <c r="BM22" s="301"/>
      <c r="BN22" s="301"/>
      <c r="BO22" s="301"/>
      <c r="BP22" s="301"/>
      <c r="BQ22" s="301"/>
      <c r="BR22" s="301"/>
      <c r="BS22" s="301"/>
      <c r="BT22" s="301"/>
      <c r="BU22" s="302"/>
      <c r="BV22" s="155"/>
      <c r="BW22" s="193" t="s">
        <v>163</v>
      </c>
      <c r="BX22" s="190"/>
      <c r="BY22" s="216" t="e">
        <f>#REF!</f>
        <v>#REF!</v>
      </c>
      <c r="BZ22" s="217"/>
      <c r="CA22" s="210"/>
      <c r="CB22" s="208"/>
      <c r="CC22" s="1095" t="e">
        <f>#REF!</f>
        <v>#REF!</v>
      </c>
      <c r="CD22" s="1096"/>
      <c r="CE22" s="1096"/>
      <c r="CF22" s="1096"/>
      <c r="CG22" s="1097"/>
      <c r="CI22" s="1189" t="s">
        <v>274</v>
      </c>
      <c r="CJ22" s="1190"/>
      <c r="CK22" s="1190"/>
      <c r="CL22" s="1190"/>
      <c r="CM22" s="1190"/>
      <c r="CN22" s="1190"/>
      <c r="CO22" s="1190"/>
      <c r="CP22" s="1190"/>
      <c r="CQ22" s="1190"/>
      <c r="CR22" s="1190"/>
      <c r="CS22" s="1190"/>
      <c r="CT22" s="1190"/>
      <c r="CU22" s="1190"/>
      <c r="CV22" s="1190"/>
      <c r="CW22" s="1190"/>
      <c r="CX22" s="1190"/>
      <c r="CY22" s="1190"/>
      <c r="CZ22" s="1190"/>
      <c r="DA22" s="1190"/>
      <c r="DB22" s="1190"/>
      <c r="DC22" s="1190"/>
      <c r="DD22" s="1190"/>
      <c r="DE22" s="1190"/>
      <c r="DF22" s="1190"/>
      <c r="DG22" s="1190"/>
      <c r="DH22" s="1190"/>
      <c r="DI22" s="1190"/>
      <c r="DJ22" s="1190"/>
      <c r="DK22" s="1190"/>
      <c r="DL22" s="1190"/>
      <c r="DM22" s="1190"/>
      <c r="DN22" s="1190"/>
      <c r="DO22" s="1190"/>
      <c r="DP22" s="1190"/>
      <c r="DQ22" s="1190"/>
      <c r="DR22" s="1190"/>
      <c r="DS22" s="1190"/>
      <c r="DT22" s="1190"/>
      <c r="DU22" s="1190"/>
      <c r="DV22" s="1190"/>
      <c r="DW22" s="1190"/>
      <c r="DX22" s="1191"/>
      <c r="DZ22" s="613"/>
      <c r="EA22" s="613"/>
      <c r="EB22" s="613"/>
      <c r="EC22" s="613"/>
      <c r="ED22" s="613"/>
      <c r="EE22" s="613"/>
      <c r="EF22" s="613"/>
      <c r="EG22" s="613"/>
      <c r="EH22" s="613"/>
      <c r="EI22" s="613"/>
      <c r="EJ22" s="613"/>
      <c r="EK22" s="613"/>
      <c r="EL22" s="613"/>
      <c r="EM22" s="613"/>
      <c r="EN22" s="613"/>
      <c r="EO22" s="613"/>
      <c r="EP22" s="613"/>
      <c r="EQ22" s="613"/>
      <c r="ER22" s="613"/>
      <c r="ES22" s="613"/>
      <c r="ET22" s="613"/>
      <c r="EU22" s="613"/>
      <c r="EV22" s="613"/>
      <c r="EW22" s="613"/>
      <c r="EX22" s="613"/>
      <c r="EY22" s="614"/>
      <c r="EZ22" s="614"/>
      <c r="FA22" s="614"/>
      <c r="FB22" s="614"/>
      <c r="FC22" s="614"/>
      <c r="FD22" s="614"/>
      <c r="FE22" s="613"/>
      <c r="FF22" s="613"/>
      <c r="FG22" s="613"/>
      <c r="FH22" s="613"/>
      <c r="FI22" s="613"/>
      <c r="FJ22" s="613"/>
      <c r="FK22" s="613"/>
      <c r="FL22" s="613"/>
      <c r="FN22" s="255"/>
      <c r="FO22" s="567" t="e">
        <f>#REF!</f>
        <v>#REF!</v>
      </c>
      <c r="FP22" s="1340" t="s">
        <v>1007</v>
      </c>
      <c r="FQ22" s="1340"/>
      <c r="FR22" s="1340"/>
      <c r="FS22" s="1340"/>
      <c r="FT22" s="1340"/>
      <c r="FU22" s="1340"/>
      <c r="FV22" s="1340"/>
      <c r="FW22" s="1340"/>
      <c r="FX22" s="1340"/>
      <c r="FY22" s="1340"/>
      <c r="FZ22" s="1340"/>
      <c r="GA22" s="1340"/>
      <c r="GB22" s="1340"/>
      <c r="GC22" s="1340"/>
      <c r="GD22" s="1340"/>
      <c r="GE22" s="1340"/>
      <c r="GF22" s="1340"/>
      <c r="GG22" s="1340"/>
      <c r="GH22" s="1340"/>
      <c r="GI22" s="1340"/>
      <c r="GJ22" s="1340"/>
      <c r="GK22" s="1340"/>
      <c r="GL22" s="1340"/>
      <c r="GM22"/>
      <c r="GO22" s="266"/>
      <c r="GP22" s="1319" t="e">
        <f>#REF!</f>
        <v>#REF!</v>
      </c>
      <c r="GQ22" s="1319"/>
      <c r="GR22" s="1319"/>
      <c r="GS22" s="1319"/>
      <c r="GT22" s="1319"/>
      <c r="GU22" s="1319"/>
      <c r="GV22" s="1319"/>
      <c r="GW22" s="1319"/>
      <c r="GX22" s="433"/>
      <c r="GY22" s="836" t="e">
        <f>#REF!</f>
        <v>#REF!</v>
      </c>
      <c r="GZ22" s="739"/>
      <c r="HA22" s="1322" t="e">
        <f>#REF!</f>
        <v>#REF!</v>
      </c>
      <c r="HB22" s="1322"/>
      <c r="HC22" s="852"/>
      <c r="HD22" s="1323" t="e">
        <f>#REF!</f>
        <v>#REF!</v>
      </c>
      <c r="HE22" s="1319"/>
      <c r="HF22" s="1319"/>
      <c r="HH22" s="153"/>
      <c r="HI22" s="813"/>
      <c r="HJ22" s="570" t="e">
        <f>#REF!</f>
        <v>#REF!</v>
      </c>
      <c r="HK22" s="1573" t="s">
        <v>1038</v>
      </c>
      <c r="HL22" s="1573"/>
      <c r="HM22" s="1573"/>
      <c r="HN22" s="1573"/>
      <c r="HO22" s="1573"/>
      <c r="HP22" s="1573"/>
      <c r="HQ22" s="1573"/>
      <c r="HR22" s="1573"/>
      <c r="HS22" s="1573"/>
      <c r="HT22" s="1573"/>
      <c r="HU22" s="1573"/>
      <c r="HV22" s="1573"/>
      <c r="HW22" s="1573"/>
      <c r="HX22" s="1573"/>
      <c r="HY22" s="1573"/>
      <c r="HZ22" s="1573"/>
      <c r="IA22" s="1573"/>
      <c r="IB22" s="1573"/>
      <c r="IC22" s="1573"/>
      <c r="ID22" s="1573"/>
      <c r="IE22" s="1573"/>
      <c r="IF22" s="1573"/>
      <c r="IG22" s="1573"/>
      <c r="IH22" s="1573"/>
      <c r="II22" s="1573"/>
      <c r="IJ22" s="1573"/>
      <c r="IK22" s="1573"/>
      <c r="IL22" s="1573"/>
      <c r="IM22" s="1573"/>
      <c r="IN22" s="1573"/>
      <c r="IO22" s="1573"/>
      <c r="IP22" s="1573"/>
      <c r="IQ22" s="1573"/>
      <c r="IR22" s="1573"/>
      <c r="IS22" s="1573"/>
      <c r="IT22" s="1573"/>
      <c r="IU22" s="1573"/>
      <c r="IV22" s="1573"/>
      <c r="IW22" s="1573"/>
      <c r="IX22" s="1573"/>
      <c r="IY22" s="1573"/>
      <c r="IZ22" s="1573"/>
      <c r="JC22" s="8"/>
      <c r="JD22" s="1324" t="e">
        <f>#REF!</f>
        <v>#REF!</v>
      </c>
      <c r="JE22" s="1325"/>
      <c r="JF22" s="1325"/>
      <c r="JG22" s="1325"/>
      <c r="JH22" s="1325"/>
      <c r="JI22" s="1325"/>
      <c r="JJ22" s="1325"/>
      <c r="JK22" s="1325"/>
      <c r="JL22" s="1325"/>
      <c r="JM22" s="1325"/>
      <c r="JN22" s="1325"/>
      <c r="JO22" s="104"/>
      <c r="JP22" s="1332" t="e">
        <f>#REF!</f>
        <v>#REF!</v>
      </c>
      <c r="JQ22" s="1332"/>
      <c r="JR22" s="1332"/>
      <c r="JS22" s="1332"/>
      <c r="JT22" s="1332"/>
      <c r="JU22" s="1332"/>
      <c r="JV22" s="1332"/>
      <c r="JW22" s="1332"/>
      <c r="JX22" s="1332"/>
      <c r="JY22" s="1332"/>
      <c r="JZ22" s="1332"/>
      <c r="KA22" s="1332"/>
      <c r="KB22" s="1332"/>
      <c r="KC22" s="1332"/>
      <c r="KD22" s="1332"/>
      <c r="KE22" s="1332"/>
      <c r="KF22" s="1332"/>
      <c r="KG22" s="104"/>
      <c r="KH22" s="1333" t="e">
        <f>#REF!</f>
        <v>#REF!</v>
      </c>
      <c r="KI22" s="1333"/>
      <c r="KJ22" s="1333"/>
      <c r="KK22" s="1333"/>
      <c r="KL22" s="1333"/>
      <c r="KM22" s="1334"/>
      <c r="KN22" s="773"/>
      <c r="KO22" s="773"/>
      <c r="KP22" s="773"/>
    </row>
    <row r="23" spans="1:302" ht="15" customHeight="1" thickBot="1" x14ac:dyDescent="0.35">
      <c r="A23" s="400" t="e">
        <f>#REF!</f>
        <v>#REF!</v>
      </c>
      <c r="B23" s="737" t="e">
        <f>#REF!</f>
        <v>#REF!</v>
      </c>
      <c r="C23" s="737" t="e">
        <f>#REF!</f>
        <v>#REF!</v>
      </c>
      <c r="D23" s="737" t="e">
        <f>#REF!</f>
        <v>#REF!</v>
      </c>
      <c r="E23" s="737" t="e">
        <f>#REF!</f>
        <v>#REF!</v>
      </c>
      <c r="F23" s="736" t="e">
        <f>#REF!</f>
        <v>#REF!</v>
      </c>
      <c r="G23" s="736" t="e">
        <f>#REF!</f>
        <v>#REF!</v>
      </c>
      <c r="H23" s="736" t="e">
        <f>#REF!</f>
        <v>#REF!</v>
      </c>
      <c r="I23" s="736" t="e">
        <f>#REF!</f>
        <v>#REF!</v>
      </c>
      <c r="J23" s="338" t="e">
        <f t="shared" si="0"/>
        <v>#REF!</v>
      </c>
      <c r="K23" s="339" t="e">
        <f>#REF!</f>
        <v>#REF!</v>
      </c>
      <c r="L23" s="339" t="e">
        <f>#REF!</f>
        <v>#REF!</v>
      </c>
      <c r="M23" s="339" t="e">
        <f>#REF!</f>
        <v>#REF!</v>
      </c>
      <c r="N23" s="341" t="e">
        <f t="shared" si="1"/>
        <v>#REF!</v>
      </c>
      <c r="P23" s="419" t="s">
        <v>791</v>
      </c>
      <c r="Q23" s="1262"/>
      <c r="R23" s="1262"/>
      <c r="S23" s="500">
        <f>SUMIF(Q13:Q22,"tenant",S13:S22)</f>
        <v>0</v>
      </c>
      <c r="T23" s="500">
        <f>SUMIF(Q13:Q22,"tenant",T13:T22)</f>
        <v>0</v>
      </c>
      <c r="U23" s="500">
        <f>SUMIF(Q13:Q22,"tenant",U13:U22)</f>
        <v>0</v>
      </c>
      <c r="V23" s="500">
        <f>SUMIF(Q13:Q22,"tenant",V13:V22)</f>
        <v>0</v>
      </c>
      <c r="W23" s="500">
        <f>SUMIF(Q13:Q22,"tenant",W13:W22)</f>
        <v>0</v>
      </c>
      <c r="X23" s="1263"/>
      <c r="Y23" s="1263"/>
      <c r="Z23" s="1263"/>
      <c r="AA23" s="153"/>
      <c r="AB23" s="40"/>
      <c r="AC23" s="51"/>
      <c r="AD23" s="43" t="s">
        <v>120</v>
      </c>
      <c r="AE23" s="43"/>
      <c r="AF23" s="43"/>
      <c r="AG23" s="43"/>
      <c r="AH23" s="43"/>
      <c r="AI23" s="46"/>
      <c r="AJ23" s="52" t="s">
        <v>104</v>
      </c>
      <c r="AK23" s="56"/>
      <c r="AL23" s="582" t="e">
        <f>#REF!</f>
        <v>#REF!</v>
      </c>
      <c r="AM23" s="54"/>
      <c r="AN23" s="117"/>
      <c r="AP23" s="304"/>
      <c r="AQ23" s="305"/>
      <c r="AR23" s="305"/>
      <c r="AS23" s="305"/>
      <c r="AT23" s="455"/>
      <c r="AU23" s="455"/>
      <c r="AV23" s="455"/>
      <c r="AW23" s="305"/>
      <c r="AX23" s="305"/>
      <c r="AY23" s="306"/>
      <c r="AZ23" s="306"/>
      <c r="BA23" s="306"/>
      <c r="BB23" s="306"/>
      <c r="BC23" s="306"/>
      <c r="BD23" s="306"/>
      <c r="BE23" s="306"/>
      <c r="BF23" s="306"/>
      <c r="BG23" s="306"/>
      <c r="BH23" s="306"/>
      <c r="BI23" s="306"/>
      <c r="BJ23" s="307"/>
      <c r="BK23" s="307"/>
      <c r="BL23" s="307"/>
      <c r="BM23" s="307"/>
      <c r="BN23" s="307"/>
      <c r="BO23" s="307"/>
      <c r="BP23" s="307"/>
      <c r="BQ23" s="307"/>
      <c r="BR23" s="307"/>
      <c r="BS23" s="307"/>
      <c r="BT23" s="307"/>
      <c r="BU23" s="308"/>
      <c r="BV23" s="155"/>
      <c r="BW23" s="193" t="s">
        <v>164</v>
      </c>
      <c r="BX23" s="190"/>
      <c r="BY23" s="216" t="e">
        <f>#REF!</f>
        <v>#REF!</v>
      </c>
      <c r="BZ23" s="217"/>
      <c r="CA23" s="210"/>
      <c r="CB23" s="208"/>
      <c r="CC23" s="1095" t="e">
        <f>#REF!</f>
        <v>#REF!</v>
      </c>
      <c r="CD23" s="1096"/>
      <c r="CE23" s="1096"/>
      <c r="CF23" s="1096"/>
      <c r="CG23" s="1097"/>
      <c r="CI23" s="657" t="e">
        <f>#REF!</f>
        <v>#REF!</v>
      </c>
      <c r="CJ23" s="1077" t="e">
        <f>#REF!</f>
        <v>#REF!</v>
      </c>
      <c r="CK23" s="1077"/>
      <c r="CL23" s="1077"/>
      <c r="CM23" s="1077"/>
      <c r="CN23" s="1077"/>
      <c r="CO23" s="1077"/>
      <c r="CP23" s="1077"/>
      <c r="CQ23" s="1077"/>
      <c r="CR23" s="1077"/>
      <c r="CS23" s="1078" t="e">
        <f>#REF!</f>
        <v>#REF!</v>
      </c>
      <c r="CT23" s="1078"/>
      <c r="CU23" s="1078"/>
      <c r="CV23" s="1078"/>
      <c r="CW23" s="1078"/>
      <c r="CX23" s="1078"/>
      <c r="CY23" s="1078"/>
      <c r="CZ23" s="1079" t="e">
        <f>#REF!</f>
        <v>#REF!</v>
      </c>
      <c r="DA23" s="1079"/>
      <c r="DB23" s="1079"/>
      <c r="DC23" s="596" t="e">
        <f>#REF!</f>
        <v>#REF!</v>
      </c>
      <c r="DD23" s="1078" t="e">
        <f>#REF!</f>
        <v>#REF!</v>
      </c>
      <c r="DE23" s="1078"/>
      <c r="DF23" s="1078"/>
      <c r="DG23" s="1078"/>
      <c r="DH23" s="1078"/>
      <c r="DI23" s="1078"/>
      <c r="DJ23" s="1079" t="e">
        <f>#REF!</f>
        <v>#REF!</v>
      </c>
      <c r="DK23" s="1079"/>
      <c r="DL23" s="1079"/>
      <c r="DM23" s="1077" t="e">
        <f>#REF!</f>
        <v>#REF!</v>
      </c>
      <c r="DN23" s="1077"/>
      <c r="DO23" s="1077"/>
      <c r="DP23" s="1077"/>
      <c r="DQ23" s="1077" t="e">
        <f>#REF!</f>
        <v>#REF!</v>
      </c>
      <c r="DR23" s="1077"/>
      <c r="DS23" s="1158"/>
      <c r="DT23" s="1158"/>
      <c r="DU23" s="1158"/>
      <c r="DV23" s="1158"/>
      <c r="DW23" s="1158"/>
      <c r="DX23" s="655" t="e">
        <f>#REF!</f>
        <v>#REF!</v>
      </c>
      <c r="DZ23" s="598" t="s">
        <v>74</v>
      </c>
      <c r="EA23" s="599" t="s">
        <v>18</v>
      </c>
      <c r="EB23" s="600"/>
      <c r="EC23" s="600"/>
      <c r="ED23" s="600"/>
      <c r="EE23" s="600"/>
      <c r="EF23" s="600"/>
      <c r="EG23" s="600"/>
      <c r="EH23" s="600"/>
      <c r="EI23" s="600"/>
      <c r="EJ23" s="600"/>
      <c r="EK23" s="600"/>
      <c r="EL23" s="600"/>
      <c r="EM23" s="600"/>
      <c r="EN23" s="600"/>
      <c r="EO23" s="600"/>
      <c r="EP23" s="600"/>
      <c r="EQ23" s="600"/>
      <c r="ER23" s="600"/>
      <c r="ES23" s="600"/>
      <c r="ET23" s="600"/>
      <c r="EU23" s="600"/>
      <c r="EV23" s="600"/>
      <c r="EW23" s="600"/>
      <c r="EX23" s="600"/>
      <c r="EY23" s="600"/>
      <c r="EZ23" s="600"/>
      <c r="FA23" s="600"/>
      <c r="FB23" s="600"/>
      <c r="FC23" s="600"/>
      <c r="FD23" s="600"/>
      <c r="FE23" s="600"/>
      <c r="FF23" s="600"/>
      <c r="FG23" s="600"/>
      <c r="FH23" s="600"/>
      <c r="FI23" s="600"/>
      <c r="FJ23" s="600"/>
      <c r="FK23" s="600"/>
      <c r="FL23" s="601"/>
      <c r="FN23" s="255"/>
      <c r="FO23" s="257"/>
      <c r="FP23" s="1340"/>
      <c r="FQ23" s="1340"/>
      <c r="FR23" s="1340"/>
      <c r="FS23" s="1340"/>
      <c r="FT23" s="1340"/>
      <c r="FU23" s="1340"/>
      <c r="FV23" s="1340"/>
      <c r="FW23" s="1340"/>
      <c r="FX23" s="1340"/>
      <c r="FY23" s="1340"/>
      <c r="FZ23" s="1340"/>
      <c r="GA23" s="1340"/>
      <c r="GB23" s="1340"/>
      <c r="GC23" s="1340"/>
      <c r="GD23" s="1340"/>
      <c r="GE23" s="1340"/>
      <c r="GF23" s="1340"/>
      <c r="GG23" s="1340"/>
      <c r="GH23" s="1340"/>
      <c r="GI23" s="1340"/>
      <c r="GJ23" s="1340"/>
      <c r="GK23" s="1340"/>
      <c r="GL23" s="1340"/>
      <c r="GM23"/>
      <c r="GO23" s="266"/>
      <c r="GP23" s="262" t="s">
        <v>70</v>
      </c>
      <c r="GQ23" s="262"/>
      <c r="GR23" s="844"/>
      <c r="GS23" s="844"/>
      <c r="GT23" s="739"/>
      <c r="GU23" s="844"/>
      <c r="GV23" s="739"/>
      <c r="GW23" s="844"/>
      <c r="GX23" s="844"/>
      <c r="GY23" s="448" t="s">
        <v>71</v>
      </c>
      <c r="GZ23" s="739"/>
      <c r="HA23" s="1320" t="s">
        <v>72</v>
      </c>
      <c r="HB23" s="1320"/>
      <c r="HC23" s="739"/>
      <c r="HD23" s="1320" t="s">
        <v>98</v>
      </c>
      <c r="HE23" s="1320"/>
      <c r="HF23" s="1320"/>
      <c r="HH23" s="153"/>
      <c r="HI23" s="813"/>
      <c r="HJ23" s="646"/>
      <c r="HK23" s="1573"/>
      <c r="HL23" s="1573"/>
      <c r="HM23" s="1573"/>
      <c r="HN23" s="1573"/>
      <c r="HO23" s="1573"/>
      <c r="HP23" s="1573"/>
      <c r="HQ23" s="1573"/>
      <c r="HR23" s="1573"/>
      <c r="HS23" s="1573"/>
      <c r="HT23" s="1573"/>
      <c r="HU23" s="1573"/>
      <c r="HV23" s="1573"/>
      <c r="HW23" s="1573"/>
      <c r="HX23" s="1573"/>
      <c r="HY23" s="1573"/>
      <c r="HZ23" s="1573"/>
      <c r="IA23" s="1573"/>
      <c r="IB23" s="1573"/>
      <c r="IC23" s="1573"/>
      <c r="ID23" s="1573"/>
      <c r="IE23" s="1573"/>
      <c r="IF23" s="1573"/>
      <c r="IG23" s="1573"/>
      <c r="IH23" s="1573"/>
      <c r="II23" s="1573"/>
      <c r="IJ23" s="1573"/>
      <c r="IK23" s="1573"/>
      <c r="IL23" s="1573"/>
      <c r="IM23" s="1573"/>
      <c r="IN23" s="1573"/>
      <c r="IO23" s="1573"/>
      <c r="IP23" s="1573"/>
      <c r="IQ23" s="1573"/>
      <c r="IR23" s="1573"/>
      <c r="IS23" s="1573"/>
      <c r="IT23" s="1573"/>
      <c r="IU23" s="1573"/>
      <c r="IV23" s="1573"/>
      <c r="IW23" s="1573"/>
      <c r="IX23" s="1573"/>
      <c r="IY23" s="1573"/>
      <c r="IZ23" s="1573"/>
      <c r="JC23" s="8"/>
      <c r="JD23" s="717"/>
      <c r="JE23" s="774"/>
      <c r="JF23" s="774"/>
      <c r="JG23" s="774"/>
      <c r="JH23" s="774"/>
      <c r="JI23" s="774"/>
      <c r="JJ23" s="774"/>
      <c r="JK23" s="774"/>
      <c r="JL23" s="774"/>
      <c r="JM23" s="774"/>
      <c r="JN23" s="774"/>
      <c r="JO23" s="8"/>
      <c r="JP23" s="466" t="s">
        <v>97</v>
      </c>
      <c r="JQ23" s="44"/>
      <c r="JR23" s="44"/>
      <c r="JS23" s="44"/>
      <c r="JT23" s="44"/>
      <c r="JU23" s="44"/>
      <c r="JV23" s="44"/>
      <c r="JW23" s="44"/>
      <c r="JX23" s="44"/>
      <c r="JY23" s="44"/>
      <c r="JZ23" s="44"/>
      <c r="KA23" s="44"/>
      <c r="KB23" s="44"/>
      <c r="KC23" s="44"/>
      <c r="KD23" s="44"/>
      <c r="KE23" s="44"/>
      <c r="KF23" s="44"/>
      <c r="KG23" s="44"/>
      <c r="KH23" s="461" t="s">
        <v>404</v>
      </c>
      <c r="KI23" s="8"/>
      <c r="KJ23" s="8"/>
      <c r="KK23" s="8"/>
      <c r="KL23" s="8"/>
      <c r="KM23" s="110"/>
      <c r="KN23" s="773"/>
      <c r="KO23" s="773"/>
      <c r="KP23" s="773"/>
    </row>
    <row r="24" spans="1:302" ht="15" customHeight="1" thickBot="1" x14ac:dyDescent="0.35">
      <c r="A24" s="400" t="e">
        <f>#REF!</f>
        <v>#REF!</v>
      </c>
      <c r="B24" s="737" t="e">
        <f>#REF!</f>
        <v>#REF!</v>
      </c>
      <c r="C24" s="737" t="e">
        <f>#REF!</f>
        <v>#REF!</v>
      </c>
      <c r="D24" s="737" t="e">
        <f>#REF!</f>
        <v>#REF!</v>
      </c>
      <c r="E24" s="737" t="e">
        <f>#REF!</f>
        <v>#REF!</v>
      </c>
      <c r="F24" s="736" t="e">
        <f>#REF!</f>
        <v>#REF!</v>
      </c>
      <c r="G24" s="736" t="e">
        <f>#REF!</f>
        <v>#REF!</v>
      </c>
      <c r="H24" s="736" t="e">
        <f>#REF!</f>
        <v>#REF!</v>
      </c>
      <c r="I24" s="736" t="e">
        <f>#REF!</f>
        <v>#REF!</v>
      </c>
      <c r="J24" s="338" t="e">
        <f t="shared" si="0"/>
        <v>#REF!</v>
      </c>
      <c r="K24" s="339" t="e">
        <f>#REF!</f>
        <v>#REF!</v>
      </c>
      <c r="L24" s="339" t="e">
        <f>#REF!</f>
        <v>#REF!</v>
      </c>
      <c r="M24" s="339" t="e">
        <f>#REF!</f>
        <v>#REF!</v>
      </c>
      <c r="N24" s="341" t="e">
        <f t="shared" si="1"/>
        <v>#REF!</v>
      </c>
      <c r="P24" s="501"/>
      <c r="Q24" s="502"/>
      <c r="R24" s="383"/>
      <c r="S24" s="503"/>
      <c r="T24" s="504"/>
      <c r="U24" s="504"/>
      <c r="V24" s="504"/>
      <c r="W24" s="504"/>
      <c r="X24" s="505"/>
      <c r="Y24" s="506"/>
      <c r="Z24" s="153"/>
      <c r="AA24" s="153"/>
      <c r="AB24" s="40"/>
      <c r="AC24" s="51"/>
      <c r="AD24" s="43" t="s">
        <v>121</v>
      </c>
      <c r="AE24" s="43"/>
      <c r="AF24" s="43"/>
      <c r="AG24" s="43"/>
      <c r="AH24" s="43"/>
      <c r="AI24" s="46"/>
      <c r="AJ24" s="52" t="s">
        <v>104</v>
      </c>
      <c r="AK24" s="56"/>
      <c r="AL24" s="582" t="e">
        <f>#REF!</f>
        <v>#REF!</v>
      </c>
      <c r="AM24" s="54"/>
      <c r="AN24" s="117"/>
      <c r="AP24" s="309"/>
      <c r="AQ24" s="291"/>
      <c r="AR24" s="291"/>
      <c r="AS24" s="291"/>
      <c r="AT24" s="291"/>
      <c r="AU24" s="291"/>
      <c r="AV24" s="291"/>
      <c r="AW24" s="291"/>
      <c r="AX24" s="296"/>
      <c r="AY24" s="296"/>
      <c r="AZ24" s="296"/>
      <c r="BA24" s="296"/>
      <c r="BB24" s="296"/>
      <c r="BC24" s="296"/>
      <c r="BD24" s="296"/>
      <c r="BE24" s="296"/>
      <c r="BF24" s="296"/>
      <c r="BG24" s="296"/>
      <c r="BH24" s="296"/>
      <c r="BI24" s="30"/>
      <c r="BJ24" s="290"/>
      <c r="BK24" s="290"/>
      <c r="BL24" s="290"/>
      <c r="BM24" s="290"/>
      <c r="BN24" s="290"/>
      <c r="BO24" s="290"/>
      <c r="BP24" s="290"/>
      <c r="BQ24" s="290"/>
      <c r="BR24" s="290"/>
      <c r="BS24" s="290"/>
      <c r="BT24" s="290"/>
      <c r="BU24" s="290"/>
      <c r="BV24" s="155"/>
      <c r="BW24" s="193" t="s">
        <v>165</v>
      </c>
      <c r="BX24" s="190"/>
      <c r="BY24" s="216" t="e">
        <f>#REF!</f>
        <v>#REF!</v>
      </c>
      <c r="BZ24" s="217"/>
      <c r="CA24" s="210"/>
      <c r="CB24" s="208"/>
      <c r="CC24" s="1095" t="e">
        <f>#REF!</f>
        <v>#REF!</v>
      </c>
      <c r="CD24" s="1096"/>
      <c r="CE24" s="1096"/>
      <c r="CF24" s="1096"/>
      <c r="CG24" s="1097"/>
      <c r="CI24" s="657" t="e">
        <f>#REF!</f>
        <v>#REF!</v>
      </c>
      <c r="CJ24" s="1077" t="e">
        <f>#REF!</f>
        <v>#REF!</v>
      </c>
      <c r="CK24" s="1077"/>
      <c r="CL24" s="1077"/>
      <c r="CM24" s="1077"/>
      <c r="CN24" s="1077"/>
      <c r="CO24" s="1077"/>
      <c r="CP24" s="1077"/>
      <c r="CQ24" s="1077"/>
      <c r="CR24" s="1077"/>
      <c r="CS24" s="1078" t="e">
        <f>#REF!</f>
        <v>#REF!</v>
      </c>
      <c r="CT24" s="1078"/>
      <c r="CU24" s="1078"/>
      <c r="CV24" s="1078"/>
      <c r="CW24" s="1078"/>
      <c r="CX24" s="1078"/>
      <c r="CY24" s="1078"/>
      <c r="CZ24" s="1079" t="e">
        <f>#REF!</f>
        <v>#REF!</v>
      </c>
      <c r="DA24" s="1079"/>
      <c r="DB24" s="1079"/>
      <c r="DC24" s="596" t="e">
        <f>#REF!</f>
        <v>#REF!</v>
      </c>
      <c r="DD24" s="1078" t="e">
        <f>#REF!</f>
        <v>#REF!</v>
      </c>
      <c r="DE24" s="1078"/>
      <c r="DF24" s="1078"/>
      <c r="DG24" s="1078"/>
      <c r="DH24" s="1078"/>
      <c r="DI24" s="1078"/>
      <c r="DJ24" s="1079" t="e">
        <f>#REF!</f>
        <v>#REF!</v>
      </c>
      <c r="DK24" s="1079"/>
      <c r="DL24" s="1079"/>
      <c r="DM24" s="1077" t="e">
        <f>#REF!</f>
        <v>#REF!</v>
      </c>
      <c r="DN24" s="1077"/>
      <c r="DO24" s="1077"/>
      <c r="DP24" s="1077"/>
      <c r="DQ24" s="1077" t="e">
        <f>#REF!</f>
        <v>#REF!</v>
      </c>
      <c r="DR24" s="1077"/>
      <c r="DS24" s="1158"/>
      <c r="DT24" s="1158"/>
      <c r="DU24" s="1158"/>
      <c r="DV24" s="1158"/>
      <c r="DW24" s="1158"/>
      <c r="DX24" s="655" t="e">
        <f>#REF!</f>
        <v>#REF!</v>
      </c>
      <c r="DZ24" s="602"/>
      <c r="EA24" s="603" t="s">
        <v>62</v>
      </c>
      <c r="EB24" s="461"/>
      <c r="EC24" s="461"/>
      <c r="ED24" s="1186" t="e">
        <f>#REF!</f>
        <v>#REF!</v>
      </c>
      <c r="EE24" s="1186"/>
      <c r="EF24" s="1186"/>
      <c r="EG24" s="1186"/>
      <c r="EH24" s="1186"/>
      <c r="EI24" s="1186"/>
      <c r="EJ24" s="1186"/>
      <c r="EK24" s="1186"/>
      <c r="EL24" s="1186"/>
      <c r="EM24" s="1186"/>
      <c r="EN24" s="1186"/>
      <c r="EO24" s="1186"/>
      <c r="EP24" s="1186"/>
      <c r="EQ24" s="1186"/>
      <c r="ER24" s="1186"/>
      <c r="ES24" s="461"/>
      <c r="ET24" s="603" t="s">
        <v>63</v>
      </c>
      <c r="EU24" s="461"/>
      <c r="EV24" s="461"/>
      <c r="EW24" s="461"/>
      <c r="EX24" s="1185" t="e">
        <f>#REF!</f>
        <v>#REF!</v>
      </c>
      <c r="EY24" s="1185"/>
      <c r="EZ24" s="1185"/>
      <c r="FA24" s="1185"/>
      <c r="FB24" s="1185"/>
      <c r="FC24" s="1185"/>
      <c r="FD24" s="1185"/>
      <c r="FE24" s="1185"/>
      <c r="FF24" s="461"/>
      <c r="FG24" s="461"/>
      <c r="FH24" s="1186" t="e">
        <f>#REF!</f>
        <v>#REF!</v>
      </c>
      <c r="FI24" s="1186"/>
      <c r="FJ24" s="1186"/>
      <c r="FK24" s="1186"/>
      <c r="FL24" s="1294"/>
      <c r="FN24" s="255"/>
      <c r="FO24" s="257"/>
      <c r="FP24" s="439"/>
      <c r="FQ24" s="439"/>
      <c r="FR24" s="439"/>
      <c r="FS24" s="439"/>
      <c r="FT24" s="439"/>
      <c r="FU24" s="439"/>
      <c r="FV24" s="439"/>
      <c r="FW24" s="439"/>
      <c r="FX24" s="439"/>
      <c r="FY24" s="439"/>
      <c r="FZ24" s="439"/>
      <c r="GA24" s="439"/>
      <c r="GB24" s="439"/>
      <c r="GC24" s="439"/>
      <c r="GD24" s="439"/>
      <c r="GE24" s="439"/>
      <c r="GF24" s="439"/>
      <c r="GG24" s="439"/>
      <c r="GH24" s="439"/>
      <c r="GI24" s="439"/>
      <c r="GJ24" s="439"/>
      <c r="GK24" s="439"/>
      <c r="GL24" s="439"/>
      <c r="GM24"/>
      <c r="GO24" s="266"/>
      <c r="GP24" s="262"/>
      <c r="GQ24" s="262"/>
      <c r="GR24" s="844"/>
      <c r="GS24" s="844"/>
      <c r="GT24" s="259"/>
      <c r="GU24" s="844"/>
      <c r="GV24" s="259"/>
      <c r="GW24" s="844"/>
      <c r="GX24" s="844"/>
      <c r="GY24" s="844"/>
      <c r="GZ24" s="259"/>
      <c r="HA24" s="847"/>
      <c r="HB24" s="847"/>
      <c r="HC24" s="259"/>
      <c r="HD24" s="847"/>
      <c r="HE24" s="847"/>
      <c r="HF24" s="847"/>
      <c r="HH24" s="153"/>
      <c r="HI24" s="283"/>
      <c r="HJ24" s="283"/>
      <c r="HK24" s="828" t="s">
        <v>1030</v>
      </c>
      <c r="HL24" s="813"/>
      <c r="HM24" s="813"/>
      <c r="HN24" s="813"/>
      <c r="HO24" s="813"/>
      <c r="HP24" s="813"/>
      <c r="HQ24" s="813"/>
      <c r="HR24" s="813"/>
      <c r="HS24" s="813"/>
      <c r="HT24" s="813"/>
      <c r="HU24" s="813"/>
      <c r="HV24" s="813"/>
      <c r="HW24" s="283"/>
      <c r="HX24" s="845"/>
      <c r="HY24" s="845"/>
      <c r="HZ24" s="283"/>
      <c r="IA24" s="283"/>
      <c r="IB24" s="283"/>
      <c r="IC24" s="283"/>
      <c r="ID24" s="283"/>
      <c r="IE24" s="283"/>
      <c r="IF24" s="283"/>
      <c r="IG24" s="283"/>
      <c r="IH24" s="283"/>
      <c r="II24" s="283"/>
      <c r="IJ24" s="283"/>
      <c r="IK24" s="283"/>
      <c r="IL24" s="283"/>
      <c r="IM24" s="283"/>
      <c r="IN24" s="283"/>
      <c r="IO24" s="283"/>
      <c r="IP24" s="283"/>
      <c r="IQ24" s="283"/>
      <c r="IR24" s="283"/>
      <c r="IS24" s="283"/>
      <c r="IT24" s="283"/>
      <c r="IU24" s="283"/>
      <c r="IV24" s="283"/>
      <c r="IW24" s="283"/>
      <c r="IX24" s="283"/>
      <c r="IY24" s="283"/>
      <c r="IZ24" s="628"/>
      <c r="JC24" s="8"/>
      <c r="JD24" s="1335" t="e">
        <f>#REF!</f>
        <v>#REF!</v>
      </c>
      <c r="JE24" s="1336"/>
      <c r="JF24" s="1336"/>
      <c r="JG24" s="1336"/>
      <c r="JH24" s="1336"/>
      <c r="JI24" s="1336"/>
      <c r="JJ24" s="1336"/>
      <c r="JK24" s="1336"/>
      <c r="JL24" s="1336"/>
      <c r="JM24" s="1336"/>
      <c r="JN24" s="1336"/>
      <c r="JO24" s="1336"/>
      <c r="JP24" s="1336"/>
      <c r="JQ24" s="1336"/>
      <c r="JR24" s="1336"/>
      <c r="JS24" s="1336"/>
      <c r="JT24" s="8"/>
      <c r="JU24" s="1352" t="e">
        <f>#REF!</f>
        <v>#REF!</v>
      </c>
      <c r="JV24" s="1352"/>
      <c r="JW24" s="1352"/>
      <c r="JX24" s="1352"/>
      <c r="JY24" s="1352"/>
      <c r="JZ24" s="1352"/>
      <c r="KA24" s="1352"/>
      <c r="KB24" s="1352"/>
      <c r="KC24" s="1352"/>
      <c r="KD24" s="8"/>
      <c r="KE24" s="1353" t="e">
        <f>#REF!</f>
        <v>#REF!</v>
      </c>
      <c r="KF24" s="1353"/>
      <c r="KG24" s="1353"/>
      <c r="KH24" s="1353"/>
      <c r="KI24" s="1353"/>
      <c r="KJ24" s="1353"/>
      <c r="KK24" s="1353"/>
      <c r="KL24" s="1353"/>
      <c r="KM24" s="1354"/>
      <c r="KN24" s="773"/>
      <c r="KO24" s="773"/>
      <c r="KP24" s="773"/>
    </row>
    <row r="25" spans="1:302" ht="15" customHeight="1" thickBot="1" x14ac:dyDescent="0.35">
      <c r="A25" s="400" t="e">
        <f>#REF!</f>
        <v>#REF!</v>
      </c>
      <c r="B25" s="737" t="e">
        <f>#REF!</f>
        <v>#REF!</v>
      </c>
      <c r="C25" s="737" t="e">
        <f>#REF!</f>
        <v>#REF!</v>
      </c>
      <c r="D25" s="737" t="e">
        <f>#REF!</f>
        <v>#REF!</v>
      </c>
      <c r="E25" s="737" t="e">
        <f>#REF!</f>
        <v>#REF!</v>
      </c>
      <c r="F25" s="736" t="e">
        <f>#REF!</f>
        <v>#REF!</v>
      </c>
      <c r="G25" s="736" t="e">
        <f>#REF!</f>
        <v>#REF!</v>
      </c>
      <c r="H25" s="736" t="e">
        <f>#REF!</f>
        <v>#REF!</v>
      </c>
      <c r="I25" s="736" t="e">
        <f>#REF!</f>
        <v>#REF!</v>
      </c>
      <c r="J25" s="338" t="e">
        <f t="shared" si="0"/>
        <v>#REF!</v>
      </c>
      <c r="K25" s="339" t="e">
        <f>#REF!</f>
        <v>#REF!</v>
      </c>
      <c r="L25" s="339" t="e">
        <f>#REF!</f>
        <v>#REF!</v>
      </c>
      <c r="M25" s="339" t="e">
        <f>#REF!</f>
        <v>#REF!</v>
      </c>
      <c r="N25" s="341" t="e">
        <f t="shared" si="1"/>
        <v>#REF!</v>
      </c>
      <c r="P25" s="501"/>
      <c r="Q25" s="502" t="s">
        <v>293</v>
      </c>
      <c r="R25" s="506"/>
      <c r="S25" s="506"/>
      <c r="T25" s="506"/>
      <c r="U25" s="506"/>
      <c r="V25" s="506"/>
      <c r="W25" s="506"/>
      <c r="X25" s="506"/>
      <c r="Y25" s="506"/>
      <c r="Z25" s="153"/>
      <c r="AA25" s="153"/>
      <c r="AB25" s="40"/>
      <c r="AC25" s="51"/>
      <c r="AD25" s="43" t="s">
        <v>122</v>
      </c>
      <c r="AE25" s="43"/>
      <c r="AF25" s="43"/>
      <c r="AG25" s="43"/>
      <c r="AH25" s="43"/>
      <c r="AI25" s="46"/>
      <c r="AJ25" s="52" t="s">
        <v>104</v>
      </c>
      <c r="AK25" s="56"/>
      <c r="AL25" s="582" t="e">
        <f>#REF!</f>
        <v>#REF!</v>
      </c>
      <c r="AM25" s="54"/>
      <c r="AN25" s="117"/>
      <c r="AP25" s="310"/>
      <c r="AQ25" s="297"/>
      <c r="AR25" s="297"/>
      <c r="AS25" s="297"/>
      <c r="AT25" s="297"/>
      <c r="AU25" s="297"/>
      <c r="AV25" s="297"/>
      <c r="AW25" s="297"/>
      <c r="AX25" s="415"/>
      <c r="AY25" s="415"/>
      <c r="AZ25" s="415"/>
      <c r="BA25" s="415"/>
      <c r="BB25" s="415"/>
      <c r="BC25" s="415"/>
      <c r="BD25" s="415"/>
      <c r="BE25" s="415"/>
      <c r="BF25" s="415"/>
      <c r="BG25" s="415"/>
      <c r="BH25" s="415"/>
      <c r="BI25" s="298"/>
      <c r="BJ25" s="299"/>
      <c r="BK25" s="299"/>
      <c r="BL25" s="299"/>
      <c r="BM25" s="299"/>
      <c r="BN25" s="299"/>
      <c r="BO25" s="299"/>
      <c r="BP25" s="299"/>
      <c r="BQ25" s="299"/>
      <c r="BR25" s="299"/>
      <c r="BS25" s="299"/>
      <c r="BT25" s="299"/>
      <c r="BU25" s="300"/>
      <c r="BV25" s="155"/>
      <c r="BW25" s="193" t="s">
        <v>166</v>
      </c>
      <c r="BX25" s="190"/>
      <c r="BY25" s="216" t="e">
        <f>#REF!</f>
        <v>#REF!</v>
      </c>
      <c r="BZ25" s="217"/>
      <c r="CA25" s="210"/>
      <c r="CB25" s="208"/>
      <c r="CC25" s="1095" t="e">
        <f>#REF!</f>
        <v>#REF!</v>
      </c>
      <c r="CD25" s="1096"/>
      <c r="CE25" s="1096"/>
      <c r="CF25" s="1096"/>
      <c r="CG25" s="1097"/>
      <c r="CI25" s="657" t="e">
        <f>#REF!</f>
        <v>#REF!</v>
      </c>
      <c r="CJ25" s="1077" t="e">
        <f>#REF!</f>
        <v>#REF!</v>
      </c>
      <c r="CK25" s="1077"/>
      <c r="CL25" s="1077"/>
      <c r="CM25" s="1077"/>
      <c r="CN25" s="1077"/>
      <c r="CO25" s="1077"/>
      <c r="CP25" s="1077"/>
      <c r="CQ25" s="1077"/>
      <c r="CR25" s="1077"/>
      <c r="CS25" s="1078" t="e">
        <f>#REF!</f>
        <v>#REF!</v>
      </c>
      <c r="CT25" s="1078"/>
      <c r="CU25" s="1078"/>
      <c r="CV25" s="1078"/>
      <c r="CW25" s="1078"/>
      <c r="CX25" s="1078"/>
      <c r="CY25" s="1078"/>
      <c r="CZ25" s="1079" t="e">
        <f>#REF!</f>
        <v>#REF!</v>
      </c>
      <c r="DA25" s="1079"/>
      <c r="DB25" s="1079"/>
      <c r="DC25" s="596" t="e">
        <f>#REF!</f>
        <v>#REF!</v>
      </c>
      <c r="DD25" s="1078" t="e">
        <f>#REF!</f>
        <v>#REF!</v>
      </c>
      <c r="DE25" s="1078"/>
      <c r="DF25" s="1078"/>
      <c r="DG25" s="1078"/>
      <c r="DH25" s="1078"/>
      <c r="DI25" s="1078"/>
      <c r="DJ25" s="1079" t="e">
        <f>#REF!</f>
        <v>#REF!</v>
      </c>
      <c r="DK25" s="1079"/>
      <c r="DL25" s="1079"/>
      <c r="DM25" s="1077" t="e">
        <f>#REF!</f>
        <v>#REF!</v>
      </c>
      <c r="DN25" s="1077"/>
      <c r="DO25" s="1077"/>
      <c r="DP25" s="1077"/>
      <c r="DQ25" s="1077" t="e">
        <f>#REF!</f>
        <v>#REF!</v>
      </c>
      <c r="DR25" s="1077"/>
      <c r="DS25" s="1158"/>
      <c r="DT25" s="1158"/>
      <c r="DU25" s="1158"/>
      <c r="DV25" s="1158"/>
      <c r="DW25" s="1158"/>
      <c r="DX25" s="655" t="e">
        <f>#REF!</f>
        <v>#REF!</v>
      </c>
      <c r="DZ25" s="602"/>
      <c r="EA25" s="461"/>
      <c r="EB25" s="461"/>
      <c r="EC25" s="461"/>
      <c r="ED25" s="461"/>
      <c r="EE25" s="461"/>
      <c r="EF25" s="461"/>
      <c r="EG25" s="461"/>
      <c r="EH25" s="461"/>
      <c r="EI25" s="461"/>
      <c r="EJ25" s="141"/>
      <c r="EK25" s="461"/>
      <c r="EL25" s="461"/>
      <c r="EM25" s="461"/>
      <c r="EN25" s="461"/>
      <c r="EO25" s="461"/>
      <c r="EP25" s="461"/>
      <c r="EQ25" s="461"/>
      <c r="ER25" s="461"/>
      <c r="ES25" s="461"/>
      <c r="ET25" s="461"/>
      <c r="EU25" s="461"/>
      <c r="EV25" s="461"/>
      <c r="EW25" s="461"/>
      <c r="EX25" s="461"/>
      <c r="EY25" s="1301" t="s">
        <v>64</v>
      </c>
      <c r="EZ25" s="1301"/>
      <c r="FA25" s="1301"/>
      <c r="FB25" s="1301"/>
      <c r="FC25" s="1301"/>
      <c r="FD25" s="1301"/>
      <c r="FE25" s="461"/>
      <c r="FF25" s="461"/>
      <c r="FG25" s="461"/>
      <c r="FH25" s="1301" t="s">
        <v>65</v>
      </c>
      <c r="FI25" s="1301"/>
      <c r="FJ25" s="1301"/>
      <c r="FK25" s="1301"/>
      <c r="FL25" s="1302"/>
      <c r="FN25" s="255"/>
      <c r="FO25" s="567" t="e">
        <f>#REF!</f>
        <v>#REF!</v>
      </c>
      <c r="FP25" s="1480" t="s">
        <v>1008</v>
      </c>
      <c r="FQ25" s="1480"/>
      <c r="FR25" s="1480"/>
      <c r="FS25" s="1480"/>
      <c r="FT25" s="1480"/>
      <c r="FU25" s="1480"/>
      <c r="FV25" s="1480"/>
      <c r="FW25" s="1480"/>
      <c r="FX25" s="1480"/>
      <c r="FY25" s="1480"/>
      <c r="FZ25" s="1480"/>
      <c r="GA25" s="1480"/>
      <c r="GB25" s="1480"/>
      <c r="GC25" s="1480"/>
      <c r="GD25" s="1480"/>
      <c r="GE25" s="1480"/>
      <c r="GF25" s="1480"/>
      <c r="GG25" s="1480"/>
      <c r="GH25" s="1480"/>
      <c r="GI25" s="1480"/>
      <c r="GJ25" s="1480"/>
      <c r="GK25" s="1480"/>
      <c r="GL25" s="1480"/>
      <c r="GM25"/>
      <c r="GO25" s="266"/>
      <c r="GP25" s="1530" t="s">
        <v>1018</v>
      </c>
      <c r="GQ25" s="1530"/>
      <c r="GR25" s="1530"/>
      <c r="GS25" s="1530"/>
      <c r="GT25" s="1530"/>
      <c r="GU25" s="1530"/>
      <c r="GV25" s="1530"/>
      <c r="GW25" s="1530"/>
      <c r="GX25" s="1530"/>
      <c r="GY25" s="1530"/>
      <c r="GZ25" s="1530"/>
      <c r="HA25" s="1530"/>
      <c r="HB25" s="1530"/>
      <c r="HC25" s="1530"/>
      <c r="HD25" s="1530"/>
      <c r="HE25" s="1321"/>
      <c r="HF25" s="1321"/>
      <c r="HH25" s="153"/>
      <c r="HI25" s="645"/>
      <c r="HJ25" s="283"/>
      <c r="HK25" s="813"/>
      <c r="HL25" s="1574" t="e">
        <f>#REF!</f>
        <v>#REF!</v>
      </c>
      <c r="HM25" s="1574"/>
      <c r="HN25" s="1574"/>
      <c r="HO25" s="1574"/>
      <c r="HP25" s="1574"/>
      <c r="HQ25" s="1574"/>
      <c r="HR25" s="1574"/>
      <c r="HS25" s="1574"/>
      <c r="HT25" s="1574"/>
      <c r="HU25" s="1574"/>
      <c r="HV25" s="1574"/>
      <c r="HW25" s="1574"/>
      <c r="HX25" s="1574"/>
      <c r="HY25" s="1574"/>
      <c r="HZ25" s="1574"/>
      <c r="IA25" s="1574"/>
      <c r="IB25" s="1574"/>
      <c r="IC25" s="1574"/>
      <c r="ID25" s="1574"/>
      <c r="IE25" s="1574"/>
      <c r="IF25" s="1574"/>
      <c r="IG25" s="1574"/>
      <c r="IH25" s="1574"/>
      <c r="II25" s="1574"/>
      <c r="IJ25" s="1574"/>
      <c r="IK25" s="1574"/>
      <c r="IL25" s="1574"/>
      <c r="IM25" s="1574"/>
      <c r="IN25" s="1574"/>
      <c r="IO25" s="1574"/>
      <c r="IP25" s="1574"/>
      <c r="IQ25" s="1574"/>
      <c r="IR25" s="1574"/>
      <c r="IS25" s="1574"/>
      <c r="IT25" s="1574"/>
      <c r="IU25" s="1574"/>
      <c r="IV25" s="1574"/>
      <c r="IW25" s="283"/>
      <c r="IX25" s="283"/>
      <c r="IY25" s="283"/>
      <c r="IZ25" s="813"/>
      <c r="JC25" s="8"/>
      <c r="JD25" s="1326" t="s">
        <v>93</v>
      </c>
      <c r="JE25" s="1327"/>
      <c r="JF25" s="1327"/>
      <c r="JG25" s="1327"/>
      <c r="JH25" s="1327"/>
      <c r="JI25" s="1327"/>
      <c r="JJ25" s="1327"/>
      <c r="JK25" s="1327"/>
      <c r="JL25" s="1327"/>
      <c r="JM25" s="1327"/>
      <c r="JN25" s="1327"/>
      <c r="JO25" s="1327"/>
      <c r="JP25" s="1327"/>
      <c r="JQ25" s="1327"/>
      <c r="JR25" s="1327"/>
      <c r="JS25" s="1327"/>
      <c r="JT25" s="8"/>
      <c r="JU25" s="1328" t="s">
        <v>43</v>
      </c>
      <c r="JV25" s="1328"/>
      <c r="JW25" s="1328"/>
      <c r="JX25" s="1328"/>
      <c r="JY25" s="1328"/>
      <c r="JZ25" s="1328"/>
      <c r="KA25" s="1328"/>
      <c r="KB25" s="1328"/>
      <c r="KC25" s="1328"/>
      <c r="KD25" s="8"/>
      <c r="KE25" s="1327" t="s">
        <v>42</v>
      </c>
      <c r="KF25" s="1327"/>
      <c r="KG25" s="1327"/>
      <c r="KH25" s="1327"/>
      <c r="KI25" s="1327"/>
      <c r="KJ25" s="1327"/>
      <c r="KK25" s="1327"/>
      <c r="KL25" s="1327"/>
      <c r="KM25" s="1329"/>
      <c r="KN25" s="773"/>
      <c r="KO25" s="773"/>
      <c r="KP25" s="773"/>
    </row>
    <row r="26" spans="1:302" ht="15" customHeight="1" thickBot="1" x14ac:dyDescent="0.35">
      <c r="A26" s="400" t="e">
        <f>#REF!</f>
        <v>#REF!</v>
      </c>
      <c r="B26" s="737" t="e">
        <f>#REF!</f>
        <v>#REF!</v>
      </c>
      <c r="C26" s="737" t="e">
        <f>#REF!</f>
        <v>#REF!</v>
      </c>
      <c r="D26" s="737" t="e">
        <f>#REF!</f>
        <v>#REF!</v>
      </c>
      <c r="E26" s="737" t="e">
        <f>#REF!</f>
        <v>#REF!</v>
      </c>
      <c r="F26" s="736" t="e">
        <f>#REF!</f>
        <v>#REF!</v>
      </c>
      <c r="G26" s="736" t="e">
        <f>#REF!</f>
        <v>#REF!</v>
      </c>
      <c r="H26" s="736" t="e">
        <f>#REF!</f>
        <v>#REF!</v>
      </c>
      <c r="I26" s="736" t="e">
        <f>#REF!</f>
        <v>#REF!</v>
      </c>
      <c r="J26" s="338" t="e">
        <f t="shared" si="0"/>
        <v>#REF!</v>
      </c>
      <c r="K26" s="339" t="e">
        <f>#REF!</f>
        <v>#REF!</v>
      </c>
      <c r="L26" s="339" t="e">
        <f>#REF!</f>
        <v>#REF!</v>
      </c>
      <c r="M26" s="339" t="e">
        <f>#REF!</f>
        <v>#REF!</v>
      </c>
      <c r="N26" s="341" t="e">
        <f t="shared" si="1"/>
        <v>#REF!</v>
      </c>
      <c r="P26" s="501"/>
      <c r="Q26" s="1253" t="e">
        <f>#REF!</f>
        <v>#REF!</v>
      </c>
      <c r="R26" s="1253"/>
      <c r="S26" s="1253"/>
      <c r="T26" s="1253"/>
      <c r="U26" s="1253"/>
      <c r="V26" s="1253"/>
      <c r="W26" s="1253"/>
      <c r="X26" s="1253"/>
      <c r="Y26" s="1253"/>
      <c r="Z26" s="1253"/>
      <c r="AA26" s="153"/>
      <c r="AB26" s="40"/>
      <c r="AC26" s="51"/>
      <c r="AD26" s="43" t="s">
        <v>123</v>
      </c>
      <c r="AE26" s="43"/>
      <c r="AF26" s="43"/>
      <c r="AG26" s="43"/>
      <c r="AH26" s="43"/>
      <c r="AI26" s="46"/>
      <c r="AJ26" s="52" t="s">
        <v>104</v>
      </c>
      <c r="AK26" s="56"/>
      <c r="AL26" s="582" t="e">
        <f>#REF!</f>
        <v>#REF!</v>
      </c>
      <c r="AM26" s="54"/>
      <c r="AN26" s="117"/>
      <c r="AP26" s="1254" t="s">
        <v>913</v>
      </c>
      <c r="AQ26" s="1255"/>
      <c r="AR26" s="1255"/>
      <c r="AS26" s="1256"/>
      <c r="AT26" s="293" t="e">
        <f>#REF!</f>
        <v>#REF!</v>
      </c>
      <c r="AU26" s="291" t="s">
        <v>401</v>
      </c>
      <c r="AV26" s="454"/>
      <c r="AW26" s="301"/>
      <c r="AX26" s="30"/>
      <c r="AY26" s="30"/>
      <c r="AZ26" s="301"/>
      <c r="BA26" s="293" t="e">
        <f>#REF!</f>
        <v>#REF!</v>
      </c>
      <c r="BB26" s="294" t="s">
        <v>787</v>
      </c>
      <c r="BC26" s="30"/>
      <c r="BD26" s="30"/>
      <c r="BE26" s="30"/>
      <c r="BF26" s="30"/>
      <c r="BG26" s="30"/>
      <c r="BH26" s="30"/>
      <c r="BI26" s="30"/>
      <c r="BJ26" s="301"/>
      <c r="BK26" s="301"/>
      <c r="BL26" s="301"/>
      <c r="BM26" s="301"/>
      <c r="BN26" s="301"/>
      <c r="BO26" s="301"/>
      <c r="BP26" s="301"/>
      <c r="BQ26" s="301"/>
      <c r="BR26" s="301"/>
      <c r="BS26" s="301"/>
      <c r="BT26" s="301"/>
      <c r="BU26" s="302"/>
      <c r="BV26" s="155"/>
      <c r="BW26" s="193" t="s">
        <v>167</v>
      </c>
      <c r="BX26" s="190"/>
      <c r="BY26" s="216" t="e">
        <f>#REF!</f>
        <v>#REF!</v>
      </c>
      <c r="BZ26" s="217"/>
      <c r="CA26" s="210"/>
      <c r="CB26" s="208"/>
      <c r="CC26" s="1095" t="e">
        <f>#REF!</f>
        <v>#REF!</v>
      </c>
      <c r="CD26" s="1096"/>
      <c r="CE26" s="1096"/>
      <c r="CF26" s="1096"/>
      <c r="CG26" s="1097"/>
      <c r="CI26" s="657" t="e">
        <f>#REF!</f>
        <v>#REF!</v>
      </c>
      <c r="CJ26" s="1077" t="e">
        <f>#REF!</f>
        <v>#REF!</v>
      </c>
      <c r="CK26" s="1077"/>
      <c r="CL26" s="1077"/>
      <c r="CM26" s="1077"/>
      <c r="CN26" s="1077"/>
      <c r="CO26" s="1077"/>
      <c r="CP26" s="1077"/>
      <c r="CQ26" s="1077"/>
      <c r="CR26" s="1077"/>
      <c r="CS26" s="1078" t="e">
        <f>#REF!</f>
        <v>#REF!</v>
      </c>
      <c r="CT26" s="1078"/>
      <c r="CU26" s="1078"/>
      <c r="CV26" s="1078"/>
      <c r="CW26" s="1078"/>
      <c r="CX26" s="1078"/>
      <c r="CY26" s="1078"/>
      <c r="CZ26" s="1079" t="e">
        <f>#REF!</f>
        <v>#REF!</v>
      </c>
      <c r="DA26" s="1079"/>
      <c r="DB26" s="1079"/>
      <c r="DC26" s="596" t="e">
        <f>#REF!</f>
        <v>#REF!</v>
      </c>
      <c r="DD26" s="1078" t="e">
        <f>#REF!</f>
        <v>#REF!</v>
      </c>
      <c r="DE26" s="1078"/>
      <c r="DF26" s="1078"/>
      <c r="DG26" s="1078"/>
      <c r="DH26" s="1078"/>
      <c r="DI26" s="1078"/>
      <c r="DJ26" s="1079" t="e">
        <f>#REF!</f>
        <v>#REF!</v>
      </c>
      <c r="DK26" s="1079"/>
      <c r="DL26" s="1079"/>
      <c r="DM26" s="1077" t="e">
        <f>#REF!</f>
        <v>#REF!</v>
      </c>
      <c r="DN26" s="1077"/>
      <c r="DO26" s="1077"/>
      <c r="DP26" s="1077"/>
      <c r="DQ26" s="1077" t="e">
        <f>#REF!</f>
        <v>#REF!</v>
      </c>
      <c r="DR26" s="1077"/>
      <c r="DS26" s="1158"/>
      <c r="DT26" s="1158"/>
      <c r="DU26" s="1158"/>
      <c r="DV26" s="1158"/>
      <c r="DW26" s="1158"/>
      <c r="DX26" s="655" t="e">
        <f>#REF!</f>
        <v>#REF!</v>
      </c>
      <c r="DZ26" s="602"/>
      <c r="EA26" s="603" t="s">
        <v>67</v>
      </c>
      <c r="EB26" s="461"/>
      <c r="EC26" s="461"/>
      <c r="ED26" s="1293" t="e">
        <f>#REF!</f>
        <v>#REF!</v>
      </c>
      <c r="EE26" s="1186"/>
      <c r="EF26" s="1186"/>
      <c r="EG26" s="1186"/>
      <c r="EH26" s="1186"/>
      <c r="EI26" s="1186"/>
      <c r="EJ26" s="1186"/>
      <c r="EK26" s="1186"/>
      <c r="EL26" s="1186"/>
      <c r="EM26" s="1186"/>
      <c r="EN26" s="1186"/>
      <c r="EO26" s="1186"/>
      <c r="EP26" s="1186"/>
      <c r="EQ26" s="1186"/>
      <c r="ER26" s="1186"/>
      <c r="ES26" s="1186"/>
      <c r="ET26" s="1186"/>
      <c r="EU26" s="1186"/>
      <c r="EV26" s="1186"/>
      <c r="EW26" s="461"/>
      <c r="EX26" s="1185" t="e">
        <f>#REF!</f>
        <v>#REF!</v>
      </c>
      <c r="EY26" s="1185"/>
      <c r="EZ26" s="1185"/>
      <c r="FA26" s="1185"/>
      <c r="FB26" s="1185"/>
      <c r="FC26" s="1185"/>
      <c r="FD26" s="1185"/>
      <c r="FE26" s="1185"/>
      <c r="FF26" s="461"/>
      <c r="FG26" s="461"/>
      <c r="FH26" s="461"/>
      <c r="FI26" s="461"/>
      <c r="FJ26" s="461"/>
      <c r="FK26" s="461"/>
      <c r="FL26" s="604"/>
      <c r="FN26" s="255"/>
      <c r="FO26" s="257"/>
      <c r="FP26" s="1480"/>
      <c r="FQ26" s="1480"/>
      <c r="FR26" s="1480"/>
      <c r="FS26" s="1480"/>
      <c r="FT26" s="1480"/>
      <c r="FU26" s="1480"/>
      <c r="FV26" s="1480"/>
      <c r="FW26" s="1480"/>
      <c r="FX26" s="1480"/>
      <c r="FY26" s="1480"/>
      <c r="FZ26" s="1480"/>
      <c r="GA26" s="1480"/>
      <c r="GB26" s="1480"/>
      <c r="GC26" s="1480"/>
      <c r="GD26" s="1480"/>
      <c r="GE26" s="1480"/>
      <c r="GF26" s="1480"/>
      <c r="GG26" s="1480"/>
      <c r="GH26" s="1480"/>
      <c r="GI26" s="1480"/>
      <c r="GJ26" s="1480"/>
      <c r="GK26" s="1480"/>
      <c r="GL26" s="1480"/>
      <c r="GM26"/>
      <c r="GO26" s="266"/>
      <c r="GP26" s="1530"/>
      <c r="GQ26" s="1530"/>
      <c r="GR26" s="1530"/>
      <c r="GS26" s="1530"/>
      <c r="GT26" s="1530"/>
      <c r="GU26" s="1530"/>
      <c r="GV26" s="1530"/>
      <c r="GW26" s="1530"/>
      <c r="GX26" s="1530"/>
      <c r="GY26" s="1530"/>
      <c r="GZ26" s="1530"/>
      <c r="HA26" s="1530"/>
      <c r="HB26" s="1530"/>
      <c r="HC26" s="1530"/>
      <c r="HD26" s="1530"/>
      <c r="HE26" s="259"/>
      <c r="HF26" s="259"/>
      <c r="HH26" s="153"/>
      <c r="HI26" s="153"/>
      <c r="HJ26" s="153"/>
      <c r="HK26" s="153"/>
      <c r="HL26" s="153"/>
      <c r="HM26" s="153"/>
      <c r="HN26" s="153"/>
      <c r="HO26" s="153"/>
      <c r="HP26" s="153"/>
      <c r="HQ26" s="153"/>
      <c r="HR26" s="153"/>
      <c r="HS26" s="153"/>
      <c r="HT26" s="153"/>
      <c r="HU26" s="153"/>
      <c r="HV26" s="153"/>
      <c r="HW26" s="153"/>
      <c r="HX26" s="153"/>
      <c r="HY26" s="153"/>
      <c r="HZ26" s="153"/>
      <c r="IA26" s="153"/>
      <c r="IB26" s="153"/>
      <c r="IC26" s="153"/>
      <c r="ID26" s="153"/>
      <c r="IE26" s="153"/>
      <c r="IF26" s="153"/>
      <c r="IG26" s="153"/>
      <c r="IH26" s="153"/>
      <c r="II26" s="153"/>
      <c r="IJ26" s="153"/>
      <c r="IK26" s="153"/>
      <c r="IL26" s="153"/>
      <c r="IM26" s="153"/>
      <c r="IN26" s="153"/>
      <c r="IO26" s="153"/>
      <c r="IP26" s="153"/>
      <c r="IQ26" s="153"/>
      <c r="IR26" s="153"/>
      <c r="IS26" s="153"/>
      <c r="IT26" s="153"/>
      <c r="IU26" s="153"/>
      <c r="IV26" s="153"/>
      <c r="IW26" s="153"/>
      <c r="IX26" s="153"/>
      <c r="IY26" s="153"/>
      <c r="IZ26" s="153"/>
      <c r="JC26" s="8"/>
      <c r="JD26" s="51"/>
      <c r="JE26" s="8"/>
      <c r="JF26" s="8"/>
      <c r="JG26" s="8"/>
      <c r="JH26" s="8"/>
      <c r="JI26" s="8"/>
      <c r="JJ26" s="8"/>
      <c r="JK26" s="8"/>
      <c r="JL26" s="8"/>
      <c r="JM26" s="8"/>
      <c r="JN26" s="8"/>
      <c r="JO26" s="8"/>
      <c r="JP26" s="8"/>
      <c r="JQ26" s="8"/>
      <c r="JR26" s="8"/>
      <c r="JS26" s="8"/>
      <c r="JT26" s="8"/>
      <c r="JU26" s="8"/>
      <c r="JV26" s="8"/>
      <c r="JW26" s="8"/>
      <c r="JX26" s="8"/>
      <c r="JY26" s="8"/>
      <c r="JZ26" s="8"/>
      <c r="KA26" s="8"/>
      <c r="KB26" s="46"/>
      <c r="KC26" s="8"/>
      <c r="KD26" s="8"/>
      <c r="KE26" s="8"/>
      <c r="KF26" s="8"/>
      <c r="KG26" s="8"/>
      <c r="KH26" s="8"/>
      <c r="KI26" s="8"/>
      <c r="KJ26" s="8"/>
      <c r="KK26" s="8"/>
      <c r="KL26" s="8"/>
      <c r="KM26" s="110"/>
      <c r="KN26" s="773"/>
      <c r="KO26" s="773"/>
      <c r="KP26" s="773"/>
    </row>
    <row r="27" spans="1:302" ht="15" customHeight="1" thickBot="1" x14ac:dyDescent="0.35">
      <c r="A27" s="400" t="e">
        <f>#REF!</f>
        <v>#REF!</v>
      </c>
      <c r="B27" s="737" t="e">
        <f>#REF!</f>
        <v>#REF!</v>
      </c>
      <c r="C27" s="737" t="e">
        <f>#REF!</f>
        <v>#REF!</v>
      </c>
      <c r="D27" s="737" t="e">
        <f>#REF!</f>
        <v>#REF!</v>
      </c>
      <c r="E27" s="737" t="e">
        <f>#REF!</f>
        <v>#REF!</v>
      </c>
      <c r="F27" s="736" t="e">
        <f>#REF!</f>
        <v>#REF!</v>
      </c>
      <c r="G27" s="736" t="e">
        <f>#REF!</f>
        <v>#REF!</v>
      </c>
      <c r="H27" s="736" t="e">
        <f>#REF!</f>
        <v>#REF!</v>
      </c>
      <c r="I27" s="736" t="e">
        <f>#REF!</f>
        <v>#REF!</v>
      </c>
      <c r="J27" s="338" t="e">
        <f t="shared" si="0"/>
        <v>#REF!</v>
      </c>
      <c r="K27" s="339" t="e">
        <f>#REF!</f>
        <v>#REF!</v>
      </c>
      <c r="L27" s="339" t="e">
        <f>#REF!</f>
        <v>#REF!</v>
      </c>
      <c r="M27" s="339" t="e">
        <f>#REF!</f>
        <v>#REF!</v>
      </c>
      <c r="N27" s="341" t="e">
        <f t="shared" si="1"/>
        <v>#REF!</v>
      </c>
      <c r="P27" s="501"/>
      <c r="Q27" s="1253" t="e">
        <f>#REF!</f>
        <v>#REF!</v>
      </c>
      <c r="R27" s="1253"/>
      <c r="S27" s="1253"/>
      <c r="T27" s="1253"/>
      <c r="U27" s="1253"/>
      <c r="V27" s="1253"/>
      <c r="W27" s="1253"/>
      <c r="X27" s="1253"/>
      <c r="Y27" s="1253"/>
      <c r="Z27" s="1253"/>
      <c r="AA27" s="153"/>
      <c r="AB27" s="40"/>
      <c r="AC27" s="51"/>
      <c r="AD27" s="43" t="s">
        <v>124</v>
      </c>
      <c r="AE27" s="43"/>
      <c r="AF27" s="43"/>
      <c r="AG27" s="43"/>
      <c r="AH27" s="43"/>
      <c r="AI27" s="46"/>
      <c r="AJ27" s="52" t="s">
        <v>104</v>
      </c>
      <c r="AK27" s="56"/>
      <c r="AL27" s="582" t="e">
        <f>#REF!</f>
        <v>#REF!</v>
      </c>
      <c r="AM27" s="54"/>
      <c r="AN27" s="117"/>
      <c r="AP27" s="303"/>
      <c r="AQ27" s="291"/>
      <c r="AR27" s="291"/>
      <c r="AS27" s="291"/>
      <c r="AT27" s="291"/>
      <c r="AU27" s="291"/>
      <c r="AV27" s="291"/>
      <c r="AW27" s="291"/>
      <c r="AX27" s="30"/>
      <c r="AY27" s="30"/>
      <c r="AZ27" s="30"/>
      <c r="BA27" s="30"/>
      <c r="BB27" s="30"/>
      <c r="BC27" s="30"/>
      <c r="BD27" s="30"/>
      <c r="BE27" s="30"/>
      <c r="BF27" s="30"/>
      <c r="BG27" s="30"/>
      <c r="BH27" s="30"/>
      <c r="BI27" s="30"/>
      <c r="BJ27" s="301"/>
      <c r="BK27" s="301"/>
      <c r="BL27" s="301"/>
      <c r="BM27" s="301"/>
      <c r="BN27" s="301"/>
      <c r="BO27" s="301"/>
      <c r="BP27" s="301"/>
      <c r="BQ27" s="301"/>
      <c r="BR27" s="301"/>
      <c r="BS27" s="301"/>
      <c r="BT27" s="301"/>
      <c r="BU27" s="302"/>
      <c r="BV27" s="155"/>
      <c r="BW27" s="211" t="e">
        <f>#REF!</f>
        <v>#REF!</v>
      </c>
      <c r="BX27" s="190"/>
      <c r="BY27" s="216" t="e">
        <f>#REF!</f>
        <v>#REF!</v>
      </c>
      <c r="BZ27" s="217"/>
      <c r="CA27" s="210"/>
      <c r="CB27" s="208"/>
      <c r="CC27" s="1095" t="e">
        <f>#REF!</f>
        <v>#REF!</v>
      </c>
      <c r="CD27" s="1096"/>
      <c r="CE27" s="1096"/>
      <c r="CF27" s="1096"/>
      <c r="CG27" s="1097"/>
      <c r="CI27" s="1189" t="s">
        <v>279</v>
      </c>
      <c r="CJ27" s="1190"/>
      <c r="CK27" s="1190"/>
      <c r="CL27" s="1190"/>
      <c r="CM27" s="1190"/>
      <c r="CN27" s="1190"/>
      <c r="CO27" s="1190"/>
      <c r="CP27" s="1190"/>
      <c r="CQ27" s="1190"/>
      <c r="CR27" s="1190"/>
      <c r="CS27" s="1190"/>
      <c r="CT27" s="1190"/>
      <c r="CU27" s="1190"/>
      <c r="CV27" s="1190"/>
      <c r="CW27" s="1190"/>
      <c r="CX27" s="1190"/>
      <c r="CY27" s="1190"/>
      <c r="CZ27" s="1190"/>
      <c r="DA27" s="1190"/>
      <c r="DB27" s="1190"/>
      <c r="DC27" s="1190"/>
      <c r="DD27" s="1190"/>
      <c r="DE27" s="1190"/>
      <c r="DF27" s="1190"/>
      <c r="DG27" s="1190"/>
      <c r="DH27" s="1190"/>
      <c r="DI27" s="1190"/>
      <c r="DJ27" s="1190"/>
      <c r="DK27" s="1190"/>
      <c r="DL27" s="1190"/>
      <c r="DM27" s="1190"/>
      <c r="DN27" s="1190"/>
      <c r="DO27" s="1190"/>
      <c r="DP27" s="1190"/>
      <c r="DQ27" s="1190"/>
      <c r="DR27" s="1190"/>
      <c r="DS27" s="1190"/>
      <c r="DT27" s="1190"/>
      <c r="DU27" s="1190"/>
      <c r="DV27" s="1190"/>
      <c r="DW27" s="1190"/>
      <c r="DX27" s="1191"/>
      <c r="DZ27" s="602"/>
      <c r="EA27" s="461"/>
      <c r="EB27" s="461"/>
      <c r="EC27" s="461"/>
      <c r="ED27" s="461"/>
      <c r="EE27" s="461"/>
      <c r="EF27" s="461"/>
      <c r="EG27" s="461"/>
      <c r="EH27" s="461"/>
      <c r="EI27" s="461"/>
      <c r="EJ27" s="461"/>
      <c r="EK27" s="461"/>
      <c r="EL27" s="461"/>
      <c r="EM27" s="461"/>
      <c r="EN27" s="461"/>
      <c r="EO27" s="461"/>
      <c r="EP27" s="461"/>
      <c r="EQ27" s="461"/>
      <c r="ER27" s="461"/>
      <c r="ES27" s="461"/>
      <c r="ET27" s="461"/>
      <c r="EU27" s="461"/>
      <c r="EV27" s="461"/>
      <c r="EW27" s="461"/>
      <c r="EX27" s="461"/>
      <c r="EY27" s="1288" t="s">
        <v>66</v>
      </c>
      <c r="EZ27" s="1288"/>
      <c r="FA27" s="1288"/>
      <c r="FB27" s="1288"/>
      <c r="FC27" s="1288"/>
      <c r="FD27" s="1288"/>
      <c r="FE27" s="461"/>
      <c r="FF27" s="461"/>
      <c r="FG27" s="461"/>
      <c r="FH27" s="461"/>
      <c r="FI27" s="461"/>
      <c r="FJ27" s="461"/>
      <c r="FK27" s="461"/>
      <c r="FL27" s="604"/>
      <c r="FN27" s="255"/>
      <c r="FO27" s="257"/>
      <c r="FP27" s="1480"/>
      <c r="FQ27" s="1480"/>
      <c r="FR27" s="1480"/>
      <c r="FS27" s="1480"/>
      <c r="FT27" s="1480"/>
      <c r="FU27" s="1480"/>
      <c r="FV27" s="1480"/>
      <c r="FW27" s="1480"/>
      <c r="FX27" s="1480"/>
      <c r="FY27" s="1480"/>
      <c r="FZ27" s="1480"/>
      <c r="GA27" s="1480"/>
      <c r="GB27" s="1480"/>
      <c r="GC27" s="1480"/>
      <c r="GD27" s="1480"/>
      <c r="GE27" s="1480"/>
      <c r="GF27" s="1480"/>
      <c r="GG27" s="1480"/>
      <c r="GH27" s="1480"/>
      <c r="GI27" s="1480"/>
      <c r="GJ27" s="1480"/>
      <c r="GK27" s="1480"/>
      <c r="GL27" s="1480"/>
      <c r="GM27"/>
      <c r="GO27" s="266"/>
      <c r="GP27" s="262"/>
      <c r="GQ27" s="262"/>
      <c r="GR27" s="844"/>
      <c r="GS27" s="844"/>
      <c r="GT27" s="259"/>
      <c r="GU27" s="844"/>
      <c r="GV27" s="259"/>
      <c r="GW27" s="844"/>
      <c r="GX27" s="844"/>
      <c r="GY27" s="844"/>
      <c r="GZ27" s="259"/>
      <c r="HA27" s="847"/>
      <c r="HB27" s="847"/>
      <c r="HC27" s="259"/>
      <c r="HD27" s="847"/>
      <c r="HE27" s="847"/>
      <c r="HF27" s="847"/>
      <c r="HH27" s="373" t="s">
        <v>74</v>
      </c>
      <c r="HI27" s="1359" t="s">
        <v>32</v>
      </c>
      <c r="HJ27" s="1360"/>
      <c r="HK27" s="1360"/>
      <c r="HL27" s="1360"/>
      <c r="HM27" s="1360"/>
      <c r="HN27" s="1360"/>
      <c r="HO27" s="1360"/>
      <c r="HP27" s="1360"/>
      <c r="HQ27" s="1360"/>
      <c r="HR27" s="1360"/>
      <c r="HS27" s="1360"/>
      <c r="HT27" s="1360"/>
      <c r="HU27" s="1360"/>
      <c r="HV27" s="1360"/>
      <c r="HW27" s="1360"/>
      <c r="HX27" s="1360"/>
      <c r="HY27" s="1360"/>
      <c r="HZ27" s="1360"/>
      <c r="IA27" s="1360"/>
      <c r="IB27" s="1360"/>
      <c r="IC27" s="1360"/>
      <c r="ID27" s="1360"/>
      <c r="IE27" s="1360"/>
      <c r="IF27" s="1360"/>
      <c r="IG27" s="1360"/>
      <c r="IH27" s="1360"/>
      <c r="II27" s="1360"/>
      <c r="IJ27" s="1360"/>
      <c r="IK27" s="1360"/>
      <c r="IL27" s="1360"/>
      <c r="IM27" s="1360"/>
      <c r="IN27" s="1360"/>
      <c r="IO27" s="1360"/>
      <c r="IP27" s="1360"/>
      <c r="IQ27" s="1360"/>
      <c r="IR27" s="1360"/>
      <c r="IS27" s="1360"/>
      <c r="IT27" s="1360"/>
      <c r="IU27" s="1360"/>
      <c r="IV27" s="1360"/>
      <c r="IW27" s="1360"/>
      <c r="IX27" s="1360"/>
      <c r="IY27" s="1360"/>
      <c r="IZ27" s="1361"/>
      <c r="JC27" s="8"/>
      <c r="JD27" s="462" t="s">
        <v>41</v>
      </c>
      <c r="JE27" s="772"/>
      <c r="JF27" s="772"/>
      <c r="JG27" s="388"/>
      <c r="JH27" s="389"/>
      <c r="JI27" s="389"/>
      <c r="JJ27" s="390"/>
      <c r="JK27" s="1402" t="e">
        <f>#REF!</f>
        <v>#REF!</v>
      </c>
      <c r="JL27" s="1403"/>
      <c r="JM27" s="1404"/>
      <c r="JN27" s="8"/>
      <c r="JO27" s="8"/>
      <c r="JP27" s="8"/>
      <c r="JQ27" s="8"/>
      <c r="JR27" s="8"/>
      <c r="JS27" s="8"/>
      <c r="JT27" s="8"/>
      <c r="JU27" s="8"/>
      <c r="JV27" s="8"/>
      <c r="JW27" s="8"/>
      <c r="JX27" s="8"/>
      <c r="JY27" s="8"/>
      <c r="JZ27" s="8"/>
      <c r="KA27" s="8"/>
      <c r="KB27" s="8"/>
      <c r="KC27" s="8"/>
      <c r="KD27" s="8"/>
      <c r="KE27" s="774"/>
      <c r="KF27" s="774"/>
      <c r="KG27" s="774"/>
      <c r="KH27" s="774"/>
      <c r="KI27" s="774"/>
      <c r="KJ27" s="1405"/>
      <c r="KK27" s="1405"/>
      <c r="KL27" s="1405"/>
      <c r="KM27" s="110"/>
      <c r="KN27" s="773"/>
      <c r="KO27" s="773"/>
      <c r="KP27" s="773"/>
    </row>
    <row r="28" spans="1:302" ht="15" customHeight="1" thickBot="1" x14ac:dyDescent="0.35">
      <c r="A28" s="400" t="e">
        <f>#REF!</f>
        <v>#REF!</v>
      </c>
      <c r="B28" s="737" t="e">
        <f>#REF!</f>
        <v>#REF!</v>
      </c>
      <c r="C28" s="737" t="e">
        <f>#REF!</f>
        <v>#REF!</v>
      </c>
      <c r="D28" s="737" t="e">
        <f>#REF!</f>
        <v>#REF!</v>
      </c>
      <c r="E28" s="737" t="e">
        <f>#REF!</f>
        <v>#REF!</v>
      </c>
      <c r="F28" s="736" t="e">
        <f>#REF!</f>
        <v>#REF!</v>
      </c>
      <c r="G28" s="736" t="e">
        <f>#REF!</f>
        <v>#REF!</v>
      </c>
      <c r="H28" s="736" t="e">
        <f>#REF!</f>
        <v>#REF!</v>
      </c>
      <c r="I28" s="736" t="e">
        <f>#REF!</f>
        <v>#REF!</v>
      </c>
      <c r="J28" s="338" t="e">
        <f t="shared" si="0"/>
        <v>#REF!</v>
      </c>
      <c r="K28" s="339" t="e">
        <f>#REF!</f>
        <v>#REF!</v>
      </c>
      <c r="L28" s="339" t="e">
        <f>#REF!</f>
        <v>#REF!</v>
      </c>
      <c r="M28" s="339" t="e">
        <f>#REF!</f>
        <v>#REF!</v>
      </c>
      <c r="N28" s="341" t="e">
        <f t="shared" si="1"/>
        <v>#REF!</v>
      </c>
      <c r="P28" s="501"/>
      <c r="Q28" s="1253" t="e">
        <f>#REF!</f>
        <v>#REF!</v>
      </c>
      <c r="R28" s="1253"/>
      <c r="S28" s="1253"/>
      <c r="T28" s="1253"/>
      <c r="U28" s="1253"/>
      <c r="V28" s="1253"/>
      <c r="W28" s="1253"/>
      <c r="X28" s="1253"/>
      <c r="Y28" s="1253"/>
      <c r="Z28" s="1253"/>
      <c r="AA28" s="153"/>
      <c r="AB28" s="40"/>
      <c r="AC28" s="51"/>
      <c r="AD28" s="43" t="s">
        <v>116</v>
      </c>
      <c r="AE28" s="43"/>
      <c r="AF28" s="1115" t="e">
        <f>#REF!</f>
        <v>#REF!</v>
      </c>
      <c r="AG28" s="1116"/>
      <c r="AH28" s="1116"/>
      <c r="AI28" s="1116"/>
      <c r="AJ28" s="52" t="s">
        <v>104</v>
      </c>
      <c r="AK28" s="56"/>
      <c r="AL28" s="582" t="e">
        <f>#REF!</f>
        <v>#REF!</v>
      </c>
      <c r="AM28" s="54"/>
      <c r="AN28" s="117"/>
      <c r="AP28" s="303"/>
      <c r="AQ28" s="291"/>
      <c r="AR28" s="291"/>
      <c r="AS28" s="291"/>
      <c r="AT28" s="293" t="e">
        <f>#REF!</f>
        <v>#REF!</v>
      </c>
      <c r="AU28" s="291" t="s">
        <v>402</v>
      </c>
      <c r="AV28" s="454"/>
      <c r="AW28" s="301"/>
      <c r="AX28" s="30"/>
      <c r="AY28" s="30"/>
      <c r="AZ28" s="30"/>
      <c r="BA28" s="293" t="e">
        <f>#REF!</f>
        <v>#REF!</v>
      </c>
      <c r="BB28" s="294" t="s">
        <v>788</v>
      </c>
      <c r="BC28" s="30"/>
      <c r="BD28" s="30"/>
      <c r="BE28" s="30"/>
      <c r="BF28" s="30"/>
      <c r="BG28" s="30"/>
      <c r="BH28" s="30"/>
      <c r="BI28" s="30"/>
      <c r="BJ28" s="301"/>
      <c r="BK28" s="301"/>
      <c r="BL28" s="301"/>
      <c r="BM28" s="301"/>
      <c r="BN28" s="301"/>
      <c r="BO28" s="301"/>
      <c r="BP28" s="301"/>
      <c r="BQ28" s="301"/>
      <c r="BR28" s="301"/>
      <c r="BS28" s="301"/>
      <c r="BT28" s="301"/>
      <c r="BU28" s="302"/>
      <c r="BV28" s="155"/>
      <c r="BW28" s="211" t="e">
        <f>#REF!</f>
        <v>#REF!</v>
      </c>
      <c r="BX28" s="190"/>
      <c r="BY28" s="216" t="e">
        <f>#REF!</f>
        <v>#REF!</v>
      </c>
      <c r="BZ28" s="217"/>
      <c r="CA28" s="210"/>
      <c r="CB28" s="208"/>
      <c r="CC28" s="1095" t="e">
        <f>#REF!</f>
        <v>#REF!</v>
      </c>
      <c r="CD28" s="1096"/>
      <c r="CE28" s="1096"/>
      <c r="CF28" s="1096"/>
      <c r="CG28" s="1097"/>
      <c r="CI28" s="657" t="e">
        <f>#REF!</f>
        <v>#REF!</v>
      </c>
      <c r="CJ28" s="1077" t="e">
        <f>#REF!</f>
        <v>#REF!</v>
      </c>
      <c r="CK28" s="1077"/>
      <c r="CL28" s="1077"/>
      <c r="CM28" s="1077"/>
      <c r="CN28" s="1077"/>
      <c r="CO28" s="1077"/>
      <c r="CP28" s="1077"/>
      <c r="CQ28" s="1077"/>
      <c r="CR28" s="1077"/>
      <c r="CS28" s="1078" t="e">
        <f>#REF!</f>
        <v>#REF!</v>
      </c>
      <c r="CT28" s="1078"/>
      <c r="CU28" s="1078"/>
      <c r="CV28" s="1078"/>
      <c r="CW28" s="1078"/>
      <c r="CX28" s="1078"/>
      <c r="CY28" s="1078"/>
      <c r="CZ28" s="1079" t="e">
        <f>#REF!</f>
        <v>#REF!</v>
      </c>
      <c r="DA28" s="1079"/>
      <c r="DB28" s="1079"/>
      <c r="DC28" s="596" t="e">
        <f>#REF!</f>
        <v>#REF!</v>
      </c>
      <c r="DD28" s="1078" t="e">
        <f>#REF!</f>
        <v>#REF!</v>
      </c>
      <c r="DE28" s="1078"/>
      <c r="DF28" s="1078"/>
      <c r="DG28" s="1078"/>
      <c r="DH28" s="1078"/>
      <c r="DI28" s="1078"/>
      <c r="DJ28" s="1079" t="e">
        <f>#REF!</f>
        <v>#REF!</v>
      </c>
      <c r="DK28" s="1079"/>
      <c r="DL28" s="1079"/>
      <c r="DM28" s="1077" t="e">
        <f>#REF!</f>
        <v>#REF!</v>
      </c>
      <c r="DN28" s="1077"/>
      <c r="DO28" s="1077"/>
      <c r="DP28" s="1077"/>
      <c r="DQ28" s="1077" t="e">
        <f>#REF!</f>
        <v>#REF!</v>
      </c>
      <c r="DR28" s="1077"/>
      <c r="DS28" s="1158"/>
      <c r="DT28" s="1158"/>
      <c r="DU28" s="1158"/>
      <c r="DV28" s="1158"/>
      <c r="DW28" s="1158"/>
      <c r="DX28" s="655" t="e">
        <f>#REF!</f>
        <v>#REF!</v>
      </c>
      <c r="DZ28" s="602"/>
      <c r="EA28" s="606" t="s">
        <v>75</v>
      </c>
      <c r="EB28" s="607"/>
      <c r="EC28" s="607"/>
      <c r="ED28" s="607"/>
      <c r="EE28" s="608"/>
      <c r="EF28" s="608"/>
      <c r="EG28" s="608"/>
      <c r="EH28" s="1186" t="e">
        <f>#REF!</f>
        <v>#REF!</v>
      </c>
      <c r="EI28" s="1186"/>
      <c r="EJ28" s="1186"/>
      <c r="EK28" s="1186"/>
      <c r="EL28" s="1186"/>
      <c r="EM28" s="1186"/>
      <c r="EN28" s="1186"/>
      <c r="EO28" s="1186"/>
      <c r="EP28" s="1186"/>
      <c r="EQ28" s="1186"/>
      <c r="ER28" s="1186"/>
      <c r="ES28" s="1186"/>
      <c r="ET28" s="1186"/>
      <c r="EU28" s="1186"/>
      <c r="EV28" s="1186"/>
      <c r="EW28" s="1186"/>
      <c r="EX28" s="1186"/>
      <c r="EY28" s="1186"/>
      <c r="EZ28" s="1186"/>
      <c r="FA28" s="1186"/>
      <c r="FB28" s="1186"/>
      <c r="FC28" s="1186"/>
      <c r="FD28" s="1186"/>
      <c r="FE28" s="1186"/>
      <c r="FF28" s="1186"/>
      <c r="FG28" s="1186"/>
      <c r="FH28" s="1186"/>
      <c r="FI28" s="1186"/>
      <c r="FJ28" s="1186"/>
      <c r="FK28" s="1186"/>
      <c r="FL28" s="1294"/>
      <c r="FN28" s="255"/>
      <c r="FO28" s="257"/>
      <c r="FP28" s="846"/>
      <c r="FQ28" s="846"/>
      <c r="FR28" s="846"/>
      <c r="FS28" s="846"/>
      <c r="FT28" s="846"/>
      <c r="FU28" s="846"/>
      <c r="FV28" s="846"/>
      <c r="FW28" s="846"/>
      <c r="FX28" s="846"/>
      <c r="FY28" s="846"/>
      <c r="FZ28" s="846"/>
      <c r="GA28" s="846"/>
      <c r="GB28" s="846"/>
      <c r="GC28" s="846"/>
      <c r="GD28" s="846"/>
      <c r="GE28" s="846"/>
      <c r="GF28" s="846"/>
      <c r="GG28" s="846"/>
      <c r="GH28" s="846"/>
      <c r="GI28" s="846"/>
      <c r="GJ28" s="846"/>
      <c r="GK28" s="846"/>
      <c r="GL28" s="846"/>
      <c r="GM28"/>
      <c r="GO28" s="266"/>
      <c r="GP28" s="259" t="s">
        <v>782</v>
      </c>
      <c r="GQ28" s="259"/>
      <c r="GR28" s="259"/>
      <c r="GS28" s="259"/>
      <c r="GT28" s="259"/>
      <c r="GU28" s="1531" t="e">
        <f>#REF!</f>
        <v>#REF!</v>
      </c>
      <c r="GV28" s="1532"/>
      <c r="GW28" s="1532"/>
      <c r="GX28" s="1532"/>
      <c r="GY28" s="1532"/>
      <c r="GZ28" s="1532"/>
      <c r="HA28" s="1532"/>
      <c r="HB28" s="1532"/>
      <c r="HC28" s="1532"/>
      <c r="HD28" s="1532"/>
      <c r="HE28" s="1532"/>
      <c r="HF28" s="1532"/>
      <c r="HH28" s="153"/>
      <c r="HI28" s="372"/>
      <c r="HJ28" s="372"/>
      <c r="HK28" s="372"/>
      <c r="HL28" s="372"/>
      <c r="HM28" s="372"/>
      <c r="HN28" s="372"/>
      <c r="HO28" s="372"/>
      <c r="HP28" s="372"/>
      <c r="HQ28" s="372"/>
      <c r="HR28" s="372"/>
      <c r="HS28" s="372"/>
      <c r="HT28" s="372"/>
      <c r="HU28" s="372"/>
      <c r="HV28" s="372"/>
      <c r="HW28" s="372"/>
      <c r="HX28" s="372"/>
      <c r="HY28" s="372"/>
      <c r="HZ28" s="372"/>
      <c r="IA28" s="372"/>
      <c r="IB28" s="372"/>
      <c r="IC28" s="372"/>
      <c r="ID28" s="372"/>
      <c r="IE28" s="372"/>
      <c r="IF28" s="372"/>
      <c r="IG28" s="372"/>
      <c r="IH28" s="372"/>
      <c r="II28" s="372"/>
      <c r="IJ28" s="372"/>
      <c r="IK28" s="372"/>
      <c r="IL28" s="372"/>
      <c r="IM28" s="372"/>
      <c r="IN28" s="372"/>
      <c r="IO28" s="372"/>
      <c r="IP28" s="372"/>
      <c r="IQ28" s="372"/>
      <c r="IR28" s="372"/>
      <c r="IS28" s="372"/>
      <c r="IT28" s="372"/>
      <c r="IU28" s="372"/>
      <c r="IV28" s="372"/>
      <c r="IW28" s="372"/>
      <c r="IX28" s="153"/>
      <c r="IY28" s="153"/>
      <c r="IZ28" s="153"/>
      <c r="JC28" s="8"/>
      <c r="JD28" s="463"/>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774"/>
      <c r="KH28" s="774"/>
      <c r="KI28" s="774"/>
      <c r="KJ28" s="8"/>
      <c r="KK28" s="8"/>
      <c r="KL28" s="8"/>
      <c r="KM28" s="110"/>
      <c r="KN28" s="773"/>
      <c r="KO28" s="773"/>
      <c r="KP28" s="773"/>
    </row>
    <row r="29" spans="1:302" ht="15" customHeight="1" thickBot="1" x14ac:dyDescent="0.35">
      <c r="A29" s="400" t="e">
        <f>#REF!</f>
        <v>#REF!</v>
      </c>
      <c r="B29" s="737" t="e">
        <f>#REF!</f>
        <v>#REF!</v>
      </c>
      <c r="C29" s="737" t="e">
        <f>#REF!</f>
        <v>#REF!</v>
      </c>
      <c r="D29" s="737" t="e">
        <f>#REF!</f>
        <v>#REF!</v>
      </c>
      <c r="E29" s="737" t="e">
        <f>#REF!</f>
        <v>#REF!</v>
      </c>
      <c r="F29" s="736" t="e">
        <f>#REF!</f>
        <v>#REF!</v>
      </c>
      <c r="G29" s="736" t="e">
        <f>#REF!</f>
        <v>#REF!</v>
      </c>
      <c r="H29" s="736" t="e">
        <f>#REF!</f>
        <v>#REF!</v>
      </c>
      <c r="I29" s="736" t="e">
        <f>#REF!</f>
        <v>#REF!</v>
      </c>
      <c r="J29" s="338" t="e">
        <f t="shared" si="0"/>
        <v>#REF!</v>
      </c>
      <c r="K29" s="339" t="e">
        <f>#REF!</f>
        <v>#REF!</v>
      </c>
      <c r="L29" s="339" t="e">
        <f>#REF!</f>
        <v>#REF!</v>
      </c>
      <c r="M29" s="339" t="e">
        <f>#REF!</f>
        <v>#REF!</v>
      </c>
      <c r="N29" s="341" t="e">
        <f t="shared" si="1"/>
        <v>#REF!</v>
      </c>
      <c r="P29" s="501"/>
      <c r="Q29" s="1253" t="e">
        <f>#REF!</f>
        <v>#REF!</v>
      </c>
      <c r="R29" s="1253"/>
      <c r="S29" s="1253"/>
      <c r="T29" s="1253"/>
      <c r="U29" s="1253"/>
      <c r="V29" s="1253"/>
      <c r="W29" s="1253"/>
      <c r="X29" s="1253"/>
      <c r="Y29" s="1253"/>
      <c r="Z29" s="1253"/>
      <c r="AA29" s="153"/>
      <c r="AB29" s="40"/>
      <c r="AC29" s="51"/>
      <c r="AD29" s="43" t="s">
        <v>116</v>
      </c>
      <c r="AE29" s="43"/>
      <c r="AF29" s="1115" t="e">
        <f>#REF!</f>
        <v>#REF!</v>
      </c>
      <c r="AG29" s="1116"/>
      <c r="AH29" s="1116"/>
      <c r="AI29" s="1116"/>
      <c r="AJ29" s="52" t="s">
        <v>104</v>
      </c>
      <c r="AK29" s="56"/>
      <c r="AL29" s="582" t="e">
        <f>#REF!</f>
        <v>#REF!</v>
      </c>
      <c r="AM29" s="54"/>
      <c r="AN29" s="120"/>
      <c r="AP29" s="303"/>
      <c r="AQ29" s="291"/>
      <c r="AR29" s="291"/>
      <c r="AS29" s="291"/>
      <c r="AT29" s="291"/>
      <c r="AU29" s="291"/>
      <c r="AV29" s="291"/>
      <c r="AW29" s="291"/>
      <c r="AX29" s="30"/>
      <c r="AY29" s="30"/>
      <c r="AZ29" s="30"/>
      <c r="BA29" s="30"/>
      <c r="BB29" s="30"/>
      <c r="BC29" s="30"/>
      <c r="BD29" s="30"/>
      <c r="BE29" s="30"/>
      <c r="BF29" s="30"/>
      <c r="BG29" s="30"/>
      <c r="BH29" s="30"/>
      <c r="BI29" s="30"/>
      <c r="BJ29" s="301"/>
      <c r="BK29" s="301"/>
      <c r="BL29" s="301"/>
      <c r="BM29" s="301"/>
      <c r="BN29" s="301"/>
      <c r="BO29" s="301"/>
      <c r="BP29" s="301"/>
      <c r="BQ29" s="301"/>
      <c r="BR29" s="301"/>
      <c r="BS29" s="301"/>
      <c r="BT29" s="301"/>
      <c r="BU29" s="302"/>
      <c r="BV29" s="155"/>
      <c r="BW29" s="424" t="s">
        <v>168</v>
      </c>
      <c r="BX29" s="201"/>
      <c r="BY29" s="215" t="e">
        <f>SUM(BY20:BY28)</f>
        <v>#REF!</v>
      </c>
      <c r="BZ29" s="215">
        <f>SUM(BZ20:BZ28)</f>
        <v>0</v>
      </c>
      <c r="CA29" s="215">
        <f>SUM(CA20:CA28)</f>
        <v>0</v>
      </c>
      <c r="CB29" s="208"/>
      <c r="CC29" s="1095" t="e">
        <f>#REF!</f>
        <v>#REF!</v>
      </c>
      <c r="CD29" s="1096"/>
      <c r="CE29" s="1096"/>
      <c r="CF29" s="1096"/>
      <c r="CG29" s="1097"/>
      <c r="CI29" s="657" t="e">
        <f>#REF!</f>
        <v>#REF!</v>
      </c>
      <c r="CJ29" s="1077" t="e">
        <f>#REF!</f>
        <v>#REF!</v>
      </c>
      <c r="CK29" s="1077"/>
      <c r="CL29" s="1077"/>
      <c r="CM29" s="1077"/>
      <c r="CN29" s="1077"/>
      <c r="CO29" s="1077"/>
      <c r="CP29" s="1077"/>
      <c r="CQ29" s="1077"/>
      <c r="CR29" s="1077"/>
      <c r="CS29" s="1078" t="e">
        <f>#REF!</f>
        <v>#REF!</v>
      </c>
      <c r="CT29" s="1078"/>
      <c r="CU29" s="1078"/>
      <c r="CV29" s="1078"/>
      <c r="CW29" s="1078"/>
      <c r="CX29" s="1078"/>
      <c r="CY29" s="1078"/>
      <c r="CZ29" s="1079" t="e">
        <f>#REF!</f>
        <v>#REF!</v>
      </c>
      <c r="DA29" s="1079"/>
      <c r="DB29" s="1079"/>
      <c r="DC29" s="596" t="e">
        <f>#REF!</f>
        <v>#REF!</v>
      </c>
      <c r="DD29" s="1078" t="e">
        <f>#REF!</f>
        <v>#REF!</v>
      </c>
      <c r="DE29" s="1078"/>
      <c r="DF29" s="1078"/>
      <c r="DG29" s="1078"/>
      <c r="DH29" s="1078"/>
      <c r="DI29" s="1078"/>
      <c r="DJ29" s="1079" t="e">
        <f>#REF!</f>
        <v>#REF!</v>
      </c>
      <c r="DK29" s="1079"/>
      <c r="DL29" s="1079"/>
      <c r="DM29" s="1077" t="e">
        <f>#REF!</f>
        <v>#REF!</v>
      </c>
      <c r="DN29" s="1077"/>
      <c r="DO29" s="1077"/>
      <c r="DP29" s="1077"/>
      <c r="DQ29" s="1077" t="e">
        <f>#REF!</f>
        <v>#REF!</v>
      </c>
      <c r="DR29" s="1077"/>
      <c r="DS29" s="1158"/>
      <c r="DT29" s="1158"/>
      <c r="DU29" s="1158"/>
      <c r="DV29" s="1158"/>
      <c r="DW29" s="1158"/>
      <c r="DX29" s="655" t="e">
        <f>#REF!</f>
        <v>#REF!</v>
      </c>
      <c r="DZ29" s="602"/>
      <c r="EA29" s="607"/>
      <c r="EB29" s="607"/>
      <c r="EC29" s="607"/>
      <c r="ED29" s="607"/>
      <c r="EE29" s="461"/>
      <c r="EF29" s="461"/>
      <c r="EG29" s="461"/>
      <c r="EH29" s="603" t="s">
        <v>69</v>
      </c>
      <c r="EI29" s="461"/>
      <c r="EJ29" s="461"/>
      <c r="EK29" s="461"/>
      <c r="EL29" s="461"/>
      <c r="EM29" s="461"/>
      <c r="EN29" s="461"/>
      <c r="EO29" s="461"/>
      <c r="EP29" s="461"/>
      <c r="EQ29" s="461"/>
      <c r="ER29" s="461"/>
      <c r="ES29" s="461"/>
      <c r="ET29" s="461"/>
      <c r="EU29" s="461"/>
      <c r="EV29" s="461"/>
      <c r="EW29" s="461"/>
      <c r="EX29" s="461"/>
      <c r="EY29" s="461"/>
      <c r="EZ29" s="461"/>
      <c r="FA29" s="461"/>
      <c r="FB29" s="461"/>
      <c r="FC29" s="461"/>
      <c r="FD29" s="461"/>
      <c r="FE29" s="461"/>
      <c r="FF29" s="461"/>
      <c r="FG29" s="461"/>
      <c r="FH29" s="461"/>
      <c r="FI29" s="461"/>
      <c r="FJ29" s="461"/>
      <c r="FK29" s="461"/>
      <c r="FL29" s="604"/>
      <c r="FN29" s="255"/>
      <c r="FO29" s="567" t="e">
        <f>#REF!</f>
        <v>#REF!</v>
      </c>
      <c r="FP29" s="1340" t="s">
        <v>1048</v>
      </c>
      <c r="FQ29" s="1340"/>
      <c r="FR29" s="1340"/>
      <c r="FS29" s="1340"/>
      <c r="FT29" s="1340"/>
      <c r="FU29" s="1340"/>
      <c r="FV29" s="1340"/>
      <c r="FW29" s="1340"/>
      <c r="FX29" s="1340"/>
      <c r="FY29" s="1340"/>
      <c r="FZ29" s="1340"/>
      <c r="GA29" s="1340"/>
      <c r="GB29" s="1340"/>
      <c r="GC29" s="1340"/>
      <c r="GD29" s="1340"/>
      <c r="GE29" s="1340"/>
      <c r="GF29" s="1340"/>
      <c r="GG29" s="1340"/>
      <c r="GH29" s="1340"/>
      <c r="GI29" s="1340"/>
      <c r="GJ29" s="1340"/>
      <c r="GK29" s="1340"/>
      <c r="GL29" s="1340"/>
      <c r="GM29"/>
      <c r="GO29" s="266"/>
      <c r="GP29" s="262"/>
      <c r="GQ29" s="262"/>
      <c r="GR29" s="739"/>
      <c r="GS29" s="739"/>
      <c r="GT29" s="739"/>
      <c r="GU29" s="739"/>
      <c r="GV29" s="739"/>
      <c r="GW29" s="739"/>
      <c r="GX29" s="739"/>
      <c r="GY29" s="739"/>
      <c r="GZ29" s="739"/>
      <c r="HA29" s="739"/>
      <c r="HB29" s="739"/>
      <c r="HC29" s="739"/>
      <c r="HD29" s="739"/>
      <c r="HE29" s="739"/>
      <c r="HF29" s="739"/>
      <c r="HH29" s="153"/>
      <c r="HI29" s="111"/>
      <c r="HJ29" s="570" t="e">
        <f>#REF!</f>
        <v>#REF!</v>
      </c>
      <c r="HK29" s="1575" t="s">
        <v>1032</v>
      </c>
      <c r="HL29" s="1576"/>
      <c r="HM29" s="1576"/>
      <c r="HN29" s="1576"/>
      <c r="HO29" s="1576"/>
      <c r="HP29" s="1576"/>
      <c r="HQ29" s="1576"/>
      <c r="HR29" s="1576"/>
      <c r="HS29" s="1576"/>
      <c r="HT29" s="1576"/>
      <c r="HU29" s="1576"/>
      <c r="HV29" s="1576"/>
      <c r="HW29" s="1576"/>
      <c r="HX29" s="1576"/>
      <c r="HY29" s="1576"/>
      <c r="HZ29" s="1576"/>
      <c r="IA29" s="1576"/>
      <c r="IB29" s="1576"/>
      <c r="IC29" s="1576"/>
      <c r="ID29" s="1576"/>
      <c r="IE29" s="1576"/>
      <c r="IF29" s="1576"/>
      <c r="IG29" s="1576"/>
      <c r="IH29" s="1576"/>
      <c r="II29" s="1576"/>
      <c r="IJ29" s="1576"/>
      <c r="IK29" s="1576"/>
      <c r="IL29" s="1576"/>
      <c r="IM29" s="1576"/>
      <c r="IN29" s="1576"/>
      <c r="IO29" s="1576"/>
      <c r="IP29" s="1576"/>
      <c r="IQ29" s="1576"/>
      <c r="IR29" s="1576"/>
      <c r="IS29" s="1576"/>
      <c r="IT29" s="1576"/>
      <c r="IU29" s="1576"/>
      <c r="IV29" s="1576"/>
      <c r="IW29" s="1576"/>
      <c r="IX29" s="1576"/>
      <c r="IY29" s="1576"/>
      <c r="IZ29" s="1576"/>
      <c r="JC29" s="8"/>
      <c r="JD29" s="464" t="s">
        <v>417</v>
      </c>
      <c r="JE29" s="465"/>
      <c r="JF29" s="465"/>
      <c r="JG29" s="465"/>
      <c r="JH29" s="465"/>
      <c r="JI29" s="465"/>
      <c r="JJ29" s="465"/>
      <c r="JK29" s="465"/>
      <c r="JL29" s="465"/>
      <c r="JM29" s="465"/>
      <c r="JN29" s="465"/>
      <c r="JO29" s="465"/>
      <c r="JP29" s="465"/>
      <c r="JQ29" s="465"/>
      <c r="JR29" s="465"/>
      <c r="JS29" s="465"/>
      <c r="JT29" s="465"/>
      <c r="JU29" s="465"/>
      <c r="JV29" s="465"/>
      <c r="JW29" s="465"/>
      <c r="JX29" s="465"/>
      <c r="JY29" s="465"/>
      <c r="JZ29" s="465"/>
      <c r="KA29" s="465"/>
      <c r="KB29" s="465"/>
      <c r="KC29" s="465"/>
      <c r="KD29" s="45"/>
      <c r="KE29" s="770"/>
      <c r="KF29" s="770"/>
      <c r="KG29" s="770"/>
      <c r="KH29" s="770"/>
      <c r="KI29" s="770"/>
      <c r="KJ29" s="1406" t="e">
        <f>#REF!</f>
        <v>#REF!</v>
      </c>
      <c r="KK29" s="1406"/>
      <c r="KL29" s="1406"/>
      <c r="KM29" s="771"/>
      <c r="KN29" s="773"/>
      <c r="KO29" s="773"/>
      <c r="KP29" s="773"/>
    </row>
    <row r="30" spans="1:302" ht="15" customHeight="1" thickBot="1" x14ac:dyDescent="0.35">
      <c r="A30" s="400" t="e">
        <f>#REF!</f>
        <v>#REF!</v>
      </c>
      <c r="B30" s="737" t="e">
        <f>#REF!</f>
        <v>#REF!</v>
      </c>
      <c r="C30" s="737" t="e">
        <f>#REF!</f>
        <v>#REF!</v>
      </c>
      <c r="D30" s="737" t="e">
        <f>#REF!</f>
        <v>#REF!</v>
      </c>
      <c r="E30" s="737" t="e">
        <f>#REF!</f>
        <v>#REF!</v>
      </c>
      <c r="F30" s="736" t="e">
        <f>#REF!</f>
        <v>#REF!</v>
      </c>
      <c r="G30" s="736" t="e">
        <f>#REF!</f>
        <v>#REF!</v>
      </c>
      <c r="H30" s="736" t="e">
        <f>#REF!</f>
        <v>#REF!</v>
      </c>
      <c r="I30" s="736" t="e">
        <f>#REF!</f>
        <v>#REF!</v>
      </c>
      <c r="J30" s="338" t="e">
        <f t="shared" si="0"/>
        <v>#REF!</v>
      </c>
      <c r="K30" s="339" t="e">
        <f>#REF!</f>
        <v>#REF!</v>
      </c>
      <c r="L30" s="339" t="e">
        <f>#REF!</f>
        <v>#REF!</v>
      </c>
      <c r="M30" s="339" t="e">
        <f>#REF!</f>
        <v>#REF!</v>
      </c>
      <c r="N30" s="341" t="e">
        <f t="shared" si="1"/>
        <v>#REF!</v>
      </c>
      <c r="P30" s="501"/>
      <c r="Q30" s="1253" t="e">
        <f>#REF!</f>
        <v>#REF!</v>
      </c>
      <c r="R30" s="1253"/>
      <c r="S30" s="1253"/>
      <c r="T30" s="1253"/>
      <c r="U30" s="1253"/>
      <c r="V30" s="1253"/>
      <c r="W30" s="1253"/>
      <c r="X30" s="1253"/>
      <c r="Y30" s="1253"/>
      <c r="Z30" s="1253"/>
      <c r="AA30" s="153"/>
      <c r="AB30" s="40"/>
      <c r="AC30" s="57" t="s">
        <v>125</v>
      </c>
      <c r="AD30" s="58"/>
      <c r="AE30" s="58"/>
      <c r="AF30" s="58"/>
      <c r="AG30" s="58"/>
      <c r="AH30" s="58"/>
      <c r="AI30" s="58"/>
      <c r="AJ30" s="58"/>
      <c r="AK30" s="58"/>
      <c r="AL30" s="71"/>
      <c r="AM30" s="59"/>
      <c r="AN30" s="584" t="e">
        <f>SUM(AL22:AL29)</f>
        <v>#REF!</v>
      </c>
      <c r="AP30" s="416"/>
      <c r="AQ30" s="291"/>
      <c r="AR30" s="291"/>
      <c r="AS30" s="291"/>
      <c r="AT30" s="293" t="e">
        <f>#REF!</f>
        <v>#REF!</v>
      </c>
      <c r="AU30" s="291" t="s">
        <v>789</v>
      </c>
      <c r="AV30" s="454"/>
      <c r="AW30" s="301"/>
      <c r="AX30" s="30" t="s">
        <v>403</v>
      </c>
      <c r="AY30" s="1264" t="e">
        <f>#REF!</f>
        <v>#REF!</v>
      </c>
      <c r="AZ30" s="1264"/>
      <c r="BA30" s="1264"/>
      <c r="BB30" s="1264"/>
      <c r="BC30" s="1264"/>
      <c r="BD30" s="1264"/>
      <c r="BE30" s="30"/>
      <c r="BF30" s="30"/>
      <c r="BG30" s="30"/>
      <c r="BH30" s="30"/>
      <c r="BI30" s="30"/>
      <c r="BJ30" s="301"/>
      <c r="BK30" s="301"/>
      <c r="BL30" s="301"/>
      <c r="BM30" s="301"/>
      <c r="BN30" s="301"/>
      <c r="BO30" s="301"/>
      <c r="BP30" s="301"/>
      <c r="BQ30" s="301"/>
      <c r="BR30" s="301"/>
      <c r="BS30" s="301"/>
      <c r="BT30" s="301"/>
      <c r="BU30" s="302"/>
      <c r="BV30" s="495"/>
      <c r="BW30" s="200" t="s">
        <v>666</v>
      </c>
      <c r="BX30" s="201"/>
      <c r="BY30" s="191"/>
      <c r="BZ30" s="140"/>
      <c r="CA30" s="140"/>
      <c r="CB30" s="208"/>
      <c r="CC30" s="1095" t="e">
        <f>#REF!</f>
        <v>#REF!</v>
      </c>
      <c r="CD30" s="1096"/>
      <c r="CE30" s="1096"/>
      <c r="CF30" s="1096"/>
      <c r="CG30" s="1097"/>
      <c r="CI30" s="1189" t="s">
        <v>92</v>
      </c>
      <c r="CJ30" s="1190"/>
      <c r="CK30" s="1190"/>
      <c r="CL30" s="1190"/>
      <c r="CM30" s="1190"/>
      <c r="CN30" s="1190"/>
      <c r="CO30" s="1190"/>
      <c r="CP30" s="1190"/>
      <c r="CQ30" s="1190"/>
      <c r="CR30" s="1190"/>
      <c r="CS30" s="1190"/>
      <c r="CT30" s="1190"/>
      <c r="CU30" s="1190"/>
      <c r="CV30" s="1190"/>
      <c r="CW30" s="1190"/>
      <c r="CX30" s="1190"/>
      <c r="CY30" s="1190"/>
      <c r="CZ30" s="1190"/>
      <c r="DA30" s="1190"/>
      <c r="DB30" s="1190"/>
      <c r="DC30" s="1190"/>
      <c r="DD30" s="1190"/>
      <c r="DE30" s="1190"/>
      <c r="DF30" s="1190"/>
      <c r="DG30" s="1190"/>
      <c r="DH30" s="1190"/>
      <c r="DI30" s="1190"/>
      <c r="DJ30" s="1190"/>
      <c r="DK30" s="1190"/>
      <c r="DL30" s="1190"/>
      <c r="DM30" s="1190"/>
      <c r="DN30" s="1190"/>
      <c r="DO30" s="1190"/>
      <c r="DP30" s="1190"/>
      <c r="DQ30" s="1190"/>
      <c r="DR30" s="1190"/>
      <c r="DS30" s="1190"/>
      <c r="DT30" s="1190"/>
      <c r="DU30" s="1190"/>
      <c r="DV30" s="1190"/>
      <c r="DW30" s="1190"/>
      <c r="DX30" s="1191"/>
      <c r="DZ30" s="602"/>
      <c r="EA30" s="461"/>
      <c r="EB30" s="461"/>
      <c r="EC30" s="461"/>
      <c r="ED30" s="461"/>
      <c r="EE30" s="461"/>
      <c r="EF30" s="461"/>
      <c r="EG30" s="461"/>
      <c r="EH30" s="1186" t="e">
        <f>#REF!</f>
        <v>#REF!</v>
      </c>
      <c r="EI30" s="1186"/>
      <c r="EJ30" s="1186"/>
      <c r="EK30" s="1186"/>
      <c r="EL30" s="1186"/>
      <c r="EM30" s="1186"/>
      <c r="EN30" s="1186"/>
      <c r="EO30" s="1186"/>
      <c r="EP30" s="1186"/>
      <c r="EQ30" s="1186"/>
      <c r="ER30" s="1186"/>
      <c r="ES30" s="1186"/>
      <c r="ET30" s="1186"/>
      <c r="EU30" s="1186"/>
      <c r="EV30" s="461"/>
      <c r="EW30" s="1187" t="e">
        <f>#REF!</f>
        <v>#REF!</v>
      </c>
      <c r="EX30" s="1188"/>
      <c r="EY30" s="1188"/>
      <c r="EZ30" s="461"/>
      <c r="FA30" s="1186" t="e">
        <f>#REF!</f>
        <v>#REF!</v>
      </c>
      <c r="FB30" s="1186"/>
      <c r="FC30" s="1186"/>
      <c r="FD30" s="1186"/>
      <c r="FE30" s="1186"/>
      <c r="FF30" s="461"/>
      <c r="FG30" s="461"/>
      <c r="FH30" s="461"/>
      <c r="FI30" s="461"/>
      <c r="FJ30" s="461"/>
      <c r="FK30" s="461"/>
      <c r="FL30" s="604"/>
      <c r="FN30" s="255"/>
      <c r="FO30" s="440"/>
      <c r="FP30" s="1340"/>
      <c r="FQ30" s="1340"/>
      <c r="FR30" s="1340"/>
      <c r="FS30" s="1340"/>
      <c r="FT30" s="1340"/>
      <c r="FU30" s="1340"/>
      <c r="FV30" s="1340"/>
      <c r="FW30" s="1340"/>
      <c r="FX30" s="1340"/>
      <c r="FY30" s="1340"/>
      <c r="FZ30" s="1340"/>
      <c r="GA30" s="1340"/>
      <c r="GB30" s="1340"/>
      <c r="GC30" s="1340"/>
      <c r="GD30" s="1340"/>
      <c r="GE30" s="1340"/>
      <c r="GF30" s="1340"/>
      <c r="GG30" s="1340"/>
      <c r="GH30" s="1340"/>
      <c r="GI30" s="1340"/>
      <c r="GJ30" s="1340"/>
      <c r="GK30" s="1340"/>
      <c r="GL30" s="1340"/>
      <c r="GM30"/>
      <c r="GO30" s="266"/>
      <c r="GP30" s="262" t="s">
        <v>1022</v>
      </c>
      <c r="GQ30" s="262"/>
      <c r="GR30" s="739"/>
      <c r="GS30" s="739"/>
      <c r="GT30" s="739"/>
      <c r="GU30" s="739"/>
      <c r="GV30" s="739"/>
      <c r="GW30" s="739"/>
      <c r="GX30" s="739"/>
      <c r="GY30" s="739"/>
      <c r="GZ30" s="739"/>
      <c r="HA30" s="739"/>
      <c r="HB30" s="739"/>
      <c r="HC30" s="739"/>
      <c r="HD30" s="739"/>
      <c r="HE30" s="739"/>
      <c r="HF30" s="739"/>
      <c r="HH30" s="153"/>
      <c r="HI30" s="153"/>
      <c r="HJ30" s="153"/>
      <c r="HK30" s="1576"/>
      <c r="HL30" s="1576"/>
      <c r="HM30" s="1576"/>
      <c r="HN30" s="1576"/>
      <c r="HO30" s="1576"/>
      <c r="HP30" s="1576"/>
      <c r="HQ30" s="1576"/>
      <c r="HR30" s="1576"/>
      <c r="HS30" s="1576"/>
      <c r="HT30" s="1576"/>
      <c r="HU30" s="1576"/>
      <c r="HV30" s="1576"/>
      <c r="HW30" s="1576"/>
      <c r="HX30" s="1576"/>
      <c r="HY30" s="1576"/>
      <c r="HZ30" s="1576"/>
      <c r="IA30" s="1576"/>
      <c r="IB30" s="1576"/>
      <c r="IC30" s="1576"/>
      <c r="ID30" s="1576"/>
      <c r="IE30" s="1576"/>
      <c r="IF30" s="1576"/>
      <c r="IG30" s="1576"/>
      <c r="IH30" s="1576"/>
      <c r="II30" s="1576"/>
      <c r="IJ30" s="1576"/>
      <c r="IK30" s="1576"/>
      <c r="IL30" s="1576"/>
      <c r="IM30" s="1576"/>
      <c r="IN30" s="1576"/>
      <c r="IO30" s="1576"/>
      <c r="IP30" s="1576"/>
      <c r="IQ30" s="1576"/>
      <c r="IR30" s="1576"/>
      <c r="IS30" s="1576"/>
      <c r="IT30" s="1576"/>
      <c r="IU30" s="1576"/>
      <c r="IV30" s="1576"/>
      <c r="IW30" s="1576"/>
      <c r="IX30" s="1576"/>
      <c r="IY30" s="1576"/>
      <c r="IZ30" s="1576"/>
      <c r="JC30" s="8"/>
      <c r="JD30" s="467"/>
      <c r="JE30" s="8"/>
      <c r="JF30" s="8"/>
      <c r="JG30" s="8"/>
      <c r="JH30" s="8"/>
      <c r="JI30" s="8"/>
      <c r="JJ30" s="8"/>
      <c r="JK30" s="8"/>
      <c r="JL30" s="8"/>
      <c r="JM30" s="8"/>
      <c r="JN30" s="8"/>
      <c r="JO30" s="8"/>
      <c r="JP30" s="8"/>
      <c r="JQ30" s="8"/>
      <c r="JR30" s="8"/>
      <c r="JS30" s="8"/>
      <c r="JT30" s="8"/>
      <c r="JU30" s="8"/>
      <c r="JV30" s="8"/>
      <c r="JW30" s="8"/>
      <c r="JX30" s="8"/>
      <c r="JY30" s="8"/>
      <c r="JZ30" s="8"/>
      <c r="KA30" s="8"/>
      <c r="KB30" s="8"/>
      <c r="KC30" s="8"/>
      <c r="KD30" s="8"/>
      <c r="KE30" s="774"/>
      <c r="KF30" s="774"/>
      <c r="KG30" s="774"/>
      <c r="KH30" s="774"/>
      <c r="KI30" s="774"/>
      <c r="KJ30" s="775"/>
      <c r="KK30" s="775"/>
      <c r="KL30" s="775"/>
      <c r="KM30" s="774"/>
      <c r="KN30" s="773"/>
      <c r="KO30" s="773"/>
      <c r="KP30" s="773"/>
    </row>
    <row r="31" spans="1:302" ht="15" customHeight="1" thickBot="1" x14ac:dyDescent="0.35">
      <c r="A31" s="400" t="e">
        <f>#REF!</f>
        <v>#REF!</v>
      </c>
      <c r="B31" s="737" t="e">
        <f>#REF!</f>
        <v>#REF!</v>
      </c>
      <c r="C31" s="737" t="e">
        <f>#REF!</f>
        <v>#REF!</v>
      </c>
      <c r="D31" s="737" t="e">
        <f>#REF!</f>
        <v>#REF!</v>
      </c>
      <c r="E31" s="737" t="e">
        <f>#REF!</f>
        <v>#REF!</v>
      </c>
      <c r="F31" s="736" t="e">
        <f>#REF!</f>
        <v>#REF!</v>
      </c>
      <c r="G31" s="736" t="e">
        <f>#REF!</f>
        <v>#REF!</v>
      </c>
      <c r="H31" s="736" t="e">
        <f>#REF!</f>
        <v>#REF!</v>
      </c>
      <c r="I31" s="736" t="e">
        <f>#REF!</f>
        <v>#REF!</v>
      </c>
      <c r="J31" s="338" t="e">
        <f t="shared" si="0"/>
        <v>#REF!</v>
      </c>
      <c r="K31" s="339" t="e">
        <f>#REF!</f>
        <v>#REF!</v>
      </c>
      <c r="L31" s="339" t="e">
        <f>#REF!</f>
        <v>#REF!</v>
      </c>
      <c r="M31" s="339" t="e">
        <f>#REF!</f>
        <v>#REF!</v>
      </c>
      <c r="N31" s="341" t="e">
        <f t="shared" si="1"/>
        <v>#REF!</v>
      </c>
      <c r="P31" s="507"/>
      <c r="Q31" s="507"/>
      <c r="R31" s="507"/>
      <c r="S31" s="507"/>
      <c r="T31" s="507"/>
      <c r="U31" s="507"/>
      <c r="V31" s="507"/>
      <c r="W31" s="507"/>
      <c r="X31" s="507"/>
      <c r="Y31" s="507"/>
      <c r="Z31" s="507"/>
      <c r="AA31" s="153"/>
      <c r="AB31" s="40"/>
      <c r="AC31" s="1257" t="s">
        <v>792</v>
      </c>
      <c r="AD31" s="1258"/>
      <c r="AE31" s="1258"/>
      <c r="AF31" s="1258"/>
      <c r="AG31" s="1258"/>
      <c r="AH31" s="1258"/>
      <c r="AI31" s="1258"/>
      <c r="AJ31" s="1258"/>
      <c r="AK31" s="1258"/>
      <c r="AL31" s="1258"/>
      <c r="AM31" s="54"/>
      <c r="AN31" s="117"/>
      <c r="AP31" s="311"/>
      <c r="AQ31" s="305"/>
      <c r="AR31" s="305"/>
      <c r="AS31" s="305"/>
      <c r="AT31" s="455"/>
      <c r="AU31" s="305"/>
      <c r="AV31" s="455"/>
      <c r="AW31" s="305"/>
      <c r="AX31" s="417"/>
      <c r="AY31" s="458"/>
      <c r="AZ31" s="458"/>
      <c r="BA31" s="458"/>
      <c r="BB31" s="458"/>
      <c r="BC31" s="458"/>
      <c r="BD31" s="458"/>
      <c r="BE31" s="306"/>
      <c r="BF31" s="306"/>
      <c r="BG31" s="306"/>
      <c r="BH31" s="306"/>
      <c r="BI31" s="306"/>
      <c r="BJ31" s="307"/>
      <c r="BK31" s="307"/>
      <c r="BL31" s="307"/>
      <c r="BM31" s="307"/>
      <c r="BN31" s="307"/>
      <c r="BO31" s="307"/>
      <c r="BP31" s="307"/>
      <c r="BQ31" s="307"/>
      <c r="BR31" s="307"/>
      <c r="BS31" s="307"/>
      <c r="BT31" s="307"/>
      <c r="BU31" s="308"/>
      <c r="BV31" s="495"/>
      <c r="BW31" s="193" t="s">
        <v>169</v>
      </c>
      <c r="BX31" s="190"/>
      <c r="BY31" s="203" t="e">
        <f>#REF!</f>
        <v>#REF!</v>
      </c>
      <c r="BZ31" s="859"/>
      <c r="CA31" s="860"/>
      <c r="CB31" s="208"/>
      <c r="CC31" s="1095" t="e">
        <f>#REF!</f>
        <v>#REF!</v>
      </c>
      <c r="CD31" s="1096"/>
      <c r="CE31" s="1096"/>
      <c r="CF31" s="1096"/>
      <c r="CG31" s="1097"/>
      <c r="CI31" s="657" t="e">
        <f>#REF!</f>
        <v>#REF!</v>
      </c>
      <c r="CJ31" s="1192" t="s">
        <v>836</v>
      </c>
      <c r="CK31" s="1193"/>
      <c r="CL31" s="1193"/>
      <c r="CM31" s="1193"/>
      <c r="CN31" s="1193"/>
      <c r="CO31" s="1193"/>
      <c r="CP31" s="1193"/>
      <c r="CQ31" s="1193"/>
      <c r="CR31" s="1194"/>
      <c r="CS31" s="1078" t="e">
        <f>#REF!</f>
        <v>#REF!</v>
      </c>
      <c r="CT31" s="1078"/>
      <c r="CU31" s="1078"/>
      <c r="CV31" s="1078"/>
      <c r="CW31" s="1078"/>
      <c r="CX31" s="1078"/>
      <c r="CY31" s="1078"/>
      <c r="CZ31" s="1079" t="e">
        <f>#REF!</f>
        <v>#REF!</v>
      </c>
      <c r="DA31" s="1079"/>
      <c r="DB31" s="1079"/>
      <c r="DC31" s="596" t="e">
        <f>#REF!</f>
        <v>#REF!</v>
      </c>
      <c r="DD31" s="1078" t="e">
        <f>#REF!</f>
        <v>#REF!</v>
      </c>
      <c r="DE31" s="1078"/>
      <c r="DF31" s="1078"/>
      <c r="DG31" s="1078"/>
      <c r="DH31" s="1078"/>
      <c r="DI31" s="1078"/>
      <c r="DJ31" s="1079" t="e">
        <f>#REF!</f>
        <v>#REF!</v>
      </c>
      <c r="DK31" s="1079"/>
      <c r="DL31" s="1079"/>
      <c r="DM31" s="1077" t="e">
        <f>#REF!</f>
        <v>#REF!</v>
      </c>
      <c r="DN31" s="1077"/>
      <c r="DO31" s="1077"/>
      <c r="DP31" s="1077"/>
      <c r="DQ31" s="1077" t="e">
        <f>#REF!</f>
        <v>#REF!</v>
      </c>
      <c r="DR31" s="1077"/>
      <c r="DS31" s="1077" t="e">
        <f>#REF!</f>
        <v>#REF!</v>
      </c>
      <c r="DT31" s="1077"/>
      <c r="DU31" s="1077"/>
      <c r="DV31" s="1077"/>
      <c r="DW31" s="1077"/>
      <c r="DX31" s="655" t="e">
        <f>#REF!</f>
        <v>#REF!</v>
      </c>
      <c r="DZ31" s="609"/>
      <c r="EA31" s="610"/>
      <c r="EB31" s="610"/>
      <c r="EC31" s="610"/>
      <c r="ED31" s="610"/>
      <c r="EE31" s="610"/>
      <c r="EF31" s="610"/>
      <c r="EG31" s="610"/>
      <c r="EH31" s="611" t="s">
        <v>70</v>
      </c>
      <c r="EI31" s="610"/>
      <c r="EJ31" s="610"/>
      <c r="EK31" s="610"/>
      <c r="EL31" s="610"/>
      <c r="EM31" s="610"/>
      <c r="EN31" s="610"/>
      <c r="EO31" s="610"/>
      <c r="EP31" s="610"/>
      <c r="EQ31" s="610"/>
      <c r="ER31" s="610"/>
      <c r="ES31" s="610"/>
      <c r="ET31" s="610"/>
      <c r="EU31" s="610"/>
      <c r="EV31" s="610"/>
      <c r="EW31" s="1184" t="s">
        <v>71</v>
      </c>
      <c r="EX31" s="1184"/>
      <c r="EY31" s="1184"/>
      <c r="EZ31" s="610"/>
      <c r="FA31" s="1184" t="s">
        <v>72</v>
      </c>
      <c r="FB31" s="1184"/>
      <c r="FC31" s="1184"/>
      <c r="FD31" s="1184"/>
      <c r="FE31" s="1184"/>
      <c r="FF31" s="610"/>
      <c r="FG31" s="610"/>
      <c r="FH31" s="610"/>
      <c r="FI31" s="610"/>
      <c r="FJ31" s="610"/>
      <c r="FK31" s="610"/>
      <c r="FL31" s="612"/>
      <c r="FN31" s="255"/>
      <c r="FO31" s="440"/>
      <c r="FP31" s="1340"/>
      <c r="FQ31" s="1340"/>
      <c r="FR31" s="1340"/>
      <c r="FS31" s="1340"/>
      <c r="FT31" s="1340"/>
      <c r="FU31" s="1340"/>
      <c r="FV31" s="1340"/>
      <c r="FW31" s="1340"/>
      <c r="FX31" s="1340"/>
      <c r="FY31" s="1340"/>
      <c r="FZ31" s="1340"/>
      <c r="GA31" s="1340"/>
      <c r="GB31" s="1340"/>
      <c r="GC31" s="1340"/>
      <c r="GD31" s="1340"/>
      <c r="GE31" s="1340"/>
      <c r="GF31" s="1340"/>
      <c r="GG31" s="1340"/>
      <c r="GH31" s="1340"/>
      <c r="GI31" s="1340"/>
      <c r="GJ31" s="1340"/>
      <c r="GK31" s="1340"/>
      <c r="GL31" s="1340"/>
      <c r="GM31"/>
      <c r="GO31" s="266"/>
      <c r="GP31" s="262"/>
      <c r="GQ31" s="262"/>
      <c r="GR31" s="739"/>
      <c r="GS31" s="739"/>
      <c r="GT31" s="739"/>
      <c r="GU31" s="739"/>
      <c r="GV31" s="739"/>
      <c r="GW31" s="739"/>
      <c r="GX31" s="739"/>
      <c r="GY31" s="739"/>
      <c r="GZ31" s="739"/>
      <c r="HA31" s="739"/>
      <c r="HB31" s="739"/>
      <c r="HC31" s="739"/>
      <c r="HD31" s="739"/>
      <c r="HE31" s="739"/>
      <c r="HF31" s="739"/>
      <c r="HH31" s="153"/>
      <c r="HI31" s="153"/>
      <c r="HJ31" s="153"/>
      <c r="HK31" s="648"/>
      <c r="HL31" s="648"/>
      <c r="HM31" s="648"/>
      <c r="HN31" s="648"/>
      <c r="HO31" s="648"/>
      <c r="HP31" s="648"/>
      <c r="HQ31" s="648"/>
      <c r="HR31" s="648"/>
      <c r="HS31" s="648"/>
      <c r="HT31" s="648"/>
      <c r="HU31" s="648"/>
      <c r="HV31" s="648"/>
      <c r="HW31" s="648"/>
      <c r="HX31" s="648"/>
      <c r="HY31" s="648"/>
      <c r="HZ31" s="648"/>
      <c r="IA31" s="648"/>
      <c r="IB31" s="648"/>
      <c r="IC31" s="648"/>
      <c r="ID31" s="648"/>
      <c r="IE31" s="648"/>
      <c r="IF31" s="648"/>
      <c r="IG31" s="648"/>
      <c r="IH31" s="648"/>
      <c r="II31" s="648"/>
      <c r="IJ31" s="648"/>
      <c r="IK31" s="648"/>
      <c r="IL31" s="648"/>
      <c r="IM31" s="648"/>
      <c r="IN31" s="648"/>
      <c r="IO31" s="648"/>
      <c r="IP31" s="648"/>
      <c r="IQ31" s="648"/>
      <c r="IR31" s="648"/>
      <c r="IS31" s="648"/>
      <c r="IT31" s="648"/>
      <c r="IU31" s="648"/>
      <c r="IV31" s="648"/>
      <c r="IW31" s="648"/>
      <c r="IX31" s="648"/>
      <c r="IY31" s="648"/>
      <c r="IZ31" s="648"/>
      <c r="JC31" s="8"/>
      <c r="JD31" s="1330" t="s">
        <v>714</v>
      </c>
      <c r="JE31" s="1331"/>
      <c r="JF31" s="1331"/>
      <c r="JG31" s="1331"/>
      <c r="JH31" s="1331"/>
      <c r="JI31" s="1331"/>
      <c r="JJ31" s="1331"/>
      <c r="JK31" s="1331"/>
      <c r="JL31" s="1331"/>
      <c r="JM31" s="1331"/>
      <c r="JN31" s="1331"/>
      <c r="JO31" s="8"/>
      <c r="JP31" s="8"/>
      <c r="JQ31" s="8"/>
      <c r="JR31" s="8"/>
      <c r="JS31" s="8"/>
      <c r="JT31" s="8"/>
      <c r="JU31" s="8"/>
      <c r="JV31" s="8"/>
      <c r="JW31" s="8"/>
      <c r="JX31" s="8"/>
      <c r="JY31" s="8"/>
      <c r="JZ31" s="8"/>
      <c r="KA31" s="8"/>
      <c r="KB31" s="8"/>
      <c r="KC31" s="8"/>
      <c r="KD31" s="8"/>
      <c r="KE31" s="399"/>
      <c r="KF31" s="399"/>
      <c r="KG31" s="773"/>
      <c r="KH31" s="8"/>
      <c r="KI31" s="8"/>
      <c r="KJ31" s="8"/>
      <c r="KK31" s="8"/>
      <c r="KL31" s="8"/>
      <c r="KM31" s="8"/>
      <c r="KN31" s="773"/>
      <c r="KO31" s="773"/>
      <c r="KP31" s="773"/>
    </row>
    <row r="32" spans="1:302" ht="15" customHeight="1" thickBot="1" x14ac:dyDescent="0.35">
      <c r="A32" s="400" t="e">
        <f>#REF!</f>
        <v>#REF!</v>
      </c>
      <c r="B32" s="737" t="e">
        <f>#REF!</f>
        <v>#REF!</v>
      </c>
      <c r="C32" s="737" t="e">
        <f>#REF!</f>
        <v>#REF!</v>
      </c>
      <c r="D32" s="737" t="e">
        <f>#REF!</f>
        <v>#REF!</v>
      </c>
      <c r="E32" s="737" t="e">
        <f>#REF!</f>
        <v>#REF!</v>
      </c>
      <c r="F32" s="736" t="e">
        <f>#REF!</f>
        <v>#REF!</v>
      </c>
      <c r="G32" s="736" t="e">
        <f>#REF!</f>
        <v>#REF!</v>
      </c>
      <c r="H32" s="736" t="e">
        <f>#REF!</f>
        <v>#REF!</v>
      </c>
      <c r="I32" s="736" t="e">
        <f>#REF!</f>
        <v>#REF!</v>
      </c>
      <c r="J32" s="338" t="e">
        <f t="shared" si="0"/>
        <v>#REF!</v>
      </c>
      <c r="K32" s="339" t="e">
        <f>#REF!</f>
        <v>#REF!</v>
      </c>
      <c r="L32" s="339" t="e">
        <f>#REF!</f>
        <v>#REF!</v>
      </c>
      <c r="M32" s="339" t="e">
        <f>#REF!</f>
        <v>#REF!</v>
      </c>
      <c r="N32" s="341" t="e">
        <f t="shared" si="1"/>
        <v>#REF!</v>
      </c>
      <c r="P32" s="507"/>
      <c r="Q32" s="740" t="s">
        <v>929</v>
      </c>
      <c r="R32" s="741"/>
      <c r="S32" s="741"/>
      <c r="T32" s="741"/>
      <c r="U32" s="741"/>
      <c r="V32" s="1358" t="e">
        <f>#REF!</f>
        <v>#REF!</v>
      </c>
      <c r="W32" s="1358"/>
      <c r="X32" s="1358"/>
      <c r="Y32" s="507"/>
      <c r="Z32" s="507"/>
      <c r="AA32" s="153"/>
      <c r="AB32" s="40"/>
      <c r="AC32" s="69"/>
      <c r="AD32" s="43" t="s">
        <v>126</v>
      </c>
      <c r="AE32" s="43"/>
      <c r="AF32" s="1115" t="e">
        <f>#REF!</f>
        <v>#REF!</v>
      </c>
      <c r="AG32" s="1116"/>
      <c r="AH32" s="1116"/>
      <c r="AI32" s="1116"/>
      <c r="AJ32" s="52" t="s">
        <v>104</v>
      </c>
      <c r="AK32" s="56"/>
      <c r="AL32" s="582" t="e">
        <f>#REF!</f>
        <v>#REF!</v>
      </c>
      <c r="AM32" s="54"/>
      <c r="AN32" s="117"/>
      <c r="AP32" s="291"/>
      <c r="AQ32" s="291"/>
      <c r="AR32" s="291"/>
      <c r="AS32" s="291"/>
      <c r="AT32" s="454"/>
      <c r="AU32" s="454"/>
      <c r="AV32" s="454"/>
      <c r="AW32" s="291"/>
      <c r="AX32" s="296"/>
      <c r="AY32" s="459"/>
      <c r="AZ32" s="459"/>
      <c r="BA32" s="459"/>
      <c r="BB32" s="459"/>
      <c r="BC32" s="459"/>
      <c r="BD32" s="459"/>
      <c r="BE32" s="296"/>
      <c r="BF32" s="30"/>
      <c r="BG32" s="30"/>
      <c r="BH32" s="30"/>
      <c r="BI32" s="30"/>
      <c r="BJ32" s="301"/>
      <c r="BK32" s="301"/>
      <c r="BL32" s="301"/>
      <c r="BM32" s="301"/>
      <c r="BN32" s="301"/>
      <c r="BO32" s="301"/>
      <c r="BP32" s="301"/>
      <c r="BQ32" s="301"/>
      <c r="BR32" s="301"/>
      <c r="BS32" s="301"/>
      <c r="BT32" s="301"/>
      <c r="BU32" s="301"/>
      <c r="BV32" s="155"/>
      <c r="BW32" s="228" t="s">
        <v>796</v>
      </c>
      <c r="BX32" s="190"/>
      <c r="BY32" s="203" t="e">
        <f>#REF!</f>
        <v>#REF!</v>
      </c>
      <c r="BZ32" s="861"/>
      <c r="CA32" s="862"/>
      <c r="CB32" s="208"/>
      <c r="CC32" s="1095" t="e">
        <f>#REF!</f>
        <v>#REF!</v>
      </c>
      <c r="CD32" s="1096"/>
      <c r="CE32" s="1096"/>
      <c r="CF32" s="1096"/>
      <c r="CG32" s="1097"/>
      <c r="CI32" s="657" t="e">
        <f>#REF!</f>
        <v>#REF!</v>
      </c>
      <c r="CJ32" s="1077" t="e">
        <f>#REF!</f>
        <v>#REF!</v>
      </c>
      <c r="CK32" s="1077"/>
      <c r="CL32" s="1077"/>
      <c r="CM32" s="1077"/>
      <c r="CN32" s="1077"/>
      <c r="CO32" s="1077"/>
      <c r="CP32" s="1077"/>
      <c r="CQ32" s="1077"/>
      <c r="CR32" s="1077"/>
      <c r="CS32" s="1078" t="e">
        <f>#REF!</f>
        <v>#REF!</v>
      </c>
      <c r="CT32" s="1078"/>
      <c r="CU32" s="1078"/>
      <c r="CV32" s="1078"/>
      <c r="CW32" s="1078"/>
      <c r="CX32" s="1078"/>
      <c r="CY32" s="1078"/>
      <c r="CZ32" s="1079" t="e">
        <f>#REF!</f>
        <v>#REF!</v>
      </c>
      <c r="DA32" s="1079"/>
      <c r="DB32" s="1079"/>
      <c r="DC32" s="596" t="e">
        <f>#REF!</f>
        <v>#REF!</v>
      </c>
      <c r="DD32" s="1078" t="e">
        <f>#REF!</f>
        <v>#REF!</v>
      </c>
      <c r="DE32" s="1078"/>
      <c r="DF32" s="1078"/>
      <c r="DG32" s="1078"/>
      <c r="DH32" s="1078"/>
      <c r="DI32" s="1078"/>
      <c r="DJ32" s="1079" t="e">
        <f>#REF!</f>
        <v>#REF!</v>
      </c>
      <c r="DK32" s="1079"/>
      <c r="DL32" s="1079"/>
      <c r="DM32" s="1077" t="e">
        <f>#REF!</f>
        <v>#REF!</v>
      </c>
      <c r="DN32" s="1077"/>
      <c r="DO32" s="1077"/>
      <c r="DP32" s="1077"/>
      <c r="DQ32" s="1077" t="e">
        <f>#REF!</f>
        <v>#REF!</v>
      </c>
      <c r="DR32" s="1077"/>
      <c r="DS32" s="1077" t="e">
        <f>#REF!</f>
        <v>#REF!</v>
      </c>
      <c r="DT32" s="1077"/>
      <c r="DU32" s="1077"/>
      <c r="DV32" s="1077"/>
      <c r="DW32" s="1077"/>
      <c r="DX32" s="655" t="e">
        <f>#REF!</f>
        <v>#REF!</v>
      </c>
      <c r="FN32" s="255" t="s">
        <v>78</v>
      </c>
      <c r="FO32" s="1466" t="s">
        <v>1040</v>
      </c>
      <c r="FP32" s="1467"/>
      <c r="FQ32" s="1467"/>
      <c r="FR32" s="1467"/>
      <c r="FS32" s="1467"/>
      <c r="FT32" s="1467"/>
      <c r="FU32" s="1467"/>
      <c r="FV32" s="1467"/>
      <c r="FW32" s="1467"/>
      <c r="FX32" s="1467"/>
      <c r="FY32" s="1467"/>
      <c r="FZ32" s="1467"/>
      <c r="GA32" s="1467"/>
      <c r="GB32" s="1467"/>
      <c r="GC32" s="1467"/>
      <c r="GD32" s="1467"/>
      <c r="GE32" s="1467"/>
      <c r="GF32" s="1467"/>
      <c r="GG32" s="1467"/>
      <c r="GH32" s="1467"/>
      <c r="GI32" s="1467"/>
      <c r="GJ32" s="1467"/>
      <c r="GK32" s="1467"/>
      <c r="GL32" s="1468"/>
      <c r="GM32"/>
      <c r="GO32" s="266"/>
      <c r="GP32" s="739" t="s">
        <v>426</v>
      </c>
      <c r="GQ32" s="739"/>
      <c r="GR32" s="739"/>
      <c r="GS32" s="739"/>
      <c r="GT32" s="739"/>
      <c r="GU32" s="739"/>
      <c r="GV32" s="739"/>
      <c r="GW32" s="739"/>
      <c r="GX32" s="739"/>
      <c r="GY32" s="739"/>
      <c r="GZ32" s="739"/>
      <c r="HA32" s="739"/>
      <c r="HB32" s="739"/>
      <c r="HC32" s="739"/>
      <c r="HD32" s="1349" t="e">
        <f>#REF!</f>
        <v>#REF!</v>
      </c>
      <c r="HE32" s="1349"/>
      <c r="HF32" s="739"/>
      <c r="HH32" s="369" t="s">
        <v>78</v>
      </c>
      <c r="HI32" s="1359" t="s">
        <v>19</v>
      </c>
      <c r="HJ32" s="1360"/>
      <c r="HK32" s="1360"/>
      <c r="HL32" s="1360"/>
      <c r="HM32" s="1360"/>
      <c r="HN32" s="1360"/>
      <c r="HO32" s="1360"/>
      <c r="HP32" s="1360"/>
      <c r="HQ32" s="1360"/>
      <c r="HR32" s="1360"/>
      <c r="HS32" s="1360"/>
      <c r="HT32" s="1360"/>
      <c r="HU32" s="1360"/>
      <c r="HV32" s="1360"/>
      <c r="HW32" s="1360"/>
      <c r="HX32" s="1360"/>
      <c r="HY32" s="1360"/>
      <c r="HZ32" s="1360"/>
      <c r="IA32" s="1360"/>
      <c r="IB32" s="1360"/>
      <c r="IC32" s="1360"/>
      <c r="ID32" s="1360"/>
      <c r="IE32" s="1360"/>
      <c r="IF32" s="1360"/>
      <c r="IG32" s="1360"/>
      <c r="IH32" s="1360"/>
      <c r="II32" s="1360"/>
      <c r="IJ32" s="1360"/>
      <c r="IK32" s="1360"/>
      <c r="IL32" s="1360"/>
      <c r="IM32" s="1360"/>
      <c r="IN32" s="1360"/>
      <c r="IO32" s="1360"/>
      <c r="IP32" s="1360"/>
      <c r="IQ32" s="1360"/>
      <c r="IR32" s="1360"/>
      <c r="IS32" s="1360"/>
      <c r="IT32" s="1360"/>
      <c r="IU32" s="1360"/>
      <c r="IV32" s="1360"/>
      <c r="IW32" s="1360"/>
      <c r="IX32" s="1360"/>
      <c r="IY32" s="1360"/>
      <c r="IZ32" s="1361"/>
      <c r="JC32" s="8"/>
      <c r="JD32" s="1324" t="e">
        <f>#REF!</f>
        <v>#REF!</v>
      </c>
      <c r="JE32" s="1325"/>
      <c r="JF32" s="1325"/>
      <c r="JG32" s="1325"/>
      <c r="JH32" s="1325"/>
      <c r="JI32" s="1325"/>
      <c r="JJ32" s="1325"/>
      <c r="JK32" s="1325"/>
      <c r="JL32" s="1325"/>
      <c r="JM32" s="1325"/>
      <c r="JN32" s="1325"/>
      <c r="JO32" s="104"/>
      <c r="JP32" s="1332" t="e">
        <f>#REF!</f>
        <v>#REF!</v>
      </c>
      <c r="JQ32" s="1332"/>
      <c r="JR32" s="1332"/>
      <c r="JS32" s="1332"/>
      <c r="JT32" s="1332"/>
      <c r="JU32" s="1332"/>
      <c r="JV32" s="1332"/>
      <c r="JW32" s="1332"/>
      <c r="JX32" s="1332"/>
      <c r="JY32" s="1332"/>
      <c r="JZ32" s="1332"/>
      <c r="KA32" s="1332"/>
      <c r="KB32" s="1332"/>
      <c r="KC32" s="1332"/>
      <c r="KD32" s="1332"/>
      <c r="KE32" s="1332"/>
      <c r="KF32" s="1332"/>
      <c r="KG32" s="104"/>
      <c r="KH32" s="1333" t="e">
        <f>#REF!</f>
        <v>#REF!</v>
      </c>
      <c r="KI32" s="1333"/>
      <c r="KJ32" s="1333"/>
      <c r="KK32" s="1333"/>
      <c r="KL32" s="1333"/>
      <c r="KM32" s="1334"/>
      <c r="KN32" s="773"/>
      <c r="KO32" s="773"/>
      <c r="KP32" s="773"/>
    </row>
    <row r="33" spans="1:302" ht="15" customHeight="1" thickBot="1" x14ac:dyDescent="0.35">
      <c r="A33" s="400" t="e">
        <f>#REF!</f>
        <v>#REF!</v>
      </c>
      <c r="B33" s="737" t="e">
        <f>#REF!</f>
        <v>#REF!</v>
      </c>
      <c r="C33" s="737" t="e">
        <f>#REF!</f>
        <v>#REF!</v>
      </c>
      <c r="D33" s="737" t="e">
        <f>#REF!</f>
        <v>#REF!</v>
      </c>
      <c r="E33" s="737" t="e">
        <f>#REF!</f>
        <v>#REF!</v>
      </c>
      <c r="F33" s="736" t="e">
        <f>#REF!</f>
        <v>#REF!</v>
      </c>
      <c r="G33" s="736" t="e">
        <f>#REF!</f>
        <v>#REF!</v>
      </c>
      <c r="H33" s="736" t="e">
        <f>#REF!</f>
        <v>#REF!</v>
      </c>
      <c r="I33" s="736" t="e">
        <f>#REF!</f>
        <v>#REF!</v>
      </c>
      <c r="J33" s="338" t="e">
        <f t="shared" si="0"/>
        <v>#REF!</v>
      </c>
      <c r="K33" s="339" t="e">
        <f>#REF!</f>
        <v>#REF!</v>
      </c>
      <c r="L33" s="339" t="e">
        <f>#REF!</f>
        <v>#REF!</v>
      </c>
      <c r="M33" s="339" t="e">
        <f>#REF!</f>
        <v>#REF!</v>
      </c>
      <c r="N33" s="341" t="e">
        <f t="shared" si="1"/>
        <v>#REF!</v>
      </c>
      <c r="P33" s="507"/>
      <c r="Q33" s="507"/>
      <c r="R33" s="507"/>
      <c r="S33" s="507"/>
      <c r="T33" s="507"/>
      <c r="U33" s="507"/>
      <c r="V33" s="507"/>
      <c r="W33" s="507"/>
      <c r="X33" s="507"/>
      <c r="Y33" s="507"/>
      <c r="Z33" s="507"/>
      <c r="AA33" s="153"/>
      <c r="AB33" s="40"/>
      <c r="AC33" s="51"/>
      <c r="AD33" s="43" t="s">
        <v>127</v>
      </c>
      <c r="AE33" s="43"/>
      <c r="AF33" s="1115" t="e">
        <f>#REF!</f>
        <v>#REF!</v>
      </c>
      <c r="AG33" s="1116"/>
      <c r="AH33" s="1116"/>
      <c r="AI33" s="1116"/>
      <c r="AJ33" s="52" t="s">
        <v>104</v>
      </c>
      <c r="AK33" s="56"/>
      <c r="AL33" s="582" t="e">
        <f>#REF!</f>
        <v>#REF!</v>
      </c>
      <c r="AM33" s="54"/>
      <c r="AN33" s="117"/>
      <c r="AP33" s="312"/>
      <c r="AQ33" s="312"/>
      <c r="AR33" s="312"/>
      <c r="AS33" s="312"/>
      <c r="AT33" s="313"/>
      <c r="AU33" s="314"/>
      <c r="AV33" s="314"/>
      <c r="AW33" s="314"/>
      <c r="AX33" s="1259"/>
      <c r="AY33" s="1259"/>
      <c r="AZ33" s="1259"/>
      <c r="BA33" s="1259"/>
      <c r="BB33" s="1259"/>
      <c r="BC33" s="1260"/>
      <c r="BD33" s="1259"/>
      <c r="BE33" s="1259"/>
      <c r="BF33" s="1259"/>
      <c r="BG33" s="1259"/>
      <c r="BH33" s="1259"/>
      <c r="BI33" s="1259"/>
      <c r="BJ33" s="1259"/>
      <c r="BK33" s="1259"/>
      <c r="BL33" s="1259"/>
      <c r="BM33" s="1259"/>
      <c r="BN33" s="1259"/>
      <c r="BO33" s="1259"/>
      <c r="BP33" s="1259"/>
      <c r="BQ33" s="1259"/>
      <c r="BR33" s="1259"/>
      <c r="BS33" s="1261"/>
      <c r="BT33" s="1164" t="s">
        <v>386</v>
      </c>
      <c r="BU33" s="312"/>
      <c r="BV33" s="155"/>
      <c r="BW33" s="190" t="s">
        <v>784</v>
      </c>
      <c r="BX33" s="190"/>
      <c r="BY33" s="203" t="e">
        <f>#REF!</f>
        <v>#REF!</v>
      </c>
      <c r="BZ33" s="203" t="e">
        <f>#REF!</f>
        <v>#REF!</v>
      </c>
      <c r="CA33" s="203" t="e">
        <f>#REF!</f>
        <v>#REF!</v>
      </c>
      <c r="CB33" s="208"/>
      <c r="CC33" s="1095" t="e">
        <f>#REF!</f>
        <v>#REF!</v>
      </c>
      <c r="CD33" s="1096"/>
      <c r="CE33" s="1096"/>
      <c r="CF33" s="1096"/>
      <c r="CG33" s="1097"/>
      <c r="CI33" s="657" t="e">
        <f>#REF!</f>
        <v>#REF!</v>
      </c>
      <c r="CJ33" s="1077" t="e">
        <f>#REF!</f>
        <v>#REF!</v>
      </c>
      <c r="CK33" s="1077"/>
      <c r="CL33" s="1077"/>
      <c r="CM33" s="1077"/>
      <c r="CN33" s="1077"/>
      <c r="CO33" s="1077"/>
      <c r="CP33" s="1077"/>
      <c r="CQ33" s="1077"/>
      <c r="CR33" s="1077"/>
      <c r="CS33" s="1078" t="e">
        <f>#REF!</f>
        <v>#REF!</v>
      </c>
      <c r="CT33" s="1078"/>
      <c r="CU33" s="1078"/>
      <c r="CV33" s="1078"/>
      <c r="CW33" s="1078"/>
      <c r="CX33" s="1078"/>
      <c r="CY33" s="1078"/>
      <c r="CZ33" s="1079" t="e">
        <f>#REF!</f>
        <v>#REF!</v>
      </c>
      <c r="DA33" s="1079"/>
      <c r="DB33" s="1079"/>
      <c r="DC33" s="596" t="e">
        <f>#REF!</f>
        <v>#REF!</v>
      </c>
      <c r="DD33" s="1078" t="e">
        <f>#REF!</f>
        <v>#REF!</v>
      </c>
      <c r="DE33" s="1078"/>
      <c r="DF33" s="1078"/>
      <c r="DG33" s="1078"/>
      <c r="DH33" s="1078"/>
      <c r="DI33" s="1078"/>
      <c r="DJ33" s="1079" t="e">
        <f>#REF!</f>
        <v>#REF!</v>
      </c>
      <c r="DK33" s="1079"/>
      <c r="DL33" s="1079"/>
      <c r="DM33" s="1077" t="e">
        <f>#REF!</f>
        <v>#REF!</v>
      </c>
      <c r="DN33" s="1077"/>
      <c r="DO33" s="1077"/>
      <c r="DP33" s="1077"/>
      <c r="DQ33" s="1077" t="e">
        <f>#REF!</f>
        <v>#REF!</v>
      </c>
      <c r="DR33" s="1077"/>
      <c r="DS33" s="1077" t="e">
        <f>#REF!</f>
        <v>#REF!</v>
      </c>
      <c r="DT33" s="1077"/>
      <c r="DU33" s="1077"/>
      <c r="DV33" s="1077"/>
      <c r="DW33" s="1077"/>
      <c r="DX33" s="655" t="e">
        <f>#REF!</f>
        <v>#REF!</v>
      </c>
      <c r="FN33" s="809"/>
      <c r="FO33" s="855"/>
      <c r="FP33" s="855"/>
      <c r="FQ33" s="855"/>
      <c r="FR33" s="855"/>
      <c r="FS33" s="855"/>
      <c r="FT33" s="855"/>
      <c r="FU33" s="855"/>
      <c r="FV33" s="855"/>
      <c r="FW33" s="855"/>
      <c r="FX33" s="855"/>
      <c r="FY33" s="855"/>
      <c r="FZ33" s="855"/>
      <c r="GA33" s="855"/>
      <c r="GB33" s="855"/>
      <c r="GC33" s="855"/>
      <c r="GD33" s="855"/>
      <c r="GE33" s="855"/>
      <c r="GF33" s="855"/>
      <c r="GG33" s="855"/>
      <c r="GH33" s="855"/>
      <c r="GI33" s="855"/>
      <c r="GJ33" s="855"/>
      <c r="GK33" s="855"/>
      <c r="GL33" s="855"/>
      <c r="GM33"/>
      <c r="GO33" s="266"/>
      <c r="GP33" s="739"/>
      <c r="GQ33" s="739"/>
      <c r="GR33" s="739"/>
      <c r="GS33" s="739"/>
      <c r="GT33" s="739"/>
      <c r="GU33" s="739"/>
      <c r="GV33" s="739"/>
      <c r="GW33" s="739"/>
      <c r="GX33" s="739"/>
      <c r="GY33" s="739"/>
      <c r="GZ33" s="739"/>
      <c r="HA33" s="739"/>
      <c r="HB33" s="739"/>
      <c r="HC33" s="739"/>
      <c r="HD33" s="739"/>
      <c r="HE33" s="739"/>
      <c r="HF33" s="739"/>
      <c r="HH33" s="369"/>
      <c r="HI33" s="374"/>
      <c r="HJ33" s="374"/>
      <c r="HK33" s="374"/>
      <c r="HL33" s="374"/>
      <c r="HM33" s="374"/>
      <c r="HN33" s="374"/>
      <c r="HO33" s="374"/>
      <c r="HP33" s="374"/>
      <c r="HQ33" s="374"/>
      <c r="HR33" s="374"/>
      <c r="HS33" s="374"/>
      <c r="HT33" s="374"/>
      <c r="HU33" s="374"/>
      <c r="HV33" s="374"/>
      <c r="HW33" s="374"/>
      <c r="HX33" s="374"/>
      <c r="HY33" s="374"/>
      <c r="HZ33" s="374"/>
      <c r="IA33" s="374"/>
      <c r="IB33" s="374"/>
      <c r="IC33" s="374"/>
      <c r="ID33" s="374"/>
      <c r="IE33" s="374"/>
      <c r="IF33" s="374"/>
      <c r="IG33" s="374"/>
      <c r="IH33" s="374"/>
      <c r="II33" s="374"/>
      <c r="IJ33" s="374"/>
      <c r="IK33" s="374"/>
      <c r="IL33" s="374"/>
      <c r="IM33" s="374"/>
      <c r="IN33" s="374"/>
      <c r="IO33" s="374"/>
      <c r="IP33" s="374"/>
      <c r="IQ33" s="374"/>
      <c r="IR33" s="374"/>
      <c r="IS33" s="374"/>
      <c r="IT33" s="374"/>
      <c r="IU33" s="374"/>
      <c r="IV33" s="374"/>
      <c r="IW33" s="374"/>
      <c r="IX33" s="374"/>
      <c r="IY33" s="374"/>
      <c r="IZ33" s="374"/>
      <c r="JC33" s="8"/>
      <c r="JD33" s="717"/>
      <c r="JE33" s="774"/>
      <c r="JF33" s="774"/>
      <c r="JG33" s="774"/>
      <c r="JH33" s="774"/>
      <c r="JI33" s="774"/>
      <c r="JJ33" s="774"/>
      <c r="JK33" s="774"/>
      <c r="JL33" s="774"/>
      <c r="JM33" s="774"/>
      <c r="JN33" s="774"/>
      <c r="JO33" s="8"/>
      <c r="JP33" s="466" t="s">
        <v>97</v>
      </c>
      <c r="JQ33" s="44"/>
      <c r="JR33" s="44"/>
      <c r="JS33" s="44"/>
      <c r="JT33" s="44"/>
      <c r="JU33" s="44"/>
      <c r="JV33" s="44"/>
      <c r="JW33" s="44"/>
      <c r="JX33" s="44"/>
      <c r="JY33" s="44"/>
      <c r="JZ33" s="44"/>
      <c r="KA33" s="44"/>
      <c r="KB33" s="44"/>
      <c r="KC33" s="44"/>
      <c r="KD33" s="44"/>
      <c r="KE33" s="44"/>
      <c r="KF33" s="44"/>
      <c r="KG33" s="44"/>
      <c r="KH33" s="461" t="s">
        <v>404</v>
      </c>
      <c r="KI33" s="8"/>
      <c r="KJ33" s="8"/>
      <c r="KK33" s="8"/>
      <c r="KL33" s="8"/>
      <c r="KM33" s="110"/>
      <c r="KN33" s="773"/>
      <c r="KO33" s="773"/>
      <c r="KP33" s="773"/>
    </row>
    <row r="34" spans="1:302" ht="15" customHeight="1" thickBot="1" x14ac:dyDescent="0.35">
      <c r="A34" s="400" t="e">
        <f>#REF!</f>
        <v>#REF!</v>
      </c>
      <c r="B34" s="737" t="e">
        <f>#REF!</f>
        <v>#REF!</v>
      </c>
      <c r="C34" s="737" t="e">
        <f>#REF!</f>
        <v>#REF!</v>
      </c>
      <c r="D34" s="737" t="e">
        <f>#REF!</f>
        <v>#REF!</v>
      </c>
      <c r="E34" s="737" t="e">
        <f>#REF!</f>
        <v>#REF!</v>
      </c>
      <c r="F34" s="736" t="e">
        <f>#REF!</f>
        <v>#REF!</v>
      </c>
      <c r="G34" s="736" t="e">
        <f>#REF!</f>
        <v>#REF!</v>
      </c>
      <c r="H34" s="736" t="e">
        <f>#REF!</f>
        <v>#REF!</v>
      </c>
      <c r="I34" s="736" t="e">
        <f>#REF!</f>
        <v>#REF!</v>
      </c>
      <c r="J34" s="338" t="e">
        <f t="shared" si="0"/>
        <v>#REF!</v>
      </c>
      <c r="K34" s="339" t="e">
        <f>#REF!</f>
        <v>#REF!</v>
      </c>
      <c r="L34" s="339" t="e">
        <f>#REF!</f>
        <v>#REF!</v>
      </c>
      <c r="M34" s="339" t="e">
        <f>#REF!</f>
        <v>#REF!</v>
      </c>
      <c r="N34" s="341" t="e">
        <f t="shared" si="1"/>
        <v>#REF!</v>
      </c>
      <c r="P34" s="507"/>
      <c r="Q34" s="507"/>
      <c r="R34" s="507"/>
      <c r="S34" s="507"/>
      <c r="T34" s="507"/>
      <c r="U34" s="507"/>
      <c r="V34" s="507"/>
      <c r="W34" s="507"/>
      <c r="X34" s="507"/>
      <c r="Y34" s="507"/>
      <c r="Z34" s="507"/>
      <c r="AA34" s="153"/>
      <c r="AC34" s="69"/>
      <c r="AD34" s="43" t="s">
        <v>128</v>
      </c>
      <c r="AE34" s="43"/>
      <c r="AF34" s="1115" t="e">
        <f>#REF!</f>
        <v>#REF!</v>
      </c>
      <c r="AG34" s="1116"/>
      <c r="AH34" s="1116"/>
      <c r="AI34" s="1116"/>
      <c r="AJ34" s="52" t="s">
        <v>104</v>
      </c>
      <c r="AK34" s="56"/>
      <c r="AL34" s="582" t="e">
        <f>#REF!</f>
        <v>#REF!</v>
      </c>
      <c r="AM34" s="54"/>
      <c r="AN34" s="117"/>
      <c r="AP34" s="312"/>
      <c r="AQ34" s="312"/>
      <c r="AR34" s="312"/>
      <c r="AS34" s="312"/>
      <c r="AT34" s="1169" t="s">
        <v>385</v>
      </c>
      <c r="AU34" s="1169"/>
      <c r="AV34" s="1169"/>
      <c r="AW34" s="1169"/>
      <c r="AX34" s="709" t="e">
        <f>#REF!</f>
        <v>#REF!</v>
      </c>
      <c r="AY34" s="709" t="e">
        <f>#REF!</f>
        <v>#REF!</v>
      </c>
      <c r="AZ34" s="709" t="e">
        <f>#REF!</f>
        <v>#REF!</v>
      </c>
      <c r="BA34" s="709" t="e">
        <f>#REF!</f>
        <v>#REF!</v>
      </c>
      <c r="BB34" s="709" t="e">
        <f>#REF!</f>
        <v>#REF!</v>
      </c>
      <c r="BC34" s="456"/>
      <c r="BD34" s="315" t="e">
        <f>#REF!</f>
        <v>#REF!</v>
      </c>
      <c r="BE34" s="315" t="e">
        <f>#REF!</f>
        <v>#REF!</v>
      </c>
      <c r="BF34" s="315" t="e">
        <f>#REF!</f>
        <v>#REF!</v>
      </c>
      <c r="BG34" s="315" t="e">
        <f>#REF!</f>
        <v>#REF!</v>
      </c>
      <c r="BH34" s="315" t="e">
        <f>#REF!</f>
        <v>#REF!</v>
      </c>
      <c r="BI34" s="315" t="e">
        <f>#REF!</f>
        <v>#REF!</v>
      </c>
      <c r="BJ34" s="315" t="e">
        <f>#REF!</f>
        <v>#REF!</v>
      </c>
      <c r="BK34" s="315" t="e">
        <f>#REF!</f>
        <v>#REF!</v>
      </c>
      <c r="BL34" s="315" t="e">
        <f>#REF!</f>
        <v>#REF!</v>
      </c>
      <c r="BM34" s="315" t="e">
        <f>#REF!</f>
        <v>#REF!</v>
      </c>
      <c r="BN34" s="315" t="e">
        <f>#REF!</f>
        <v>#REF!</v>
      </c>
      <c r="BO34" s="315" t="e">
        <f>#REF!</f>
        <v>#REF!</v>
      </c>
      <c r="BP34" s="315" t="e">
        <f>#REF!</f>
        <v>#REF!</v>
      </c>
      <c r="BQ34" s="315" t="e">
        <f>#REF!</f>
        <v>#REF!</v>
      </c>
      <c r="BR34" s="315" t="e">
        <f>#REF!</f>
        <v>#REF!</v>
      </c>
      <c r="BS34" s="315" t="e">
        <f>#REF!</f>
        <v>#REF!</v>
      </c>
      <c r="BT34" s="1165"/>
      <c r="BU34" s="312"/>
      <c r="BV34" s="155"/>
      <c r="BW34" s="193" t="s">
        <v>170</v>
      </c>
      <c r="BX34" s="190"/>
      <c r="BY34" s="203" t="e">
        <f>#REF!</f>
        <v>#REF!</v>
      </c>
      <c r="BZ34" s="203" t="e">
        <f>#REF!</f>
        <v>#REF!</v>
      </c>
      <c r="CA34" s="203" t="e">
        <f>#REF!</f>
        <v>#REF!</v>
      </c>
      <c r="CB34" s="208"/>
      <c r="CC34" s="1095" t="e">
        <f>#REF!</f>
        <v>#REF!</v>
      </c>
      <c r="CD34" s="1096"/>
      <c r="CE34" s="1096"/>
      <c r="CF34" s="1096"/>
      <c r="CG34" s="1097"/>
      <c r="CI34" s="657" t="e">
        <f>#REF!</f>
        <v>#REF!</v>
      </c>
      <c r="CJ34" s="1077" t="e">
        <f>#REF!</f>
        <v>#REF!</v>
      </c>
      <c r="CK34" s="1077"/>
      <c r="CL34" s="1077"/>
      <c r="CM34" s="1077"/>
      <c r="CN34" s="1077"/>
      <c r="CO34" s="1077"/>
      <c r="CP34" s="1077"/>
      <c r="CQ34" s="1077"/>
      <c r="CR34" s="1077"/>
      <c r="CS34" s="1078" t="e">
        <f>#REF!</f>
        <v>#REF!</v>
      </c>
      <c r="CT34" s="1078"/>
      <c r="CU34" s="1078"/>
      <c r="CV34" s="1078"/>
      <c r="CW34" s="1078"/>
      <c r="CX34" s="1078"/>
      <c r="CY34" s="1078"/>
      <c r="CZ34" s="1079" t="e">
        <f>#REF!</f>
        <v>#REF!</v>
      </c>
      <c r="DA34" s="1079"/>
      <c r="DB34" s="1079"/>
      <c r="DC34" s="596" t="e">
        <f>#REF!</f>
        <v>#REF!</v>
      </c>
      <c r="DD34" s="1078" t="e">
        <f>#REF!</f>
        <v>#REF!</v>
      </c>
      <c r="DE34" s="1078"/>
      <c r="DF34" s="1078"/>
      <c r="DG34" s="1078"/>
      <c r="DH34" s="1078"/>
      <c r="DI34" s="1078"/>
      <c r="DJ34" s="1079" t="e">
        <f>#REF!</f>
        <v>#REF!</v>
      </c>
      <c r="DK34" s="1079"/>
      <c r="DL34" s="1079"/>
      <c r="DM34" s="1077" t="e">
        <f>#REF!</f>
        <v>#REF!</v>
      </c>
      <c r="DN34" s="1077"/>
      <c r="DO34" s="1077"/>
      <c r="DP34" s="1077"/>
      <c r="DQ34" s="1077" t="e">
        <f>#REF!</f>
        <v>#REF!</v>
      </c>
      <c r="DR34" s="1077"/>
      <c r="DS34" s="1077" t="e">
        <f>#REF!</f>
        <v>#REF!</v>
      </c>
      <c r="DT34" s="1077"/>
      <c r="DU34" s="1077"/>
      <c r="DV34" s="1077"/>
      <c r="DW34" s="1077"/>
      <c r="DX34" s="655" t="e">
        <f>#REF!</f>
        <v>#REF!</v>
      </c>
      <c r="FN34" s="739"/>
      <c r="FO34" s="567" t="e">
        <f>#REF!</f>
        <v>#REF!</v>
      </c>
      <c r="FP34" s="1523" t="s">
        <v>1006</v>
      </c>
      <c r="FQ34" s="1340"/>
      <c r="FR34" s="1340"/>
      <c r="FS34" s="1340"/>
      <c r="FT34" s="1340"/>
      <c r="FU34" s="1340"/>
      <c r="FV34" s="1340"/>
      <c r="FW34" s="1340"/>
      <c r="FX34" s="1340"/>
      <c r="FY34" s="1340"/>
      <c r="FZ34" s="1340"/>
      <c r="GA34" s="1340"/>
      <c r="GB34" s="1340"/>
      <c r="GC34" s="1340"/>
      <c r="GD34" s="1340"/>
      <c r="GE34" s="1340"/>
      <c r="GF34" s="1340"/>
      <c r="GG34" s="1340"/>
      <c r="GH34" s="1340"/>
      <c r="GI34" s="1340"/>
      <c r="GJ34" s="1340"/>
      <c r="GK34" s="1340"/>
      <c r="GL34" s="1340"/>
      <c r="GM34"/>
      <c r="GO34" s="266"/>
      <c r="GP34" s="1533" t="s">
        <v>731</v>
      </c>
      <c r="GQ34" s="1533"/>
      <c r="GR34" s="1533"/>
      <c r="GS34" s="1533"/>
      <c r="GT34" s="1533"/>
      <c r="GU34" s="1533"/>
      <c r="GV34" s="1533"/>
      <c r="GW34" s="1533"/>
      <c r="GX34" s="1533"/>
      <c r="GY34" s="1533"/>
      <c r="GZ34" s="1533"/>
      <c r="HA34" s="1533"/>
      <c r="HB34" s="1533"/>
      <c r="HC34" s="1533"/>
      <c r="HD34" s="1533"/>
      <c r="HE34" s="1533"/>
      <c r="HF34" s="1533"/>
      <c r="HH34" s="153"/>
      <c r="HI34" s="283"/>
      <c r="HJ34" s="570" t="e">
        <f>#REF!</f>
        <v>#REF!</v>
      </c>
      <c r="HK34" s="152" t="s">
        <v>1033</v>
      </c>
      <c r="HL34" s="153"/>
      <c r="HM34" s="153"/>
      <c r="HN34" s="153"/>
      <c r="HO34" s="153"/>
      <c r="HP34" s="153"/>
      <c r="HQ34" s="153"/>
      <c r="HR34" s="153"/>
      <c r="HS34" s="153"/>
      <c r="HT34" s="153"/>
      <c r="HU34" s="153"/>
      <c r="HV34" s="153"/>
      <c r="HW34" s="153"/>
      <c r="HX34" s="153"/>
      <c r="HY34" s="153"/>
      <c r="HZ34" s="153"/>
      <c r="IA34" s="153"/>
      <c r="IB34" s="153"/>
      <c r="IC34" s="153"/>
      <c r="ID34" s="153"/>
      <c r="IE34" s="153"/>
      <c r="IF34" s="153"/>
      <c r="IG34" s="153"/>
      <c r="IH34" s="153"/>
      <c r="II34" s="153"/>
      <c r="IJ34" s="153"/>
      <c r="IK34" s="153"/>
      <c r="IL34" s="153"/>
      <c r="IM34" s="153"/>
      <c r="IN34" s="153"/>
      <c r="IO34" s="153"/>
      <c r="IP34" s="153"/>
      <c r="IQ34" s="153"/>
      <c r="IR34" s="153"/>
      <c r="IS34" s="153"/>
      <c r="IT34" s="153"/>
      <c r="IU34" s="153"/>
      <c r="IV34" s="153"/>
      <c r="IW34" s="153"/>
      <c r="IX34" s="153"/>
      <c r="IY34" s="153"/>
      <c r="IZ34" s="153"/>
      <c r="JC34" s="8"/>
      <c r="JD34" s="1335" t="e">
        <f>#REF!</f>
        <v>#REF!</v>
      </c>
      <c r="JE34" s="1336"/>
      <c r="JF34" s="1336"/>
      <c r="JG34" s="1336"/>
      <c r="JH34" s="1336"/>
      <c r="JI34" s="1336"/>
      <c r="JJ34" s="1336"/>
      <c r="JK34" s="1336"/>
      <c r="JL34" s="1336"/>
      <c r="JM34" s="1336"/>
      <c r="JN34" s="1336"/>
      <c r="JO34" s="1336"/>
      <c r="JP34" s="1336"/>
      <c r="JQ34" s="1336"/>
      <c r="JR34" s="1336"/>
      <c r="JS34" s="1336"/>
      <c r="JT34" s="8"/>
      <c r="JU34" s="1352" t="e">
        <f>#REF!</f>
        <v>#REF!</v>
      </c>
      <c r="JV34" s="1352"/>
      <c r="JW34" s="1352"/>
      <c r="JX34" s="1352"/>
      <c r="JY34" s="1352"/>
      <c r="JZ34" s="1352"/>
      <c r="KA34" s="1352"/>
      <c r="KB34" s="1352"/>
      <c r="KC34" s="1352"/>
      <c r="KD34" s="8"/>
      <c r="KE34" s="1353" t="e">
        <f>#REF!</f>
        <v>#REF!</v>
      </c>
      <c r="KF34" s="1353"/>
      <c r="KG34" s="1353"/>
      <c r="KH34" s="1353"/>
      <c r="KI34" s="1353"/>
      <c r="KJ34" s="1353"/>
      <c r="KK34" s="1353"/>
      <c r="KL34" s="1353"/>
      <c r="KM34" s="1354"/>
      <c r="KN34" s="773"/>
      <c r="KO34" s="773"/>
      <c r="KP34" s="773"/>
    </row>
    <row r="35" spans="1:302" ht="15" customHeight="1" thickBot="1" x14ac:dyDescent="0.35">
      <c r="A35" s="400" t="e">
        <f>#REF!</f>
        <v>#REF!</v>
      </c>
      <c r="B35" s="737" t="e">
        <f>#REF!</f>
        <v>#REF!</v>
      </c>
      <c r="C35" s="737" t="e">
        <f>#REF!</f>
        <v>#REF!</v>
      </c>
      <c r="D35" s="737" t="e">
        <f>#REF!</f>
        <v>#REF!</v>
      </c>
      <c r="E35" s="737" t="e">
        <f>#REF!</f>
        <v>#REF!</v>
      </c>
      <c r="F35" s="736" t="e">
        <f>#REF!</f>
        <v>#REF!</v>
      </c>
      <c r="G35" s="736" t="e">
        <f>#REF!</f>
        <v>#REF!</v>
      </c>
      <c r="H35" s="736" t="e">
        <f>#REF!</f>
        <v>#REF!</v>
      </c>
      <c r="I35" s="736" t="e">
        <f>#REF!</f>
        <v>#REF!</v>
      </c>
      <c r="J35" s="338" t="e">
        <f t="shared" si="0"/>
        <v>#REF!</v>
      </c>
      <c r="K35" s="339" t="e">
        <f>#REF!</f>
        <v>#REF!</v>
      </c>
      <c r="L35" s="339" t="e">
        <f>#REF!</f>
        <v>#REF!</v>
      </c>
      <c r="M35" s="339" t="e">
        <f>#REF!</f>
        <v>#REF!</v>
      </c>
      <c r="N35" s="341" t="e">
        <f t="shared" si="1"/>
        <v>#REF!</v>
      </c>
      <c r="P35" s="507"/>
      <c r="Q35" s="508"/>
      <c r="R35" s="508"/>
      <c r="S35" s="508"/>
      <c r="T35" s="508"/>
      <c r="U35" s="508"/>
      <c r="V35" s="508"/>
      <c r="W35" s="508"/>
      <c r="X35" s="508"/>
      <c r="Y35" s="508"/>
      <c r="Z35" s="509"/>
      <c r="AA35" s="507"/>
      <c r="AC35" s="69"/>
      <c r="AD35" s="385" t="s">
        <v>800</v>
      </c>
      <c r="AE35" s="43"/>
      <c r="AF35" s="1115" t="e">
        <f>#REF!</f>
        <v>#REF!</v>
      </c>
      <c r="AG35" s="1116"/>
      <c r="AH35" s="1116"/>
      <c r="AI35" s="1116"/>
      <c r="AJ35" s="52" t="s">
        <v>104</v>
      </c>
      <c r="AK35" s="56"/>
      <c r="AL35" s="582" t="e">
        <f>#REF!</f>
        <v>#REF!</v>
      </c>
      <c r="AM35" s="54"/>
      <c r="AN35" s="117"/>
      <c r="AP35" s="312"/>
      <c r="AQ35" s="312"/>
      <c r="AR35" s="312"/>
      <c r="AS35" s="312"/>
      <c r="AT35" s="1170" t="s">
        <v>618</v>
      </c>
      <c r="AU35" s="1171"/>
      <c r="AV35" s="1171"/>
      <c r="AW35" s="1172"/>
      <c r="AX35" s="316" t="e">
        <f>#REF!</f>
        <v>#REF!</v>
      </c>
      <c r="AY35" s="316" t="e">
        <f>#REF!</f>
        <v>#REF!</v>
      </c>
      <c r="AZ35" s="316" t="e">
        <f>#REF!</f>
        <v>#REF!</v>
      </c>
      <c r="BA35" s="316" t="e">
        <f>#REF!</f>
        <v>#REF!</v>
      </c>
      <c r="BB35" s="316" t="e">
        <f>#REF!</f>
        <v>#REF!</v>
      </c>
      <c r="BC35" s="457"/>
      <c r="BD35" s="315" t="e">
        <f>#REF!</f>
        <v>#REF!</v>
      </c>
      <c r="BE35" s="315" t="e">
        <f>#REF!</f>
        <v>#REF!</v>
      </c>
      <c r="BF35" s="315" t="e">
        <f>#REF!</f>
        <v>#REF!</v>
      </c>
      <c r="BG35" s="315" t="e">
        <f>#REF!</f>
        <v>#REF!</v>
      </c>
      <c r="BH35" s="315" t="e">
        <f>#REF!</f>
        <v>#REF!</v>
      </c>
      <c r="BI35" s="315" t="e">
        <f>#REF!</f>
        <v>#REF!</v>
      </c>
      <c r="BJ35" s="315" t="e">
        <f>#REF!</f>
        <v>#REF!</v>
      </c>
      <c r="BK35" s="315" t="e">
        <f>#REF!</f>
        <v>#REF!</v>
      </c>
      <c r="BL35" s="315" t="e">
        <f>#REF!</f>
        <v>#REF!</v>
      </c>
      <c r="BM35" s="315" t="e">
        <f>#REF!</f>
        <v>#REF!</v>
      </c>
      <c r="BN35" s="315" t="e">
        <f>#REF!</f>
        <v>#REF!</v>
      </c>
      <c r="BO35" s="315" t="e">
        <f>#REF!</f>
        <v>#REF!</v>
      </c>
      <c r="BP35" s="315" t="e">
        <f>#REF!</f>
        <v>#REF!</v>
      </c>
      <c r="BQ35" s="315" t="e">
        <f>#REF!</f>
        <v>#REF!</v>
      </c>
      <c r="BR35" s="315" t="e">
        <f>#REF!</f>
        <v>#REF!</v>
      </c>
      <c r="BS35" s="315" t="e">
        <f>#REF!</f>
        <v>#REF!</v>
      </c>
      <c r="BT35" s="1166"/>
      <c r="BU35" s="312"/>
      <c r="BV35" s="155"/>
      <c r="BW35" s="193" t="s">
        <v>171</v>
      </c>
      <c r="BX35" s="190"/>
      <c r="BY35" s="203" t="e">
        <f>#REF!</f>
        <v>#REF!</v>
      </c>
      <c r="BZ35" s="203" t="e">
        <f>#REF!</f>
        <v>#REF!</v>
      </c>
      <c r="CA35" s="203" t="e">
        <f>#REF!</f>
        <v>#REF!</v>
      </c>
      <c r="CB35" s="208"/>
      <c r="CC35" s="1095" t="e">
        <f>#REF!</f>
        <v>#REF!</v>
      </c>
      <c r="CD35" s="1096"/>
      <c r="CE35" s="1096"/>
      <c r="CF35" s="1096"/>
      <c r="CG35" s="1097"/>
      <c r="CI35" s="1173" t="s">
        <v>275</v>
      </c>
      <c r="CJ35" s="1174"/>
      <c r="CK35" s="1174"/>
      <c r="CL35" s="1174"/>
      <c r="CM35" s="1174"/>
      <c r="CN35" s="1174"/>
      <c r="CO35" s="1174"/>
      <c r="CP35" s="1174"/>
      <c r="CQ35" s="1174"/>
      <c r="CR35" s="1174"/>
      <c r="CS35" s="1175" t="e">
        <f>SUM(CS9:CY17,CS19:CY21,CS23:CY26,CS28:CY29,CS31:CY34)</f>
        <v>#REF!</v>
      </c>
      <c r="CT35" s="1175"/>
      <c r="CU35" s="1175"/>
      <c r="CV35" s="1175"/>
      <c r="CW35" s="1175"/>
      <c r="CX35" s="1175"/>
      <c r="CY35" s="1175"/>
      <c r="CZ35" s="1085"/>
      <c r="DA35" s="1085"/>
      <c r="DB35" s="1085"/>
      <c r="DC35" s="841"/>
      <c r="DD35" s="1175" t="e">
        <f>SUM(DD9:DI17,DD19:DI21,DD23:DI26,DD28:DI29,DD31:DI34)</f>
        <v>#REF!</v>
      </c>
      <c r="DE35" s="1175"/>
      <c r="DF35" s="1175"/>
      <c r="DG35" s="1175"/>
      <c r="DH35" s="1175"/>
      <c r="DI35" s="1175"/>
      <c r="DJ35" s="1085"/>
      <c r="DK35" s="1085"/>
      <c r="DL35" s="1085"/>
      <c r="DM35" s="1085"/>
      <c r="DN35" s="1085"/>
      <c r="DO35" s="1085"/>
      <c r="DP35" s="1085"/>
      <c r="DQ35" s="1085"/>
      <c r="DR35" s="1085"/>
      <c r="DS35" s="1085"/>
      <c r="DT35" s="1085"/>
      <c r="DU35" s="1085"/>
      <c r="DV35" s="1085"/>
      <c r="DW35" s="1085"/>
      <c r="DX35" s="577"/>
      <c r="FN35" s="845"/>
      <c r="FO35" s="845"/>
      <c r="FP35" s="845"/>
      <c r="FQ35" s="845"/>
      <c r="FR35" s="845"/>
      <c r="FS35" s="845"/>
      <c r="FT35" s="845"/>
      <c r="FU35" s="845"/>
      <c r="FV35" s="845"/>
      <c r="FW35" s="845"/>
      <c r="FX35" s="845"/>
      <c r="FY35" s="845"/>
      <c r="FZ35" s="845"/>
      <c r="GA35" s="845"/>
      <c r="GB35" s="845"/>
      <c r="GC35" s="845"/>
      <c r="GD35" s="845"/>
      <c r="GE35" s="845"/>
      <c r="GF35" s="845"/>
      <c r="GG35" s="845"/>
      <c r="GH35" s="845"/>
      <c r="GI35" s="845"/>
      <c r="GJ35" s="845"/>
      <c r="GK35" s="845"/>
      <c r="GL35" s="845"/>
      <c r="GM35"/>
      <c r="GO35" s="266"/>
      <c r="GP35" s="1533"/>
      <c r="GQ35" s="1533"/>
      <c r="GR35" s="1533"/>
      <c r="GS35" s="1533"/>
      <c r="GT35" s="1533"/>
      <c r="GU35" s="1533"/>
      <c r="GV35" s="1533"/>
      <c r="GW35" s="1533"/>
      <c r="GX35" s="1533"/>
      <c r="GY35" s="1533"/>
      <c r="GZ35" s="1533"/>
      <c r="HA35" s="1533"/>
      <c r="HB35" s="1533"/>
      <c r="HC35" s="1533"/>
      <c r="HD35" s="1533"/>
      <c r="HE35" s="1533"/>
      <c r="HF35" s="1533"/>
      <c r="HH35" s="153"/>
      <c r="HI35" s="283"/>
      <c r="HJ35" s="153"/>
      <c r="HK35" s="153"/>
      <c r="HL35" s="153"/>
      <c r="HM35" s="153"/>
      <c r="HN35" s="153"/>
      <c r="HO35" s="153"/>
      <c r="HP35" s="153"/>
      <c r="HQ35" s="153"/>
      <c r="HR35" s="153"/>
      <c r="HS35" s="153"/>
      <c r="HT35" s="153"/>
      <c r="HU35" s="153"/>
      <c r="HV35" s="153"/>
      <c r="HW35" s="153"/>
      <c r="HX35" s="153"/>
      <c r="HY35" s="153"/>
      <c r="HZ35" s="153"/>
      <c r="IA35" s="153"/>
      <c r="IB35" s="153"/>
      <c r="IC35" s="153"/>
      <c r="ID35" s="153"/>
      <c r="IE35" s="153"/>
      <c r="IF35" s="153"/>
      <c r="IG35" s="153"/>
      <c r="IH35" s="153"/>
      <c r="II35" s="153"/>
      <c r="IJ35" s="153"/>
      <c r="IK35" s="153"/>
      <c r="IL35" s="153"/>
      <c r="IM35" s="153"/>
      <c r="IN35" s="153"/>
      <c r="IO35" s="153"/>
      <c r="IP35" s="153"/>
      <c r="IQ35" s="153"/>
      <c r="IR35" s="153"/>
      <c r="IS35" s="153"/>
      <c r="IT35" s="153"/>
      <c r="IU35" s="153"/>
      <c r="IV35" s="153"/>
      <c r="IW35" s="153"/>
      <c r="IX35" s="153"/>
      <c r="IY35" s="153"/>
      <c r="IZ35" s="153"/>
      <c r="JC35" s="8"/>
      <c r="JD35" s="1326" t="s">
        <v>93</v>
      </c>
      <c r="JE35" s="1327"/>
      <c r="JF35" s="1327"/>
      <c r="JG35" s="1327"/>
      <c r="JH35" s="1327"/>
      <c r="JI35" s="1327"/>
      <c r="JJ35" s="1327"/>
      <c r="JK35" s="1327"/>
      <c r="JL35" s="1327"/>
      <c r="JM35" s="1327"/>
      <c r="JN35" s="1327"/>
      <c r="JO35" s="1327"/>
      <c r="JP35" s="1327"/>
      <c r="JQ35" s="1327"/>
      <c r="JR35" s="1327"/>
      <c r="JS35" s="1327"/>
      <c r="JT35" s="8"/>
      <c r="JU35" s="1328" t="s">
        <v>43</v>
      </c>
      <c r="JV35" s="1328"/>
      <c r="JW35" s="1328"/>
      <c r="JX35" s="1328"/>
      <c r="JY35" s="1328"/>
      <c r="JZ35" s="1328"/>
      <c r="KA35" s="1328"/>
      <c r="KB35" s="1328"/>
      <c r="KC35" s="1328"/>
      <c r="KD35" s="8"/>
      <c r="KE35" s="1327" t="s">
        <v>42</v>
      </c>
      <c r="KF35" s="1327"/>
      <c r="KG35" s="1327"/>
      <c r="KH35" s="1327"/>
      <c r="KI35" s="1327"/>
      <c r="KJ35" s="1327"/>
      <c r="KK35" s="1327"/>
      <c r="KL35" s="1327"/>
      <c r="KM35" s="1329"/>
      <c r="KN35" s="773"/>
      <c r="KO35" s="773"/>
      <c r="KP35" s="773"/>
    </row>
    <row r="36" spans="1:302" ht="15" customHeight="1" thickBot="1" x14ac:dyDescent="0.35">
      <c r="A36" s="400" t="e">
        <f>#REF!</f>
        <v>#REF!</v>
      </c>
      <c r="B36" s="737" t="e">
        <f>#REF!</f>
        <v>#REF!</v>
      </c>
      <c r="C36" s="737" t="e">
        <f>#REF!</f>
        <v>#REF!</v>
      </c>
      <c r="D36" s="737" t="e">
        <f>#REF!</f>
        <v>#REF!</v>
      </c>
      <c r="E36" s="737" t="e">
        <f>#REF!</f>
        <v>#REF!</v>
      </c>
      <c r="F36" s="736" t="e">
        <f>#REF!</f>
        <v>#REF!</v>
      </c>
      <c r="G36" s="736" t="e">
        <f>#REF!</f>
        <v>#REF!</v>
      </c>
      <c r="H36" s="736" t="e">
        <f>#REF!</f>
        <v>#REF!</v>
      </c>
      <c r="I36" s="736" t="e">
        <f>#REF!</f>
        <v>#REF!</v>
      </c>
      <c r="J36" s="338" t="e">
        <f t="shared" si="0"/>
        <v>#REF!</v>
      </c>
      <c r="K36" s="339" t="e">
        <f>#REF!</f>
        <v>#REF!</v>
      </c>
      <c r="L36" s="339" t="e">
        <f>#REF!</f>
        <v>#REF!</v>
      </c>
      <c r="M36" s="339" t="e">
        <f>#REF!</f>
        <v>#REF!</v>
      </c>
      <c r="N36" s="341" t="e">
        <f t="shared" si="1"/>
        <v>#REF!</v>
      </c>
      <c r="P36" s="508"/>
      <c r="Q36" s="508"/>
      <c r="R36" s="508"/>
      <c r="S36" s="508"/>
      <c r="T36" s="508"/>
      <c r="U36" s="508"/>
      <c r="V36" s="508"/>
      <c r="W36" s="508"/>
      <c r="X36" s="508"/>
      <c r="Y36" s="508"/>
      <c r="Z36" s="509"/>
      <c r="AA36" s="507"/>
      <c r="AC36" s="69"/>
      <c r="AD36" s="43" t="s">
        <v>92</v>
      </c>
      <c r="AE36" s="43"/>
      <c r="AF36" s="1115" t="e">
        <f>#REF!</f>
        <v>#REF!</v>
      </c>
      <c r="AG36" s="1116"/>
      <c r="AH36" s="1116"/>
      <c r="AI36" s="1116"/>
      <c r="AJ36" s="52" t="s">
        <v>104</v>
      </c>
      <c r="AK36" s="56"/>
      <c r="AL36" s="582" t="e">
        <f>#REF!</f>
        <v>#REF!</v>
      </c>
      <c r="AM36" s="54"/>
      <c r="AN36" s="117"/>
      <c r="AP36" s="1167" t="s">
        <v>383</v>
      </c>
      <c r="AQ36" s="1167"/>
      <c r="AR36" s="1167"/>
      <c r="AS36" s="1167"/>
      <c r="AT36" s="1168" t="s">
        <v>384</v>
      </c>
      <c r="AU36" s="1168"/>
      <c r="AV36" s="1168"/>
      <c r="AW36" s="1169"/>
      <c r="AX36" s="316" t="e">
        <f>#REF!</f>
        <v>#REF!</v>
      </c>
      <c r="AY36" s="316" t="e">
        <f>#REF!</f>
        <v>#REF!</v>
      </c>
      <c r="AZ36" s="316" t="e">
        <f>#REF!</f>
        <v>#REF!</v>
      </c>
      <c r="BA36" s="316" t="e">
        <f>#REF!</f>
        <v>#REF!</v>
      </c>
      <c r="BB36" s="316" t="e">
        <f>#REF!</f>
        <v>#REF!</v>
      </c>
      <c r="BC36" s="457"/>
      <c r="BD36" s="315" t="e">
        <f>#REF!</f>
        <v>#REF!</v>
      </c>
      <c r="BE36" s="315" t="e">
        <f>#REF!</f>
        <v>#REF!</v>
      </c>
      <c r="BF36" s="315" t="e">
        <f>#REF!</f>
        <v>#REF!</v>
      </c>
      <c r="BG36" s="315" t="e">
        <f>#REF!</f>
        <v>#REF!</v>
      </c>
      <c r="BH36" s="315" t="e">
        <f>#REF!</f>
        <v>#REF!</v>
      </c>
      <c r="BI36" s="315" t="e">
        <f>#REF!</f>
        <v>#REF!</v>
      </c>
      <c r="BJ36" s="315" t="e">
        <f>#REF!</f>
        <v>#REF!</v>
      </c>
      <c r="BK36" s="315" t="e">
        <f>#REF!</f>
        <v>#REF!</v>
      </c>
      <c r="BL36" s="315" t="e">
        <f>#REF!</f>
        <v>#REF!</v>
      </c>
      <c r="BM36" s="315" t="e">
        <f>#REF!</f>
        <v>#REF!</v>
      </c>
      <c r="BN36" s="315" t="e">
        <f>#REF!</f>
        <v>#REF!</v>
      </c>
      <c r="BO36" s="315" t="e">
        <f>#REF!</f>
        <v>#REF!</v>
      </c>
      <c r="BP36" s="315" t="e">
        <f>#REF!</f>
        <v>#REF!</v>
      </c>
      <c r="BQ36" s="315" t="e">
        <f>#REF!</f>
        <v>#REF!</v>
      </c>
      <c r="BR36" s="315" t="e">
        <f>#REF!</f>
        <v>#REF!</v>
      </c>
      <c r="BS36" s="315" t="e">
        <f>#REF!</f>
        <v>#REF!</v>
      </c>
      <c r="BT36" s="317" t="e">
        <f>SUM(AX36:BS36)</f>
        <v>#REF!</v>
      </c>
      <c r="BU36" s="312"/>
      <c r="BV36" s="155"/>
      <c r="BW36" s="193" t="s">
        <v>172</v>
      </c>
      <c r="BX36" s="190"/>
      <c r="BY36" s="203" t="e">
        <f>#REF!</f>
        <v>#REF!</v>
      </c>
      <c r="BZ36" s="203" t="e">
        <f>#REF!</f>
        <v>#REF!</v>
      </c>
      <c r="CA36" s="203" t="e">
        <f>#REF!</f>
        <v>#REF!</v>
      </c>
      <c r="CB36" s="208"/>
      <c r="CC36" s="1095" t="e">
        <f>#REF!</f>
        <v>#REF!</v>
      </c>
      <c r="CD36" s="1096"/>
      <c r="CE36" s="1096"/>
      <c r="CF36" s="1096"/>
      <c r="CG36" s="1097"/>
      <c r="CI36" s="1481" t="s">
        <v>276</v>
      </c>
      <c r="CJ36" s="1482"/>
      <c r="CK36" s="1482"/>
      <c r="CL36" s="1482"/>
      <c r="CM36" s="1482"/>
      <c r="CN36" s="1482"/>
      <c r="CO36" s="1482"/>
      <c r="CP36" s="1482"/>
      <c r="CQ36" s="1482"/>
      <c r="CR36" s="1482"/>
      <c r="CS36" s="1483"/>
      <c r="CT36" s="1483"/>
      <c r="CU36" s="1483"/>
      <c r="CV36" s="1483"/>
      <c r="CW36" s="1483"/>
      <c r="CX36" s="1483"/>
      <c r="CY36" s="1483"/>
      <c r="CZ36" s="1483"/>
      <c r="DA36" s="1483"/>
      <c r="DB36" s="1483"/>
      <c r="DC36" s="843"/>
      <c r="DD36" s="1484" t="e">
        <f>#REF!</f>
        <v>#REF!</v>
      </c>
      <c r="DE36" s="1484"/>
      <c r="DF36" s="1484"/>
      <c r="DG36" s="1484"/>
      <c r="DH36" s="1484"/>
      <c r="DI36" s="1484"/>
      <c r="DJ36" s="1178"/>
      <c r="DK36" s="1178"/>
      <c r="DL36" s="1178"/>
      <c r="DM36" s="1178"/>
      <c r="DN36" s="1178"/>
      <c r="DO36" s="1178"/>
      <c r="DP36" s="1178"/>
      <c r="DQ36" s="1178"/>
      <c r="DR36" s="1178"/>
      <c r="DS36" s="1178"/>
      <c r="DT36" s="1178"/>
      <c r="DU36" s="1178"/>
      <c r="DV36" s="1178"/>
      <c r="DW36" s="1178"/>
      <c r="DX36" s="578"/>
      <c r="FN36" s="739"/>
      <c r="FO36" s="567" t="e">
        <f>#REF!</f>
        <v>#REF!</v>
      </c>
      <c r="FP36" s="1340" t="s">
        <v>1009</v>
      </c>
      <c r="FQ36" s="1340"/>
      <c r="FR36" s="1340"/>
      <c r="FS36" s="1340"/>
      <c r="FT36" s="1340"/>
      <c r="FU36" s="1340"/>
      <c r="FV36" s="1340"/>
      <c r="FW36" s="1340"/>
      <c r="FX36" s="1340"/>
      <c r="FY36" s="1340"/>
      <c r="FZ36" s="1340"/>
      <c r="GA36" s="1340"/>
      <c r="GB36" s="1340"/>
      <c r="GC36" s="1340"/>
      <c r="GD36" s="1340"/>
      <c r="GE36" s="1340"/>
      <c r="GF36" s="1340"/>
      <c r="GG36" s="1340"/>
      <c r="GH36" s="1340"/>
      <c r="GI36" s="1340"/>
      <c r="GJ36" s="1340"/>
      <c r="GK36" s="1340"/>
      <c r="GL36" s="1340"/>
      <c r="GM36"/>
      <c r="GO36" s="266"/>
      <c r="GP36" s="1419" t="s">
        <v>62</v>
      </c>
      <c r="GQ36" s="1419"/>
      <c r="GR36" s="1419"/>
      <c r="GS36" s="1419"/>
      <c r="GT36" s="1419"/>
      <c r="GU36" s="1419"/>
      <c r="GV36" s="1419"/>
      <c r="GW36" s="1419"/>
      <c r="GX36" s="1419"/>
      <c r="GY36" s="1419"/>
      <c r="GZ36" s="1419"/>
      <c r="HA36" s="857"/>
      <c r="HB36" s="1419" t="s">
        <v>786</v>
      </c>
      <c r="HC36" s="1419"/>
      <c r="HD36" s="1419"/>
      <c r="HE36" s="1419"/>
      <c r="HF36" s="1419"/>
      <c r="HH36" s="153"/>
      <c r="HI36" s="283"/>
      <c r="HJ36" s="570" t="e">
        <f>#REF!</f>
        <v>#REF!</v>
      </c>
      <c r="HK36" s="1416" t="s">
        <v>1035</v>
      </c>
      <c r="HL36" s="1416"/>
      <c r="HM36" s="1416"/>
      <c r="HN36" s="1416"/>
      <c r="HO36" s="1416"/>
      <c r="HP36" s="1416"/>
      <c r="HQ36" s="1416"/>
      <c r="HR36" s="1416"/>
      <c r="HS36" s="1416"/>
      <c r="HT36" s="1416"/>
      <c r="HU36" s="1416"/>
      <c r="HV36" s="1416"/>
      <c r="HW36" s="1416"/>
      <c r="HX36" s="1416"/>
      <c r="HY36" s="1416"/>
      <c r="HZ36" s="1416"/>
      <c r="IA36" s="1416"/>
      <c r="IB36" s="1416"/>
      <c r="IC36" s="1416"/>
      <c r="ID36" s="1416"/>
      <c r="IE36" s="1416"/>
      <c r="IF36" s="1416"/>
      <c r="IG36" s="1416"/>
      <c r="IH36" s="1416"/>
      <c r="II36" s="1416"/>
      <c r="IJ36" s="1416"/>
      <c r="IK36" s="1416"/>
      <c r="IL36" s="1416"/>
      <c r="IM36" s="1416"/>
      <c r="IN36" s="1416"/>
      <c r="IO36" s="1416"/>
      <c r="IP36" s="1416"/>
      <c r="IQ36" s="1416"/>
      <c r="IR36" s="1416"/>
      <c r="IS36" s="1416"/>
      <c r="IT36" s="1416"/>
      <c r="IU36" s="1416"/>
      <c r="IV36" s="1416"/>
      <c r="IW36" s="1416"/>
      <c r="IX36" s="1416"/>
      <c r="IY36" s="1416"/>
      <c r="IZ36" s="1416"/>
      <c r="JC36" s="8"/>
      <c r="JD36" s="51"/>
      <c r="JE36" s="8"/>
      <c r="JF36" s="8"/>
      <c r="JG36" s="8"/>
      <c r="JH36" s="8"/>
      <c r="JI36" s="8"/>
      <c r="JJ36" s="8"/>
      <c r="JK36" s="8"/>
      <c r="JL36" s="8"/>
      <c r="JM36" s="8"/>
      <c r="JN36" s="8"/>
      <c r="JO36" s="8"/>
      <c r="JP36" s="8"/>
      <c r="JQ36" s="8"/>
      <c r="JR36" s="8"/>
      <c r="JS36" s="8"/>
      <c r="JT36" s="8"/>
      <c r="JU36" s="8"/>
      <c r="JV36" s="8"/>
      <c r="JW36" s="8"/>
      <c r="JX36" s="8"/>
      <c r="JY36" s="8"/>
      <c r="JZ36" s="8"/>
      <c r="KA36" s="8"/>
      <c r="KB36" s="46"/>
      <c r="KC36" s="8"/>
      <c r="KD36" s="8"/>
      <c r="KE36" s="8"/>
      <c r="KF36" s="8"/>
      <c r="KG36" s="8"/>
      <c r="KH36" s="8"/>
      <c r="KI36" s="8"/>
      <c r="KJ36" s="8"/>
      <c r="KK36" s="8"/>
      <c r="KL36" s="8"/>
      <c r="KM36" s="110"/>
      <c r="KN36" s="773"/>
      <c r="KO36" s="773"/>
      <c r="KP36" s="773"/>
    </row>
    <row r="37" spans="1:302" ht="15" customHeight="1" thickBot="1" x14ac:dyDescent="0.35">
      <c r="A37" s="400" t="e">
        <f>#REF!</f>
        <v>#REF!</v>
      </c>
      <c r="B37" s="737" t="e">
        <f>#REF!</f>
        <v>#REF!</v>
      </c>
      <c r="C37" s="737" t="e">
        <f>#REF!</f>
        <v>#REF!</v>
      </c>
      <c r="D37" s="737" t="e">
        <f>#REF!</f>
        <v>#REF!</v>
      </c>
      <c r="E37" s="737" t="e">
        <f>#REF!</f>
        <v>#REF!</v>
      </c>
      <c r="F37" s="736" t="e">
        <f>#REF!</f>
        <v>#REF!</v>
      </c>
      <c r="G37" s="736" t="e">
        <f>#REF!</f>
        <v>#REF!</v>
      </c>
      <c r="H37" s="736" t="e">
        <f>#REF!</f>
        <v>#REF!</v>
      </c>
      <c r="I37" s="736" t="e">
        <f>#REF!</f>
        <v>#REF!</v>
      </c>
      <c r="J37" s="338" t="e">
        <f t="shared" si="0"/>
        <v>#REF!</v>
      </c>
      <c r="K37" s="339" t="e">
        <f>#REF!</f>
        <v>#REF!</v>
      </c>
      <c r="L37" s="339" t="e">
        <f>#REF!</f>
        <v>#REF!</v>
      </c>
      <c r="M37" s="339" t="e">
        <f>#REF!</f>
        <v>#REF!</v>
      </c>
      <c r="N37" s="341" t="e">
        <f t="shared" si="1"/>
        <v>#REF!</v>
      </c>
      <c r="P37" s="510"/>
      <c r="Q37" s="1135"/>
      <c r="R37" s="1135"/>
      <c r="S37" s="508"/>
      <c r="T37" s="508"/>
      <c r="U37" s="508"/>
      <c r="V37" s="508"/>
      <c r="W37" s="508"/>
      <c r="X37" s="508"/>
      <c r="Y37" s="508"/>
      <c r="Z37" s="509"/>
      <c r="AA37" s="507"/>
      <c r="AC37" s="69"/>
      <c r="AD37" s="43" t="s">
        <v>92</v>
      </c>
      <c r="AE37" s="43"/>
      <c r="AF37" s="1115" t="e">
        <f>#REF!</f>
        <v>#REF!</v>
      </c>
      <c r="AG37" s="1116"/>
      <c r="AH37" s="1116"/>
      <c r="AI37" s="1116"/>
      <c r="AJ37" s="52" t="s">
        <v>104</v>
      </c>
      <c r="AK37" s="56"/>
      <c r="AL37" s="582" t="e">
        <f>#REF!</f>
        <v>#REF!</v>
      </c>
      <c r="AM37" s="54"/>
      <c r="AN37" s="120"/>
      <c r="AP37" s="1179" t="s">
        <v>379</v>
      </c>
      <c r="AQ37" s="1179" t="s">
        <v>662</v>
      </c>
      <c r="AR37" s="1180" t="s">
        <v>314</v>
      </c>
      <c r="AS37" s="1179" t="s">
        <v>378</v>
      </c>
      <c r="AT37" s="730"/>
      <c r="AU37" s="731"/>
      <c r="AV37" s="731"/>
      <c r="AW37" s="732"/>
      <c r="AX37" s="1167" t="s">
        <v>382</v>
      </c>
      <c r="AY37" s="1167"/>
      <c r="AZ37" s="1167"/>
      <c r="BA37" s="1167"/>
      <c r="BB37" s="1167"/>
      <c r="BC37" s="1181"/>
      <c r="BD37" s="1167"/>
      <c r="BE37" s="1167"/>
      <c r="BF37" s="1167"/>
      <c r="BG37" s="1167"/>
      <c r="BH37" s="1167"/>
      <c r="BI37" s="1167"/>
      <c r="BJ37" s="1167"/>
      <c r="BK37" s="1167"/>
      <c r="BL37" s="1167"/>
      <c r="BM37" s="1167"/>
      <c r="BN37" s="1167"/>
      <c r="BO37" s="1167"/>
      <c r="BP37" s="1167"/>
      <c r="BQ37" s="1167"/>
      <c r="BR37" s="1167"/>
      <c r="BS37" s="1167"/>
      <c r="BT37" s="1183" t="s">
        <v>381</v>
      </c>
      <c r="BU37" s="1183" t="s">
        <v>380</v>
      </c>
      <c r="BV37" s="155"/>
      <c r="BW37" s="193" t="s">
        <v>173</v>
      </c>
      <c r="BX37" s="190"/>
      <c r="BY37" s="203" t="e">
        <f>#REF!</f>
        <v>#REF!</v>
      </c>
      <c r="BZ37" s="203" t="e">
        <f>#REF!</f>
        <v>#REF!</v>
      </c>
      <c r="CA37" s="203" t="e">
        <f>#REF!</f>
        <v>#REF!</v>
      </c>
      <c r="CB37" s="208"/>
      <c r="CC37" s="1095" t="e">
        <f>#REF!</f>
        <v>#REF!</v>
      </c>
      <c r="CD37" s="1096"/>
      <c r="CE37" s="1096"/>
      <c r="CF37" s="1096"/>
      <c r="CG37" s="1097"/>
      <c r="CI37" s="1086" t="s">
        <v>956</v>
      </c>
      <c r="CJ37" s="1087"/>
      <c r="CK37" s="1087"/>
      <c r="CL37" s="1087"/>
      <c r="CM37" s="1087"/>
      <c r="CN37" s="1087"/>
      <c r="CO37" s="1087"/>
      <c r="CP37" s="1087"/>
      <c r="CQ37" s="1087"/>
      <c r="CR37" s="1087"/>
      <c r="CS37" s="1087"/>
      <c r="CT37" s="1087"/>
      <c r="CU37" s="1087"/>
      <c r="CV37" s="1087"/>
      <c r="CW37" s="1087"/>
      <c r="CX37" s="1087"/>
      <c r="CY37" s="1087"/>
      <c r="CZ37" s="1087"/>
      <c r="DA37" s="1087"/>
      <c r="DB37" s="1087"/>
      <c r="DC37" s="1087"/>
      <c r="DD37" s="1087"/>
      <c r="DE37" s="1087"/>
      <c r="DF37" s="1087"/>
      <c r="DG37" s="1087"/>
      <c r="DH37" s="1087"/>
      <c r="DI37" s="1087"/>
      <c r="DJ37" s="1087"/>
      <c r="DK37" s="1087"/>
      <c r="DL37" s="1087"/>
      <c r="DM37" s="1087"/>
      <c r="DN37" s="1087"/>
      <c r="DO37" s="1087"/>
      <c r="DP37" s="1087"/>
      <c r="DQ37" s="1087"/>
      <c r="DR37" s="1087"/>
      <c r="DS37" s="1087"/>
      <c r="DT37" s="1087"/>
      <c r="DU37" s="1087"/>
      <c r="DV37" s="1087"/>
      <c r="DW37" s="1087"/>
      <c r="DX37" s="1088"/>
      <c r="FN37" s="845"/>
      <c r="FO37" s="845"/>
      <c r="FP37" s="1340"/>
      <c r="FQ37" s="1340"/>
      <c r="FR37" s="1340"/>
      <c r="FS37" s="1340"/>
      <c r="FT37" s="1340"/>
      <c r="FU37" s="1340"/>
      <c r="FV37" s="1340"/>
      <c r="FW37" s="1340"/>
      <c r="FX37" s="1340"/>
      <c r="FY37" s="1340"/>
      <c r="FZ37" s="1340"/>
      <c r="GA37" s="1340"/>
      <c r="GB37" s="1340"/>
      <c r="GC37" s="1340"/>
      <c r="GD37" s="1340"/>
      <c r="GE37" s="1340"/>
      <c r="GF37" s="1340"/>
      <c r="GG37" s="1340"/>
      <c r="GH37" s="1340"/>
      <c r="GI37" s="1340"/>
      <c r="GJ37" s="1340"/>
      <c r="GK37" s="1340"/>
      <c r="GL37" s="1340"/>
      <c r="GM37"/>
      <c r="GO37" s="266"/>
      <c r="GP37" s="1321" t="e">
        <f>#REF!</f>
        <v>#REF!</v>
      </c>
      <c r="GQ37" s="1321"/>
      <c r="GR37" s="1321"/>
      <c r="GS37" s="1321"/>
      <c r="GT37" s="1321"/>
      <c r="GU37" s="1321"/>
      <c r="GV37" s="1321"/>
      <c r="GW37" s="1321"/>
      <c r="GX37" s="1321"/>
      <c r="GY37" s="1321"/>
      <c r="GZ37" s="1321"/>
      <c r="HA37" s="574"/>
      <c r="HB37" s="1534" t="e">
        <f>#REF!</f>
        <v>#REF!</v>
      </c>
      <c r="HC37" s="1534"/>
      <c r="HD37" s="1534"/>
      <c r="HE37" s="1534"/>
      <c r="HF37" s="1534"/>
      <c r="HH37" s="845"/>
      <c r="HI37" s="845"/>
      <c r="HJ37" s="845"/>
      <c r="HK37" s="1416"/>
      <c r="HL37" s="1416"/>
      <c r="HM37" s="1416"/>
      <c r="HN37" s="1416"/>
      <c r="HO37" s="1416"/>
      <c r="HP37" s="1416"/>
      <c r="HQ37" s="1416"/>
      <c r="HR37" s="1416"/>
      <c r="HS37" s="1416"/>
      <c r="HT37" s="1416"/>
      <c r="HU37" s="1416"/>
      <c r="HV37" s="1416"/>
      <c r="HW37" s="1416"/>
      <c r="HX37" s="1416"/>
      <c r="HY37" s="1416"/>
      <c r="HZ37" s="1416"/>
      <c r="IA37" s="1416"/>
      <c r="IB37" s="1416"/>
      <c r="IC37" s="1416"/>
      <c r="ID37" s="1416"/>
      <c r="IE37" s="1416"/>
      <c r="IF37" s="1416"/>
      <c r="IG37" s="1416"/>
      <c r="IH37" s="1416"/>
      <c r="II37" s="1416"/>
      <c r="IJ37" s="1416"/>
      <c r="IK37" s="1416"/>
      <c r="IL37" s="1416"/>
      <c r="IM37" s="1416"/>
      <c r="IN37" s="1416"/>
      <c r="IO37" s="1416"/>
      <c r="IP37" s="1416"/>
      <c r="IQ37" s="1416"/>
      <c r="IR37" s="1416"/>
      <c r="IS37" s="1416"/>
      <c r="IT37" s="1416"/>
      <c r="IU37" s="1416"/>
      <c r="IV37" s="1416"/>
      <c r="IW37" s="1416"/>
      <c r="IX37" s="1416"/>
      <c r="IY37" s="1416"/>
      <c r="IZ37" s="1416"/>
      <c r="JC37" s="8"/>
      <c r="JD37" s="462" t="s">
        <v>41</v>
      </c>
      <c r="JE37" s="772"/>
      <c r="JF37" s="772"/>
      <c r="JG37" s="388"/>
      <c r="JH37" s="389"/>
      <c r="JI37" s="389"/>
      <c r="JJ37" s="390"/>
      <c r="JK37" s="1402" t="e">
        <f>#REF!</f>
        <v>#REF!</v>
      </c>
      <c r="JL37" s="1403"/>
      <c r="JM37" s="1404"/>
      <c r="JN37" s="8"/>
      <c r="JO37" s="8"/>
      <c r="JP37" s="8"/>
      <c r="JQ37" s="8"/>
      <c r="JR37" s="8"/>
      <c r="JS37" s="8"/>
      <c r="JT37" s="8"/>
      <c r="JU37" s="8"/>
      <c r="JV37" s="8"/>
      <c r="JW37" s="8"/>
      <c r="JX37" s="8"/>
      <c r="JY37" s="8"/>
      <c r="JZ37" s="8"/>
      <c r="KA37" s="8"/>
      <c r="KB37" s="8"/>
      <c r="KC37" s="8"/>
      <c r="KD37" s="8"/>
      <c r="KE37" s="774"/>
      <c r="KF37" s="774"/>
      <c r="KG37" s="774"/>
      <c r="KH37" s="774"/>
      <c r="KI37" s="774"/>
      <c r="KJ37" s="1405"/>
      <c r="KK37" s="1405"/>
      <c r="KL37" s="1405"/>
      <c r="KM37" s="110"/>
      <c r="KN37" s="773"/>
      <c r="KO37" s="773"/>
      <c r="KP37" s="773"/>
    </row>
    <row r="38" spans="1:302" ht="15" customHeight="1" thickBot="1" x14ac:dyDescent="0.35">
      <c r="A38" s="400" t="e">
        <f>#REF!</f>
        <v>#REF!</v>
      </c>
      <c r="B38" s="737" t="e">
        <f>#REF!</f>
        <v>#REF!</v>
      </c>
      <c r="C38" s="737" t="e">
        <f>#REF!</f>
        <v>#REF!</v>
      </c>
      <c r="D38" s="737" t="e">
        <f>#REF!</f>
        <v>#REF!</v>
      </c>
      <c r="E38" s="737" t="e">
        <f>#REF!</f>
        <v>#REF!</v>
      </c>
      <c r="F38" s="736" t="e">
        <f>#REF!</f>
        <v>#REF!</v>
      </c>
      <c r="G38" s="736" t="e">
        <f>#REF!</f>
        <v>#REF!</v>
      </c>
      <c r="H38" s="736" t="e">
        <f>#REF!</f>
        <v>#REF!</v>
      </c>
      <c r="I38" s="736" t="e">
        <f>#REF!</f>
        <v>#REF!</v>
      </c>
      <c r="J38" s="338" t="e">
        <f t="shared" si="0"/>
        <v>#REF!</v>
      </c>
      <c r="K38" s="339" t="e">
        <f>#REF!</f>
        <v>#REF!</v>
      </c>
      <c r="L38" s="339" t="e">
        <f>#REF!</f>
        <v>#REF!</v>
      </c>
      <c r="M38" s="339" t="e">
        <f>#REF!</f>
        <v>#REF!</v>
      </c>
      <c r="N38" s="341" t="e">
        <f t="shared" si="1"/>
        <v>#REF!</v>
      </c>
      <c r="AA38" s="507"/>
      <c r="AC38" s="51" t="s">
        <v>129</v>
      </c>
      <c r="AD38" s="43"/>
      <c r="AE38" s="43"/>
      <c r="AF38" s="43"/>
      <c r="AG38" s="43"/>
      <c r="AH38" s="43"/>
      <c r="AI38" s="43"/>
      <c r="AJ38" s="46"/>
      <c r="AK38" s="43"/>
      <c r="AL38" s="46"/>
      <c r="AM38" s="54"/>
      <c r="AN38" s="584" t="e">
        <f>SUM(AL32:AL37)</f>
        <v>#REF!</v>
      </c>
      <c r="AP38" s="1179"/>
      <c r="AQ38" s="1179"/>
      <c r="AR38" s="1180"/>
      <c r="AS38" s="1179"/>
      <c r="AT38" s="733"/>
      <c r="AU38" s="734"/>
      <c r="AV38" s="734"/>
      <c r="AW38" s="735"/>
      <c r="AX38" s="1167"/>
      <c r="AY38" s="1167"/>
      <c r="AZ38" s="1167"/>
      <c r="BA38" s="1167"/>
      <c r="BB38" s="1167"/>
      <c r="BC38" s="1182"/>
      <c r="BD38" s="1167"/>
      <c r="BE38" s="1167"/>
      <c r="BF38" s="1167"/>
      <c r="BG38" s="1167"/>
      <c r="BH38" s="1167"/>
      <c r="BI38" s="1167"/>
      <c r="BJ38" s="1167"/>
      <c r="BK38" s="1167"/>
      <c r="BL38" s="1167"/>
      <c r="BM38" s="1167"/>
      <c r="BN38" s="1167"/>
      <c r="BO38" s="1167"/>
      <c r="BP38" s="1167"/>
      <c r="BQ38" s="1167"/>
      <c r="BR38" s="1167"/>
      <c r="BS38" s="1167"/>
      <c r="BT38" s="1183"/>
      <c r="BU38" s="1183"/>
      <c r="BV38" s="155"/>
      <c r="BW38" s="193" t="s">
        <v>174</v>
      </c>
      <c r="BX38" s="190"/>
      <c r="BY38" s="203" t="e">
        <f>#REF!</f>
        <v>#REF!</v>
      </c>
      <c r="BZ38" s="203" t="e">
        <f>#REF!</f>
        <v>#REF!</v>
      </c>
      <c r="CA38" s="203" t="e">
        <f>#REF!</f>
        <v>#REF!</v>
      </c>
      <c r="CB38" s="208"/>
      <c r="CC38" s="1095" t="e">
        <f>#REF!</f>
        <v>#REF!</v>
      </c>
      <c r="CD38" s="1096"/>
      <c r="CE38" s="1096"/>
      <c r="CF38" s="1096"/>
      <c r="CG38" s="1097"/>
      <c r="CI38" s="1520" t="s">
        <v>957</v>
      </c>
      <c r="CJ38" s="1521"/>
      <c r="CK38" s="1521"/>
      <c r="CL38" s="1521"/>
      <c r="CM38" s="1521"/>
      <c r="CN38" s="1521"/>
      <c r="CO38" s="1521"/>
      <c r="CP38" s="1521"/>
      <c r="CQ38" s="1521"/>
      <c r="CR38" s="1521"/>
      <c r="CS38" s="1521"/>
      <c r="CT38" s="1521"/>
      <c r="CU38" s="1521"/>
      <c r="CV38" s="1521"/>
      <c r="CW38" s="1521"/>
      <c r="CX38" s="1521"/>
      <c r="CY38" s="1521"/>
      <c r="CZ38" s="1521"/>
      <c r="DA38" s="1521"/>
      <c r="DB38" s="1521"/>
      <c r="DC38" s="1521"/>
      <c r="DD38" s="1521"/>
      <c r="DE38" s="1521"/>
      <c r="DF38" s="1521"/>
      <c r="DG38" s="1521"/>
      <c r="DH38" s="1521"/>
      <c r="DI38" s="1521"/>
      <c r="DJ38" s="1521"/>
      <c r="DK38" s="1521"/>
      <c r="DL38" s="1521"/>
      <c r="DM38" s="1521"/>
      <c r="DN38" s="1521"/>
      <c r="DO38" s="1521"/>
      <c r="DP38" s="1521"/>
      <c r="DQ38" s="1521"/>
      <c r="DR38" s="1521"/>
      <c r="DS38" s="1521"/>
      <c r="DT38" s="1521"/>
      <c r="DU38" s="1521"/>
      <c r="DV38" s="1521"/>
      <c r="DW38" s="1521"/>
      <c r="DX38" s="1522"/>
      <c r="FN38" s="845"/>
      <c r="FO38" s="845"/>
      <c r="FP38" s="837"/>
      <c r="FQ38" s="837"/>
      <c r="FR38" s="837"/>
      <c r="FS38" s="837"/>
      <c r="FT38" s="837"/>
      <c r="FU38" s="837"/>
      <c r="FV38" s="837"/>
      <c r="FW38" s="837"/>
      <c r="FX38" s="837"/>
      <c r="FY38" s="837"/>
      <c r="FZ38" s="837"/>
      <c r="GA38" s="837"/>
      <c r="GB38" s="837"/>
      <c r="GC38" s="837"/>
      <c r="GD38" s="837"/>
      <c r="GE38" s="837"/>
      <c r="GF38" s="837"/>
      <c r="GG38" s="837"/>
      <c r="GH38" s="837"/>
      <c r="GI38" s="837"/>
      <c r="GJ38" s="837"/>
      <c r="GK38" s="837"/>
      <c r="GL38" s="837"/>
      <c r="GM38"/>
      <c r="GO38" s="271"/>
      <c r="GP38" s="643"/>
      <c r="GQ38" s="643"/>
      <c r="GR38" s="643"/>
      <c r="GS38" s="643"/>
      <c r="GT38" s="643"/>
      <c r="GU38" s="643"/>
      <c r="GV38" s="643"/>
      <c r="GW38" s="643"/>
      <c r="GX38" s="643"/>
      <c r="GY38" s="643"/>
      <c r="GZ38" s="643"/>
      <c r="HA38" s="574"/>
      <c r="HB38" s="644"/>
      <c r="HC38" s="644"/>
      <c r="HD38" s="644"/>
      <c r="HE38" s="644"/>
      <c r="HF38" s="644"/>
      <c r="HH38" s="845"/>
      <c r="HI38" s="845"/>
      <c r="HJ38" s="845"/>
      <c r="HK38" s="845"/>
      <c r="HL38" s="845"/>
      <c r="HM38" s="845"/>
      <c r="HN38" s="845"/>
      <c r="HO38" s="845"/>
      <c r="HP38" s="845"/>
      <c r="HQ38" s="845"/>
      <c r="HR38" s="845"/>
      <c r="HS38" s="845"/>
      <c r="HT38" s="845"/>
      <c r="HU38" s="845"/>
      <c r="HV38" s="845"/>
      <c r="HW38" s="845"/>
      <c r="HX38" s="845"/>
      <c r="HY38" s="845"/>
      <c r="HZ38" s="845"/>
      <c r="IA38" s="845"/>
      <c r="IB38" s="845"/>
      <c r="IC38" s="845"/>
      <c r="ID38" s="845"/>
      <c r="IE38" s="845"/>
      <c r="IF38" s="845"/>
      <c r="IG38" s="845"/>
      <c r="IH38" s="845"/>
      <c r="II38" s="845"/>
      <c r="IJ38" s="845"/>
      <c r="IK38" s="845"/>
      <c r="IL38" s="845"/>
      <c r="IM38" s="845"/>
      <c r="IN38" s="845"/>
      <c r="IO38" s="845"/>
      <c r="IP38" s="845"/>
      <c r="IQ38" s="845"/>
      <c r="IR38" s="845"/>
      <c r="IS38" s="845"/>
      <c r="IT38" s="845"/>
      <c r="IU38" s="845"/>
      <c r="IV38" s="845"/>
      <c r="IW38" s="845"/>
      <c r="IX38" s="845"/>
      <c r="IY38" s="845"/>
      <c r="IZ38" s="845"/>
      <c r="JC38" s="8"/>
      <c r="JD38" s="463"/>
      <c r="JE38" s="8"/>
      <c r="JF38" s="8"/>
      <c r="JG38" s="8"/>
      <c r="JH38" s="8"/>
      <c r="JI38" s="8"/>
      <c r="JJ38" s="8"/>
      <c r="JK38" s="8"/>
      <c r="JL38" s="8"/>
      <c r="JM38" s="8"/>
      <c r="JN38" s="8"/>
      <c r="JO38" s="8"/>
      <c r="JP38" s="8"/>
      <c r="JQ38" s="8"/>
      <c r="JR38" s="8"/>
      <c r="JS38" s="8"/>
      <c r="JT38" s="8"/>
      <c r="JU38" s="8"/>
      <c r="JV38" s="8"/>
      <c r="JW38" s="8"/>
      <c r="JX38" s="8"/>
      <c r="JY38" s="8"/>
      <c r="JZ38" s="8"/>
      <c r="KA38" s="8"/>
      <c r="KB38" s="8"/>
      <c r="KC38" s="8"/>
      <c r="KD38" s="8"/>
      <c r="KE38" s="8"/>
      <c r="KF38" s="8"/>
      <c r="KG38" s="774"/>
      <c r="KH38" s="774"/>
      <c r="KI38" s="774"/>
      <c r="KJ38" s="8"/>
      <c r="KK38" s="8"/>
      <c r="KL38" s="8"/>
      <c r="KM38" s="110"/>
      <c r="KN38" s="773"/>
      <c r="KO38" s="773"/>
      <c r="KP38" s="773"/>
    </row>
    <row r="39" spans="1:302" ht="15" customHeight="1" thickBot="1" x14ac:dyDescent="0.35">
      <c r="A39" s="400" t="e">
        <f>#REF!</f>
        <v>#REF!</v>
      </c>
      <c r="B39" s="737" t="e">
        <f>#REF!</f>
        <v>#REF!</v>
      </c>
      <c r="C39" s="737" t="e">
        <f>#REF!</f>
        <v>#REF!</v>
      </c>
      <c r="D39" s="737" t="e">
        <f>#REF!</f>
        <v>#REF!</v>
      </c>
      <c r="E39" s="737" t="e">
        <f>#REF!</f>
        <v>#REF!</v>
      </c>
      <c r="F39" s="736" t="e">
        <f>#REF!</f>
        <v>#REF!</v>
      </c>
      <c r="G39" s="736" t="e">
        <f>#REF!</f>
        <v>#REF!</v>
      </c>
      <c r="H39" s="736" t="e">
        <f>#REF!</f>
        <v>#REF!</v>
      </c>
      <c r="I39" s="736" t="e">
        <f>#REF!</f>
        <v>#REF!</v>
      </c>
      <c r="J39" s="338" t="e">
        <f t="shared" si="0"/>
        <v>#REF!</v>
      </c>
      <c r="K39" s="339" t="e">
        <f>#REF!</f>
        <v>#REF!</v>
      </c>
      <c r="L39" s="339" t="e">
        <f>#REF!</f>
        <v>#REF!</v>
      </c>
      <c r="M39" s="339" t="e">
        <f>#REF!</f>
        <v>#REF!</v>
      </c>
      <c r="N39" s="341" t="e">
        <f t="shared" si="1"/>
        <v>#REF!</v>
      </c>
      <c r="AA39" s="507"/>
      <c r="AC39" s="60" t="s">
        <v>130</v>
      </c>
      <c r="AD39" s="61"/>
      <c r="AE39" s="61"/>
      <c r="AF39" s="61"/>
      <c r="AG39" s="61"/>
      <c r="AH39" s="72"/>
      <c r="AI39" s="64" t="s">
        <v>131</v>
      </c>
      <c r="AJ39" s="73" t="s">
        <v>104</v>
      </c>
      <c r="AK39" s="64"/>
      <c r="AL39" s="74" t="e">
        <f>IF(AN39=0,0,AN39/#REF!)</f>
        <v>#REF!</v>
      </c>
      <c r="AM39" s="68"/>
      <c r="AN39" s="572" t="e">
        <f>#REF!</f>
        <v>#REF!</v>
      </c>
      <c r="AP39" s="710" t="e">
        <f>#REF!</f>
        <v>#REF!</v>
      </c>
      <c r="AQ39" s="710" t="e">
        <f>#REF!</f>
        <v>#REF!</v>
      </c>
      <c r="AR39" s="710" t="e">
        <f>#REF!</f>
        <v>#REF!</v>
      </c>
      <c r="AS39" s="710" t="e">
        <f>#REF!</f>
        <v>#REF!</v>
      </c>
      <c r="AT39" s="733"/>
      <c r="AU39" s="734"/>
      <c r="AV39" s="734"/>
      <c r="AW39" s="735"/>
      <c r="AX39" s="316" t="e">
        <f>#REF!</f>
        <v>#REF!</v>
      </c>
      <c r="AY39" s="316" t="e">
        <f>#REF!</f>
        <v>#REF!</v>
      </c>
      <c r="AZ39" s="316" t="e">
        <f>#REF!</f>
        <v>#REF!</v>
      </c>
      <c r="BA39" s="316" t="e">
        <f>#REF!</f>
        <v>#REF!</v>
      </c>
      <c r="BB39" s="316" t="e">
        <f>#REF!</f>
        <v>#REF!</v>
      </c>
      <c r="BC39" s="457"/>
      <c r="BD39" s="316" t="e">
        <f>#REF!</f>
        <v>#REF!</v>
      </c>
      <c r="BE39" s="316" t="e">
        <f>#REF!</f>
        <v>#REF!</v>
      </c>
      <c r="BF39" s="316" t="e">
        <f>#REF!</f>
        <v>#REF!</v>
      </c>
      <c r="BG39" s="316" t="e">
        <f>#REF!</f>
        <v>#REF!</v>
      </c>
      <c r="BH39" s="316" t="e">
        <f>#REF!</f>
        <v>#REF!</v>
      </c>
      <c r="BI39" s="316" t="e">
        <f>#REF!</f>
        <v>#REF!</v>
      </c>
      <c r="BJ39" s="316" t="e">
        <f>#REF!</f>
        <v>#REF!</v>
      </c>
      <c r="BK39" s="316" t="e">
        <f>#REF!</f>
        <v>#REF!</v>
      </c>
      <c r="BL39" s="316" t="e">
        <f>#REF!</f>
        <v>#REF!</v>
      </c>
      <c r="BM39" s="316" t="e">
        <f>#REF!</f>
        <v>#REF!</v>
      </c>
      <c r="BN39" s="316" t="e">
        <f>#REF!</f>
        <v>#REF!</v>
      </c>
      <c r="BO39" s="316" t="e">
        <f>#REF!</f>
        <v>#REF!</v>
      </c>
      <c r="BP39" s="316" t="e">
        <f>#REF!</f>
        <v>#REF!</v>
      </c>
      <c r="BQ39" s="316" t="e">
        <f>#REF!</f>
        <v>#REF!</v>
      </c>
      <c r="BR39" s="316" t="e">
        <f>#REF!</f>
        <v>#REF!</v>
      </c>
      <c r="BS39" s="316" t="e">
        <f>#REF!</f>
        <v>#REF!</v>
      </c>
      <c r="BT39" s="318" t="e">
        <f t="shared" ref="BT39:BT69" si="2">(AX39*AX$36+AY39*AY$36+AZ39*AZ$36+BA39*BA$36+BB39*BB$36+BD39*BD$36+BE39*BE$36+BF39*BF$36+BG39*BG$36+BH39*BH$36+BI39*BI$36+BJ39*BJ$36+BK39*BK$36+BL39*BL$36+BM39*BM$36+BN39*BN$36+BO39*BO$36+BP39*BP$36+BQ39*BQ$36+BR39*BR$36+BS39*BS$36)</f>
        <v>#REF!</v>
      </c>
      <c r="BU39" s="318" t="e">
        <f>BT39*AS39</f>
        <v>#REF!</v>
      </c>
      <c r="BV39" s="155"/>
      <c r="BW39" s="193" t="s">
        <v>175</v>
      </c>
      <c r="BX39" s="190"/>
      <c r="BY39" s="203" t="e">
        <f>#REF!</f>
        <v>#REF!</v>
      </c>
      <c r="BZ39" s="203" t="e">
        <f>#REF!</f>
        <v>#REF!</v>
      </c>
      <c r="CA39" s="203" t="e">
        <f>#REF!</f>
        <v>#REF!</v>
      </c>
      <c r="CB39" s="208"/>
      <c r="CC39" s="1095" t="e">
        <f>#REF!</f>
        <v>#REF!</v>
      </c>
      <c r="CD39" s="1096"/>
      <c r="CE39" s="1096"/>
      <c r="CF39" s="1096"/>
      <c r="CG39" s="1097"/>
      <c r="CI39" s="1445" t="e">
        <f>#REF!</f>
        <v>#REF!</v>
      </c>
      <c r="CJ39" s="1446"/>
      <c r="CK39" s="1446"/>
      <c r="CL39" s="1446"/>
      <c r="CM39" s="1446"/>
      <c r="CN39" s="1446"/>
      <c r="CO39" s="1446"/>
      <c r="CP39" s="1446"/>
      <c r="CQ39" s="1446"/>
      <c r="CR39" s="1446"/>
      <c r="CS39" s="1446"/>
      <c r="CT39" s="1446"/>
      <c r="CU39" s="1446"/>
      <c r="CV39" s="1446"/>
      <c r="CW39" s="1446"/>
      <c r="CX39" s="1446"/>
      <c r="CY39" s="1446"/>
      <c r="CZ39" s="1446"/>
      <c r="DA39" s="1446"/>
      <c r="DB39" s="1446"/>
      <c r="DC39" s="1446"/>
      <c r="DD39" s="1446"/>
      <c r="DE39" s="1446"/>
      <c r="DF39" s="1446"/>
      <c r="DG39" s="1446"/>
      <c r="DH39" s="1446"/>
      <c r="DI39" s="1446"/>
      <c r="DJ39" s="1446"/>
      <c r="DK39" s="1446"/>
      <c r="DL39" s="1446"/>
      <c r="DM39" s="1446"/>
      <c r="DN39" s="1446"/>
      <c r="DO39" s="1446"/>
      <c r="DP39" s="1446"/>
      <c r="DQ39" s="1446"/>
      <c r="DR39" s="1446"/>
      <c r="DS39" s="1446"/>
      <c r="DT39" s="1446"/>
      <c r="DU39" s="1446"/>
      <c r="DV39" s="1446"/>
      <c r="DW39" s="1446"/>
      <c r="DX39" s="1447"/>
      <c r="FN39" s="739"/>
      <c r="FO39" s="567" t="e">
        <f>#REF!</f>
        <v>#REF!</v>
      </c>
      <c r="FP39" s="1340" t="s">
        <v>1010</v>
      </c>
      <c r="FQ39" s="1340"/>
      <c r="FR39" s="1340"/>
      <c r="FS39" s="1340"/>
      <c r="FT39" s="1340"/>
      <c r="FU39" s="1340"/>
      <c r="FV39" s="1340"/>
      <c r="FW39" s="1340"/>
      <c r="FX39" s="1340"/>
      <c r="FY39" s="1340"/>
      <c r="FZ39" s="1340"/>
      <c r="GA39" s="1340"/>
      <c r="GB39" s="1340"/>
      <c r="GC39" s="1340"/>
      <c r="GD39" s="1340"/>
      <c r="GE39" s="1340"/>
      <c r="GF39" s="1340"/>
      <c r="GG39" s="1340"/>
      <c r="GH39" s="1340"/>
      <c r="GI39" s="1340"/>
      <c r="GJ39" s="1340"/>
      <c r="GK39" s="1340"/>
      <c r="GL39" s="1340"/>
      <c r="GM39"/>
      <c r="GO39" s="266"/>
      <c r="GP39" s="1321" t="e">
        <f>#REF!</f>
        <v>#REF!</v>
      </c>
      <c r="GQ39" s="1321"/>
      <c r="GR39" s="1321"/>
      <c r="GS39" s="1321"/>
      <c r="GT39" s="1321"/>
      <c r="GU39" s="1321"/>
      <c r="GV39" s="1321"/>
      <c r="GW39" s="1321"/>
      <c r="GX39" s="1321"/>
      <c r="GY39" s="1321"/>
      <c r="GZ39" s="1321"/>
      <c r="HA39" s="574"/>
      <c r="HB39" s="1534" t="e">
        <f>#REF!</f>
        <v>#REF!</v>
      </c>
      <c r="HC39" s="1534"/>
      <c r="HD39" s="1534"/>
      <c r="HE39" s="1534"/>
      <c r="HF39" s="1534"/>
      <c r="HH39" s="845"/>
      <c r="HI39" s="845"/>
      <c r="HJ39" s="845"/>
      <c r="HK39" s="570" t="e">
        <f>#REF!</f>
        <v>#REF!</v>
      </c>
      <c r="HL39" s="845" t="s">
        <v>1034</v>
      </c>
      <c r="HM39" s="845"/>
      <c r="HN39" s="845"/>
      <c r="HO39" s="845"/>
      <c r="HP39" s="845"/>
      <c r="HQ39" s="845"/>
      <c r="HR39" s="845"/>
      <c r="HS39" s="845"/>
      <c r="HT39" s="845"/>
      <c r="HU39" s="845"/>
      <c r="HV39" s="845"/>
      <c r="HW39" s="845"/>
      <c r="HX39" s="845"/>
      <c r="HY39" s="845"/>
      <c r="HZ39" s="845"/>
      <c r="IA39" s="845"/>
      <c r="IB39" s="845"/>
      <c r="IC39" s="845"/>
      <c r="ID39" s="845"/>
      <c r="IE39" s="845"/>
      <c r="IF39" s="845"/>
      <c r="IG39" s="845"/>
      <c r="IH39" s="845"/>
      <c r="II39" s="845"/>
      <c r="IJ39" s="845"/>
      <c r="IK39" s="845"/>
      <c r="IL39" s="845"/>
      <c r="IM39" s="845"/>
      <c r="IN39" s="845"/>
      <c r="IO39" s="845"/>
      <c r="IP39" s="845"/>
      <c r="IQ39" s="845"/>
      <c r="IR39" s="845"/>
      <c r="IS39" s="845"/>
      <c r="IT39" s="845"/>
      <c r="IU39" s="845"/>
      <c r="IV39" s="845"/>
      <c r="IW39" s="845"/>
      <c r="IX39" s="845"/>
      <c r="IY39" s="845"/>
      <c r="IZ39" s="845"/>
      <c r="JC39" s="8"/>
      <c r="JD39" s="464" t="s">
        <v>417</v>
      </c>
      <c r="JE39" s="465"/>
      <c r="JF39" s="465"/>
      <c r="JG39" s="465"/>
      <c r="JH39" s="465"/>
      <c r="JI39" s="465"/>
      <c r="JJ39" s="465"/>
      <c r="JK39" s="465"/>
      <c r="JL39" s="465"/>
      <c r="JM39" s="465"/>
      <c r="JN39" s="465"/>
      <c r="JO39" s="465"/>
      <c r="JP39" s="465"/>
      <c r="JQ39" s="465"/>
      <c r="JR39" s="465"/>
      <c r="JS39" s="465"/>
      <c r="JT39" s="465"/>
      <c r="JU39" s="465"/>
      <c r="JV39" s="465"/>
      <c r="JW39" s="465"/>
      <c r="JX39" s="465"/>
      <c r="JY39" s="465"/>
      <c r="JZ39" s="465"/>
      <c r="KA39" s="465"/>
      <c r="KB39" s="465"/>
      <c r="KC39" s="465"/>
      <c r="KD39" s="45"/>
      <c r="KE39" s="770"/>
      <c r="KF39" s="770"/>
      <c r="KG39" s="770"/>
      <c r="KH39" s="770"/>
      <c r="KI39" s="770"/>
      <c r="KJ39" s="1406" t="e">
        <f>#REF!</f>
        <v>#REF!</v>
      </c>
      <c r="KK39" s="1406"/>
      <c r="KL39" s="1406"/>
      <c r="KM39" s="771"/>
      <c r="KN39" s="773"/>
      <c r="KO39" s="773"/>
      <c r="KP39" s="773"/>
    </row>
    <row r="40" spans="1:302" ht="15" customHeight="1" thickBot="1" x14ac:dyDescent="0.35">
      <c r="A40" s="400" t="e">
        <f>#REF!</f>
        <v>#REF!</v>
      </c>
      <c r="B40" s="737" t="e">
        <f>#REF!</f>
        <v>#REF!</v>
      </c>
      <c r="C40" s="737" t="e">
        <f>#REF!</f>
        <v>#REF!</v>
      </c>
      <c r="D40" s="737" t="e">
        <f>#REF!</f>
        <v>#REF!</v>
      </c>
      <c r="E40" s="737" t="e">
        <f>#REF!</f>
        <v>#REF!</v>
      </c>
      <c r="F40" s="736" t="e">
        <f>#REF!</f>
        <v>#REF!</v>
      </c>
      <c r="G40" s="736" t="e">
        <f>#REF!</f>
        <v>#REF!</v>
      </c>
      <c r="H40" s="736" t="e">
        <f>#REF!</f>
        <v>#REF!</v>
      </c>
      <c r="I40" s="736" t="e">
        <f>#REF!</f>
        <v>#REF!</v>
      </c>
      <c r="J40" s="338" t="e">
        <f t="shared" si="0"/>
        <v>#REF!</v>
      </c>
      <c r="K40" s="339" t="e">
        <f>#REF!</f>
        <v>#REF!</v>
      </c>
      <c r="L40" s="339" t="e">
        <f>#REF!</f>
        <v>#REF!</v>
      </c>
      <c r="M40" s="339" t="e">
        <f>#REF!</f>
        <v>#REF!</v>
      </c>
      <c r="N40" s="341" t="e">
        <f t="shared" si="1"/>
        <v>#REF!</v>
      </c>
      <c r="AA40" s="507"/>
      <c r="AC40" s="69" t="s">
        <v>132</v>
      </c>
      <c r="AD40" s="43"/>
      <c r="AE40" s="43"/>
      <c r="AF40" s="43"/>
      <c r="AG40" s="43"/>
      <c r="AH40" s="43"/>
      <c r="AI40" s="43"/>
      <c r="AJ40" s="43"/>
      <c r="AK40" s="46"/>
      <c r="AL40" s="46"/>
      <c r="AM40" s="54"/>
      <c r="AN40" s="117"/>
      <c r="AP40" s="710" t="e">
        <f>#REF!</f>
        <v>#REF!</v>
      </c>
      <c r="AQ40" s="710" t="e">
        <f>#REF!</f>
        <v>#REF!</v>
      </c>
      <c r="AR40" s="710" t="e">
        <f>#REF!</f>
        <v>#REF!</v>
      </c>
      <c r="AS40" s="710" t="e">
        <f>#REF!</f>
        <v>#REF!</v>
      </c>
      <c r="AT40" s="733"/>
      <c r="AU40" s="734"/>
      <c r="AV40" s="734"/>
      <c r="AW40" s="735"/>
      <c r="AX40" s="316" t="e">
        <f>#REF!</f>
        <v>#REF!</v>
      </c>
      <c r="AY40" s="316" t="e">
        <f>#REF!</f>
        <v>#REF!</v>
      </c>
      <c r="AZ40" s="316" t="e">
        <f>#REF!</f>
        <v>#REF!</v>
      </c>
      <c r="BA40" s="316" t="e">
        <f>#REF!</f>
        <v>#REF!</v>
      </c>
      <c r="BB40" s="316" t="e">
        <f>#REF!</f>
        <v>#REF!</v>
      </c>
      <c r="BC40" s="457"/>
      <c r="BD40" s="316" t="e">
        <f>#REF!</f>
        <v>#REF!</v>
      </c>
      <c r="BE40" s="316" t="e">
        <f>#REF!</f>
        <v>#REF!</v>
      </c>
      <c r="BF40" s="316" t="e">
        <f>#REF!</f>
        <v>#REF!</v>
      </c>
      <c r="BG40" s="316" t="e">
        <f>#REF!</f>
        <v>#REF!</v>
      </c>
      <c r="BH40" s="316" t="e">
        <f>#REF!</f>
        <v>#REF!</v>
      </c>
      <c r="BI40" s="316" t="e">
        <f>#REF!</f>
        <v>#REF!</v>
      </c>
      <c r="BJ40" s="316" t="e">
        <f>#REF!</f>
        <v>#REF!</v>
      </c>
      <c r="BK40" s="316" t="e">
        <f>#REF!</f>
        <v>#REF!</v>
      </c>
      <c r="BL40" s="316" t="e">
        <f>#REF!</f>
        <v>#REF!</v>
      </c>
      <c r="BM40" s="316" t="e">
        <f>#REF!</f>
        <v>#REF!</v>
      </c>
      <c r="BN40" s="316" t="e">
        <f>#REF!</f>
        <v>#REF!</v>
      </c>
      <c r="BO40" s="316" t="e">
        <f>#REF!</f>
        <v>#REF!</v>
      </c>
      <c r="BP40" s="316" t="e">
        <f>#REF!</f>
        <v>#REF!</v>
      </c>
      <c r="BQ40" s="316" t="e">
        <f>#REF!</f>
        <v>#REF!</v>
      </c>
      <c r="BR40" s="316" t="e">
        <f>#REF!</f>
        <v>#REF!</v>
      </c>
      <c r="BS40" s="316" t="e">
        <f>#REF!</f>
        <v>#REF!</v>
      </c>
      <c r="BT40" s="318" t="e">
        <f t="shared" si="2"/>
        <v>#REF!</v>
      </c>
      <c r="BU40" s="318" t="e">
        <f t="shared" ref="BU40:BU71" si="3">BT40*AS40</f>
        <v>#REF!</v>
      </c>
      <c r="BV40" s="155"/>
      <c r="BW40" s="193" t="s">
        <v>176</v>
      </c>
      <c r="BX40" s="190"/>
      <c r="BY40" s="203" t="e">
        <f>#REF!</f>
        <v>#REF!</v>
      </c>
      <c r="BZ40" s="203" t="e">
        <f>#REF!</f>
        <v>#REF!</v>
      </c>
      <c r="CA40" s="203" t="e">
        <f>#REF!</f>
        <v>#REF!</v>
      </c>
      <c r="CB40" s="208"/>
      <c r="CC40" s="1095" t="e">
        <f>#REF!</f>
        <v>#REF!</v>
      </c>
      <c r="CD40" s="1096"/>
      <c r="CE40" s="1096"/>
      <c r="CF40" s="1096"/>
      <c r="CG40" s="1097"/>
      <c r="CI40" s="1448"/>
      <c r="CJ40" s="1449"/>
      <c r="CK40" s="1449"/>
      <c r="CL40" s="1449"/>
      <c r="CM40" s="1449"/>
      <c r="CN40" s="1449"/>
      <c r="CO40" s="1449"/>
      <c r="CP40" s="1449"/>
      <c r="CQ40" s="1449"/>
      <c r="CR40" s="1449"/>
      <c r="CS40" s="1449"/>
      <c r="CT40" s="1449"/>
      <c r="CU40" s="1449"/>
      <c r="CV40" s="1449"/>
      <c r="CW40" s="1449"/>
      <c r="CX40" s="1449"/>
      <c r="CY40" s="1449"/>
      <c r="CZ40" s="1449"/>
      <c r="DA40" s="1449"/>
      <c r="DB40" s="1449"/>
      <c r="DC40" s="1449"/>
      <c r="DD40" s="1449"/>
      <c r="DE40" s="1449"/>
      <c r="DF40" s="1449"/>
      <c r="DG40" s="1449"/>
      <c r="DH40" s="1449"/>
      <c r="DI40" s="1449"/>
      <c r="DJ40" s="1449"/>
      <c r="DK40" s="1449"/>
      <c r="DL40" s="1449"/>
      <c r="DM40" s="1449"/>
      <c r="DN40" s="1449"/>
      <c r="DO40" s="1449"/>
      <c r="DP40" s="1449"/>
      <c r="DQ40" s="1449"/>
      <c r="DR40" s="1449"/>
      <c r="DS40" s="1449"/>
      <c r="DT40" s="1449"/>
      <c r="DU40" s="1449"/>
      <c r="DV40" s="1449"/>
      <c r="DW40" s="1449"/>
      <c r="DX40" s="1450"/>
      <c r="FN40" s="264"/>
      <c r="FO40" s="658"/>
      <c r="FP40" s="1340"/>
      <c r="FQ40" s="1340"/>
      <c r="FR40" s="1340"/>
      <c r="FS40" s="1340"/>
      <c r="FT40" s="1340"/>
      <c r="FU40" s="1340"/>
      <c r="FV40" s="1340"/>
      <c r="FW40" s="1340"/>
      <c r="FX40" s="1340"/>
      <c r="FY40" s="1340"/>
      <c r="FZ40" s="1340"/>
      <c r="GA40" s="1340"/>
      <c r="GB40" s="1340"/>
      <c r="GC40" s="1340"/>
      <c r="GD40" s="1340"/>
      <c r="GE40" s="1340"/>
      <c r="GF40" s="1340"/>
      <c r="GG40" s="1340"/>
      <c r="GH40" s="1340"/>
      <c r="GI40" s="1340"/>
      <c r="GJ40" s="1340"/>
      <c r="GK40" s="1340"/>
      <c r="GL40" s="1340"/>
      <c r="GM40"/>
      <c r="GO40" s="271"/>
      <c r="GP40" s="643"/>
      <c r="GQ40" s="643"/>
      <c r="GR40" s="643"/>
      <c r="GS40" s="643"/>
      <c r="GT40" s="643"/>
      <c r="GU40" s="643"/>
      <c r="GV40" s="643"/>
      <c r="GW40" s="643"/>
      <c r="GX40" s="643"/>
      <c r="GY40" s="643"/>
      <c r="GZ40" s="643"/>
      <c r="HA40" s="574"/>
      <c r="HB40" s="644"/>
      <c r="HC40" s="644"/>
      <c r="HD40" s="644"/>
      <c r="HE40" s="644"/>
      <c r="HF40" s="644"/>
      <c r="HH40" s="369"/>
      <c r="HI40" s="374"/>
      <c r="HJ40" s="374"/>
      <c r="HK40" s="374"/>
      <c r="HL40" s="374"/>
      <c r="HM40" s="374"/>
      <c r="HN40" s="374"/>
      <c r="HO40" s="374"/>
      <c r="HP40" s="374"/>
      <c r="HQ40" s="374"/>
      <c r="HR40" s="374"/>
      <c r="HS40" s="374"/>
      <c r="HT40" s="374"/>
      <c r="HU40" s="374"/>
      <c r="HV40" s="374"/>
      <c r="HW40" s="374"/>
      <c r="HX40" s="374"/>
      <c r="HY40" s="374"/>
      <c r="HZ40" s="374"/>
      <c r="IA40" s="374"/>
      <c r="IB40" s="374"/>
      <c r="IC40" s="374"/>
      <c r="ID40" s="374"/>
      <c r="IE40" s="374"/>
      <c r="IF40" s="374"/>
      <c r="IG40" s="374"/>
      <c r="IH40" s="374"/>
      <c r="II40" s="374"/>
      <c r="IJ40" s="374"/>
      <c r="IK40" s="374"/>
      <c r="IL40" s="374"/>
      <c r="IM40" s="374"/>
      <c r="IN40" s="374"/>
      <c r="IO40" s="374"/>
      <c r="IP40" s="374"/>
      <c r="IQ40" s="374"/>
      <c r="IR40" s="374"/>
      <c r="IS40" s="374"/>
      <c r="IT40" s="374"/>
      <c r="IU40" s="374"/>
      <c r="IV40" s="374"/>
      <c r="IW40" s="374"/>
      <c r="IX40" s="374"/>
      <c r="IY40" s="374"/>
      <c r="IZ40" s="374"/>
      <c r="JC40" s="8"/>
      <c r="JD40" s="467"/>
      <c r="JE40" s="8"/>
      <c r="JF40" s="8"/>
      <c r="JG40" s="8"/>
      <c r="JH40" s="8"/>
      <c r="JI40" s="8"/>
      <c r="JJ40" s="8"/>
      <c r="JK40" s="8"/>
      <c r="JL40" s="8"/>
      <c r="JM40" s="8"/>
      <c r="JN40" s="8"/>
      <c r="JO40" s="8"/>
      <c r="JP40" s="8"/>
      <c r="JQ40" s="8"/>
      <c r="JR40" s="8"/>
      <c r="JS40" s="8"/>
      <c r="JT40" s="8"/>
      <c r="JU40" s="8"/>
      <c r="JV40" s="8"/>
      <c r="JW40" s="8"/>
      <c r="JX40" s="8"/>
      <c r="JY40" s="8"/>
      <c r="JZ40" s="8"/>
      <c r="KA40" s="8"/>
      <c r="KB40" s="8"/>
      <c r="KC40" s="8"/>
      <c r="KD40" s="8"/>
      <c r="KE40" s="774"/>
      <c r="KF40" s="774"/>
      <c r="KG40" s="774"/>
      <c r="KH40" s="774"/>
      <c r="KI40" s="774"/>
      <c r="KJ40" s="775"/>
      <c r="KK40" s="775"/>
      <c r="KL40" s="775"/>
      <c r="KM40" s="774"/>
      <c r="KN40" s="773"/>
      <c r="KO40" s="773"/>
      <c r="KP40" s="773"/>
    </row>
    <row r="41" spans="1:302" ht="15" customHeight="1" thickBot="1" x14ac:dyDescent="0.35">
      <c r="A41" s="400" t="e">
        <f>#REF!</f>
        <v>#REF!</v>
      </c>
      <c r="B41" s="737" t="e">
        <f>#REF!</f>
        <v>#REF!</v>
      </c>
      <c r="C41" s="737" t="e">
        <f>#REF!</f>
        <v>#REF!</v>
      </c>
      <c r="D41" s="737" t="e">
        <f>#REF!</f>
        <v>#REF!</v>
      </c>
      <c r="E41" s="737" t="e">
        <f>#REF!</f>
        <v>#REF!</v>
      </c>
      <c r="F41" s="736" t="e">
        <f>#REF!</f>
        <v>#REF!</v>
      </c>
      <c r="G41" s="736" t="e">
        <f>#REF!</f>
        <v>#REF!</v>
      </c>
      <c r="H41" s="736" t="e">
        <f>#REF!</f>
        <v>#REF!</v>
      </c>
      <c r="I41" s="736" t="e">
        <f>#REF!</f>
        <v>#REF!</v>
      </c>
      <c r="J41" s="338" t="e">
        <f t="shared" si="0"/>
        <v>#REF!</v>
      </c>
      <c r="K41" s="339" t="e">
        <f>#REF!</f>
        <v>#REF!</v>
      </c>
      <c r="L41" s="339" t="e">
        <f>#REF!</f>
        <v>#REF!</v>
      </c>
      <c r="M41" s="339" t="e">
        <f>#REF!</f>
        <v>#REF!</v>
      </c>
      <c r="N41" s="341" t="e">
        <f t="shared" si="1"/>
        <v>#REF!</v>
      </c>
      <c r="AA41" s="507"/>
      <c r="AC41" s="69"/>
      <c r="AD41" s="878"/>
      <c r="AE41" s="75"/>
      <c r="AF41" s="47" t="s">
        <v>133</v>
      </c>
      <c r="AG41" s="142" t="e">
        <f>#REF!</f>
        <v>#REF!</v>
      </c>
      <c r="AH41" s="76" t="s">
        <v>134</v>
      </c>
      <c r="AI41" s="1136" t="e">
        <f>#REF!</f>
        <v>#REF!</v>
      </c>
      <c r="AJ41" s="1137"/>
      <c r="AK41" s="1137"/>
      <c r="AL41" s="1137"/>
      <c r="AM41" s="54"/>
      <c r="AN41" s="117"/>
      <c r="AP41" s="710" t="e">
        <f>#REF!</f>
        <v>#REF!</v>
      </c>
      <c r="AQ41" s="710" t="e">
        <f>#REF!</f>
        <v>#REF!</v>
      </c>
      <c r="AR41" s="710" t="e">
        <f>#REF!</f>
        <v>#REF!</v>
      </c>
      <c r="AS41" s="710" t="e">
        <f>#REF!</f>
        <v>#REF!</v>
      </c>
      <c r="AT41" s="733"/>
      <c r="AU41" s="734"/>
      <c r="AV41" s="734"/>
      <c r="AW41" s="735"/>
      <c r="AX41" s="316" t="e">
        <f>#REF!</f>
        <v>#REF!</v>
      </c>
      <c r="AY41" s="316" t="e">
        <f>#REF!</f>
        <v>#REF!</v>
      </c>
      <c r="AZ41" s="316" t="e">
        <f>#REF!</f>
        <v>#REF!</v>
      </c>
      <c r="BA41" s="316" t="e">
        <f>#REF!</f>
        <v>#REF!</v>
      </c>
      <c r="BB41" s="316" t="e">
        <f>#REF!</f>
        <v>#REF!</v>
      </c>
      <c r="BC41" s="457"/>
      <c r="BD41" s="316" t="e">
        <f>#REF!</f>
        <v>#REF!</v>
      </c>
      <c r="BE41" s="316" t="e">
        <f>#REF!</f>
        <v>#REF!</v>
      </c>
      <c r="BF41" s="316" t="e">
        <f>#REF!</f>
        <v>#REF!</v>
      </c>
      <c r="BG41" s="316" t="e">
        <f>#REF!</f>
        <v>#REF!</v>
      </c>
      <c r="BH41" s="316" t="e">
        <f>#REF!</f>
        <v>#REF!</v>
      </c>
      <c r="BI41" s="316" t="e">
        <f>#REF!</f>
        <v>#REF!</v>
      </c>
      <c r="BJ41" s="316" t="e">
        <f>#REF!</f>
        <v>#REF!</v>
      </c>
      <c r="BK41" s="316" t="e">
        <f>#REF!</f>
        <v>#REF!</v>
      </c>
      <c r="BL41" s="316" t="e">
        <f>#REF!</f>
        <v>#REF!</v>
      </c>
      <c r="BM41" s="316" t="e">
        <f>#REF!</f>
        <v>#REF!</v>
      </c>
      <c r="BN41" s="316" t="e">
        <f>#REF!</f>
        <v>#REF!</v>
      </c>
      <c r="BO41" s="316" t="e">
        <f>#REF!</f>
        <v>#REF!</v>
      </c>
      <c r="BP41" s="316" t="e">
        <f>#REF!</f>
        <v>#REF!</v>
      </c>
      <c r="BQ41" s="316" t="e">
        <f>#REF!</f>
        <v>#REF!</v>
      </c>
      <c r="BR41" s="316" t="e">
        <f>#REF!</f>
        <v>#REF!</v>
      </c>
      <c r="BS41" s="316" t="e">
        <f>#REF!</f>
        <v>#REF!</v>
      </c>
      <c r="BT41" s="318" t="e">
        <f t="shared" si="2"/>
        <v>#REF!</v>
      </c>
      <c r="BU41" s="318" t="e">
        <f t="shared" si="3"/>
        <v>#REF!</v>
      </c>
      <c r="BV41" s="155"/>
      <c r="BW41" s="193" t="s">
        <v>177</v>
      </c>
      <c r="BX41" s="190"/>
      <c r="BY41" s="203" t="e">
        <f>#REF!</f>
        <v>#REF!</v>
      </c>
      <c r="BZ41" s="203" t="e">
        <f>#REF!</f>
        <v>#REF!</v>
      </c>
      <c r="CA41" s="203" t="e">
        <f>#REF!</f>
        <v>#REF!</v>
      </c>
      <c r="CB41" s="208"/>
      <c r="CC41" s="1095" t="e">
        <f>#REF!</f>
        <v>#REF!</v>
      </c>
      <c r="CD41" s="1096"/>
      <c r="CE41" s="1096"/>
      <c r="CF41" s="1096"/>
      <c r="CG41" s="1097"/>
      <c r="CI41" s="1448"/>
      <c r="CJ41" s="1449"/>
      <c r="CK41" s="1449"/>
      <c r="CL41" s="1449"/>
      <c r="CM41" s="1449"/>
      <c r="CN41" s="1449"/>
      <c r="CO41" s="1449"/>
      <c r="CP41" s="1449"/>
      <c r="CQ41" s="1449"/>
      <c r="CR41" s="1449"/>
      <c r="CS41" s="1449"/>
      <c r="CT41" s="1449"/>
      <c r="CU41" s="1449"/>
      <c r="CV41" s="1449"/>
      <c r="CW41" s="1449"/>
      <c r="CX41" s="1449"/>
      <c r="CY41" s="1449"/>
      <c r="CZ41" s="1449"/>
      <c r="DA41" s="1449"/>
      <c r="DB41" s="1449"/>
      <c r="DC41" s="1449"/>
      <c r="DD41" s="1449"/>
      <c r="DE41" s="1449"/>
      <c r="DF41" s="1449"/>
      <c r="DG41" s="1449"/>
      <c r="DH41" s="1449"/>
      <c r="DI41" s="1449"/>
      <c r="DJ41" s="1449"/>
      <c r="DK41" s="1449"/>
      <c r="DL41" s="1449"/>
      <c r="DM41" s="1449"/>
      <c r="DN41" s="1449"/>
      <c r="DO41" s="1449"/>
      <c r="DP41" s="1449"/>
      <c r="DQ41" s="1449"/>
      <c r="DR41" s="1449"/>
      <c r="DS41" s="1449"/>
      <c r="DT41" s="1449"/>
      <c r="DU41" s="1449"/>
      <c r="DV41" s="1449"/>
      <c r="DW41" s="1449"/>
      <c r="DX41" s="1450"/>
      <c r="FN41" s="264"/>
      <c r="FO41" s="658"/>
      <c r="FP41" s="837"/>
      <c r="FQ41" s="837"/>
      <c r="FR41" s="837"/>
      <c r="FS41" s="837"/>
      <c r="FT41" s="837"/>
      <c r="FU41" s="837"/>
      <c r="FV41" s="837"/>
      <c r="FW41" s="837"/>
      <c r="FX41" s="837"/>
      <c r="FY41" s="837"/>
      <c r="FZ41" s="837"/>
      <c r="GA41" s="837"/>
      <c r="GB41" s="837"/>
      <c r="GC41" s="837"/>
      <c r="GD41" s="837"/>
      <c r="GE41" s="837"/>
      <c r="GF41" s="837"/>
      <c r="GG41" s="837"/>
      <c r="GH41" s="837"/>
      <c r="GI41" s="837"/>
      <c r="GJ41" s="837"/>
      <c r="GK41" s="837"/>
      <c r="GL41" s="837"/>
      <c r="GM41"/>
      <c r="GO41" s="266"/>
      <c r="GP41" s="1321" t="e">
        <f>#REF!</f>
        <v>#REF!</v>
      </c>
      <c r="GQ41" s="1321"/>
      <c r="GR41" s="1321"/>
      <c r="GS41" s="1321"/>
      <c r="GT41" s="1321"/>
      <c r="GU41" s="1321"/>
      <c r="GV41" s="1321"/>
      <c r="GW41" s="1321"/>
      <c r="GX41" s="1321"/>
      <c r="GY41" s="1321"/>
      <c r="GZ41" s="1321"/>
      <c r="HA41" s="574"/>
      <c r="HB41" s="1534" t="e">
        <f>#REF!</f>
        <v>#REF!</v>
      </c>
      <c r="HC41" s="1534"/>
      <c r="HD41" s="1534"/>
      <c r="HE41" s="1534"/>
      <c r="HF41" s="1534"/>
      <c r="HH41" s="845"/>
      <c r="HI41" s="845"/>
      <c r="HJ41" s="845"/>
      <c r="HK41" s="570" t="e">
        <f>#REF!</f>
        <v>#REF!</v>
      </c>
      <c r="HL41" s="1577" t="s">
        <v>1058</v>
      </c>
      <c r="HM41" s="1577"/>
      <c r="HN41" s="1577"/>
      <c r="HO41" s="1577"/>
      <c r="HP41" s="1577"/>
      <c r="HQ41" s="1577"/>
      <c r="HR41" s="1577"/>
      <c r="HS41" s="1577"/>
      <c r="HT41" s="1577"/>
      <c r="HU41" s="1577"/>
      <c r="HV41" s="1577"/>
      <c r="HW41" s="1577"/>
      <c r="HX41" s="1577"/>
      <c r="HY41" s="1577"/>
      <c r="HZ41" s="1577"/>
      <c r="IA41" s="1577"/>
      <c r="IB41" s="1577"/>
      <c r="IC41" s="1577"/>
      <c r="ID41" s="1577"/>
      <c r="IE41" s="1577"/>
      <c r="IF41" s="1577"/>
      <c r="IG41" s="1577"/>
      <c r="IH41" s="1577"/>
      <c r="II41" s="1577"/>
      <c r="IJ41" s="1577"/>
      <c r="IK41" s="1577"/>
      <c r="IL41" s="1577"/>
      <c r="IM41" s="1577"/>
      <c r="IN41" s="1577"/>
      <c r="IO41" s="1577"/>
      <c r="IP41" s="1577"/>
      <c r="IQ41" s="1577"/>
      <c r="IR41" s="1577"/>
      <c r="IS41" s="1577"/>
      <c r="IT41" s="1577"/>
      <c r="IU41" s="1577"/>
      <c r="IV41" s="1577"/>
      <c r="IW41" s="1577"/>
      <c r="IX41" s="1577"/>
      <c r="IY41" s="1577"/>
      <c r="IZ41" s="1577"/>
      <c r="JC41" s="8"/>
      <c r="JD41" s="1330" t="s">
        <v>715</v>
      </c>
      <c r="JE41" s="1331"/>
      <c r="JF41" s="1331"/>
      <c r="JG41" s="1331"/>
      <c r="JH41" s="1331"/>
      <c r="JI41" s="1331"/>
      <c r="JJ41" s="1331"/>
      <c r="JK41" s="1331"/>
      <c r="JL41" s="1331"/>
      <c r="JM41" s="1331"/>
      <c r="JN41" s="1331"/>
      <c r="JO41" s="8"/>
      <c r="JP41" s="8"/>
      <c r="JQ41" s="8"/>
      <c r="JR41" s="8"/>
      <c r="JS41" s="8"/>
      <c r="JT41" s="8"/>
      <c r="JU41" s="8"/>
      <c r="JV41" s="8"/>
      <c r="JW41" s="8"/>
      <c r="JX41" s="8"/>
      <c r="JY41" s="8"/>
      <c r="JZ41" s="8"/>
      <c r="KA41" s="8"/>
      <c r="KB41" s="8"/>
      <c r="KC41" s="8"/>
      <c r="KD41" s="180"/>
      <c r="KE41" s="399"/>
      <c r="KF41" s="399"/>
      <c r="KG41" s="399"/>
      <c r="KH41" s="180"/>
      <c r="KI41" s="8"/>
      <c r="KJ41" s="8"/>
      <c r="KK41" s="8"/>
      <c r="KL41" s="8"/>
      <c r="KM41" s="8"/>
      <c r="KN41" s="8"/>
      <c r="KO41" s="773"/>
      <c r="KP41" s="773"/>
    </row>
    <row r="42" spans="1:302" ht="15" customHeight="1" thickBot="1" x14ac:dyDescent="0.35">
      <c r="A42" s="400" t="e">
        <f>#REF!</f>
        <v>#REF!</v>
      </c>
      <c r="B42" s="737" t="e">
        <f>#REF!</f>
        <v>#REF!</v>
      </c>
      <c r="C42" s="737" t="e">
        <f>#REF!</f>
        <v>#REF!</v>
      </c>
      <c r="D42" s="737" t="e">
        <f>#REF!</f>
        <v>#REF!</v>
      </c>
      <c r="E42" s="737" t="e">
        <f>#REF!</f>
        <v>#REF!</v>
      </c>
      <c r="F42" s="736" t="e">
        <f>#REF!</f>
        <v>#REF!</v>
      </c>
      <c r="G42" s="736" t="e">
        <f>#REF!</f>
        <v>#REF!</v>
      </c>
      <c r="H42" s="736" t="e">
        <f>#REF!</f>
        <v>#REF!</v>
      </c>
      <c r="I42" s="736" t="e">
        <f>#REF!</f>
        <v>#REF!</v>
      </c>
      <c r="J42" s="338" t="e">
        <f t="shared" si="0"/>
        <v>#REF!</v>
      </c>
      <c r="K42" s="339" t="e">
        <f>#REF!</f>
        <v>#REF!</v>
      </c>
      <c r="L42" s="339" t="e">
        <f>#REF!</f>
        <v>#REF!</v>
      </c>
      <c r="M42" s="339" t="e">
        <f>#REF!</f>
        <v>#REF!</v>
      </c>
      <c r="N42" s="341" t="e">
        <f t="shared" si="1"/>
        <v>#REF!</v>
      </c>
      <c r="AC42" s="51"/>
      <c r="AD42" s="461" t="s">
        <v>793</v>
      </c>
      <c r="AE42" s="46"/>
      <c r="AF42" s="52"/>
      <c r="AG42" s="46"/>
      <c r="AH42" s="46"/>
      <c r="AI42" s="46"/>
      <c r="AJ42" s="52" t="s">
        <v>104</v>
      </c>
      <c r="AK42" s="56"/>
      <c r="AL42" s="582" t="e">
        <f>#REF!</f>
        <v>#REF!</v>
      </c>
      <c r="AM42" s="77"/>
      <c r="AN42" s="117"/>
      <c r="AP42" s="710" t="e">
        <f>#REF!</f>
        <v>#REF!</v>
      </c>
      <c r="AQ42" s="710" t="e">
        <f>#REF!</f>
        <v>#REF!</v>
      </c>
      <c r="AR42" s="710" t="e">
        <f>#REF!</f>
        <v>#REF!</v>
      </c>
      <c r="AS42" s="710" t="e">
        <f>#REF!</f>
        <v>#REF!</v>
      </c>
      <c r="AT42" s="733"/>
      <c r="AU42" s="734"/>
      <c r="AV42" s="734"/>
      <c r="AW42" s="735"/>
      <c r="AX42" s="316" t="e">
        <f>#REF!</f>
        <v>#REF!</v>
      </c>
      <c r="AY42" s="316" t="e">
        <f>#REF!</f>
        <v>#REF!</v>
      </c>
      <c r="AZ42" s="316" t="e">
        <f>#REF!</f>
        <v>#REF!</v>
      </c>
      <c r="BA42" s="316" t="e">
        <f>#REF!</f>
        <v>#REF!</v>
      </c>
      <c r="BB42" s="316" t="e">
        <f>#REF!</f>
        <v>#REF!</v>
      </c>
      <c r="BC42" s="457"/>
      <c r="BD42" s="316" t="e">
        <f>#REF!</f>
        <v>#REF!</v>
      </c>
      <c r="BE42" s="316" t="e">
        <f>#REF!</f>
        <v>#REF!</v>
      </c>
      <c r="BF42" s="316" t="e">
        <f>#REF!</f>
        <v>#REF!</v>
      </c>
      <c r="BG42" s="316" t="e">
        <f>#REF!</f>
        <v>#REF!</v>
      </c>
      <c r="BH42" s="316" t="e">
        <f>#REF!</f>
        <v>#REF!</v>
      </c>
      <c r="BI42" s="316" t="e">
        <f>#REF!</f>
        <v>#REF!</v>
      </c>
      <c r="BJ42" s="316" t="e">
        <f>#REF!</f>
        <v>#REF!</v>
      </c>
      <c r="BK42" s="316" t="e">
        <f>#REF!</f>
        <v>#REF!</v>
      </c>
      <c r="BL42" s="316" t="e">
        <f>#REF!</f>
        <v>#REF!</v>
      </c>
      <c r="BM42" s="316" t="e">
        <f>#REF!</f>
        <v>#REF!</v>
      </c>
      <c r="BN42" s="316" t="e">
        <f>#REF!</f>
        <v>#REF!</v>
      </c>
      <c r="BO42" s="316" t="e">
        <f>#REF!</f>
        <v>#REF!</v>
      </c>
      <c r="BP42" s="316" t="e">
        <f>#REF!</f>
        <v>#REF!</v>
      </c>
      <c r="BQ42" s="316" t="e">
        <f>#REF!</f>
        <v>#REF!</v>
      </c>
      <c r="BR42" s="316" t="e">
        <f>#REF!</f>
        <v>#REF!</v>
      </c>
      <c r="BS42" s="316" t="e">
        <f>#REF!</f>
        <v>#REF!</v>
      </c>
      <c r="BT42" s="318" t="e">
        <f t="shared" si="2"/>
        <v>#REF!</v>
      </c>
      <c r="BU42" s="318" t="e">
        <f t="shared" si="3"/>
        <v>#REF!</v>
      </c>
      <c r="BV42" s="155"/>
      <c r="BW42" s="211" t="e">
        <f>#REF!</f>
        <v>#REF!</v>
      </c>
      <c r="BX42" s="190"/>
      <c r="BY42" s="203" t="e">
        <f>#REF!</f>
        <v>#REF!</v>
      </c>
      <c r="BZ42" s="203" t="e">
        <f>#REF!</f>
        <v>#REF!</v>
      </c>
      <c r="CA42" s="203" t="e">
        <f>#REF!</f>
        <v>#REF!</v>
      </c>
      <c r="CB42" s="208"/>
      <c r="CC42" s="1095" t="e">
        <f>#REF!</f>
        <v>#REF!</v>
      </c>
      <c r="CD42" s="1096"/>
      <c r="CE42" s="1096"/>
      <c r="CF42" s="1096"/>
      <c r="CG42" s="1097"/>
      <c r="CI42" s="1448"/>
      <c r="CJ42" s="1449"/>
      <c r="CK42" s="1449"/>
      <c r="CL42" s="1449"/>
      <c r="CM42" s="1449"/>
      <c r="CN42" s="1449"/>
      <c r="CO42" s="1449"/>
      <c r="CP42" s="1449"/>
      <c r="CQ42" s="1449"/>
      <c r="CR42" s="1449"/>
      <c r="CS42" s="1449"/>
      <c r="CT42" s="1449"/>
      <c r="CU42" s="1449"/>
      <c r="CV42" s="1449"/>
      <c r="CW42" s="1449"/>
      <c r="CX42" s="1449"/>
      <c r="CY42" s="1449"/>
      <c r="CZ42" s="1449"/>
      <c r="DA42" s="1449"/>
      <c r="DB42" s="1449"/>
      <c r="DC42" s="1449"/>
      <c r="DD42" s="1449"/>
      <c r="DE42" s="1449"/>
      <c r="DF42" s="1449"/>
      <c r="DG42" s="1449"/>
      <c r="DH42" s="1449"/>
      <c r="DI42" s="1449"/>
      <c r="DJ42" s="1449"/>
      <c r="DK42" s="1449"/>
      <c r="DL42" s="1449"/>
      <c r="DM42" s="1449"/>
      <c r="DN42" s="1449"/>
      <c r="DO42" s="1449"/>
      <c r="DP42" s="1449"/>
      <c r="DQ42" s="1449"/>
      <c r="DR42" s="1449"/>
      <c r="DS42" s="1449"/>
      <c r="DT42" s="1449"/>
      <c r="DU42" s="1449"/>
      <c r="DV42" s="1449"/>
      <c r="DW42" s="1449"/>
      <c r="DX42" s="1450"/>
      <c r="FN42" s="257"/>
      <c r="FO42" s="658"/>
      <c r="FP42" s="1524" t="e">
        <f>#REF!</f>
        <v>#REF!</v>
      </c>
      <c r="FQ42" s="1524"/>
      <c r="FR42" s="1524"/>
      <c r="FS42" s="1524"/>
      <c r="FT42" s="1524"/>
      <c r="FU42" s="1524"/>
      <c r="FV42" s="1524"/>
      <c r="FW42" s="1524"/>
      <c r="FX42" s="1524"/>
      <c r="FY42" s="1524"/>
      <c r="FZ42" s="1524"/>
      <c r="GA42" s="1524"/>
      <c r="GB42" s="1524"/>
      <c r="GC42" s="1524"/>
      <c r="GD42" s="1524"/>
      <c r="GE42" s="1524"/>
      <c r="GF42" s="1524"/>
      <c r="GG42" s="1524"/>
      <c r="GH42" s="1524"/>
      <c r="GI42" s="1524"/>
      <c r="GJ42" s="1524"/>
      <c r="GK42" s="1524"/>
      <c r="GL42" s="1524"/>
      <c r="GM42"/>
      <c r="GO42" s="271"/>
      <c r="GP42" s="643"/>
      <c r="GQ42" s="643"/>
      <c r="GR42" s="643"/>
      <c r="GS42" s="643"/>
      <c r="GT42" s="643"/>
      <c r="GU42" s="643"/>
      <c r="GV42" s="643"/>
      <c r="GW42" s="643"/>
      <c r="GX42" s="643"/>
      <c r="GY42" s="643"/>
      <c r="GZ42" s="643"/>
      <c r="HA42" s="574"/>
      <c r="HB42" s="644"/>
      <c r="HC42" s="644"/>
      <c r="HD42" s="644"/>
      <c r="HE42" s="644"/>
      <c r="HF42" s="644"/>
      <c r="HH42" s="845"/>
      <c r="HI42" s="845"/>
      <c r="HJ42" s="845"/>
      <c r="HK42" s="621"/>
      <c r="HL42" s="1577"/>
      <c r="HM42" s="1577"/>
      <c r="HN42" s="1577"/>
      <c r="HO42" s="1577"/>
      <c r="HP42" s="1577"/>
      <c r="HQ42" s="1577"/>
      <c r="HR42" s="1577"/>
      <c r="HS42" s="1577"/>
      <c r="HT42" s="1577"/>
      <c r="HU42" s="1577"/>
      <c r="HV42" s="1577"/>
      <c r="HW42" s="1577"/>
      <c r="HX42" s="1577"/>
      <c r="HY42" s="1577"/>
      <c r="HZ42" s="1577"/>
      <c r="IA42" s="1577"/>
      <c r="IB42" s="1577"/>
      <c r="IC42" s="1577"/>
      <c r="ID42" s="1577"/>
      <c r="IE42" s="1577"/>
      <c r="IF42" s="1577"/>
      <c r="IG42" s="1577"/>
      <c r="IH42" s="1577"/>
      <c r="II42" s="1577"/>
      <c r="IJ42" s="1577"/>
      <c r="IK42" s="1577"/>
      <c r="IL42" s="1577"/>
      <c r="IM42" s="1577"/>
      <c r="IN42" s="1577"/>
      <c r="IO42" s="1577"/>
      <c r="IP42" s="1577"/>
      <c r="IQ42" s="1577"/>
      <c r="IR42" s="1577"/>
      <c r="IS42" s="1577"/>
      <c r="IT42" s="1577"/>
      <c r="IU42" s="1577"/>
      <c r="IV42" s="1577"/>
      <c r="IW42" s="1577"/>
      <c r="IX42" s="1577"/>
      <c r="IY42" s="1577"/>
      <c r="IZ42" s="1577"/>
      <c r="JC42" s="8"/>
      <c r="JD42" s="1324" t="e">
        <f>#REF!</f>
        <v>#REF!</v>
      </c>
      <c r="JE42" s="1325"/>
      <c r="JF42" s="1325"/>
      <c r="JG42" s="1325"/>
      <c r="JH42" s="1325"/>
      <c r="JI42" s="1325"/>
      <c r="JJ42" s="1325"/>
      <c r="JK42" s="1325"/>
      <c r="JL42" s="1325"/>
      <c r="JM42" s="1325"/>
      <c r="JN42" s="1325"/>
      <c r="JO42" s="104"/>
      <c r="JP42" s="1332" t="e">
        <f>#REF!</f>
        <v>#REF!</v>
      </c>
      <c r="JQ42" s="1332"/>
      <c r="JR42" s="1332"/>
      <c r="JS42" s="1332"/>
      <c r="JT42" s="1332"/>
      <c r="JU42" s="1332"/>
      <c r="JV42" s="1332"/>
      <c r="JW42" s="1332"/>
      <c r="JX42" s="1332"/>
      <c r="JY42" s="1332"/>
      <c r="JZ42" s="1332"/>
      <c r="KA42" s="1332"/>
      <c r="KB42" s="1332"/>
      <c r="KC42" s="1332"/>
      <c r="KD42" s="1332"/>
      <c r="KE42" s="1332"/>
      <c r="KF42" s="1332"/>
      <c r="KG42" s="104"/>
      <c r="KH42" s="1333" t="e">
        <f>#REF!</f>
        <v>#REF!</v>
      </c>
      <c r="KI42" s="1333"/>
      <c r="KJ42" s="1333"/>
      <c r="KK42" s="1333"/>
      <c r="KL42" s="1333"/>
      <c r="KM42" s="1334"/>
      <c r="KN42" s="773"/>
      <c r="KO42" s="773"/>
      <c r="KP42" s="773"/>
    </row>
    <row r="43" spans="1:302" ht="15" customHeight="1" thickBot="1" x14ac:dyDescent="0.35">
      <c r="A43" s="400" t="e">
        <f>#REF!</f>
        <v>#REF!</v>
      </c>
      <c r="B43" s="737" t="e">
        <f>#REF!</f>
        <v>#REF!</v>
      </c>
      <c r="C43" s="737" t="e">
        <f>#REF!</f>
        <v>#REF!</v>
      </c>
      <c r="D43" s="737" t="e">
        <f>#REF!</f>
        <v>#REF!</v>
      </c>
      <c r="E43" s="737" t="e">
        <f>#REF!</f>
        <v>#REF!</v>
      </c>
      <c r="F43" s="736" t="e">
        <f>#REF!</f>
        <v>#REF!</v>
      </c>
      <c r="G43" s="736" t="e">
        <f>#REF!</f>
        <v>#REF!</v>
      </c>
      <c r="H43" s="736" t="e">
        <f>#REF!</f>
        <v>#REF!</v>
      </c>
      <c r="I43" s="736" t="e">
        <f>#REF!</f>
        <v>#REF!</v>
      </c>
      <c r="J43" s="338" t="e">
        <f t="shared" si="0"/>
        <v>#REF!</v>
      </c>
      <c r="K43" s="339" t="e">
        <f>#REF!</f>
        <v>#REF!</v>
      </c>
      <c r="L43" s="339" t="e">
        <f>#REF!</f>
        <v>#REF!</v>
      </c>
      <c r="M43" s="339" t="e">
        <f>#REF!</f>
        <v>#REF!</v>
      </c>
      <c r="N43" s="341" t="e">
        <f t="shared" si="1"/>
        <v>#REF!</v>
      </c>
      <c r="AC43" s="51"/>
      <c r="AD43" s="461" t="s">
        <v>794</v>
      </c>
      <c r="AE43" s="46"/>
      <c r="AF43" s="52"/>
      <c r="AG43" s="46"/>
      <c r="AH43" s="46"/>
      <c r="AI43" s="46"/>
      <c r="AJ43" s="52" t="s">
        <v>104</v>
      </c>
      <c r="AK43" s="56"/>
      <c r="AL43" s="582" t="e">
        <f>#REF!</f>
        <v>#REF!</v>
      </c>
      <c r="AM43" s="54"/>
      <c r="AN43" s="117"/>
      <c r="AP43" s="710" t="e">
        <f>#REF!</f>
        <v>#REF!</v>
      </c>
      <c r="AQ43" s="710" t="e">
        <f>#REF!</f>
        <v>#REF!</v>
      </c>
      <c r="AR43" s="710" t="e">
        <f>#REF!</f>
        <v>#REF!</v>
      </c>
      <c r="AS43" s="710" t="e">
        <f>#REF!</f>
        <v>#REF!</v>
      </c>
      <c r="AT43" s="733"/>
      <c r="AU43" s="734"/>
      <c r="AV43" s="734"/>
      <c r="AW43" s="735"/>
      <c r="AX43" s="316" t="e">
        <f>#REF!</f>
        <v>#REF!</v>
      </c>
      <c r="AY43" s="316" t="e">
        <f>#REF!</f>
        <v>#REF!</v>
      </c>
      <c r="AZ43" s="316" t="e">
        <f>#REF!</f>
        <v>#REF!</v>
      </c>
      <c r="BA43" s="316" t="e">
        <f>#REF!</f>
        <v>#REF!</v>
      </c>
      <c r="BB43" s="316" t="e">
        <f>#REF!</f>
        <v>#REF!</v>
      </c>
      <c r="BC43" s="457"/>
      <c r="BD43" s="316" t="e">
        <f>#REF!</f>
        <v>#REF!</v>
      </c>
      <c r="BE43" s="316" t="e">
        <f>#REF!</f>
        <v>#REF!</v>
      </c>
      <c r="BF43" s="316" t="e">
        <f>#REF!</f>
        <v>#REF!</v>
      </c>
      <c r="BG43" s="316" t="e">
        <f>#REF!</f>
        <v>#REF!</v>
      </c>
      <c r="BH43" s="316" t="e">
        <f>#REF!</f>
        <v>#REF!</v>
      </c>
      <c r="BI43" s="316" t="e">
        <f>#REF!</f>
        <v>#REF!</v>
      </c>
      <c r="BJ43" s="316" t="e">
        <f>#REF!</f>
        <v>#REF!</v>
      </c>
      <c r="BK43" s="316" t="e">
        <f>#REF!</f>
        <v>#REF!</v>
      </c>
      <c r="BL43" s="316" t="e">
        <f>#REF!</f>
        <v>#REF!</v>
      </c>
      <c r="BM43" s="316" t="e">
        <f>#REF!</f>
        <v>#REF!</v>
      </c>
      <c r="BN43" s="316" t="e">
        <f>#REF!</f>
        <v>#REF!</v>
      </c>
      <c r="BO43" s="316" t="e">
        <f>#REF!</f>
        <v>#REF!</v>
      </c>
      <c r="BP43" s="316" t="e">
        <f>#REF!</f>
        <v>#REF!</v>
      </c>
      <c r="BQ43" s="316" t="e">
        <f>#REF!</f>
        <v>#REF!</v>
      </c>
      <c r="BR43" s="316" t="e">
        <f>#REF!</f>
        <v>#REF!</v>
      </c>
      <c r="BS43" s="316" t="e">
        <f>#REF!</f>
        <v>#REF!</v>
      </c>
      <c r="BT43" s="318" t="e">
        <f t="shared" si="2"/>
        <v>#REF!</v>
      </c>
      <c r="BU43" s="318" t="e">
        <f t="shared" si="3"/>
        <v>#REF!</v>
      </c>
      <c r="BV43" s="155"/>
      <c r="BW43" s="424" t="s">
        <v>182</v>
      </c>
      <c r="BX43" s="190"/>
      <c r="BY43" s="219" t="e">
        <f>SUM(BY31:BY42)</f>
        <v>#REF!</v>
      </c>
      <c r="BZ43" s="219" t="e">
        <f>SUM(BZ31:BZ42)</f>
        <v>#REF!</v>
      </c>
      <c r="CA43" s="219" t="e">
        <f>SUM(CA31:CA42)</f>
        <v>#REF!</v>
      </c>
      <c r="CB43" s="208"/>
      <c r="CC43" s="1095" t="e">
        <f>#REF!</f>
        <v>#REF!</v>
      </c>
      <c r="CD43" s="1096"/>
      <c r="CE43" s="1096"/>
      <c r="CF43" s="1096"/>
      <c r="CG43" s="1097"/>
      <c r="CI43" s="1448"/>
      <c r="CJ43" s="1449"/>
      <c r="CK43" s="1449"/>
      <c r="CL43" s="1449"/>
      <c r="CM43" s="1449"/>
      <c r="CN43" s="1449"/>
      <c r="CO43" s="1449"/>
      <c r="CP43" s="1449"/>
      <c r="CQ43" s="1449"/>
      <c r="CR43" s="1449"/>
      <c r="CS43" s="1449"/>
      <c r="CT43" s="1449"/>
      <c r="CU43" s="1449"/>
      <c r="CV43" s="1449"/>
      <c r="CW43" s="1449"/>
      <c r="CX43" s="1449"/>
      <c r="CY43" s="1449"/>
      <c r="CZ43" s="1449"/>
      <c r="DA43" s="1449"/>
      <c r="DB43" s="1449"/>
      <c r="DC43" s="1449"/>
      <c r="DD43" s="1449"/>
      <c r="DE43" s="1449"/>
      <c r="DF43" s="1449"/>
      <c r="DG43" s="1449"/>
      <c r="DH43" s="1449"/>
      <c r="DI43" s="1449"/>
      <c r="DJ43" s="1449"/>
      <c r="DK43" s="1449"/>
      <c r="DL43" s="1449"/>
      <c r="DM43" s="1449"/>
      <c r="DN43" s="1449"/>
      <c r="DO43" s="1449"/>
      <c r="DP43" s="1449"/>
      <c r="DQ43" s="1449"/>
      <c r="DR43" s="1449"/>
      <c r="DS43" s="1449"/>
      <c r="DT43" s="1449"/>
      <c r="DU43" s="1449"/>
      <c r="DV43" s="1449"/>
      <c r="DW43" s="1449"/>
      <c r="DX43" s="1450"/>
      <c r="FN43" s="257"/>
      <c r="FO43" s="808"/>
      <c r="FP43" s="807"/>
      <c r="FQ43" s="837"/>
      <c r="FR43" s="837"/>
      <c r="FS43" s="837"/>
      <c r="FT43" s="837"/>
      <c r="FU43" s="837"/>
      <c r="FV43" s="837"/>
      <c r="FW43" s="837"/>
      <c r="FX43" s="837"/>
      <c r="FY43" s="837"/>
      <c r="FZ43" s="837"/>
      <c r="GA43" s="837"/>
      <c r="GB43" s="837"/>
      <c r="GC43" s="837"/>
      <c r="GD43" s="837"/>
      <c r="GE43" s="837"/>
      <c r="GF43" s="837"/>
      <c r="GG43" s="837"/>
      <c r="GH43" s="837"/>
      <c r="GI43" s="837"/>
      <c r="GJ43" s="837"/>
      <c r="GK43" s="837"/>
      <c r="GL43" s="837"/>
      <c r="GM43"/>
      <c r="GO43" s="266"/>
      <c r="GP43" s="262" t="s">
        <v>99</v>
      </c>
      <c r="GQ43" s="262"/>
      <c r="GR43" s="739"/>
      <c r="GS43" s="739"/>
      <c r="GT43" s="739"/>
      <c r="GU43" s="739"/>
      <c r="GV43" s="739"/>
      <c r="GW43" s="739"/>
      <c r="GX43" s="739"/>
      <c r="GY43" s="739"/>
      <c r="GZ43" s="739"/>
      <c r="HA43" s="739"/>
      <c r="HB43" s="739"/>
      <c r="HC43" s="739"/>
      <c r="HD43" s="739"/>
      <c r="HE43" s="739"/>
      <c r="HF43" s="739"/>
      <c r="HH43" s="369"/>
      <c r="HI43" s="374"/>
      <c r="HJ43" s="374"/>
      <c r="HK43" s="374"/>
      <c r="HL43" s="374"/>
      <c r="HM43" s="374"/>
      <c r="HN43" s="374"/>
      <c r="HO43" s="374"/>
      <c r="HP43" s="374"/>
      <c r="HQ43" s="374"/>
      <c r="HR43" s="374"/>
      <c r="HS43" s="374"/>
      <c r="HT43" s="374"/>
      <c r="HU43" s="374"/>
      <c r="HV43" s="374"/>
      <c r="HW43" s="374"/>
      <c r="HX43" s="374"/>
      <c r="HY43" s="374"/>
      <c r="HZ43" s="374"/>
      <c r="IA43" s="374"/>
      <c r="IB43" s="374"/>
      <c r="IC43" s="374"/>
      <c r="ID43" s="374"/>
      <c r="IE43" s="374"/>
      <c r="IF43" s="374"/>
      <c r="IG43" s="374"/>
      <c r="IH43" s="374"/>
      <c r="II43" s="374"/>
      <c r="IJ43" s="374"/>
      <c r="IK43" s="374"/>
      <c r="IL43" s="374"/>
      <c r="IM43" s="374"/>
      <c r="IN43" s="374"/>
      <c r="IO43" s="374"/>
      <c r="IP43" s="374"/>
      <c r="IQ43" s="374"/>
      <c r="IR43" s="374"/>
      <c r="IS43" s="374"/>
      <c r="IT43" s="374"/>
      <c r="IU43" s="374"/>
      <c r="IV43" s="374"/>
      <c r="IW43" s="374"/>
      <c r="IX43" s="374"/>
      <c r="IY43" s="374"/>
      <c r="IZ43" s="374"/>
      <c r="JC43" s="8"/>
      <c r="JD43" s="717"/>
      <c r="JE43" s="774"/>
      <c r="JF43" s="774"/>
      <c r="JG43" s="774"/>
      <c r="JH43" s="774"/>
      <c r="JI43" s="774"/>
      <c r="JJ43" s="774"/>
      <c r="JK43" s="774"/>
      <c r="JL43" s="774"/>
      <c r="JM43" s="774"/>
      <c r="JN43" s="774"/>
      <c r="JO43" s="8"/>
      <c r="JP43" s="466" t="s">
        <v>97</v>
      </c>
      <c r="JQ43" s="44"/>
      <c r="JR43" s="44"/>
      <c r="JS43" s="44"/>
      <c r="JT43" s="44"/>
      <c r="JU43" s="44"/>
      <c r="JV43" s="44"/>
      <c r="JW43" s="44"/>
      <c r="JX43" s="44"/>
      <c r="JY43" s="44"/>
      <c r="JZ43" s="44"/>
      <c r="KA43" s="44"/>
      <c r="KB43" s="44"/>
      <c r="KC43" s="44"/>
      <c r="KD43" s="44"/>
      <c r="KE43" s="44"/>
      <c r="KF43" s="44"/>
      <c r="KG43" s="44"/>
      <c r="KH43" s="461" t="s">
        <v>404</v>
      </c>
      <c r="KI43" s="8"/>
      <c r="KJ43" s="8"/>
      <c r="KK43" s="8"/>
      <c r="KL43" s="8"/>
      <c r="KM43" s="110"/>
      <c r="KN43" s="773"/>
      <c r="KO43" s="773"/>
      <c r="KP43" s="773"/>
    </row>
    <row r="44" spans="1:302" ht="15" customHeight="1" thickBot="1" x14ac:dyDescent="0.35">
      <c r="A44" s="400" t="e">
        <f>#REF!</f>
        <v>#REF!</v>
      </c>
      <c r="B44" s="737" t="e">
        <f>#REF!</f>
        <v>#REF!</v>
      </c>
      <c r="C44" s="737" t="e">
        <f>#REF!</f>
        <v>#REF!</v>
      </c>
      <c r="D44" s="737" t="e">
        <f>#REF!</f>
        <v>#REF!</v>
      </c>
      <c r="E44" s="737" t="e">
        <f>#REF!</f>
        <v>#REF!</v>
      </c>
      <c r="F44" s="736" t="e">
        <f>#REF!</f>
        <v>#REF!</v>
      </c>
      <c r="G44" s="736" t="e">
        <f>#REF!</f>
        <v>#REF!</v>
      </c>
      <c r="H44" s="736" t="e">
        <f>#REF!</f>
        <v>#REF!</v>
      </c>
      <c r="I44" s="736" t="e">
        <f>#REF!</f>
        <v>#REF!</v>
      </c>
      <c r="J44" s="338" t="e">
        <f t="shared" si="0"/>
        <v>#REF!</v>
      </c>
      <c r="K44" s="339" t="e">
        <f>#REF!</f>
        <v>#REF!</v>
      </c>
      <c r="L44" s="339" t="e">
        <f>#REF!</f>
        <v>#REF!</v>
      </c>
      <c r="M44" s="339" t="e">
        <f>#REF!</f>
        <v>#REF!</v>
      </c>
      <c r="N44" s="341" t="e">
        <f t="shared" si="1"/>
        <v>#REF!</v>
      </c>
      <c r="AC44" s="57" t="s">
        <v>135</v>
      </c>
      <c r="AD44" s="58"/>
      <c r="AE44" s="58"/>
      <c r="AF44" s="78"/>
      <c r="AG44" s="58"/>
      <c r="AH44" s="58"/>
      <c r="AI44" s="58"/>
      <c r="AJ44" s="58"/>
      <c r="AK44" s="58"/>
      <c r="AL44" s="58"/>
      <c r="AM44" s="59"/>
      <c r="AN44" s="584" t="e">
        <f>IF(AL43=0,AL42,AL43)</f>
        <v>#REF!</v>
      </c>
      <c r="AP44" s="710" t="e">
        <f>#REF!</f>
        <v>#REF!</v>
      </c>
      <c r="AQ44" s="710" t="e">
        <f>#REF!</f>
        <v>#REF!</v>
      </c>
      <c r="AR44" s="710" t="e">
        <f>#REF!</f>
        <v>#REF!</v>
      </c>
      <c r="AS44" s="710" t="e">
        <f>#REF!</f>
        <v>#REF!</v>
      </c>
      <c r="AT44" s="733"/>
      <c r="AU44" s="734"/>
      <c r="AV44" s="734"/>
      <c r="AW44" s="735"/>
      <c r="AX44" s="316" t="e">
        <f>#REF!</f>
        <v>#REF!</v>
      </c>
      <c r="AY44" s="316" t="e">
        <f>#REF!</f>
        <v>#REF!</v>
      </c>
      <c r="AZ44" s="316" t="e">
        <f>#REF!</f>
        <v>#REF!</v>
      </c>
      <c r="BA44" s="316" t="e">
        <f>#REF!</f>
        <v>#REF!</v>
      </c>
      <c r="BB44" s="316" t="e">
        <f>#REF!</f>
        <v>#REF!</v>
      </c>
      <c r="BC44" s="457"/>
      <c r="BD44" s="316" t="e">
        <f>#REF!</f>
        <v>#REF!</v>
      </c>
      <c r="BE44" s="316" t="e">
        <f>#REF!</f>
        <v>#REF!</v>
      </c>
      <c r="BF44" s="316" t="e">
        <f>#REF!</f>
        <v>#REF!</v>
      </c>
      <c r="BG44" s="316" t="e">
        <f>#REF!</f>
        <v>#REF!</v>
      </c>
      <c r="BH44" s="316" t="e">
        <f>#REF!</f>
        <v>#REF!</v>
      </c>
      <c r="BI44" s="316" t="e">
        <f>#REF!</f>
        <v>#REF!</v>
      </c>
      <c r="BJ44" s="316" t="e">
        <f>#REF!</f>
        <v>#REF!</v>
      </c>
      <c r="BK44" s="316" t="e">
        <f>#REF!</f>
        <v>#REF!</v>
      </c>
      <c r="BL44" s="316" t="e">
        <f>#REF!</f>
        <v>#REF!</v>
      </c>
      <c r="BM44" s="316" t="e">
        <f>#REF!</f>
        <v>#REF!</v>
      </c>
      <c r="BN44" s="316" t="e">
        <f>#REF!</f>
        <v>#REF!</v>
      </c>
      <c r="BO44" s="316" t="e">
        <f>#REF!</f>
        <v>#REF!</v>
      </c>
      <c r="BP44" s="316" t="e">
        <f>#REF!</f>
        <v>#REF!</v>
      </c>
      <c r="BQ44" s="316" t="e">
        <f>#REF!</f>
        <v>#REF!</v>
      </c>
      <c r="BR44" s="316" t="e">
        <f>#REF!</f>
        <v>#REF!</v>
      </c>
      <c r="BS44" s="316" t="e">
        <f>#REF!</f>
        <v>#REF!</v>
      </c>
      <c r="BT44" s="318" t="e">
        <f t="shared" si="2"/>
        <v>#REF!</v>
      </c>
      <c r="BU44" s="318" t="e">
        <f t="shared" si="3"/>
        <v>#REF!</v>
      </c>
      <c r="BV44" s="155"/>
      <c r="BW44" s="482" t="s">
        <v>2</v>
      </c>
      <c r="BX44" s="190"/>
      <c r="BY44" s="220"/>
      <c r="BZ44" s="220"/>
      <c r="CA44" s="220"/>
      <c r="CB44" s="208"/>
      <c r="CC44" s="1095" t="e">
        <f>#REF!</f>
        <v>#REF!</v>
      </c>
      <c r="CD44" s="1096"/>
      <c r="CE44" s="1096"/>
      <c r="CF44" s="1096"/>
      <c r="CG44" s="1097"/>
      <c r="CI44" s="1451"/>
      <c r="CJ44" s="1452"/>
      <c r="CK44" s="1452"/>
      <c r="CL44" s="1452"/>
      <c r="CM44" s="1452"/>
      <c r="CN44" s="1452"/>
      <c r="CO44" s="1452"/>
      <c r="CP44" s="1452"/>
      <c r="CQ44" s="1452"/>
      <c r="CR44" s="1452"/>
      <c r="CS44" s="1452"/>
      <c r="CT44" s="1452"/>
      <c r="CU44" s="1452"/>
      <c r="CV44" s="1452"/>
      <c r="CW44" s="1452"/>
      <c r="CX44" s="1452"/>
      <c r="CY44" s="1452"/>
      <c r="CZ44" s="1452"/>
      <c r="DA44" s="1452"/>
      <c r="DB44" s="1452"/>
      <c r="DC44" s="1452"/>
      <c r="DD44" s="1452"/>
      <c r="DE44" s="1452"/>
      <c r="DF44" s="1452"/>
      <c r="DG44" s="1452"/>
      <c r="DH44" s="1452"/>
      <c r="DI44" s="1452"/>
      <c r="DJ44" s="1452"/>
      <c r="DK44" s="1452"/>
      <c r="DL44" s="1452"/>
      <c r="DM44" s="1452"/>
      <c r="DN44" s="1452"/>
      <c r="DO44" s="1452"/>
      <c r="DP44" s="1452"/>
      <c r="DQ44" s="1452"/>
      <c r="DR44" s="1452"/>
      <c r="DS44" s="1452"/>
      <c r="DT44" s="1452"/>
      <c r="DU44" s="1452"/>
      <c r="DV44" s="1452"/>
      <c r="DW44" s="1452"/>
      <c r="DX44" s="1453"/>
      <c r="FN44" s="255" t="s">
        <v>376</v>
      </c>
      <c r="FO44" s="1466" t="s">
        <v>1047</v>
      </c>
      <c r="FP44" s="1467"/>
      <c r="FQ44" s="1467"/>
      <c r="FR44" s="1467"/>
      <c r="FS44" s="1467"/>
      <c r="FT44" s="1467"/>
      <c r="FU44" s="1467"/>
      <c r="FV44" s="1467"/>
      <c r="FW44" s="1467"/>
      <c r="FX44" s="1467"/>
      <c r="FY44" s="1467"/>
      <c r="FZ44" s="1467"/>
      <c r="GA44" s="1467"/>
      <c r="GB44" s="1467"/>
      <c r="GC44" s="1467"/>
      <c r="GD44" s="1467"/>
      <c r="GE44" s="1467"/>
      <c r="GF44" s="1467"/>
      <c r="GG44" s="1467"/>
      <c r="GH44" s="1467"/>
      <c r="GI44" s="1467"/>
      <c r="GJ44" s="1467"/>
      <c r="GK44" s="1467"/>
      <c r="GL44" s="1468"/>
      <c r="GM44"/>
      <c r="GO44" s="266"/>
      <c r="GP44" s="452" t="e">
        <f>#REF!</f>
        <v>#REF!</v>
      </c>
      <c r="GQ44" s="845"/>
      <c r="GR44" s="739" t="s">
        <v>15</v>
      </c>
      <c r="GS44" s="739"/>
      <c r="GT44" s="739"/>
      <c r="GU44" s="739"/>
      <c r="GV44" s="739"/>
      <c r="GW44" s="739"/>
      <c r="GX44" s="739"/>
      <c r="GY44" s="739"/>
      <c r="GZ44" s="739"/>
      <c r="HA44" s="739"/>
      <c r="HB44" s="739"/>
      <c r="HC44" s="739"/>
      <c r="HD44" s="739"/>
      <c r="HE44" s="739"/>
      <c r="HF44" s="739"/>
      <c r="HH44" s="153"/>
      <c r="HI44" s="283"/>
      <c r="HJ44" s="570" t="e">
        <f>#REF!</f>
        <v>#REF!</v>
      </c>
      <c r="HK44" s="1416" t="s">
        <v>1037</v>
      </c>
      <c r="HL44" s="1416"/>
      <c r="HM44" s="1416"/>
      <c r="HN44" s="1416"/>
      <c r="HO44" s="1416"/>
      <c r="HP44" s="1416"/>
      <c r="HQ44" s="1416"/>
      <c r="HR44" s="1416"/>
      <c r="HS44" s="1416"/>
      <c r="HT44" s="1416"/>
      <c r="HU44" s="1416"/>
      <c r="HV44" s="1416"/>
      <c r="HW44" s="1416"/>
      <c r="HX44" s="1416"/>
      <c r="HY44" s="1416"/>
      <c r="HZ44" s="1416"/>
      <c r="IA44" s="1416"/>
      <c r="IB44" s="1416"/>
      <c r="IC44" s="1416"/>
      <c r="ID44" s="1416"/>
      <c r="IE44" s="1416"/>
      <c r="IF44" s="1416"/>
      <c r="IG44" s="1416"/>
      <c r="IH44" s="1416"/>
      <c r="II44" s="1416"/>
      <c r="IJ44" s="1416"/>
      <c r="IK44" s="1416"/>
      <c r="IL44" s="1416"/>
      <c r="IM44" s="1416"/>
      <c r="IN44" s="1416"/>
      <c r="IO44" s="1416"/>
      <c r="IP44" s="1416"/>
      <c r="IQ44" s="1416"/>
      <c r="IR44" s="1416"/>
      <c r="IS44" s="1416"/>
      <c r="IT44" s="1416"/>
      <c r="IU44" s="1416"/>
      <c r="IV44" s="1416"/>
      <c r="IW44" s="1416"/>
      <c r="IX44" s="1416"/>
      <c r="IY44" s="1416"/>
      <c r="IZ44" s="1416"/>
      <c r="JC44" s="8"/>
      <c r="JD44" s="1335" t="e">
        <f>#REF!</f>
        <v>#REF!</v>
      </c>
      <c r="JE44" s="1336"/>
      <c r="JF44" s="1336"/>
      <c r="JG44" s="1336"/>
      <c r="JH44" s="1336"/>
      <c r="JI44" s="1336"/>
      <c r="JJ44" s="1336"/>
      <c r="JK44" s="1336"/>
      <c r="JL44" s="1336"/>
      <c r="JM44" s="1336"/>
      <c r="JN44" s="1336"/>
      <c r="JO44" s="1336"/>
      <c r="JP44" s="1336"/>
      <c r="JQ44" s="1336"/>
      <c r="JR44" s="1336"/>
      <c r="JS44" s="1336"/>
      <c r="JT44" s="8"/>
      <c r="JU44" s="1352" t="e">
        <f>#REF!</f>
        <v>#REF!</v>
      </c>
      <c r="JV44" s="1352"/>
      <c r="JW44" s="1352"/>
      <c r="JX44" s="1352"/>
      <c r="JY44" s="1352"/>
      <c r="JZ44" s="1352"/>
      <c r="KA44" s="1352"/>
      <c r="KB44" s="1352"/>
      <c r="KC44" s="1352"/>
      <c r="KD44" s="8"/>
      <c r="KE44" s="1353" t="e">
        <f>#REF!</f>
        <v>#REF!</v>
      </c>
      <c r="KF44" s="1353"/>
      <c r="KG44" s="1353"/>
      <c r="KH44" s="1353"/>
      <c r="KI44" s="1353"/>
      <c r="KJ44" s="1353"/>
      <c r="KK44" s="1353"/>
      <c r="KL44" s="1353"/>
      <c r="KM44" s="1354"/>
      <c r="KN44" s="773"/>
      <c r="KO44" s="773"/>
      <c r="KP44" s="773"/>
    </row>
    <row r="45" spans="1:302" ht="15" customHeight="1" thickBot="1" x14ac:dyDescent="0.35">
      <c r="A45" s="400" t="e">
        <f>#REF!</f>
        <v>#REF!</v>
      </c>
      <c r="B45" s="737" t="e">
        <f>#REF!</f>
        <v>#REF!</v>
      </c>
      <c r="C45" s="737" t="e">
        <f>#REF!</f>
        <v>#REF!</v>
      </c>
      <c r="D45" s="737" t="e">
        <f>#REF!</f>
        <v>#REF!</v>
      </c>
      <c r="E45" s="737" t="e">
        <f>#REF!</f>
        <v>#REF!</v>
      </c>
      <c r="F45" s="736" t="e">
        <f>#REF!</f>
        <v>#REF!</v>
      </c>
      <c r="G45" s="736" t="e">
        <f>#REF!</f>
        <v>#REF!</v>
      </c>
      <c r="H45" s="736" t="e">
        <f>#REF!</f>
        <v>#REF!</v>
      </c>
      <c r="I45" s="736" t="e">
        <f>#REF!</f>
        <v>#REF!</v>
      </c>
      <c r="J45" s="338" t="e">
        <f t="shared" si="0"/>
        <v>#REF!</v>
      </c>
      <c r="K45" s="339" t="e">
        <f>#REF!</f>
        <v>#REF!</v>
      </c>
      <c r="L45" s="339" t="e">
        <f>#REF!</f>
        <v>#REF!</v>
      </c>
      <c r="M45" s="339" t="e">
        <f>#REF!</f>
        <v>#REF!</v>
      </c>
      <c r="N45" s="341" t="e">
        <f t="shared" si="1"/>
        <v>#REF!</v>
      </c>
      <c r="AC45" s="60" t="s">
        <v>136</v>
      </c>
      <c r="AD45" s="61"/>
      <c r="AE45" s="61"/>
      <c r="AF45" s="61"/>
      <c r="AG45" s="61"/>
      <c r="AH45" s="61"/>
      <c r="AI45" s="73" t="s">
        <v>137</v>
      </c>
      <c r="AJ45" s="73" t="s">
        <v>104</v>
      </c>
      <c r="AK45" s="79"/>
      <c r="AL45" s="573" t="e">
        <f>#REF!</f>
        <v>#REF!</v>
      </c>
      <c r="AM45" s="68"/>
      <c r="AN45" s="584" t="e">
        <f>IF(AL45=0,0,AL45*#REF!)</f>
        <v>#REF!</v>
      </c>
      <c r="AP45" s="710" t="e">
        <f>#REF!</f>
        <v>#REF!</v>
      </c>
      <c r="AQ45" s="710" t="e">
        <f>#REF!</f>
        <v>#REF!</v>
      </c>
      <c r="AR45" s="710" t="e">
        <f>#REF!</f>
        <v>#REF!</v>
      </c>
      <c r="AS45" s="710" t="e">
        <f>#REF!</f>
        <v>#REF!</v>
      </c>
      <c r="AT45" s="733"/>
      <c r="AU45" s="734"/>
      <c r="AV45" s="734"/>
      <c r="AW45" s="735"/>
      <c r="AX45" s="316" t="e">
        <f>#REF!</f>
        <v>#REF!</v>
      </c>
      <c r="AY45" s="316" t="e">
        <f>#REF!</f>
        <v>#REF!</v>
      </c>
      <c r="AZ45" s="316" t="e">
        <f>#REF!</f>
        <v>#REF!</v>
      </c>
      <c r="BA45" s="316" t="e">
        <f>#REF!</f>
        <v>#REF!</v>
      </c>
      <c r="BB45" s="316" t="e">
        <f>#REF!</f>
        <v>#REF!</v>
      </c>
      <c r="BC45" s="457"/>
      <c r="BD45" s="316" t="e">
        <f>#REF!</f>
        <v>#REF!</v>
      </c>
      <c r="BE45" s="316" t="e">
        <f>#REF!</f>
        <v>#REF!</v>
      </c>
      <c r="BF45" s="316" t="e">
        <f>#REF!</f>
        <v>#REF!</v>
      </c>
      <c r="BG45" s="316" t="e">
        <f>#REF!</f>
        <v>#REF!</v>
      </c>
      <c r="BH45" s="316" t="e">
        <f>#REF!</f>
        <v>#REF!</v>
      </c>
      <c r="BI45" s="316" t="e">
        <f>#REF!</f>
        <v>#REF!</v>
      </c>
      <c r="BJ45" s="316" t="e">
        <f>#REF!</f>
        <v>#REF!</v>
      </c>
      <c r="BK45" s="316" t="e">
        <f>#REF!</f>
        <v>#REF!</v>
      </c>
      <c r="BL45" s="316" t="e">
        <f>#REF!</f>
        <v>#REF!</v>
      </c>
      <c r="BM45" s="316" t="e">
        <f>#REF!</f>
        <v>#REF!</v>
      </c>
      <c r="BN45" s="316" t="e">
        <f>#REF!</f>
        <v>#REF!</v>
      </c>
      <c r="BO45" s="316" t="e">
        <f>#REF!</f>
        <v>#REF!</v>
      </c>
      <c r="BP45" s="316" t="e">
        <f>#REF!</f>
        <v>#REF!</v>
      </c>
      <c r="BQ45" s="316" t="e">
        <f>#REF!</f>
        <v>#REF!</v>
      </c>
      <c r="BR45" s="316" t="e">
        <f>#REF!</f>
        <v>#REF!</v>
      </c>
      <c r="BS45" s="316" t="e">
        <f>#REF!</f>
        <v>#REF!</v>
      </c>
      <c r="BT45" s="318" t="e">
        <f t="shared" si="2"/>
        <v>#REF!</v>
      </c>
      <c r="BU45" s="318" t="e">
        <f t="shared" si="3"/>
        <v>#REF!</v>
      </c>
      <c r="BV45" s="155"/>
      <c r="BW45" s="193" t="s">
        <v>178</v>
      </c>
      <c r="BX45" s="190"/>
      <c r="BY45" s="203" t="e">
        <f>#REF!</f>
        <v>#REF!</v>
      </c>
      <c r="BZ45" s="203" t="e">
        <f>#REF!</f>
        <v>#REF!</v>
      </c>
      <c r="CA45" s="203" t="e">
        <f>#REF!</f>
        <v>#REF!</v>
      </c>
      <c r="CB45" s="208"/>
      <c r="CC45" s="1095" t="e">
        <f>#REF!</f>
        <v>#REF!</v>
      </c>
      <c r="CD45" s="1096"/>
      <c r="CE45" s="1096"/>
      <c r="CF45" s="1096"/>
      <c r="CG45" s="1097"/>
      <c r="CI45" s="1454" t="s">
        <v>837</v>
      </c>
      <c r="CJ45" s="1455"/>
      <c r="CK45" s="1455"/>
      <c r="CL45" s="1455"/>
      <c r="CM45" s="1455"/>
      <c r="CN45" s="1455"/>
      <c r="CO45" s="1455"/>
      <c r="CP45" s="1455"/>
      <c r="CQ45" s="1455"/>
      <c r="CR45" s="1455"/>
      <c r="CS45" s="1455"/>
      <c r="CT45" s="1455"/>
      <c r="CU45" s="1455"/>
      <c r="CV45" s="1455"/>
      <c r="CW45" s="1455"/>
      <c r="CX45" s="1455"/>
      <c r="CY45" s="1455"/>
      <c r="CZ45" s="1455"/>
      <c r="DA45" s="1455"/>
      <c r="DB45" s="1455"/>
      <c r="DC45" s="1455"/>
      <c r="DD45" s="1455"/>
      <c r="DE45" s="1455"/>
      <c r="DF45" s="1455"/>
      <c r="DG45" s="1455"/>
      <c r="DH45" s="1455"/>
      <c r="DI45" s="1455"/>
      <c r="DJ45" s="1455"/>
      <c r="DK45" s="1455"/>
      <c r="DL45" s="1455"/>
      <c r="DM45" s="1455"/>
      <c r="DN45" s="1455"/>
      <c r="DO45" s="1455"/>
      <c r="DP45" s="1455"/>
      <c r="DQ45" s="1455"/>
      <c r="DR45" s="1455"/>
      <c r="DS45" s="1455"/>
      <c r="DT45" s="1455"/>
      <c r="DU45" s="1455"/>
      <c r="DV45" s="1455"/>
      <c r="DW45" s="1455"/>
      <c r="DX45" s="1456"/>
      <c r="FN45" s="257"/>
      <c r="FO45" s="845"/>
      <c r="FP45" s="807"/>
      <c r="FQ45" s="837"/>
      <c r="FR45" s="837"/>
      <c r="FS45" s="837"/>
      <c r="FT45" s="837"/>
      <c r="FU45" s="837"/>
      <c r="FV45" s="837"/>
      <c r="FW45" s="837"/>
      <c r="FX45" s="837"/>
      <c r="FY45" s="837"/>
      <c r="FZ45" s="837"/>
      <c r="GA45" s="837"/>
      <c r="GB45" s="837"/>
      <c r="GC45" s="837"/>
      <c r="GD45" s="837"/>
      <c r="GE45" s="837"/>
      <c r="GF45" s="837"/>
      <c r="GG45" s="837"/>
      <c r="GH45" s="837"/>
      <c r="GI45" s="837"/>
      <c r="GJ45" s="837"/>
      <c r="GK45" s="837"/>
      <c r="GL45" s="837"/>
      <c r="GM45"/>
      <c r="GO45" s="266"/>
      <c r="GP45" s="262"/>
      <c r="GQ45" s="845"/>
      <c r="GR45" s="739"/>
      <c r="GS45" s="739"/>
      <c r="GT45" s="739"/>
      <c r="GU45" s="739"/>
      <c r="GV45" s="739"/>
      <c r="GW45" s="739"/>
      <c r="GX45" s="739"/>
      <c r="GY45" s="739"/>
      <c r="GZ45" s="739"/>
      <c r="HA45" s="739"/>
      <c r="HB45" s="739"/>
      <c r="HC45" s="739"/>
      <c r="HD45" s="739"/>
      <c r="HE45" s="739"/>
      <c r="HF45" s="739"/>
      <c r="HH45" s="369"/>
      <c r="HI45" s="374"/>
      <c r="HJ45" s="374"/>
      <c r="HK45" s="1416"/>
      <c r="HL45" s="1416"/>
      <c r="HM45" s="1416"/>
      <c r="HN45" s="1416"/>
      <c r="HO45" s="1416"/>
      <c r="HP45" s="1416"/>
      <c r="HQ45" s="1416"/>
      <c r="HR45" s="1416"/>
      <c r="HS45" s="1416"/>
      <c r="HT45" s="1416"/>
      <c r="HU45" s="1416"/>
      <c r="HV45" s="1416"/>
      <c r="HW45" s="1416"/>
      <c r="HX45" s="1416"/>
      <c r="HY45" s="1416"/>
      <c r="HZ45" s="1416"/>
      <c r="IA45" s="1416"/>
      <c r="IB45" s="1416"/>
      <c r="IC45" s="1416"/>
      <c r="ID45" s="1416"/>
      <c r="IE45" s="1416"/>
      <c r="IF45" s="1416"/>
      <c r="IG45" s="1416"/>
      <c r="IH45" s="1416"/>
      <c r="II45" s="1416"/>
      <c r="IJ45" s="1416"/>
      <c r="IK45" s="1416"/>
      <c r="IL45" s="1416"/>
      <c r="IM45" s="1416"/>
      <c r="IN45" s="1416"/>
      <c r="IO45" s="1416"/>
      <c r="IP45" s="1416"/>
      <c r="IQ45" s="1416"/>
      <c r="IR45" s="1416"/>
      <c r="IS45" s="1416"/>
      <c r="IT45" s="1416"/>
      <c r="IU45" s="1416"/>
      <c r="IV45" s="1416"/>
      <c r="IW45" s="1416"/>
      <c r="IX45" s="1416"/>
      <c r="IY45" s="1416"/>
      <c r="IZ45" s="1416"/>
      <c r="JC45" s="8"/>
      <c r="JD45" s="1326" t="s">
        <v>93</v>
      </c>
      <c r="JE45" s="1327"/>
      <c r="JF45" s="1327"/>
      <c r="JG45" s="1327"/>
      <c r="JH45" s="1327"/>
      <c r="JI45" s="1327"/>
      <c r="JJ45" s="1327"/>
      <c r="JK45" s="1327"/>
      <c r="JL45" s="1327"/>
      <c r="JM45" s="1327"/>
      <c r="JN45" s="1327"/>
      <c r="JO45" s="1327"/>
      <c r="JP45" s="1327"/>
      <c r="JQ45" s="1327"/>
      <c r="JR45" s="1327"/>
      <c r="JS45" s="1327"/>
      <c r="JT45" s="8"/>
      <c r="JU45" s="1328" t="s">
        <v>43</v>
      </c>
      <c r="JV45" s="1328"/>
      <c r="JW45" s="1328"/>
      <c r="JX45" s="1328"/>
      <c r="JY45" s="1328"/>
      <c r="JZ45" s="1328"/>
      <c r="KA45" s="1328"/>
      <c r="KB45" s="1328"/>
      <c r="KC45" s="1328"/>
      <c r="KD45" s="8"/>
      <c r="KE45" s="1327" t="s">
        <v>42</v>
      </c>
      <c r="KF45" s="1327"/>
      <c r="KG45" s="1327"/>
      <c r="KH45" s="1327"/>
      <c r="KI45" s="1327"/>
      <c r="KJ45" s="1327"/>
      <c r="KK45" s="1327"/>
      <c r="KL45" s="1327"/>
      <c r="KM45" s="1329"/>
      <c r="KN45" s="773"/>
      <c r="KO45" s="773"/>
      <c r="KP45" s="773"/>
    </row>
    <row r="46" spans="1:302" ht="15" customHeight="1" thickBot="1" x14ac:dyDescent="0.35">
      <c r="A46" s="400" t="e">
        <f>#REF!</f>
        <v>#REF!</v>
      </c>
      <c r="B46" s="737" t="e">
        <f>#REF!</f>
        <v>#REF!</v>
      </c>
      <c r="C46" s="737" t="e">
        <f>#REF!</f>
        <v>#REF!</v>
      </c>
      <c r="D46" s="737" t="e">
        <f>#REF!</f>
        <v>#REF!</v>
      </c>
      <c r="E46" s="737" t="e">
        <f>#REF!</f>
        <v>#REF!</v>
      </c>
      <c r="F46" s="736" t="e">
        <f>#REF!</f>
        <v>#REF!</v>
      </c>
      <c r="G46" s="736" t="e">
        <f>#REF!</f>
        <v>#REF!</v>
      </c>
      <c r="H46" s="736" t="e">
        <f>#REF!</f>
        <v>#REF!</v>
      </c>
      <c r="I46" s="736" t="e">
        <f>#REF!</f>
        <v>#REF!</v>
      </c>
      <c r="J46" s="338" t="e">
        <f t="shared" si="0"/>
        <v>#REF!</v>
      </c>
      <c r="K46" s="339" t="e">
        <f>#REF!</f>
        <v>#REF!</v>
      </c>
      <c r="L46" s="339" t="e">
        <f>#REF!</f>
        <v>#REF!</v>
      </c>
      <c r="M46" s="339" t="e">
        <f>#REF!</f>
        <v>#REF!</v>
      </c>
      <c r="N46" s="341" t="e">
        <f t="shared" si="1"/>
        <v>#REF!</v>
      </c>
      <c r="Q46" s="167"/>
      <c r="R46" s="167"/>
      <c r="AC46" s="69" t="s">
        <v>138</v>
      </c>
      <c r="AD46" s="46"/>
      <c r="AE46" s="46"/>
      <c r="AF46" s="46"/>
      <c r="AG46" s="46"/>
      <c r="AH46" s="46"/>
      <c r="AI46" s="46"/>
      <c r="AJ46" s="46"/>
      <c r="AK46" s="46"/>
      <c r="AL46" s="70"/>
      <c r="AM46" s="54"/>
      <c r="AN46" s="114"/>
      <c r="AP46" s="710" t="e">
        <f>#REF!</f>
        <v>#REF!</v>
      </c>
      <c r="AQ46" s="710" t="e">
        <f>#REF!</f>
        <v>#REF!</v>
      </c>
      <c r="AR46" s="710" t="e">
        <f>#REF!</f>
        <v>#REF!</v>
      </c>
      <c r="AS46" s="710" t="e">
        <f>#REF!</f>
        <v>#REF!</v>
      </c>
      <c r="AT46" s="733"/>
      <c r="AU46" s="734"/>
      <c r="AV46" s="734"/>
      <c r="AW46" s="735"/>
      <c r="AX46" s="316" t="e">
        <f>#REF!</f>
        <v>#REF!</v>
      </c>
      <c r="AY46" s="316" t="e">
        <f>#REF!</f>
        <v>#REF!</v>
      </c>
      <c r="AZ46" s="316" t="e">
        <f>#REF!</f>
        <v>#REF!</v>
      </c>
      <c r="BA46" s="316" t="e">
        <f>#REF!</f>
        <v>#REF!</v>
      </c>
      <c r="BB46" s="316" t="e">
        <f>#REF!</f>
        <v>#REF!</v>
      </c>
      <c r="BC46" s="457"/>
      <c r="BD46" s="316" t="e">
        <f>#REF!</f>
        <v>#REF!</v>
      </c>
      <c r="BE46" s="316" t="e">
        <f>#REF!</f>
        <v>#REF!</v>
      </c>
      <c r="BF46" s="316" t="e">
        <f>#REF!</f>
        <v>#REF!</v>
      </c>
      <c r="BG46" s="316" t="e">
        <f>#REF!</f>
        <v>#REF!</v>
      </c>
      <c r="BH46" s="316" t="e">
        <f>#REF!</f>
        <v>#REF!</v>
      </c>
      <c r="BI46" s="316" t="e">
        <f>#REF!</f>
        <v>#REF!</v>
      </c>
      <c r="BJ46" s="316" t="e">
        <f>#REF!</f>
        <v>#REF!</v>
      </c>
      <c r="BK46" s="316" t="e">
        <f>#REF!</f>
        <v>#REF!</v>
      </c>
      <c r="BL46" s="316" t="e">
        <f>#REF!</f>
        <v>#REF!</v>
      </c>
      <c r="BM46" s="316" t="e">
        <f>#REF!</f>
        <v>#REF!</v>
      </c>
      <c r="BN46" s="316" t="e">
        <f>#REF!</f>
        <v>#REF!</v>
      </c>
      <c r="BO46" s="316" t="e">
        <f>#REF!</f>
        <v>#REF!</v>
      </c>
      <c r="BP46" s="316" t="e">
        <f>#REF!</f>
        <v>#REF!</v>
      </c>
      <c r="BQ46" s="316" t="e">
        <f>#REF!</f>
        <v>#REF!</v>
      </c>
      <c r="BR46" s="316" t="e">
        <f>#REF!</f>
        <v>#REF!</v>
      </c>
      <c r="BS46" s="316" t="e">
        <f>#REF!</f>
        <v>#REF!</v>
      </c>
      <c r="BT46" s="318" t="e">
        <f t="shared" si="2"/>
        <v>#REF!</v>
      </c>
      <c r="BU46" s="318" t="e">
        <f t="shared" si="3"/>
        <v>#REF!</v>
      </c>
      <c r="BV46" s="155"/>
      <c r="BW46" s="193" t="s">
        <v>179</v>
      </c>
      <c r="BX46" s="190"/>
      <c r="BY46" s="203" t="e">
        <f>#REF!</f>
        <v>#REF!</v>
      </c>
      <c r="BZ46" s="203" t="e">
        <f>#REF!</f>
        <v>#REF!</v>
      </c>
      <c r="CA46" s="203" t="e">
        <f>#REF!</f>
        <v>#REF!</v>
      </c>
      <c r="CB46" s="208"/>
      <c r="CC46" s="1095" t="e">
        <f>#REF!</f>
        <v>#REF!</v>
      </c>
      <c r="CD46" s="1096"/>
      <c r="CE46" s="1096"/>
      <c r="CF46" s="1096"/>
      <c r="CG46" s="1097"/>
      <c r="CI46" s="1445" t="e">
        <f>#REF!</f>
        <v>#REF!</v>
      </c>
      <c r="CJ46" s="1446"/>
      <c r="CK46" s="1446"/>
      <c r="CL46" s="1446"/>
      <c r="CM46" s="1446"/>
      <c r="CN46" s="1446"/>
      <c r="CO46" s="1446"/>
      <c r="CP46" s="1446"/>
      <c r="CQ46" s="1446"/>
      <c r="CR46" s="1446"/>
      <c r="CS46" s="1446"/>
      <c r="CT46" s="1446"/>
      <c r="CU46" s="1446"/>
      <c r="CV46" s="1446"/>
      <c r="CW46" s="1446"/>
      <c r="CX46" s="1446"/>
      <c r="CY46" s="1446"/>
      <c r="CZ46" s="1446"/>
      <c r="DA46" s="1446"/>
      <c r="DB46" s="1446"/>
      <c r="DC46" s="1446"/>
      <c r="DD46" s="1446"/>
      <c r="DE46" s="1446"/>
      <c r="DF46" s="1446"/>
      <c r="DG46" s="1446"/>
      <c r="DH46" s="1446"/>
      <c r="DI46" s="1446"/>
      <c r="DJ46" s="1446"/>
      <c r="DK46" s="1446"/>
      <c r="DL46" s="1446"/>
      <c r="DM46" s="1446"/>
      <c r="DN46" s="1446"/>
      <c r="DO46" s="1446"/>
      <c r="DP46" s="1446"/>
      <c r="DQ46" s="1446"/>
      <c r="DR46" s="1446"/>
      <c r="DS46" s="1446"/>
      <c r="DT46" s="1446"/>
      <c r="DU46" s="1446"/>
      <c r="DV46" s="1446"/>
      <c r="DW46" s="1446"/>
      <c r="DX46" s="1447"/>
      <c r="FN46" s="739"/>
      <c r="FO46" s="567" t="e">
        <f>#REF!</f>
        <v>#REF!</v>
      </c>
      <c r="FP46" s="1340" t="s">
        <v>1057</v>
      </c>
      <c r="FQ46" s="1340"/>
      <c r="FR46" s="1340"/>
      <c r="FS46" s="1340"/>
      <c r="FT46" s="1340"/>
      <c r="FU46" s="1340"/>
      <c r="FV46" s="1340"/>
      <c r="FW46" s="1340"/>
      <c r="FX46" s="1340"/>
      <c r="FY46" s="1340"/>
      <c r="FZ46" s="1340"/>
      <c r="GA46" s="1340"/>
      <c r="GB46" s="1340"/>
      <c r="GC46" s="1340"/>
      <c r="GD46" s="1340"/>
      <c r="GE46" s="1340"/>
      <c r="GF46" s="1340"/>
      <c r="GG46" s="1340"/>
      <c r="GH46" s="1340"/>
      <c r="GI46" s="1340"/>
      <c r="GJ46" s="1340"/>
      <c r="GK46" s="1340"/>
      <c r="GL46" s="1340"/>
      <c r="GM46"/>
      <c r="GO46" s="266"/>
      <c r="GP46" s="452" t="e">
        <f>#REF!</f>
        <v>#REF!</v>
      </c>
      <c r="GQ46" s="845"/>
      <c r="GR46" s="739" t="s">
        <v>16</v>
      </c>
      <c r="GS46" s="739"/>
      <c r="GT46" s="739"/>
      <c r="GU46" s="739"/>
      <c r="GV46" s="739"/>
      <c r="GW46" s="739"/>
      <c r="GX46" s="739"/>
      <c r="GY46" s="739"/>
      <c r="GZ46" s="739"/>
      <c r="HA46" s="739"/>
      <c r="HB46" s="739"/>
      <c r="HC46" s="739"/>
      <c r="HD46" s="739"/>
      <c r="HE46" s="739"/>
      <c r="HF46" s="739"/>
      <c r="HH46" s="369"/>
      <c r="HI46" s="374"/>
      <c r="HJ46" s="374"/>
      <c r="HK46" s="374"/>
      <c r="HL46" s="374"/>
      <c r="HM46" s="374"/>
      <c r="HN46" s="374"/>
      <c r="HO46" s="374"/>
      <c r="HP46" s="374"/>
      <c r="HQ46" s="374"/>
      <c r="HR46" s="374"/>
      <c r="HS46" s="374"/>
      <c r="HT46" s="374"/>
      <c r="HU46" s="374"/>
      <c r="HV46" s="374"/>
      <c r="HW46" s="374"/>
      <c r="HX46" s="374"/>
      <c r="HY46" s="374"/>
      <c r="HZ46" s="374"/>
      <c r="IA46" s="374"/>
      <c r="IB46" s="374"/>
      <c r="IC46" s="374"/>
      <c r="ID46" s="374"/>
      <c r="IE46" s="374"/>
      <c r="IF46" s="374"/>
      <c r="IG46" s="374"/>
      <c r="IH46" s="374"/>
      <c r="II46" s="374"/>
      <c r="IJ46" s="374"/>
      <c r="IK46" s="374"/>
      <c r="IL46" s="374"/>
      <c r="IM46" s="374"/>
      <c r="IN46" s="374"/>
      <c r="IO46" s="374"/>
      <c r="IP46" s="374"/>
      <c r="IQ46" s="374"/>
      <c r="IR46" s="374"/>
      <c r="IS46" s="374"/>
      <c r="IT46" s="374"/>
      <c r="IU46" s="374"/>
      <c r="IV46" s="374"/>
      <c r="IW46" s="374"/>
      <c r="IX46" s="374"/>
      <c r="IY46" s="374"/>
      <c r="IZ46" s="374"/>
      <c r="JC46" s="8"/>
      <c r="JD46" s="51"/>
      <c r="JE46" s="8"/>
      <c r="JF46" s="8"/>
      <c r="JG46" s="8"/>
      <c r="JH46" s="8"/>
      <c r="JI46" s="8"/>
      <c r="JJ46" s="8"/>
      <c r="JK46" s="8"/>
      <c r="JL46" s="8"/>
      <c r="JM46" s="8"/>
      <c r="JN46" s="8"/>
      <c r="JO46" s="8"/>
      <c r="JP46" s="8"/>
      <c r="JQ46" s="8"/>
      <c r="JR46" s="8"/>
      <c r="JS46" s="8"/>
      <c r="JT46" s="8"/>
      <c r="JU46" s="8"/>
      <c r="JV46" s="8"/>
      <c r="JW46" s="8"/>
      <c r="JX46" s="8"/>
      <c r="JY46" s="8"/>
      <c r="JZ46" s="8"/>
      <c r="KA46" s="8"/>
      <c r="KB46" s="46"/>
      <c r="KC46" s="8"/>
      <c r="KD46" s="8"/>
      <c r="KE46" s="8"/>
      <c r="KF46" s="8"/>
      <c r="KG46" s="8"/>
      <c r="KH46" s="8"/>
      <c r="KI46" s="8"/>
      <c r="KJ46" s="8"/>
      <c r="KK46" s="8"/>
      <c r="KL46" s="8"/>
      <c r="KM46" s="110"/>
      <c r="KN46" s="773"/>
      <c r="KO46" s="773"/>
      <c r="KP46" s="773"/>
    </row>
    <row r="47" spans="1:302" ht="15" customHeight="1" thickBot="1" x14ac:dyDescent="0.35">
      <c r="A47" s="400" t="e">
        <f>#REF!</f>
        <v>#REF!</v>
      </c>
      <c r="B47" s="737" t="e">
        <f>#REF!</f>
        <v>#REF!</v>
      </c>
      <c r="C47" s="737" t="e">
        <f>#REF!</f>
        <v>#REF!</v>
      </c>
      <c r="D47" s="737" t="e">
        <f>#REF!</f>
        <v>#REF!</v>
      </c>
      <c r="E47" s="737" t="e">
        <f>#REF!</f>
        <v>#REF!</v>
      </c>
      <c r="F47" s="736" t="e">
        <f>#REF!</f>
        <v>#REF!</v>
      </c>
      <c r="G47" s="736" t="e">
        <f>#REF!</f>
        <v>#REF!</v>
      </c>
      <c r="H47" s="736" t="e">
        <f>#REF!</f>
        <v>#REF!</v>
      </c>
      <c r="I47" s="736" t="e">
        <f>#REF!</f>
        <v>#REF!</v>
      </c>
      <c r="J47" s="338" t="e">
        <f t="shared" si="0"/>
        <v>#REF!</v>
      </c>
      <c r="K47" s="339" t="e">
        <f>#REF!</f>
        <v>#REF!</v>
      </c>
      <c r="L47" s="339" t="e">
        <f>#REF!</f>
        <v>#REF!</v>
      </c>
      <c r="M47" s="339" t="e">
        <f>#REF!</f>
        <v>#REF!</v>
      </c>
      <c r="N47" s="341" t="e">
        <f t="shared" si="1"/>
        <v>#REF!</v>
      </c>
      <c r="Q47" s="167"/>
      <c r="R47" s="167"/>
      <c r="AC47" s="51"/>
      <c r="AD47" s="43" t="s">
        <v>139</v>
      </c>
      <c r="AE47" s="43"/>
      <c r="AF47" s="43"/>
      <c r="AG47" s="43"/>
      <c r="AH47" s="43"/>
      <c r="AI47" s="46"/>
      <c r="AJ47" s="52" t="s">
        <v>104</v>
      </c>
      <c r="AK47" s="55"/>
      <c r="AL47" s="582" t="e">
        <f>#REF!</f>
        <v>#REF!</v>
      </c>
      <c r="AM47" s="54"/>
      <c r="AN47" s="114"/>
      <c r="AP47" s="710" t="e">
        <f>#REF!</f>
        <v>#REF!</v>
      </c>
      <c r="AQ47" s="710" t="e">
        <f>#REF!</f>
        <v>#REF!</v>
      </c>
      <c r="AR47" s="710" t="e">
        <f>#REF!</f>
        <v>#REF!</v>
      </c>
      <c r="AS47" s="710" t="e">
        <f>#REF!</f>
        <v>#REF!</v>
      </c>
      <c r="AT47" s="733"/>
      <c r="AU47" s="734"/>
      <c r="AV47" s="734"/>
      <c r="AW47" s="735"/>
      <c r="AX47" s="316" t="e">
        <f>#REF!</f>
        <v>#REF!</v>
      </c>
      <c r="AY47" s="316" t="e">
        <f>#REF!</f>
        <v>#REF!</v>
      </c>
      <c r="AZ47" s="316" t="e">
        <f>#REF!</f>
        <v>#REF!</v>
      </c>
      <c r="BA47" s="316" t="e">
        <f>#REF!</f>
        <v>#REF!</v>
      </c>
      <c r="BB47" s="316" t="e">
        <f>#REF!</f>
        <v>#REF!</v>
      </c>
      <c r="BC47" s="457"/>
      <c r="BD47" s="316" t="e">
        <f>#REF!</f>
        <v>#REF!</v>
      </c>
      <c r="BE47" s="316" t="e">
        <f>#REF!</f>
        <v>#REF!</v>
      </c>
      <c r="BF47" s="316" t="e">
        <f>#REF!</f>
        <v>#REF!</v>
      </c>
      <c r="BG47" s="316" t="e">
        <f>#REF!</f>
        <v>#REF!</v>
      </c>
      <c r="BH47" s="316" t="e">
        <f>#REF!</f>
        <v>#REF!</v>
      </c>
      <c r="BI47" s="316" t="e">
        <f>#REF!</f>
        <v>#REF!</v>
      </c>
      <c r="BJ47" s="316" t="e">
        <f>#REF!</f>
        <v>#REF!</v>
      </c>
      <c r="BK47" s="316" t="e">
        <f>#REF!</f>
        <v>#REF!</v>
      </c>
      <c r="BL47" s="316" t="e">
        <f>#REF!</f>
        <v>#REF!</v>
      </c>
      <c r="BM47" s="316" t="e">
        <f>#REF!</f>
        <v>#REF!</v>
      </c>
      <c r="BN47" s="316" t="e">
        <f>#REF!</f>
        <v>#REF!</v>
      </c>
      <c r="BO47" s="316" t="e">
        <f>#REF!</f>
        <v>#REF!</v>
      </c>
      <c r="BP47" s="316" t="e">
        <f>#REF!</f>
        <v>#REF!</v>
      </c>
      <c r="BQ47" s="316" t="e">
        <f>#REF!</f>
        <v>#REF!</v>
      </c>
      <c r="BR47" s="316" t="e">
        <f>#REF!</f>
        <v>#REF!</v>
      </c>
      <c r="BS47" s="316" t="e">
        <f>#REF!</f>
        <v>#REF!</v>
      </c>
      <c r="BT47" s="318" t="e">
        <f>(AX47*AX$36+AY47*AY$36+AZ47*AZ$36+BA47*BA$36+BB47*BB$36+BD47*BD$36+BE47*BE$36+BF47*BF$36+BG47*BG$36+BH47*BH$36+BI47*BI$36+BJ47*BJ$36+BK47*BK$36+BL47*BL$36+BM47*BM$36+BN47*BN$36+BO47*BO$36+BP47*BP$36+BQ47*BQ$36+BR47*BR$36+BS47*BS$36)</f>
        <v>#REF!</v>
      </c>
      <c r="BU47" s="318" t="e">
        <f t="shared" si="3"/>
        <v>#REF!</v>
      </c>
      <c r="BV47" s="155"/>
      <c r="BW47" s="193" t="s">
        <v>180</v>
      </c>
      <c r="BX47" s="190"/>
      <c r="BY47" s="203" t="e">
        <f>#REF!</f>
        <v>#REF!</v>
      </c>
      <c r="BZ47" s="203" t="e">
        <f>#REF!</f>
        <v>#REF!</v>
      </c>
      <c r="CA47" s="203" t="e">
        <f>#REF!</f>
        <v>#REF!</v>
      </c>
      <c r="CB47" s="208"/>
      <c r="CC47" s="1095" t="e">
        <f>#REF!</f>
        <v>#REF!</v>
      </c>
      <c r="CD47" s="1096"/>
      <c r="CE47" s="1096"/>
      <c r="CF47" s="1096"/>
      <c r="CG47" s="1097"/>
      <c r="CI47" s="1448"/>
      <c r="CJ47" s="1449"/>
      <c r="CK47" s="1449"/>
      <c r="CL47" s="1449"/>
      <c r="CM47" s="1449"/>
      <c r="CN47" s="1449"/>
      <c r="CO47" s="1449"/>
      <c r="CP47" s="1449"/>
      <c r="CQ47" s="1449"/>
      <c r="CR47" s="1449"/>
      <c r="CS47" s="1449"/>
      <c r="CT47" s="1449"/>
      <c r="CU47" s="1449"/>
      <c r="CV47" s="1449"/>
      <c r="CW47" s="1449"/>
      <c r="CX47" s="1449"/>
      <c r="CY47" s="1449"/>
      <c r="CZ47" s="1449"/>
      <c r="DA47" s="1449"/>
      <c r="DB47" s="1449"/>
      <c r="DC47" s="1449"/>
      <c r="DD47" s="1449"/>
      <c r="DE47" s="1449"/>
      <c r="DF47" s="1449"/>
      <c r="DG47" s="1449"/>
      <c r="DH47" s="1449"/>
      <c r="DI47" s="1449"/>
      <c r="DJ47" s="1449"/>
      <c r="DK47" s="1449"/>
      <c r="DL47" s="1449"/>
      <c r="DM47" s="1449"/>
      <c r="DN47" s="1449"/>
      <c r="DO47" s="1449"/>
      <c r="DP47" s="1449"/>
      <c r="DQ47" s="1449"/>
      <c r="DR47" s="1449"/>
      <c r="DS47" s="1449"/>
      <c r="DT47" s="1449"/>
      <c r="DU47" s="1449"/>
      <c r="DV47" s="1449"/>
      <c r="DW47" s="1449"/>
      <c r="DX47" s="1450"/>
      <c r="FN47" s="845"/>
      <c r="FO47" s="845"/>
      <c r="FP47" s="1340"/>
      <c r="FQ47" s="1340"/>
      <c r="FR47" s="1340"/>
      <c r="FS47" s="1340"/>
      <c r="FT47" s="1340"/>
      <c r="FU47" s="1340"/>
      <c r="FV47" s="1340"/>
      <c r="FW47" s="1340"/>
      <c r="FX47" s="1340"/>
      <c r="FY47" s="1340"/>
      <c r="FZ47" s="1340"/>
      <c r="GA47" s="1340"/>
      <c r="GB47" s="1340"/>
      <c r="GC47" s="1340"/>
      <c r="GD47" s="1340"/>
      <c r="GE47" s="1340"/>
      <c r="GF47" s="1340"/>
      <c r="GG47" s="1340"/>
      <c r="GH47" s="1340"/>
      <c r="GI47" s="1340"/>
      <c r="GJ47" s="1340"/>
      <c r="GK47" s="1340"/>
      <c r="GL47" s="1340"/>
      <c r="GM47"/>
      <c r="GO47" s="266"/>
      <c r="GP47" s="739"/>
      <c r="GQ47" s="845"/>
      <c r="GR47" s="739"/>
      <c r="GS47" s="739"/>
      <c r="GT47" s="739"/>
      <c r="GU47" s="739"/>
      <c r="GV47" s="739"/>
      <c r="GW47" s="739"/>
      <c r="GX47" s="739"/>
      <c r="GY47" s="739"/>
      <c r="GZ47" s="739"/>
      <c r="HA47" s="739"/>
      <c r="HB47" s="739"/>
      <c r="HC47" s="739"/>
      <c r="HD47" s="739"/>
      <c r="HE47" s="739"/>
      <c r="HF47" s="739"/>
      <c r="HH47" s="153"/>
      <c r="HI47" s="1417" t="s">
        <v>1036</v>
      </c>
      <c r="HJ47" s="1417"/>
      <c r="HK47" s="1417"/>
      <c r="HL47" s="1417"/>
      <c r="HM47" s="1417"/>
      <c r="HN47" s="1417"/>
      <c r="HO47" s="1417"/>
      <c r="HP47" s="1417"/>
      <c r="HQ47" s="1417"/>
      <c r="HR47" s="1417"/>
      <c r="HS47" s="1417"/>
      <c r="HT47" s="1417"/>
      <c r="HU47" s="1417"/>
      <c r="HV47" s="1417"/>
      <c r="HW47" s="1417"/>
      <c r="HX47" s="1417"/>
      <c r="HY47" s="1417"/>
      <c r="HZ47" s="1417"/>
      <c r="IA47" s="1417"/>
      <c r="IB47" s="1417"/>
      <c r="IC47" s="1417"/>
      <c r="ID47" s="1417"/>
      <c r="IE47" s="1417"/>
      <c r="IF47" s="1417"/>
      <c r="IG47" s="1417"/>
      <c r="IH47" s="1417"/>
      <c r="II47" s="1417"/>
      <c r="IJ47" s="1417"/>
      <c r="IK47" s="1417"/>
      <c r="IL47" s="1417"/>
      <c r="IM47" s="1417"/>
      <c r="IN47" s="1417"/>
      <c r="IO47" s="1417"/>
      <c r="IP47" s="1417"/>
      <c r="IQ47" s="1417"/>
      <c r="IR47" s="1417"/>
      <c r="IS47" s="1417"/>
      <c r="IT47" s="1417"/>
      <c r="IU47" s="1417"/>
      <c r="IV47" s="1417"/>
      <c r="IW47" s="1417"/>
      <c r="IX47" s="1417"/>
      <c r="IY47" s="1417"/>
      <c r="IZ47" s="1417"/>
      <c r="JC47" s="8"/>
      <c r="JD47" s="462" t="s">
        <v>41</v>
      </c>
      <c r="JE47" s="772"/>
      <c r="JF47" s="772"/>
      <c r="JG47" s="388"/>
      <c r="JH47" s="389"/>
      <c r="JI47" s="389"/>
      <c r="JJ47" s="390"/>
      <c r="JK47" s="1402" t="e">
        <f>#REF!</f>
        <v>#REF!</v>
      </c>
      <c r="JL47" s="1403"/>
      <c r="JM47" s="1404"/>
      <c r="JN47" s="8"/>
      <c r="JO47" s="8"/>
      <c r="JP47" s="8"/>
      <c r="JQ47" s="8"/>
      <c r="JR47" s="8"/>
      <c r="JS47" s="8"/>
      <c r="JT47" s="8"/>
      <c r="JU47" s="8"/>
      <c r="JV47" s="8"/>
      <c r="JW47" s="8"/>
      <c r="JX47" s="8"/>
      <c r="JY47" s="8"/>
      <c r="JZ47" s="8"/>
      <c r="KA47" s="8"/>
      <c r="KB47" s="8"/>
      <c r="KC47" s="8"/>
      <c r="KD47" s="8"/>
      <c r="KE47" s="774"/>
      <c r="KF47" s="774"/>
      <c r="KG47" s="774"/>
      <c r="KH47" s="774"/>
      <c r="KI47" s="774"/>
      <c r="KJ47" s="1405"/>
      <c r="KK47" s="1405"/>
      <c r="KL47" s="1405"/>
      <c r="KM47" s="110"/>
      <c r="KN47" s="773"/>
      <c r="KO47" s="773"/>
      <c r="KP47" s="773"/>
    </row>
    <row r="48" spans="1:302" ht="15" customHeight="1" thickBot="1" x14ac:dyDescent="0.35">
      <c r="A48" s="400" t="e">
        <f>#REF!</f>
        <v>#REF!</v>
      </c>
      <c r="B48" s="737" t="e">
        <f>#REF!</f>
        <v>#REF!</v>
      </c>
      <c r="C48" s="737" t="e">
        <f>#REF!</f>
        <v>#REF!</v>
      </c>
      <c r="D48" s="737" t="e">
        <f>#REF!</f>
        <v>#REF!</v>
      </c>
      <c r="E48" s="737" t="e">
        <f>#REF!</f>
        <v>#REF!</v>
      </c>
      <c r="F48" s="736" t="e">
        <f>#REF!</f>
        <v>#REF!</v>
      </c>
      <c r="G48" s="736" t="e">
        <f>#REF!</f>
        <v>#REF!</v>
      </c>
      <c r="H48" s="736" t="e">
        <f>#REF!</f>
        <v>#REF!</v>
      </c>
      <c r="I48" s="736" t="e">
        <f>#REF!</f>
        <v>#REF!</v>
      </c>
      <c r="J48" s="338" t="e">
        <f t="shared" si="0"/>
        <v>#REF!</v>
      </c>
      <c r="K48" s="339" t="e">
        <f>#REF!</f>
        <v>#REF!</v>
      </c>
      <c r="L48" s="339" t="e">
        <f>#REF!</f>
        <v>#REF!</v>
      </c>
      <c r="M48" s="339" t="e">
        <f>#REF!</f>
        <v>#REF!</v>
      </c>
      <c r="N48" s="341" t="e">
        <f t="shared" si="1"/>
        <v>#REF!</v>
      </c>
      <c r="R48" s="167"/>
      <c r="AC48" s="51"/>
      <c r="AD48" s="613" t="s">
        <v>801</v>
      </c>
      <c r="AE48" s="43"/>
      <c r="AF48" s="43"/>
      <c r="AG48" s="43"/>
      <c r="AH48" s="43"/>
      <c r="AI48" s="46"/>
      <c r="AJ48" s="52" t="s">
        <v>104</v>
      </c>
      <c r="AK48" s="55"/>
      <c r="AL48" s="582" t="e">
        <f>#REF!</f>
        <v>#REF!</v>
      </c>
      <c r="AM48" s="54"/>
      <c r="AN48" s="114"/>
      <c r="AP48" s="710" t="e">
        <f>#REF!</f>
        <v>#REF!</v>
      </c>
      <c r="AQ48" s="710" t="e">
        <f>#REF!</f>
        <v>#REF!</v>
      </c>
      <c r="AR48" s="710" t="e">
        <f>#REF!</f>
        <v>#REF!</v>
      </c>
      <c r="AS48" s="710" t="e">
        <f>#REF!</f>
        <v>#REF!</v>
      </c>
      <c r="AT48" s="733"/>
      <c r="AU48" s="734"/>
      <c r="AV48" s="734"/>
      <c r="AW48" s="735"/>
      <c r="AX48" s="316" t="e">
        <f>#REF!</f>
        <v>#REF!</v>
      </c>
      <c r="AY48" s="316" t="e">
        <f>#REF!</f>
        <v>#REF!</v>
      </c>
      <c r="AZ48" s="316" t="e">
        <f>#REF!</f>
        <v>#REF!</v>
      </c>
      <c r="BA48" s="316" t="e">
        <f>#REF!</f>
        <v>#REF!</v>
      </c>
      <c r="BB48" s="316" t="e">
        <f>#REF!</f>
        <v>#REF!</v>
      </c>
      <c r="BC48" s="457"/>
      <c r="BD48" s="316" t="e">
        <f>#REF!</f>
        <v>#REF!</v>
      </c>
      <c r="BE48" s="316" t="e">
        <f>#REF!</f>
        <v>#REF!</v>
      </c>
      <c r="BF48" s="316" t="e">
        <f>#REF!</f>
        <v>#REF!</v>
      </c>
      <c r="BG48" s="316" t="e">
        <f>#REF!</f>
        <v>#REF!</v>
      </c>
      <c r="BH48" s="316" t="e">
        <f>#REF!</f>
        <v>#REF!</v>
      </c>
      <c r="BI48" s="316" t="e">
        <f>#REF!</f>
        <v>#REF!</v>
      </c>
      <c r="BJ48" s="316" t="e">
        <f>#REF!</f>
        <v>#REF!</v>
      </c>
      <c r="BK48" s="316" t="e">
        <f>#REF!</f>
        <v>#REF!</v>
      </c>
      <c r="BL48" s="316" t="e">
        <f>#REF!</f>
        <v>#REF!</v>
      </c>
      <c r="BM48" s="316" t="e">
        <f>#REF!</f>
        <v>#REF!</v>
      </c>
      <c r="BN48" s="316" t="e">
        <f>#REF!</f>
        <v>#REF!</v>
      </c>
      <c r="BO48" s="316" t="e">
        <f>#REF!</f>
        <v>#REF!</v>
      </c>
      <c r="BP48" s="316" t="e">
        <f>#REF!</f>
        <v>#REF!</v>
      </c>
      <c r="BQ48" s="316" t="e">
        <f>#REF!</f>
        <v>#REF!</v>
      </c>
      <c r="BR48" s="316" t="e">
        <f>#REF!</f>
        <v>#REF!</v>
      </c>
      <c r="BS48" s="316" t="e">
        <f>#REF!</f>
        <v>#REF!</v>
      </c>
      <c r="BT48" s="318" t="e">
        <f t="shared" si="2"/>
        <v>#REF!</v>
      </c>
      <c r="BU48" s="318" t="e">
        <f t="shared" si="3"/>
        <v>#REF!</v>
      </c>
      <c r="BV48" s="155"/>
      <c r="BW48" s="193" t="s">
        <v>181</v>
      </c>
      <c r="BX48" s="190"/>
      <c r="BY48" s="203" t="e">
        <f>#REF!</f>
        <v>#REF!</v>
      </c>
      <c r="BZ48" s="203" t="e">
        <f>#REF!</f>
        <v>#REF!</v>
      </c>
      <c r="CA48" s="203" t="e">
        <f>#REF!</f>
        <v>#REF!</v>
      </c>
      <c r="CB48" s="208"/>
      <c r="CC48" s="1095" t="e">
        <f>#REF!</f>
        <v>#REF!</v>
      </c>
      <c r="CD48" s="1096"/>
      <c r="CE48" s="1096"/>
      <c r="CF48" s="1096"/>
      <c r="CG48" s="1097"/>
      <c r="CI48" s="1448"/>
      <c r="CJ48" s="1449"/>
      <c r="CK48" s="1449"/>
      <c r="CL48" s="1449"/>
      <c r="CM48" s="1449"/>
      <c r="CN48" s="1449"/>
      <c r="CO48" s="1449"/>
      <c r="CP48" s="1449"/>
      <c r="CQ48" s="1449"/>
      <c r="CR48" s="1449"/>
      <c r="CS48" s="1449"/>
      <c r="CT48" s="1449"/>
      <c r="CU48" s="1449"/>
      <c r="CV48" s="1449"/>
      <c r="CW48" s="1449"/>
      <c r="CX48" s="1449"/>
      <c r="CY48" s="1449"/>
      <c r="CZ48" s="1449"/>
      <c r="DA48" s="1449"/>
      <c r="DB48" s="1449"/>
      <c r="DC48" s="1449"/>
      <c r="DD48" s="1449"/>
      <c r="DE48" s="1449"/>
      <c r="DF48" s="1449"/>
      <c r="DG48" s="1449"/>
      <c r="DH48" s="1449"/>
      <c r="DI48" s="1449"/>
      <c r="DJ48" s="1449"/>
      <c r="DK48" s="1449"/>
      <c r="DL48" s="1449"/>
      <c r="DM48" s="1449"/>
      <c r="DN48" s="1449"/>
      <c r="DO48" s="1449"/>
      <c r="DP48" s="1449"/>
      <c r="DQ48" s="1449"/>
      <c r="DR48" s="1449"/>
      <c r="DS48" s="1449"/>
      <c r="DT48" s="1449"/>
      <c r="DU48" s="1449"/>
      <c r="DV48" s="1449"/>
      <c r="DW48" s="1449"/>
      <c r="DX48" s="1450"/>
      <c r="FN48" s="257"/>
      <c r="FO48" s="658"/>
      <c r="FP48" s="1524" t="e">
        <f>#REF!</f>
        <v>#REF!</v>
      </c>
      <c r="FQ48" s="1524"/>
      <c r="FR48" s="1524"/>
      <c r="FS48" s="1524"/>
      <c r="FT48" s="1524"/>
      <c r="FU48" s="1524"/>
      <c r="FV48" s="1524"/>
      <c r="FW48" s="1524"/>
      <c r="FX48" s="1524"/>
      <c r="FY48" s="1524"/>
      <c r="FZ48" s="1524"/>
      <c r="GA48" s="1524"/>
      <c r="GB48" s="1524"/>
      <c r="GC48" s="1524"/>
      <c r="GD48" s="1524"/>
      <c r="GE48" s="1524"/>
      <c r="GF48" s="1524"/>
      <c r="GG48" s="1524"/>
      <c r="GH48" s="1524"/>
      <c r="GI48" s="1524"/>
      <c r="GJ48" s="1524"/>
      <c r="GK48" s="1524"/>
      <c r="GL48" s="1524"/>
      <c r="GM48"/>
      <c r="GO48" s="266"/>
      <c r="GP48" s="452" t="e">
        <f>#REF!</f>
        <v>#REF!</v>
      </c>
      <c r="GQ48" s="845"/>
      <c r="GR48" s="739" t="s">
        <v>17</v>
      </c>
      <c r="GS48" s="739"/>
      <c r="GT48" s="739"/>
      <c r="GU48" s="739"/>
      <c r="GV48" s="739"/>
      <c r="GW48" s="739"/>
      <c r="GX48" s="739"/>
      <c r="GY48" s="739"/>
      <c r="GZ48" s="739"/>
      <c r="HA48" s="739"/>
      <c r="HB48" s="739"/>
      <c r="HC48" s="739"/>
      <c r="HD48" s="739"/>
      <c r="HE48" s="739"/>
      <c r="HF48" s="739"/>
      <c r="HH48" s="153"/>
      <c r="HI48" s="1418"/>
      <c r="HJ48" s="1418"/>
      <c r="HK48" s="1418"/>
      <c r="HL48" s="1418"/>
      <c r="HM48" s="1418"/>
      <c r="HN48" s="1418"/>
      <c r="HO48" s="1418"/>
      <c r="HP48" s="1418"/>
      <c r="HQ48" s="1418"/>
      <c r="HR48" s="1418"/>
      <c r="HS48" s="1418"/>
      <c r="HT48" s="1418"/>
      <c r="HU48" s="1418"/>
      <c r="HV48" s="1418"/>
      <c r="HW48" s="1418"/>
      <c r="HX48" s="1418"/>
      <c r="HY48" s="1418"/>
      <c r="HZ48" s="1418"/>
      <c r="IA48" s="1418"/>
      <c r="IB48" s="1418"/>
      <c r="IC48" s="1418"/>
      <c r="ID48" s="1418"/>
      <c r="IE48" s="1418"/>
      <c r="IF48" s="1418"/>
      <c r="IG48" s="1418"/>
      <c r="IH48" s="1418"/>
      <c r="II48" s="1418"/>
      <c r="IJ48" s="1418"/>
      <c r="IK48" s="1418"/>
      <c r="IL48" s="1418"/>
      <c r="IM48" s="1418"/>
      <c r="IN48" s="1418"/>
      <c r="IO48" s="1418"/>
      <c r="IP48" s="1418"/>
      <c r="IQ48" s="1418"/>
      <c r="IR48" s="1418"/>
      <c r="IS48" s="1418"/>
      <c r="IT48" s="1418"/>
      <c r="IU48" s="1418"/>
      <c r="IV48" s="1418"/>
      <c r="IW48" s="1418"/>
      <c r="IX48" s="1418"/>
      <c r="IY48" s="1418"/>
      <c r="IZ48" s="1418"/>
      <c r="JC48" s="8"/>
      <c r="JD48" s="463"/>
      <c r="JE48" s="8"/>
      <c r="JF48" s="8"/>
      <c r="JG48" s="8"/>
      <c r="JH48" s="8"/>
      <c r="JI48" s="8"/>
      <c r="JJ48" s="8"/>
      <c r="JK48" s="8"/>
      <c r="JL48" s="8"/>
      <c r="JM48" s="8"/>
      <c r="JN48" s="8"/>
      <c r="JO48" s="8"/>
      <c r="JP48" s="8"/>
      <c r="JQ48" s="8"/>
      <c r="JR48" s="8"/>
      <c r="JS48" s="8"/>
      <c r="JT48" s="8"/>
      <c r="JU48" s="8"/>
      <c r="JV48" s="8"/>
      <c r="JW48" s="8"/>
      <c r="JX48" s="8"/>
      <c r="JY48" s="8"/>
      <c r="JZ48" s="8"/>
      <c r="KA48" s="8"/>
      <c r="KB48" s="8"/>
      <c r="KC48" s="8"/>
      <c r="KD48" s="8"/>
      <c r="KE48" s="8"/>
      <c r="KF48" s="8"/>
      <c r="KG48" s="774"/>
      <c r="KH48" s="774"/>
      <c r="KI48" s="774"/>
      <c r="KJ48" s="8"/>
      <c r="KK48" s="8"/>
      <c r="KL48" s="8"/>
      <c r="KM48" s="110"/>
      <c r="KN48" s="773"/>
      <c r="KO48" s="773"/>
      <c r="KP48" s="773"/>
    </row>
    <row r="49" spans="1:302" ht="15" customHeight="1" thickBot="1" x14ac:dyDescent="0.35">
      <c r="A49" s="400" t="e">
        <f>#REF!</f>
        <v>#REF!</v>
      </c>
      <c r="B49" s="737" t="e">
        <f>#REF!</f>
        <v>#REF!</v>
      </c>
      <c r="C49" s="737" t="e">
        <f>#REF!</f>
        <v>#REF!</v>
      </c>
      <c r="D49" s="737" t="e">
        <f>#REF!</f>
        <v>#REF!</v>
      </c>
      <c r="E49" s="737" t="e">
        <f>#REF!</f>
        <v>#REF!</v>
      </c>
      <c r="F49" s="736" t="e">
        <f>#REF!</f>
        <v>#REF!</v>
      </c>
      <c r="G49" s="736" t="e">
        <f>#REF!</f>
        <v>#REF!</v>
      </c>
      <c r="H49" s="736" t="e">
        <f>#REF!</f>
        <v>#REF!</v>
      </c>
      <c r="I49" s="736" t="e">
        <f>#REF!</f>
        <v>#REF!</v>
      </c>
      <c r="J49" s="338" t="e">
        <f t="shared" si="0"/>
        <v>#REF!</v>
      </c>
      <c r="K49" s="339" t="e">
        <f>#REF!</f>
        <v>#REF!</v>
      </c>
      <c r="L49" s="339" t="e">
        <f>#REF!</f>
        <v>#REF!</v>
      </c>
      <c r="M49" s="339" t="e">
        <f>#REF!</f>
        <v>#REF!</v>
      </c>
      <c r="N49" s="341" t="e">
        <f t="shared" si="1"/>
        <v>#REF!</v>
      </c>
      <c r="R49" s="167"/>
      <c r="AC49" s="51"/>
      <c r="AD49" s="385" t="s">
        <v>1070</v>
      </c>
      <c r="AE49" s="43"/>
      <c r="AF49" s="43"/>
      <c r="AG49" s="43"/>
      <c r="AH49" s="43"/>
      <c r="AI49" s="46"/>
      <c r="AJ49" s="52" t="s">
        <v>104</v>
      </c>
      <c r="AK49" s="55"/>
      <c r="AL49" s="582" t="e">
        <f>#REF!</f>
        <v>#REF!</v>
      </c>
      <c r="AM49" s="54"/>
      <c r="AN49" s="114"/>
      <c r="AP49" s="710" t="e">
        <f>#REF!</f>
        <v>#REF!</v>
      </c>
      <c r="AQ49" s="710" t="e">
        <f>#REF!</f>
        <v>#REF!</v>
      </c>
      <c r="AR49" s="710" t="e">
        <f>#REF!</f>
        <v>#REF!</v>
      </c>
      <c r="AS49" s="710" t="e">
        <f>#REF!</f>
        <v>#REF!</v>
      </c>
      <c r="AT49" s="733"/>
      <c r="AU49" s="734"/>
      <c r="AV49" s="734"/>
      <c r="AW49" s="735"/>
      <c r="AX49" s="316" t="e">
        <f>#REF!</f>
        <v>#REF!</v>
      </c>
      <c r="AY49" s="316" t="e">
        <f>#REF!</f>
        <v>#REF!</v>
      </c>
      <c r="AZ49" s="316" t="e">
        <f>#REF!</f>
        <v>#REF!</v>
      </c>
      <c r="BA49" s="316" t="e">
        <f>#REF!</f>
        <v>#REF!</v>
      </c>
      <c r="BB49" s="316" t="e">
        <f>#REF!</f>
        <v>#REF!</v>
      </c>
      <c r="BC49" s="457"/>
      <c r="BD49" s="316" t="e">
        <f>#REF!</f>
        <v>#REF!</v>
      </c>
      <c r="BE49" s="316" t="e">
        <f>#REF!</f>
        <v>#REF!</v>
      </c>
      <c r="BF49" s="316" t="e">
        <f>#REF!</f>
        <v>#REF!</v>
      </c>
      <c r="BG49" s="316" t="e">
        <f>#REF!</f>
        <v>#REF!</v>
      </c>
      <c r="BH49" s="316" t="e">
        <f>#REF!</f>
        <v>#REF!</v>
      </c>
      <c r="BI49" s="316" t="e">
        <f>#REF!</f>
        <v>#REF!</v>
      </c>
      <c r="BJ49" s="316" t="e">
        <f>#REF!</f>
        <v>#REF!</v>
      </c>
      <c r="BK49" s="316" t="e">
        <f>#REF!</f>
        <v>#REF!</v>
      </c>
      <c r="BL49" s="316" t="e">
        <f>#REF!</f>
        <v>#REF!</v>
      </c>
      <c r="BM49" s="316" t="e">
        <f>#REF!</f>
        <v>#REF!</v>
      </c>
      <c r="BN49" s="316" t="e">
        <f>#REF!</f>
        <v>#REF!</v>
      </c>
      <c r="BO49" s="316" t="e">
        <f>#REF!</f>
        <v>#REF!</v>
      </c>
      <c r="BP49" s="316" t="e">
        <f>#REF!</f>
        <v>#REF!</v>
      </c>
      <c r="BQ49" s="316" t="e">
        <f>#REF!</f>
        <v>#REF!</v>
      </c>
      <c r="BR49" s="316" t="e">
        <f>#REF!</f>
        <v>#REF!</v>
      </c>
      <c r="BS49" s="316" t="e">
        <f>#REF!</f>
        <v>#REF!</v>
      </c>
      <c r="BT49" s="318"/>
      <c r="BU49" s="318"/>
      <c r="BV49" s="495"/>
      <c r="BW49" s="211" t="e">
        <f>#REF!</f>
        <v>#REF!</v>
      </c>
      <c r="BX49" s="190"/>
      <c r="BY49" s="203" t="e">
        <f>#REF!</f>
        <v>#REF!</v>
      </c>
      <c r="BZ49" s="203" t="e">
        <f>#REF!</f>
        <v>#REF!</v>
      </c>
      <c r="CA49" s="203" t="e">
        <f>#REF!</f>
        <v>#REF!</v>
      </c>
      <c r="CB49" s="208"/>
      <c r="CC49" s="1095" t="e">
        <f>#REF!</f>
        <v>#REF!</v>
      </c>
      <c r="CD49" s="1096"/>
      <c r="CE49" s="1096"/>
      <c r="CF49" s="1096"/>
      <c r="CG49" s="1097"/>
      <c r="CI49" s="1448"/>
      <c r="CJ49" s="1449"/>
      <c r="CK49" s="1449"/>
      <c r="CL49" s="1449"/>
      <c r="CM49" s="1449"/>
      <c r="CN49" s="1449"/>
      <c r="CO49" s="1449"/>
      <c r="CP49" s="1449"/>
      <c r="CQ49" s="1449"/>
      <c r="CR49" s="1449"/>
      <c r="CS49" s="1449"/>
      <c r="CT49" s="1449"/>
      <c r="CU49" s="1449"/>
      <c r="CV49" s="1449"/>
      <c r="CW49" s="1449"/>
      <c r="CX49" s="1449"/>
      <c r="CY49" s="1449"/>
      <c r="CZ49" s="1449"/>
      <c r="DA49" s="1449"/>
      <c r="DB49" s="1449"/>
      <c r="DC49" s="1449"/>
      <c r="DD49" s="1449"/>
      <c r="DE49" s="1449"/>
      <c r="DF49" s="1449"/>
      <c r="DG49" s="1449"/>
      <c r="DH49" s="1449"/>
      <c r="DI49" s="1449"/>
      <c r="DJ49" s="1449"/>
      <c r="DK49" s="1449"/>
      <c r="DL49" s="1449"/>
      <c r="DM49" s="1449"/>
      <c r="DN49" s="1449"/>
      <c r="DO49" s="1449"/>
      <c r="DP49" s="1449"/>
      <c r="DQ49" s="1449"/>
      <c r="DR49" s="1449"/>
      <c r="DS49" s="1449"/>
      <c r="DT49" s="1449"/>
      <c r="DU49" s="1449"/>
      <c r="DV49" s="1449"/>
      <c r="DW49" s="1449"/>
      <c r="DX49" s="1450"/>
      <c r="FN49" s="845"/>
      <c r="FO49" s="845"/>
      <c r="FP49" s="845"/>
      <c r="FQ49" s="845"/>
      <c r="FR49" s="845"/>
      <c r="FS49" s="845"/>
      <c r="FT49" s="845"/>
      <c r="FU49" s="845"/>
      <c r="FV49" s="845"/>
      <c r="FW49" s="845"/>
      <c r="FX49" s="845"/>
      <c r="FY49" s="845"/>
      <c r="FZ49" s="845"/>
      <c r="GA49" s="845"/>
      <c r="GB49" s="845"/>
      <c r="GC49" s="845"/>
      <c r="GD49" s="845"/>
      <c r="GE49" s="845"/>
      <c r="GF49" s="845"/>
      <c r="GG49" s="845"/>
      <c r="GH49" s="845"/>
      <c r="GI49" s="845"/>
      <c r="GJ49" s="845"/>
      <c r="GK49" s="845"/>
      <c r="GL49" s="845"/>
      <c r="GM49"/>
      <c r="GO49" s="266"/>
      <c r="GP49" s="739"/>
      <c r="GQ49" s="845"/>
      <c r="GR49" s="739"/>
      <c r="GS49" s="739"/>
      <c r="GT49" s="739"/>
      <c r="GU49" s="739"/>
      <c r="GV49" s="739"/>
      <c r="GW49" s="273" t="s">
        <v>14</v>
      </c>
      <c r="GX49" s="1535" t="e">
        <f>#REF!</f>
        <v>#REF!</v>
      </c>
      <c r="GY49" s="1535"/>
      <c r="GZ49" s="739"/>
      <c r="HA49" s="739"/>
      <c r="HB49" s="739"/>
      <c r="HC49" s="854" t="s">
        <v>425</v>
      </c>
      <c r="HD49" s="1536" t="e">
        <f>#REF!</f>
        <v>#REF!</v>
      </c>
      <c r="HE49" s="1536"/>
      <c r="HF49" s="739"/>
      <c r="HH49" s="153"/>
      <c r="HI49" s="1407" t="e">
        <f>#REF!</f>
        <v>#REF!</v>
      </c>
      <c r="HJ49" s="1408"/>
      <c r="HK49" s="1408"/>
      <c r="HL49" s="1408"/>
      <c r="HM49" s="1408"/>
      <c r="HN49" s="1408"/>
      <c r="HO49" s="1408"/>
      <c r="HP49" s="1408"/>
      <c r="HQ49" s="1408"/>
      <c r="HR49" s="1408"/>
      <c r="HS49" s="1408"/>
      <c r="HT49" s="1408"/>
      <c r="HU49" s="1408"/>
      <c r="HV49" s="1408"/>
      <c r="HW49" s="1408"/>
      <c r="HX49" s="1408"/>
      <c r="HY49" s="1408"/>
      <c r="HZ49" s="1408"/>
      <c r="IA49" s="1408"/>
      <c r="IB49" s="1408"/>
      <c r="IC49" s="1408"/>
      <c r="ID49" s="1408"/>
      <c r="IE49" s="1408"/>
      <c r="IF49" s="1408"/>
      <c r="IG49" s="1408"/>
      <c r="IH49" s="1408"/>
      <c r="II49" s="1408"/>
      <c r="IJ49" s="1408"/>
      <c r="IK49" s="1408"/>
      <c r="IL49" s="1408"/>
      <c r="IM49" s="1408"/>
      <c r="IN49" s="1408"/>
      <c r="IO49" s="1408"/>
      <c r="IP49" s="1408"/>
      <c r="IQ49" s="1408"/>
      <c r="IR49" s="1408"/>
      <c r="IS49" s="1408"/>
      <c r="IT49" s="1408"/>
      <c r="IU49" s="1408"/>
      <c r="IV49" s="1408"/>
      <c r="IW49" s="1408"/>
      <c r="IX49" s="1408"/>
      <c r="IY49" s="1408"/>
      <c r="IZ49" s="1409"/>
      <c r="JC49" s="8"/>
      <c r="JD49" s="464" t="s">
        <v>417</v>
      </c>
      <c r="JE49" s="465"/>
      <c r="JF49" s="465"/>
      <c r="JG49" s="465"/>
      <c r="JH49" s="465"/>
      <c r="JI49" s="465"/>
      <c r="JJ49" s="465"/>
      <c r="JK49" s="465"/>
      <c r="JL49" s="465"/>
      <c r="JM49" s="465"/>
      <c r="JN49" s="465"/>
      <c r="JO49" s="465"/>
      <c r="JP49" s="465"/>
      <c r="JQ49" s="465"/>
      <c r="JR49" s="465"/>
      <c r="JS49" s="465"/>
      <c r="JT49" s="465"/>
      <c r="JU49" s="465"/>
      <c r="JV49" s="465"/>
      <c r="JW49" s="465"/>
      <c r="JX49" s="465"/>
      <c r="JY49" s="465"/>
      <c r="JZ49" s="465"/>
      <c r="KA49" s="465"/>
      <c r="KB49" s="465"/>
      <c r="KC49" s="465"/>
      <c r="KD49" s="45"/>
      <c r="KE49" s="770"/>
      <c r="KF49" s="770"/>
      <c r="KG49" s="770"/>
      <c r="KH49" s="770"/>
      <c r="KI49" s="770"/>
      <c r="KJ49" s="1406" t="e">
        <f>#REF!</f>
        <v>#REF!</v>
      </c>
      <c r="KK49" s="1406"/>
      <c r="KL49" s="1406"/>
      <c r="KM49" s="771"/>
      <c r="KN49" s="773"/>
      <c r="KO49" s="773"/>
      <c r="KP49" s="773"/>
    </row>
    <row r="50" spans="1:302" ht="15" customHeight="1" thickBot="1" x14ac:dyDescent="0.35">
      <c r="A50" s="400" t="e">
        <f>#REF!</f>
        <v>#REF!</v>
      </c>
      <c r="B50" s="737" t="e">
        <f>#REF!</f>
        <v>#REF!</v>
      </c>
      <c r="C50" s="737" t="e">
        <f>#REF!</f>
        <v>#REF!</v>
      </c>
      <c r="D50" s="737" t="e">
        <f>#REF!</f>
        <v>#REF!</v>
      </c>
      <c r="E50" s="737" t="e">
        <f>#REF!</f>
        <v>#REF!</v>
      </c>
      <c r="F50" s="736" t="e">
        <f>#REF!</f>
        <v>#REF!</v>
      </c>
      <c r="G50" s="736" t="e">
        <f>#REF!</f>
        <v>#REF!</v>
      </c>
      <c r="H50" s="736" t="e">
        <f>#REF!</f>
        <v>#REF!</v>
      </c>
      <c r="I50" s="736" t="e">
        <f>#REF!</f>
        <v>#REF!</v>
      </c>
      <c r="J50" s="338" t="e">
        <f t="shared" si="0"/>
        <v>#REF!</v>
      </c>
      <c r="K50" s="339" t="e">
        <f>#REF!</f>
        <v>#REF!</v>
      </c>
      <c r="L50" s="339" t="e">
        <f>#REF!</f>
        <v>#REF!</v>
      </c>
      <c r="M50" s="339" t="e">
        <f>#REF!</f>
        <v>#REF!</v>
      </c>
      <c r="N50" s="341" t="e">
        <f t="shared" si="1"/>
        <v>#REF!</v>
      </c>
      <c r="R50" s="167"/>
      <c r="AC50" s="51"/>
      <c r="AD50" s="1440" t="s">
        <v>1071</v>
      </c>
      <c r="AE50" s="1440"/>
      <c r="AF50" s="1440"/>
      <c r="AG50" s="1440"/>
      <c r="AH50" s="1440"/>
      <c r="AI50" s="1440"/>
      <c r="AJ50" s="52" t="s">
        <v>104</v>
      </c>
      <c r="AK50" s="55"/>
      <c r="AL50" s="582" t="e">
        <f>#REF!</f>
        <v>#REF!</v>
      </c>
      <c r="AM50" s="54"/>
      <c r="AN50" s="114"/>
      <c r="AP50" s="710" t="e">
        <f>#REF!</f>
        <v>#REF!</v>
      </c>
      <c r="AQ50" s="710" t="e">
        <f>#REF!</f>
        <v>#REF!</v>
      </c>
      <c r="AR50" s="710" t="e">
        <f>#REF!</f>
        <v>#REF!</v>
      </c>
      <c r="AS50" s="710" t="e">
        <f>#REF!</f>
        <v>#REF!</v>
      </c>
      <c r="AT50" s="733"/>
      <c r="AU50" s="734"/>
      <c r="AV50" s="734"/>
      <c r="AW50" s="735"/>
      <c r="AX50" s="316" t="e">
        <f>#REF!</f>
        <v>#REF!</v>
      </c>
      <c r="AY50" s="316" t="e">
        <f>#REF!</f>
        <v>#REF!</v>
      </c>
      <c r="AZ50" s="316" t="e">
        <f>#REF!</f>
        <v>#REF!</v>
      </c>
      <c r="BA50" s="316" t="e">
        <f>#REF!</f>
        <v>#REF!</v>
      </c>
      <c r="BB50" s="316" t="e">
        <f>#REF!</f>
        <v>#REF!</v>
      </c>
      <c r="BC50" s="457"/>
      <c r="BD50" s="316" t="e">
        <f>#REF!</f>
        <v>#REF!</v>
      </c>
      <c r="BE50" s="316" t="e">
        <f>#REF!</f>
        <v>#REF!</v>
      </c>
      <c r="BF50" s="316" t="e">
        <f>#REF!</f>
        <v>#REF!</v>
      </c>
      <c r="BG50" s="316" t="e">
        <f>#REF!</f>
        <v>#REF!</v>
      </c>
      <c r="BH50" s="316" t="e">
        <f>#REF!</f>
        <v>#REF!</v>
      </c>
      <c r="BI50" s="316" t="e">
        <f>#REF!</f>
        <v>#REF!</v>
      </c>
      <c r="BJ50" s="316" t="e">
        <f>#REF!</f>
        <v>#REF!</v>
      </c>
      <c r="BK50" s="316" t="e">
        <f>#REF!</f>
        <v>#REF!</v>
      </c>
      <c r="BL50" s="316" t="e">
        <f>#REF!</f>
        <v>#REF!</v>
      </c>
      <c r="BM50" s="316" t="e">
        <f>#REF!</f>
        <v>#REF!</v>
      </c>
      <c r="BN50" s="316" t="e">
        <f>#REF!</f>
        <v>#REF!</v>
      </c>
      <c r="BO50" s="316" t="e">
        <f>#REF!</f>
        <v>#REF!</v>
      </c>
      <c r="BP50" s="316" t="e">
        <f>#REF!</f>
        <v>#REF!</v>
      </c>
      <c r="BQ50" s="316" t="e">
        <f>#REF!</f>
        <v>#REF!</v>
      </c>
      <c r="BR50" s="316" t="e">
        <f>#REF!</f>
        <v>#REF!</v>
      </c>
      <c r="BS50" s="316" t="e">
        <f>#REF!</f>
        <v>#REF!</v>
      </c>
      <c r="BT50" s="318" t="e">
        <f t="shared" si="2"/>
        <v>#REF!</v>
      </c>
      <c r="BU50" s="318" t="e">
        <f t="shared" si="3"/>
        <v>#REF!</v>
      </c>
      <c r="BV50" s="511"/>
      <c r="BW50" s="424" t="s">
        <v>1</v>
      </c>
      <c r="BX50" s="201"/>
      <c r="BY50" s="215" t="e">
        <f>SUM(BY45:BY49)</f>
        <v>#REF!</v>
      </c>
      <c r="BZ50" s="215" t="e">
        <f>SUM(BZ45:BZ49)</f>
        <v>#REF!</v>
      </c>
      <c r="CA50" s="215" t="e">
        <f>SUM(CA45:CA49)</f>
        <v>#REF!</v>
      </c>
      <c r="CB50" s="208"/>
      <c r="CC50" s="1095" t="e">
        <f>#REF!</f>
        <v>#REF!</v>
      </c>
      <c r="CD50" s="1096"/>
      <c r="CE50" s="1096"/>
      <c r="CF50" s="1096"/>
      <c r="CG50" s="1097"/>
      <c r="CI50" s="1448"/>
      <c r="CJ50" s="1449"/>
      <c r="CK50" s="1449"/>
      <c r="CL50" s="1449"/>
      <c r="CM50" s="1449"/>
      <c r="CN50" s="1449"/>
      <c r="CO50" s="1449"/>
      <c r="CP50" s="1449"/>
      <c r="CQ50" s="1449"/>
      <c r="CR50" s="1449"/>
      <c r="CS50" s="1449"/>
      <c r="CT50" s="1449"/>
      <c r="CU50" s="1449"/>
      <c r="CV50" s="1449"/>
      <c r="CW50" s="1449"/>
      <c r="CX50" s="1449"/>
      <c r="CY50" s="1449"/>
      <c r="CZ50" s="1449"/>
      <c r="DA50" s="1449"/>
      <c r="DB50" s="1449"/>
      <c r="DC50" s="1449"/>
      <c r="DD50" s="1449"/>
      <c r="DE50" s="1449"/>
      <c r="DF50" s="1449"/>
      <c r="DG50" s="1449"/>
      <c r="DH50" s="1449"/>
      <c r="DI50" s="1449"/>
      <c r="DJ50" s="1449"/>
      <c r="DK50" s="1449"/>
      <c r="DL50" s="1449"/>
      <c r="DM50" s="1449"/>
      <c r="DN50" s="1449"/>
      <c r="DO50" s="1449"/>
      <c r="DP50" s="1449"/>
      <c r="DQ50" s="1449"/>
      <c r="DR50" s="1449"/>
      <c r="DS50" s="1449"/>
      <c r="DT50" s="1449"/>
      <c r="DU50" s="1449"/>
      <c r="DV50" s="1449"/>
      <c r="DW50" s="1449"/>
      <c r="DX50" s="1450"/>
      <c r="FN50" s="266" t="s">
        <v>387</v>
      </c>
      <c r="FO50" s="1466" t="s">
        <v>1021</v>
      </c>
      <c r="FP50" s="1467"/>
      <c r="FQ50" s="1467"/>
      <c r="FR50" s="1467"/>
      <c r="FS50" s="1467"/>
      <c r="FT50" s="1467"/>
      <c r="FU50" s="1467"/>
      <c r="FV50" s="1467"/>
      <c r="FW50" s="1467"/>
      <c r="FX50" s="1467"/>
      <c r="FY50" s="1467"/>
      <c r="FZ50" s="1467"/>
      <c r="GA50" s="1467"/>
      <c r="GB50" s="1467"/>
      <c r="GC50" s="1467"/>
      <c r="GD50" s="1467"/>
      <c r="GE50" s="1467"/>
      <c r="GF50" s="1467"/>
      <c r="GG50" s="1467"/>
      <c r="GH50" s="1467"/>
      <c r="GI50" s="1467"/>
      <c r="GJ50" s="1467"/>
      <c r="GK50" s="1467"/>
      <c r="GL50" s="1468"/>
      <c r="GM50"/>
      <c r="GO50" s="266"/>
      <c r="GP50" s="739"/>
      <c r="GQ50" s="845"/>
      <c r="GR50" s="739"/>
      <c r="GS50" s="739"/>
      <c r="GT50" s="739"/>
      <c r="GU50" s="739"/>
      <c r="GV50" s="739"/>
      <c r="GW50" s="273"/>
      <c r="GX50" s="449"/>
      <c r="GY50" s="449"/>
      <c r="GZ50" s="264"/>
      <c r="HA50" s="264"/>
      <c r="HB50" s="264"/>
      <c r="HC50" s="393"/>
      <c r="HD50" s="450"/>
      <c r="HE50" s="450"/>
      <c r="HF50" s="264"/>
      <c r="HH50" s="153"/>
      <c r="HI50" s="1410"/>
      <c r="HJ50" s="1411"/>
      <c r="HK50" s="1411"/>
      <c r="HL50" s="1411"/>
      <c r="HM50" s="1411"/>
      <c r="HN50" s="1411"/>
      <c r="HO50" s="1411"/>
      <c r="HP50" s="1411"/>
      <c r="HQ50" s="1411"/>
      <c r="HR50" s="1411"/>
      <c r="HS50" s="1411"/>
      <c r="HT50" s="1411"/>
      <c r="HU50" s="1411"/>
      <c r="HV50" s="1411"/>
      <c r="HW50" s="1411"/>
      <c r="HX50" s="1411"/>
      <c r="HY50" s="1411"/>
      <c r="HZ50" s="1411"/>
      <c r="IA50" s="1411"/>
      <c r="IB50" s="1411"/>
      <c r="IC50" s="1411"/>
      <c r="ID50" s="1411"/>
      <c r="IE50" s="1411"/>
      <c r="IF50" s="1411"/>
      <c r="IG50" s="1411"/>
      <c r="IH50" s="1411"/>
      <c r="II50" s="1411"/>
      <c r="IJ50" s="1411"/>
      <c r="IK50" s="1411"/>
      <c r="IL50" s="1411"/>
      <c r="IM50" s="1411"/>
      <c r="IN50" s="1411"/>
      <c r="IO50" s="1411"/>
      <c r="IP50" s="1411"/>
      <c r="IQ50" s="1411"/>
      <c r="IR50" s="1411"/>
      <c r="IS50" s="1411"/>
      <c r="IT50" s="1411"/>
      <c r="IU50" s="1411"/>
      <c r="IV50" s="1411"/>
      <c r="IW50" s="1411"/>
      <c r="IX50" s="1411"/>
      <c r="IY50" s="1411"/>
      <c r="IZ50" s="1412"/>
      <c r="JC50" s="8"/>
      <c r="JD50" s="467"/>
      <c r="JE50" s="8"/>
      <c r="JF50" s="8"/>
      <c r="JG50" s="8"/>
      <c r="JH50" s="8"/>
      <c r="JI50" s="8"/>
      <c r="JJ50" s="8"/>
      <c r="JK50" s="8"/>
      <c r="JL50" s="8"/>
      <c r="JM50" s="8"/>
      <c r="JN50" s="8"/>
      <c r="JO50" s="8"/>
      <c r="JP50" s="8"/>
      <c r="JQ50" s="8"/>
      <c r="JR50" s="8"/>
      <c r="JS50" s="8"/>
      <c r="JT50" s="8"/>
      <c r="JU50" s="8"/>
      <c r="JV50" s="8"/>
      <c r="JW50" s="8"/>
      <c r="JX50" s="8"/>
      <c r="JY50" s="8"/>
      <c r="JZ50" s="8"/>
      <c r="KA50" s="8"/>
      <c r="KB50" s="8"/>
      <c r="KC50" s="8"/>
      <c r="KD50" s="8"/>
      <c r="KE50" s="774"/>
      <c r="KF50" s="774"/>
      <c r="KG50" s="774"/>
      <c r="KH50" s="774"/>
      <c r="KI50" s="774"/>
      <c r="KJ50" s="775"/>
      <c r="KK50" s="775"/>
      <c r="KL50" s="775"/>
      <c r="KM50" s="774"/>
      <c r="KN50" s="773"/>
      <c r="KO50" s="773"/>
      <c r="KP50" s="773"/>
    </row>
    <row r="51" spans="1:302" ht="15" customHeight="1" thickBot="1" x14ac:dyDescent="0.35">
      <c r="A51" s="400" t="e">
        <f>#REF!</f>
        <v>#REF!</v>
      </c>
      <c r="B51" s="737" t="e">
        <f>#REF!</f>
        <v>#REF!</v>
      </c>
      <c r="C51" s="737" t="e">
        <f>#REF!</f>
        <v>#REF!</v>
      </c>
      <c r="D51" s="737" t="e">
        <f>#REF!</f>
        <v>#REF!</v>
      </c>
      <c r="E51" s="737" t="e">
        <f>#REF!</f>
        <v>#REF!</v>
      </c>
      <c r="F51" s="736" t="e">
        <f>#REF!</f>
        <v>#REF!</v>
      </c>
      <c r="G51" s="736" t="e">
        <f>#REF!</f>
        <v>#REF!</v>
      </c>
      <c r="H51" s="736" t="e">
        <f>#REF!</f>
        <v>#REF!</v>
      </c>
      <c r="I51" s="736" t="e">
        <f>#REF!</f>
        <v>#REF!</v>
      </c>
      <c r="J51" s="338" t="e">
        <f t="shared" si="0"/>
        <v>#REF!</v>
      </c>
      <c r="K51" s="339" t="e">
        <f>#REF!</f>
        <v>#REF!</v>
      </c>
      <c r="L51" s="339" t="e">
        <f>#REF!</f>
        <v>#REF!</v>
      </c>
      <c r="M51" s="339" t="e">
        <f>#REF!</f>
        <v>#REF!</v>
      </c>
      <c r="N51" s="341" t="e">
        <f t="shared" si="1"/>
        <v>#REF!</v>
      </c>
      <c r="AC51" s="51"/>
      <c r="AD51" s="1440" t="s">
        <v>1072</v>
      </c>
      <c r="AE51" s="1440"/>
      <c r="AF51" s="1440"/>
      <c r="AG51" s="1440"/>
      <c r="AH51" s="1440"/>
      <c r="AI51" s="1440"/>
      <c r="AJ51" s="52"/>
      <c r="AK51" s="55"/>
      <c r="AL51" s="582" t="e">
        <f>#REF!</f>
        <v>#REF!</v>
      </c>
      <c r="AM51" s="54"/>
      <c r="AN51" s="114"/>
      <c r="AP51" s="710" t="e">
        <f>#REF!</f>
        <v>#REF!</v>
      </c>
      <c r="AQ51" s="710" t="e">
        <f>#REF!</f>
        <v>#REF!</v>
      </c>
      <c r="AR51" s="710" t="e">
        <f>#REF!</f>
        <v>#REF!</v>
      </c>
      <c r="AS51" s="710" t="e">
        <f>#REF!</f>
        <v>#REF!</v>
      </c>
      <c r="AT51" s="733"/>
      <c r="AU51" s="734"/>
      <c r="AV51" s="734"/>
      <c r="AW51" s="735"/>
      <c r="AX51" s="316" t="e">
        <f>#REF!</f>
        <v>#REF!</v>
      </c>
      <c r="AY51" s="316" t="e">
        <f>#REF!</f>
        <v>#REF!</v>
      </c>
      <c r="AZ51" s="316" t="e">
        <f>#REF!</f>
        <v>#REF!</v>
      </c>
      <c r="BA51" s="316" t="e">
        <f>#REF!</f>
        <v>#REF!</v>
      </c>
      <c r="BB51" s="316" t="e">
        <f>#REF!</f>
        <v>#REF!</v>
      </c>
      <c r="BC51" s="457"/>
      <c r="BD51" s="316" t="e">
        <f>#REF!</f>
        <v>#REF!</v>
      </c>
      <c r="BE51" s="316" t="e">
        <f>#REF!</f>
        <v>#REF!</v>
      </c>
      <c r="BF51" s="316" t="e">
        <f>#REF!</f>
        <v>#REF!</v>
      </c>
      <c r="BG51" s="316" t="e">
        <f>#REF!</f>
        <v>#REF!</v>
      </c>
      <c r="BH51" s="316" t="e">
        <f>#REF!</f>
        <v>#REF!</v>
      </c>
      <c r="BI51" s="316" t="e">
        <f>#REF!</f>
        <v>#REF!</v>
      </c>
      <c r="BJ51" s="316" t="e">
        <f>#REF!</f>
        <v>#REF!</v>
      </c>
      <c r="BK51" s="316" t="e">
        <f>#REF!</f>
        <v>#REF!</v>
      </c>
      <c r="BL51" s="316" t="e">
        <f>#REF!</f>
        <v>#REF!</v>
      </c>
      <c r="BM51" s="316" t="e">
        <f>#REF!</f>
        <v>#REF!</v>
      </c>
      <c r="BN51" s="316" t="e">
        <f>#REF!</f>
        <v>#REF!</v>
      </c>
      <c r="BO51" s="316" t="e">
        <f>#REF!</f>
        <v>#REF!</v>
      </c>
      <c r="BP51" s="316" t="e">
        <f>#REF!</f>
        <v>#REF!</v>
      </c>
      <c r="BQ51" s="316" t="e">
        <f>#REF!</f>
        <v>#REF!</v>
      </c>
      <c r="BR51" s="316" t="e">
        <f>#REF!</f>
        <v>#REF!</v>
      </c>
      <c r="BS51" s="316" t="e">
        <f>#REF!</f>
        <v>#REF!</v>
      </c>
      <c r="BT51" s="318" t="e">
        <f t="shared" si="2"/>
        <v>#REF!</v>
      </c>
      <c r="BU51" s="318" t="e">
        <f t="shared" si="3"/>
        <v>#REF!</v>
      </c>
      <c r="BV51" s="155"/>
      <c r="BW51" s="221" t="s">
        <v>4</v>
      </c>
      <c r="BX51" s="222"/>
      <c r="BY51" s="191"/>
      <c r="BZ51" s="140"/>
      <c r="CA51" s="140"/>
      <c r="CB51" s="208"/>
      <c r="CC51" s="1095" t="e">
        <f>#REF!</f>
        <v>#REF!</v>
      </c>
      <c r="CD51" s="1096"/>
      <c r="CE51" s="1096"/>
      <c r="CF51" s="1096"/>
      <c r="CG51" s="1097"/>
      <c r="CI51" s="1451"/>
      <c r="CJ51" s="1452"/>
      <c r="CK51" s="1452"/>
      <c r="CL51" s="1452"/>
      <c r="CM51" s="1452"/>
      <c r="CN51" s="1452"/>
      <c r="CO51" s="1452"/>
      <c r="CP51" s="1452"/>
      <c r="CQ51" s="1452"/>
      <c r="CR51" s="1452"/>
      <c r="CS51" s="1452"/>
      <c r="CT51" s="1452"/>
      <c r="CU51" s="1452"/>
      <c r="CV51" s="1452"/>
      <c r="CW51" s="1452"/>
      <c r="CX51" s="1452"/>
      <c r="CY51" s="1452"/>
      <c r="CZ51" s="1452"/>
      <c r="DA51" s="1452"/>
      <c r="DB51" s="1452"/>
      <c r="DC51" s="1452"/>
      <c r="DD51" s="1452"/>
      <c r="DE51" s="1452"/>
      <c r="DF51" s="1452"/>
      <c r="DG51" s="1452"/>
      <c r="DH51" s="1452"/>
      <c r="DI51" s="1452"/>
      <c r="DJ51" s="1452"/>
      <c r="DK51" s="1452"/>
      <c r="DL51" s="1452"/>
      <c r="DM51" s="1452"/>
      <c r="DN51" s="1452"/>
      <c r="DO51" s="1452"/>
      <c r="DP51" s="1452"/>
      <c r="DQ51" s="1452"/>
      <c r="DR51" s="1452"/>
      <c r="DS51" s="1452"/>
      <c r="DT51" s="1452"/>
      <c r="DU51" s="1452"/>
      <c r="DV51" s="1452"/>
      <c r="DW51" s="1452"/>
      <c r="DX51" s="1453"/>
      <c r="FN51" s="271"/>
      <c r="FO51" s="739"/>
      <c r="FP51" s="739"/>
      <c r="FQ51" s="739"/>
      <c r="FR51" s="739"/>
      <c r="FS51" s="739"/>
      <c r="FT51" s="739"/>
      <c r="FU51" s="739"/>
      <c r="FV51" s="739"/>
      <c r="FW51" s="739"/>
      <c r="FX51" s="739"/>
      <c r="FY51" s="739"/>
      <c r="FZ51" s="739"/>
      <c r="GA51" s="739"/>
      <c r="GB51" s="739"/>
      <c r="GC51" s="739"/>
      <c r="GD51" s="739"/>
      <c r="GE51" s="739"/>
      <c r="GF51" s="739"/>
      <c r="GG51" s="739"/>
      <c r="GH51" s="739"/>
      <c r="GI51" s="739"/>
      <c r="GJ51" s="739"/>
      <c r="GK51" s="739"/>
      <c r="GL51" s="739"/>
      <c r="GO51" s="266"/>
      <c r="GP51" s="422" t="e">
        <f>#REF!</f>
        <v>#REF!</v>
      </c>
      <c r="GQ51" s="845"/>
      <c r="GR51" s="259" t="s">
        <v>1023</v>
      </c>
      <c r="GS51" s="739"/>
      <c r="GT51" s="739"/>
      <c r="GU51" s="739"/>
      <c r="GV51" s="739"/>
      <c r="GW51" s="273"/>
      <c r="GX51" s="449"/>
      <c r="GY51" s="449"/>
      <c r="GZ51" s="264"/>
      <c r="HA51" s="264"/>
      <c r="HB51" s="264"/>
      <c r="HC51" s="393"/>
      <c r="HD51" s="450"/>
      <c r="HE51" s="450"/>
      <c r="HF51" s="264"/>
      <c r="HH51" s="153"/>
      <c r="HI51" s="1410"/>
      <c r="HJ51" s="1411"/>
      <c r="HK51" s="1411"/>
      <c r="HL51" s="1411"/>
      <c r="HM51" s="1411"/>
      <c r="HN51" s="1411"/>
      <c r="HO51" s="1411"/>
      <c r="HP51" s="1411"/>
      <c r="HQ51" s="1411"/>
      <c r="HR51" s="1411"/>
      <c r="HS51" s="1411"/>
      <c r="HT51" s="1411"/>
      <c r="HU51" s="1411"/>
      <c r="HV51" s="1411"/>
      <c r="HW51" s="1411"/>
      <c r="HX51" s="1411"/>
      <c r="HY51" s="1411"/>
      <c r="HZ51" s="1411"/>
      <c r="IA51" s="1411"/>
      <c r="IB51" s="1411"/>
      <c r="IC51" s="1411"/>
      <c r="ID51" s="1411"/>
      <c r="IE51" s="1411"/>
      <c r="IF51" s="1411"/>
      <c r="IG51" s="1411"/>
      <c r="IH51" s="1411"/>
      <c r="II51" s="1411"/>
      <c r="IJ51" s="1411"/>
      <c r="IK51" s="1411"/>
      <c r="IL51" s="1411"/>
      <c r="IM51" s="1411"/>
      <c r="IN51" s="1411"/>
      <c r="IO51" s="1411"/>
      <c r="IP51" s="1411"/>
      <c r="IQ51" s="1411"/>
      <c r="IR51" s="1411"/>
      <c r="IS51" s="1411"/>
      <c r="IT51" s="1411"/>
      <c r="IU51" s="1411"/>
      <c r="IV51" s="1411"/>
      <c r="IW51" s="1411"/>
      <c r="IX51" s="1411"/>
      <c r="IY51" s="1411"/>
      <c r="IZ51" s="1412"/>
      <c r="JC51" s="8"/>
      <c r="JD51" s="1330" t="s">
        <v>716</v>
      </c>
      <c r="JE51" s="1331"/>
      <c r="JF51" s="1331"/>
      <c r="JG51" s="1331"/>
      <c r="JH51" s="1331"/>
      <c r="JI51" s="1331"/>
      <c r="JJ51" s="1331"/>
      <c r="JK51" s="1331"/>
      <c r="JL51" s="1331"/>
      <c r="JM51" s="1331"/>
      <c r="JN51" s="1331"/>
      <c r="JO51" s="8"/>
      <c r="JP51" s="8"/>
      <c r="JQ51" s="8"/>
      <c r="JR51" s="8"/>
      <c r="JS51" s="8"/>
      <c r="JT51" s="8"/>
      <c r="JU51" s="8"/>
      <c r="JV51" s="8"/>
      <c r="JW51" s="8"/>
      <c r="JX51" s="8"/>
      <c r="JY51" s="8"/>
      <c r="JZ51" s="8"/>
      <c r="KA51" s="8"/>
      <c r="KB51" s="8"/>
      <c r="KC51" s="8"/>
      <c r="KD51" s="8"/>
      <c r="KE51" s="399"/>
      <c r="KF51" s="399"/>
      <c r="KG51" s="399"/>
      <c r="KH51" s="8"/>
      <c r="KI51" s="8"/>
      <c r="KJ51" s="8"/>
      <c r="KK51" s="8"/>
      <c r="KL51" s="8"/>
      <c r="KM51" s="8"/>
      <c r="KN51" s="773"/>
      <c r="KO51" s="773"/>
      <c r="KP51" s="773"/>
    </row>
    <row r="52" spans="1:302" ht="15" customHeight="1" thickBot="1" x14ac:dyDescent="0.35">
      <c r="A52" s="400" t="e">
        <f>#REF!</f>
        <v>#REF!</v>
      </c>
      <c r="B52" s="737" t="e">
        <f>#REF!</f>
        <v>#REF!</v>
      </c>
      <c r="C52" s="737" t="e">
        <f>#REF!</f>
        <v>#REF!</v>
      </c>
      <c r="D52" s="737" t="e">
        <f>#REF!</f>
        <v>#REF!</v>
      </c>
      <c r="E52" s="737" t="e">
        <f>#REF!</f>
        <v>#REF!</v>
      </c>
      <c r="F52" s="736" t="e">
        <f>#REF!</f>
        <v>#REF!</v>
      </c>
      <c r="G52" s="736" t="e">
        <f>#REF!</f>
        <v>#REF!</v>
      </c>
      <c r="H52" s="736" t="e">
        <f>#REF!</f>
        <v>#REF!</v>
      </c>
      <c r="I52" s="736" t="e">
        <f>#REF!</f>
        <v>#REF!</v>
      </c>
      <c r="J52" s="338" t="e">
        <f t="shared" si="0"/>
        <v>#REF!</v>
      </c>
      <c r="K52" s="339" t="e">
        <f>#REF!</f>
        <v>#REF!</v>
      </c>
      <c r="L52" s="339" t="e">
        <f>#REF!</f>
        <v>#REF!</v>
      </c>
      <c r="M52" s="339" t="e">
        <f>#REF!</f>
        <v>#REF!</v>
      </c>
      <c r="N52" s="341" t="e">
        <f t="shared" si="1"/>
        <v>#REF!</v>
      </c>
      <c r="AC52" s="51"/>
      <c r="AD52" s="385" t="s">
        <v>1073</v>
      </c>
      <c r="AE52" s="43"/>
      <c r="AF52" s="43"/>
      <c r="AG52" s="43"/>
      <c r="AH52" s="43"/>
      <c r="AI52" s="46"/>
      <c r="AJ52" s="52"/>
      <c r="AK52" s="55"/>
      <c r="AL52" s="582" t="e">
        <f>#REF!</f>
        <v>#REF!</v>
      </c>
      <c r="AM52" s="54"/>
      <c r="AN52" s="114"/>
      <c r="AP52" s="710" t="e">
        <f>#REF!</f>
        <v>#REF!</v>
      </c>
      <c r="AQ52" s="710" t="e">
        <f>#REF!</f>
        <v>#REF!</v>
      </c>
      <c r="AR52" s="710" t="e">
        <f>#REF!</f>
        <v>#REF!</v>
      </c>
      <c r="AS52" s="710" t="e">
        <f>#REF!</f>
        <v>#REF!</v>
      </c>
      <c r="AT52" s="733"/>
      <c r="AU52" s="734"/>
      <c r="AV52" s="734"/>
      <c r="AW52" s="735"/>
      <c r="AX52" s="316" t="e">
        <f>#REF!</f>
        <v>#REF!</v>
      </c>
      <c r="AY52" s="316" t="e">
        <f>#REF!</f>
        <v>#REF!</v>
      </c>
      <c r="AZ52" s="316" t="e">
        <f>#REF!</f>
        <v>#REF!</v>
      </c>
      <c r="BA52" s="316" t="e">
        <f>#REF!</f>
        <v>#REF!</v>
      </c>
      <c r="BB52" s="316" t="e">
        <f>#REF!</f>
        <v>#REF!</v>
      </c>
      <c r="BC52" s="457"/>
      <c r="BD52" s="316" t="e">
        <f>#REF!</f>
        <v>#REF!</v>
      </c>
      <c r="BE52" s="316" t="e">
        <f>#REF!</f>
        <v>#REF!</v>
      </c>
      <c r="BF52" s="316" t="e">
        <f>#REF!</f>
        <v>#REF!</v>
      </c>
      <c r="BG52" s="316" t="e">
        <f>#REF!</f>
        <v>#REF!</v>
      </c>
      <c r="BH52" s="316" t="e">
        <f>#REF!</f>
        <v>#REF!</v>
      </c>
      <c r="BI52" s="316" t="e">
        <f>#REF!</f>
        <v>#REF!</v>
      </c>
      <c r="BJ52" s="316" t="e">
        <f>#REF!</f>
        <v>#REF!</v>
      </c>
      <c r="BK52" s="316" t="e">
        <f>#REF!</f>
        <v>#REF!</v>
      </c>
      <c r="BL52" s="316" t="e">
        <f>#REF!</f>
        <v>#REF!</v>
      </c>
      <c r="BM52" s="316" t="e">
        <f>#REF!</f>
        <v>#REF!</v>
      </c>
      <c r="BN52" s="316" t="e">
        <f>#REF!</f>
        <v>#REF!</v>
      </c>
      <c r="BO52" s="316" t="e">
        <f>#REF!</f>
        <v>#REF!</v>
      </c>
      <c r="BP52" s="316" t="e">
        <f>#REF!</f>
        <v>#REF!</v>
      </c>
      <c r="BQ52" s="316" t="e">
        <f>#REF!</f>
        <v>#REF!</v>
      </c>
      <c r="BR52" s="316" t="e">
        <f>#REF!</f>
        <v>#REF!</v>
      </c>
      <c r="BS52" s="316" t="e">
        <f>#REF!</f>
        <v>#REF!</v>
      </c>
      <c r="BT52" s="318" t="e">
        <f t="shared" si="2"/>
        <v>#REF!</v>
      </c>
      <c r="BU52" s="318" t="e">
        <f t="shared" si="3"/>
        <v>#REF!</v>
      </c>
      <c r="BV52" s="155"/>
      <c r="BW52" s="193" t="s">
        <v>183</v>
      </c>
      <c r="BX52" s="190"/>
      <c r="BY52" s="203" t="e">
        <f>#REF!</f>
        <v>#REF!</v>
      </c>
      <c r="BZ52" s="203" t="e">
        <f>#REF!</f>
        <v>#REF!</v>
      </c>
      <c r="CA52" s="203" t="e">
        <f>#REF!</f>
        <v>#REF!</v>
      </c>
      <c r="CB52" s="208"/>
      <c r="CC52" s="1095" t="e">
        <f>#REF!</f>
        <v>#REF!</v>
      </c>
      <c r="CD52" s="1096"/>
      <c r="CE52" s="1096"/>
      <c r="CF52" s="1096"/>
      <c r="CG52" s="1097"/>
      <c r="CI52" s="1457" t="s">
        <v>938</v>
      </c>
      <c r="CJ52" s="1458"/>
      <c r="CK52" s="1458"/>
      <c r="CL52" s="1458"/>
      <c r="CM52" s="1458"/>
      <c r="CN52" s="1458"/>
      <c r="CO52" s="1458"/>
      <c r="CP52" s="1458"/>
      <c r="CQ52" s="1458"/>
      <c r="CR52" s="1458"/>
      <c r="CS52" s="1458"/>
      <c r="CT52" s="1458"/>
      <c r="CU52" s="1458"/>
      <c r="CV52" s="1458"/>
      <c r="CW52" s="1458"/>
      <c r="CX52" s="1458"/>
      <c r="CY52" s="1458"/>
      <c r="CZ52" s="1458"/>
      <c r="DA52" s="1458"/>
      <c r="DB52" s="1458"/>
      <c r="DC52" s="1458"/>
      <c r="DD52" s="1458"/>
      <c r="DE52" s="1458"/>
      <c r="DF52" s="1458"/>
      <c r="DG52" s="1458"/>
      <c r="DH52" s="1458"/>
      <c r="DI52" s="1458"/>
      <c r="DJ52" s="1458"/>
      <c r="DK52" s="1458"/>
      <c r="DL52" s="1458"/>
      <c r="DM52" s="1458"/>
      <c r="DN52" s="1458"/>
      <c r="DO52" s="1458"/>
      <c r="DP52" s="1458"/>
      <c r="DQ52" s="1458"/>
      <c r="DR52" s="1458"/>
      <c r="DS52" s="1458"/>
      <c r="DT52" s="1458"/>
      <c r="DU52" s="1458"/>
      <c r="DV52" s="1458"/>
      <c r="DW52" s="1458"/>
      <c r="DX52" s="1459"/>
      <c r="FN52" s="271"/>
      <c r="FO52" s="262" t="s">
        <v>7</v>
      </c>
      <c r="FP52" s="739"/>
      <c r="FQ52" s="739"/>
      <c r="FR52" s="739"/>
      <c r="FS52" s="739"/>
      <c r="FT52" s="739"/>
      <c r="FU52" s="739"/>
      <c r="FV52" s="739"/>
      <c r="FW52" s="739"/>
      <c r="FX52" s="739"/>
      <c r="FY52" s="470" t="e">
        <f>#REF!</f>
        <v>#REF!</v>
      </c>
      <c r="FZ52" s="739"/>
      <c r="GA52" s="852"/>
      <c r="GB52" s="739"/>
      <c r="GC52" s="739"/>
      <c r="GD52" s="854" t="s">
        <v>8</v>
      </c>
      <c r="GE52" s="1488" t="e">
        <f>#REF!</f>
        <v>#REF!</v>
      </c>
      <c r="GF52" s="1489"/>
      <c r="GG52" s="1489"/>
      <c r="GH52" s="1489"/>
      <c r="GI52" s="1489"/>
      <c r="GJ52" s="1489"/>
      <c r="GK52" s="1489"/>
      <c r="GL52" s="1489"/>
      <c r="GO52" s="266"/>
      <c r="GP52" s="739"/>
      <c r="GQ52" s="845"/>
      <c r="GR52" s="276"/>
      <c r="GS52" s="276"/>
      <c r="GT52" s="276"/>
      <c r="GU52" s="739"/>
      <c r="GV52" s="739"/>
      <c r="GW52" s="269"/>
      <c r="GX52" s="739"/>
      <c r="GY52" s="269"/>
      <c r="GZ52" s="269"/>
      <c r="HA52" s="739"/>
      <c r="HB52" s="739"/>
      <c r="HC52" s="739"/>
      <c r="HD52" s="450"/>
      <c r="HE52" s="450"/>
      <c r="HF52" s="450"/>
      <c r="HH52" s="153"/>
      <c r="HI52" s="1410"/>
      <c r="HJ52" s="1411"/>
      <c r="HK52" s="1411"/>
      <c r="HL52" s="1411"/>
      <c r="HM52" s="1411"/>
      <c r="HN52" s="1411"/>
      <c r="HO52" s="1411"/>
      <c r="HP52" s="1411"/>
      <c r="HQ52" s="1411"/>
      <c r="HR52" s="1411"/>
      <c r="HS52" s="1411"/>
      <c r="HT52" s="1411"/>
      <c r="HU52" s="1411"/>
      <c r="HV52" s="1411"/>
      <c r="HW52" s="1411"/>
      <c r="HX52" s="1411"/>
      <c r="HY52" s="1411"/>
      <c r="HZ52" s="1411"/>
      <c r="IA52" s="1411"/>
      <c r="IB52" s="1411"/>
      <c r="IC52" s="1411"/>
      <c r="ID52" s="1411"/>
      <c r="IE52" s="1411"/>
      <c r="IF52" s="1411"/>
      <c r="IG52" s="1411"/>
      <c r="IH52" s="1411"/>
      <c r="II52" s="1411"/>
      <c r="IJ52" s="1411"/>
      <c r="IK52" s="1411"/>
      <c r="IL52" s="1411"/>
      <c r="IM52" s="1411"/>
      <c r="IN52" s="1411"/>
      <c r="IO52" s="1411"/>
      <c r="IP52" s="1411"/>
      <c r="IQ52" s="1411"/>
      <c r="IR52" s="1411"/>
      <c r="IS52" s="1411"/>
      <c r="IT52" s="1411"/>
      <c r="IU52" s="1411"/>
      <c r="IV52" s="1411"/>
      <c r="IW52" s="1411"/>
      <c r="IX52" s="1411"/>
      <c r="IY52" s="1411"/>
      <c r="IZ52" s="1412"/>
      <c r="JC52" s="8"/>
      <c r="JD52" s="1324" t="e">
        <f>#REF!</f>
        <v>#REF!</v>
      </c>
      <c r="JE52" s="1325"/>
      <c r="JF52" s="1325"/>
      <c r="JG52" s="1325"/>
      <c r="JH52" s="1325"/>
      <c r="JI52" s="1325"/>
      <c r="JJ52" s="1325"/>
      <c r="JK52" s="1325"/>
      <c r="JL52" s="1325"/>
      <c r="JM52" s="1325"/>
      <c r="JN52" s="1325"/>
      <c r="JO52" s="104"/>
      <c r="JP52" s="1332" t="e">
        <f>#REF!</f>
        <v>#REF!</v>
      </c>
      <c r="JQ52" s="1332"/>
      <c r="JR52" s="1332"/>
      <c r="JS52" s="1332"/>
      <c r="JT52" s="1332"/>
      <c r="JU52" s="1332"/>
      <c r="JV52" s="1332"/>
      <c r="JW52" s="1332"/>
      <c r="JX52" s="1332"/>
      <c r="JY52" s="1332"/>
      <c r="JZ52" s="1332"/>
      <c r="KA52" s="1332"/>
      <c r="KB52" s="1332"/>
      <c r="KC52" s="1332"/>
      <c r="KD52" s="1332"/>
      <c r="KE52" s="1332"/>
      <c r="KF52" s="1332"/>
      <c r="KG52" s="104"/>
      <c r="KH52" s="1333" t="e">
        <f>#REF!</f>
        <v>#REF!</v>
      </c>
      <c r="KI52" s="1333"/>
      <c r="KJ52" s="1333"/>
      <c r="KK52" s="1333"/>
      <c r="KL52" s="1333"/>
      <c r="KM52" s="1334"/>
      <c r="KN52" s="773"/>
      <c r="KO52" s="773"/>
      <c r="KP52" s="773"/>
    </row>
    <row r="53" spans="1:302" ht="15" customHeight="1" thickBot="1" x14ac:dyDescent="0.35">
      <c r="A53" s="400" t="e">
        <f>#REF!</f>
        <v>#REF!</v>
      </c>
      <c r="B53" s="737" t="e">
        <f>#REF!</f>
        <v>#REF!</v>
      </c>
      <c r="C53" s="737" t="e">
        <f>#REF!</f>
        <v>#REF!</v>
      </c>
      <c r="D53" s="737" t="e">
        <f>#REF!</f>
        <v>#REF!</v>
      </c>
      <c r="E53" s="737" t="e">
        <f>#REF!</f>
        <v>#REF!</v>
      </c>
      <c r="F53" s="736" t="e">
        <f>#REF!</f>
        <v>#REF!</v>
      </c>
      <c r="G53" s="736" t="e">
        <f>#REF!</f>
        <v>#REF!</v>
      </c>
      <c r="H53" s="736" t="e">
        <f>#REF!</f>
        <v>#REF!</v>
      </c>
      <c r="I53" s="736" t="e">
        <f>#REF!</f>
        <v>#REF!</v>
      </c>
      <c r="J53" s="338" t="e">
        <f t="shared" si="0"/>
        <v>#REF!</v>
      </c>
      <c r="K53" s="339" t="e">
        <f>#REF!</f>
        <v>#REF!</v>
      </c>
      <c r="L53" s="339" t="e">
        <f>#REF!</f>
        <v>#REF!</v>
      </c>
      <c r="M53" s="339" t="e">
        <f>#REF!</f>
        <v>#REF!</v>
      </c>
      <c r="N53" s="341" t="e">
        <f t="shared" si="1"/>
        <v>#REF!</v>
      </c>
      <c r="AC53" s="51"/>
      <c r="AD53" s="43" t="s">
        <v>140</v>
      </c>
      <c r="AE53" s="43"/>
      <c r="AF53" s="43"/>
      <c r="AG53" s="43"/>
      <c r="AH53" s="43"/>
      <c r="AI53" s="46"/>
      <c r="AJ53" s="52" t="s">
        <v>104</v>
      </c>
      <c r="AK53" s="55"/>
      <c r="AL53" s="582" t="e">
        <f>#REF!</f>
        <v>#REF!</v>
      </c>
      <c r="AM53" s="54"/>
      <c r="AN53" s="114"/>
      <c r="AP53" s="710" t="e">
        <f>#REF!</f>
        <v>#REF!</v>
      </c>
      <c r="AQ53" s="710" t="e">
        <f>#REF!</f>
        <v>#REF!</v>
      </c>
      <c r="AR53" s="710" t="e">
        <f>#REF!</f>
        <v>#REF!</v>
      </c>
      <c r="AS53" s="710" t="e">
        <f>#REF!</f>
        <v>#REF!</v>
      </c>
      <c r="AT53" s="733"/>
      <c r="AU53" s="734"/>
      <c r="AV53" s="734"/>
      <c r="AW53" s="735"/>
      <c r="AX53" s="316" t="e">
        <f>#REF!</f>
        <v>#REF!</v>
      </c>
      <c r="AY53" s="316" t="e">
        <f>#REF!</f>
        <v>#REF!</v>
      </c>
      <c r="AZ53" s="316" t="e">
        <f>#REF!</f>
        <v>#REF!</v>
      </c>
      <c r="BA53" s="316" t="e">
        <f>#REF!</f>
        <v>#REF!</v>
      </c>
      <c r="BB53" s="316" t="e">
        <f>#REF!</f>
        <v>#REF!</v>
      </c>
      <c r="BC53" s="457"/>
      <c r="BD53" s="316" t="e">
        <f>#REF!</f>
        <v>#REF!</v>
      </c>
      <c r="BE53" s="316" t="e">
        <f>#REF!</f>
        <v>#REF!</v>
      </c>
      <c r="BF53" s="316" t="e">
        <f>#REF!</f>
        <v>#REF!</v>
      </c>
      <c r="BG53" s="316" t="e">
        <f>#REF!</f>
        <v>#REF!</v>
      </c>
      <c r="BH53" s="316" t="e">
        <f>#REF!</f>
        <v>#REF!</v>
      </c>
      <c r="BI53" s="316" t="e">
        <f>#REF!</f>
        <v>#REF!</v>
      </c>
      <c r="BJ53" s="316" t="e">
        <f>#REF!</f>
        <v>#REF!</v>
      </c>
      <c r="BK53" s="316" t="e">
        <f>#REF!</f>
        <v>#REF!</v>
      </c>
      <c r="BL53" s="316" t="e">
        <f>#REF!</f>
        <v>#REF!</v>
      </c>
      <c r="BM53" s="316" t="e">
        <f>#REF!</f>
        <v>#REF!</v>
      </c>
      <c r="BN53" s="316" t="e">
        <f>#REF!</f>
        <v>#REF!</v>
      </c>
      <c r="BO53" s="316" t="e">
        <f>#REF!</f>
        <v>#REF!</v>
      </c>
      <c r="BP53" s="316" t="e">
        <f>#REF!</f>
        <v>#REF!</v>
      </c>
      <c r="BQ53" s="316" t="e">
        <f>#REF!</f>
        <v>#REF!</v>
      </c>
      <c r="BR53" s="316" t="e">
        <f>#REF!</f>
        <v>#REF!</v>
      </c>
      <c r="BS53" s="316" t="e">
        <f>#REF!</f>
        <v>#REF!</v>
      </c>
      <c r="BT53" s="318" t="e">
        <f t="shared" si="2"/>
        <v>#REF!</v>
      </c>
      <c r="BU53" s="318" t="e">
        <f t="shared" si="3"/>
        <v>#REF!</v>
      </c>
      <c r="BV53" s="155"/>
      <c r="BW53" s="193" t="s">
        <v>184</v>
      </c>
      <c r="BX53" s="190"/>
      <c r="BY53" s="203" t="e">
        <f>#REF!</f>
        <v>#REF!</v>
      </c>
      <c r="BZ53" s="203" t="e">
        <f>#REF!</f>
        <v>#REF!</v>
      </c>
      <c r="CA53" s="203" t="e">
        <f>#REF!</f>
        <v>#REF!</v>
      </c>
      <c r="CB53" s="208"/>
      <c r="CC53" s="1095" t="e">
        <f>#REF!</f>
        <v>#REF!</v>
      </c>
      <c r="CD53" s="1096"/>
      <c r="CE53" s="1096"/>
      <c r="CF53" s="1096"/>
      <c r="CG53" s="1097"/>
      <c r="CI53" s="1460"/>
      <c r="CJ53" s="1461"/>
      <c r="CK53" s="1461"/>
      <c r="CL53" s="1461"/>
      <c r="CM53" s="1461"/>
      <c r="CN53" s="1461"/>
      <c r="CO53" s="1461"/>
      <c r="CP53" s="1461"/>
      <c r="CQ53" s="1461"/>
      <c r="CR53" s="1461"/>
      <c r="CS53" s="1461"/>
      <c r="CT53" s="1461"/>
      <c r="CU53" s="1461"/>
      <c r="CV53" s="1461"/>
      <c r="CW53" s="1461"/>
      <c r="CX53" s="1461"/>
      <c r="CY53" s="1461"/>
      <c r="CZ53" s="1461"/>
      <c r="DA53" s="1461"/>
      <c r="DB53" s="1461"/>
      <c r="DC53" s="1461"/>
      <c r="DD53" s="1461"/>
      <c r="DE53" s="1461"/>
      <c r="DF53" s="1461"/>
      <c r="DG53" s="1461"/>
      <c r="DH53" s="1461"/>
      <c r="DI53" s="1461"/>
      <c r="DJ53" s="1461"/>
      <c r="DK53" s="1461"/>
      <c r="DL53" s="1461"/>
      <c r="DM53" s="1461"/>
      <c r="DN53" s="1461"/>
      <c r="DO53" s="1461"/>
      <c r="DP53" s="1461"/>
      <c r="DQ53" s="1461"/>
      <c r="DR53" s="1461"/>
      <c r="DS53" s="1461"/>
      <c r="DT53" s="1461"/>
      <c r="DU53" s="1461"/>
      <c r="DV53" s="1461"/>
      <c r="DW53" s="1461"/>
      <c r="DX53" s="1462"/>
      <c r="FN53" s="271"/>
      <c r="FO53" s="739"/>
      <c r="FP53" s="739"/>
      <c r="FQ53" s="739"/>
      <c r="FR53" s="739"/>
      <c r="FS53" s="739"/>
      <c r="FT53" s="739"/>
      <c r="FU53" s="739"/>
      <c r="FV53" s="739"/>
      <c r="FW53" s="739"/>
      <c r="FX53" s="739"/>
      <c r="FY53" s="739"/>
      <c r="FZ53" s="739"/>
      <c r="GA53" s="739"/>
      <c r="GB53" s="739"/>
      <c r="GC53" s="739"/>
      <c r="GD53" s="739"/>
      <c r="GE53" s="739"/>
      <c r="GF53" s="739"/>
      <c r="GG53" s="739"/>
      <c r="GH53" s="739"/>
      <c r="GI53" s="739"/>
      <c r="GJ53" s="739"/>
      <c r="GK53" s="739"/>
      <c r="GL53" s="739"/>
      <c r="GO53" s="266"/>
      <c r="GP53" s="452" t="e">
        <f>#REF!</f>
        <v>#REF!</v>
      </c>
      <c r="GQ53" s="845"/>
      <c r="GR53" s="259" t="s">
        <v>1019</v>
      </c>
      <c r="GS53" s="739"/>
      <c r="GT53" s="739"/>
      <c r="GU53" s="739"/>
      <c r="GV53" s="739"/>
      <c r="GW53" s="739"/>
      <c r="GX53" s="739"/>
      <c r="GY53" s="739"/>
      <c r="GZ53" s="739"/>
      <c r="HA53" s="739"/>
      <c r="HB53" s="739"/>
      <c r="HC53" s="739"/>
      <c r="HD53" s="739"/>
      <c r="HE53" s="739"/>
      <c r="HF53" s="739"/>
      <c r="HH53" s="153"/>
      <c r="HI53" s="1410"/>
      <c r="HJ53" s="1411"/>
      <c r="HK53" s="1411"/>
      <c r="HL53" s="1411"/>
      <c r="HM53" s="1411"/>
      <c r="HN53" s="1411"/>
      <c r="HO53" s="1411"/>
      <c r="HP53" s="1411"/>
      <c r="HQ53" s="1411"/>
      <c r="HR53" s="1411"/>
      <c r="HS53" s="1411"/>
      <c r="HT53" s="1411"/>
      <c r="HU53" s="1411"/>
      <c r="HV53" s="1411"/>
      <c r="HW53" s="1411"/>
      <c r="HX53" s="1411"/>
      <c r="HY53" s="1411"/>
      <c r="HZ53" s="1411"/>
      <c r="IA53" s="1411"/>
      <c r="IB53" s="1411"/>
      <c r="IC53" s="1411"/>
      <c r="ID53" s="1411"/>
      <c r="IE53" s="1411"/>
      <c r="IF53" s="1411"/>
      <c r="IG53" s="1411"/>
      <c r="IH53" s="1411"/>
      <c r="II53" s="1411"/>
      <c r="IJ53" s="1411"/>
      <c r="IK53" s="1411"/>
      <c r="IL53" s="1411"/>
      <c r="IM53" s="1411"/>
      <c r="IN53" s="1411"/>
      <c r="IO53" s="1411"/>
      <c r="IP53" s="1411"/>
      <c r="IQ53" s="1411"/>
      <c r="IR53" s="1411"/>
      <c r="IS53" s="1411"/>
      <c r="IT53" s="1411"/>
      <c r="IU53" s="1411"/>
      <c r="IV53" s="1411"/>
      <c r="IW53" s="1411"/>
      <c r="IX53" s="1411"/>
      <c r="IY53" s="1411"/>
      <c r="IZ53" s="1412"/>
      <c r="JC53" s="8"/>
      <c r="JD53" s="717"/>
      <c r="JE53" s="774"/>
      <c r="JF53" s="774"/>
      <c r="JG53" s="774"/>
      <c r="JH53" s="774"/>
      <c r="JI53" s="774"/>
      <c r="JJ53" s="774"/>
      <c r="JK53" s="774"/>
      <c r="JL53" s="774"/>
      <c r="JM53" s="774"/>
      <c r="JN53" s="774"/>
      <c r="JO53" s="8"/>
      <c r="JP53" s="466" t="s">
        <v>97</v>
      </c>
      <c r="JQ53" s="44"/>
      <c r="JR53" s="44"/>
      <c r="JS53" s="44"/>
      <c r="JT53" s="44"/>
      <c r="JU53" s="44"/>
      <c r="JV53" s="44"/>
      <c r="JW53" s="44"/>
      <c r="JX53" s="44"/>
      <c r="JY53" s="44"/>
      <c r="JZ53" s="44"/>
      <c r="KA53" s="44"/>
      <c r="KB53" s="44"/>
      <c r="KC53" s="44"/>
      <c r="KD53" s="44"/>
      <c r="KE53" s="44"/>
      <c r="KF53" s="44"/>
      <c r="KG53" s="44"/>
      <c r="KH53" s="461" t="s">
        <v>404</v>
      </c>
      <c r="KI53" s="8"/>
      <c r="KJ53" s="8"/>
      <c r="KK53" s="8"/>
      <c r="KL53" s="8"/>
      <c r="KM53" s="110"/>
      <c r="KN53" s="773"/>
      <c r="KO53" s="773"/>
      <c r="KP53" s="773"/>
    </row>
    <row r="54" spans="1:302" ht="15" customHeight="1" thickBot="1" x14ac:dyDescent="0.35">
      <c r="A54" s="400" t="e">
        <f>#REF!</f>
        <v>#REF!</v>
      </c>
      <c r="B54" s="737" t="e">
        <f>#REF!</f>
        <v>#REF!</v>
      </c>
      <c r="C54" s="737" t="e">
        <f>#REF!</f>
        <v>#REF!</v>
      </c>
      <c r="D54" s="737" t="e">
        <f>#REF!</f>
        <v>#REF!</v>
      </c>
      <c r="E54" s="737" t="e">
        <f>#REF!</f>
        <v>#REF!</v>
      </c>
      <c r="F54" s="736" t="e">
        <f>#REF!</f>
        <v>#REF!</v>
      </c>
      <c r="G54" s="736" t="e">
        <f>#REF!</f>
        <v>#REF!</v>
      </c>
      <c r="H54" s="736" t="e">
        <f>#REF!</f>
        <v>#REF!</v>
      </c>
      <c r="I54" s="736" t="e">
        <f>#REF!</f>
        <v>#REF!</v>
      </c>
      <c r="J54" s="338" t="e">
        <f t="shared" si="0"/>
        <v>#REF!</v>
      </c>
      <c r="K54" s="339" t="e">
        <f>#REF!</f>
        <v>#REF!</v>
      </c>
      <c r="L54" s="339" t="e">
        <f>#REF!</f>
        <v>#REF!</v>
      </c>
      <c r="M54" s="339" t="e">
        <f>#REF!</f>
        <v>#REF!</v>
      </c>
      <c r="N54" s="341" t="e">
        <f t="shared" si="1"/>
        <v>#REF!</v>
      </c>
      <c r="AC54" s="51"/>
      <c r="AD54" s="43" t="s">
        <v>92</v>
      </c>
      <c r="AE54" s="43"/>
      <c r="AF54" s="1115" t="e">
        <f>#REF!</f>
        <v>#REF!</v>
      </c>
      <c r="AG54" s="1116"/>
      <c r="AH54" s="1116"/>
      <c r="AI54" s="1116"/>
      <c r="AJ54" s="52" t="s">
        <v>104</v>
      </c>
      <c r="AK54" s="55"/>
      <c r="AL54" s="582" t="e">
        <f>#REF!</f>
        <v>#REF!</v>
      </c>
      <c r="AM54" s="54"/>
      <c r="AN54" s="114"/>
      <c r="AP54" s="710" t="e">
        <f>#REF!</f>
        <v>#REF!</v>
      </c>
      <c r="AQ54" s="710" t="e">
        <f>#REF!</f>
        <v>#REF!</v>
      </c>
      <c r="AR54" s="710" t="e">
        <f>#REF!</f>
        <v>#REF!</v>
      </c>
      <c r="AS54" s="710" t="e">
        <f>#REF!</f>
        <v>#REF!</v>
      </c>
      <c r="AT54" s="733"/>
      <c r="AU54" s="734"/>
      <c r="AV54" s="734"/>
      <c r="AW54" s="735"/>
      <c r="AX54" s="316" t="e">
        <f>#REF!</f>
        <v>#REF!</v>
      </c>
      <c r="AY54" s="316" t="e">
        <f>#REF!</f>
        <v>#REF!</v>
      </c>
      <c r="AZ54" s="316" t="e">
        <f>#REF!</f>
        <v>#REF!</v>
      </c>
      <c r="BA54" s="316" t="e">
        <f>#REF!</f>
        <v>#REF!</v>
      </c>
      <c r="BB54" s="316" t="e">
        <f>#REF!</f>
        <v>#REF!</v>
      </c>
      <c r="BC54" s="457"/>
      <c r="BD54" s="316" t="e">
        <f>#REF!</f>
        <v>#REF!</v>
      </c>
      <c r="BE54" s="316" t="e">
        <f>#REF!</f>
        <v>#REF!</v>
      </c>
      <c r="BF54" s="316" t="e">
        <f>#REF!</f>
        <v>#REF!</v>
      </c>
      <c r="BG54" s="316" t="e">
        <f>#REF!</f>
        <v>#REF!</v>
      </c>
      <c r="BH54" s="316" t="e">
        <f>#REF!</f>
        <v>#REF!</v>
      </c>
      <c r="BI54" s="316" t="e">
        <f>#REF!</f>
        <v>#REF!</v>
      </c>
      <c r="BJ54" s="316" t="e">
        <f>#REF!</f>
        <v>#REF!</v>
      </c>
      <c r="BK54" s="316" t="e">
        <f>#REF!</f>
        <v>#REF!</v>
      </c>
      <c r="BL54" s="316" t="e">
        <f>#REF!</f>
        <v>#REF!</v>
      </c>
      <c r="BM54" s="316" t="e">
        <f>#REF!</f>
        <v>#REF!</v>
      </c>
      <c r="BN54" s="316" t="e">
        <f>#REF!</f>
        <v>#REF!</v>
      </c>
      <c r="BO54" s="316" t="e">
        <f>#REF!</f>
        <v>#REF!</v>
      </c>
      <c r="BP54" s="316" t="e">
        <f>#REF!</f>
        <v>#REF!</v>
      </c>
      <c r="BQ54" s="316" t="e">
        <f>#REF!</f>
        <v>#REF!</v>
      </c>
      <c r="BR54" s="316" t="e">
        <f>#REF!</f>
        <v>#REF!</v>
      </c>
      <c r="BS54" s="316" t="e">
        <f>#REF!</f>
        <v>#REF!</v>
      </c>
      <c r="BT54" s="318" t="e">
        <f t="shared" si="2"/>
        <v>#REF!</v>
      </c>
      <c r="BU54" s="318" t="e">
        <f t="shared" si="3"/>
        <v>#REF!</v>
      </c>
      <c r="BV54" s="155"/>
      <c r="BW54" s="193" t="s">
        <v>185</v>
      </c>
      <c r="BX54" s="190"/>
      <c r="BY54" s="203" t="e">
        <f>#REF!</f>
        <v>#REF!</v>
      </c>
      <c r="BZ54" s="203" t="e">
        <f>#REF!</f>
        <v>#REF!</v>
      </c>
      <c r="CA54" s="203" t="e">
        <f>#REF!</f>
        <v>#REF!</v>
      </c>
      <c r="CB54" s="208"/>
      <c r="CC54" s="1095" t="e">
        <f>#REF!</f>
        <v>#REF!</v>
      </c>
      <c r="CD54" s="1096"/>
      <c r="CE54" s="1096"/>
      <c r="CF54" s="1096"/>
      <c r="CG54" s="1097"/>
      <c r="CI54" s="1445" t="e">
        <f>#REF!</f>
        <v>#REF!</v>
      </c>
      <c r="CJ54" s="1446"/>
      <c r="CK54" s="1446"/>
      <c r="CL54" s="1446"/>
      <c r="CM54" s="1446"/>
      <c r="CN54" s="1446"/>
      <c r="CO54" s="1446"/>
      <c r="CP54" s="1446"/>
      <c r="CQ54" s="1446"/>
      <c r="CR54" s="1446"/>
      <c r="CS54" s="1446"/>
      <c r="CT54" s="1446"/>
      <c r="CU54" s="1446"/>
      <c r="CV54" s="1446"/>
      <c r="CW54" s="1446"/>
      <c r="CX54" s="1446"/>
      <c r="CY54" s="1446"/>
      <c r="CZ54" s="1446"/>
      <c r="DA54" s="1446"/>
      <c r="DB54" s="1446"/>
      <c r="DC54" s="1446"/>
      <c r="DD54" s="1446"/>
      <c r="DE54" s="1446"/>
      <c r="DF54" s="1446"/>
      <c r="DG54" s="1446"/>
      <c r="DH54" s="1446"/>
      <c r="DI54" s="1446"/>
      <c r="DJ54" s="1446"/>
      <c r="DK54" s="1446"/>
      <c r="DL54" s="1446"/>
      <c r="DM54" s="1446"/>
      <c r="DN54" s="1446"/>
      <c r="DO54" s="1446"/>
      <c r="DP54" s="1446"/>
      <c r="DQ54" s="1446"/>
      <c r="DR54" s="1446"/>
      <c r="DS54" s="1446"/>
      <c r="DT54" s="1446"/>
      <c r="DU54" s="1446"/>
      <c r="DV54" s="1446"/>
      <c r="DW54" s="1446"/>
      <c r="DX54" s="1447"/>
      <c r="FN54" s="739"/>
      <c r="FO54" s="839" t="s">
        <v>9</v>
      </c>
      <c r="FP54" s="839"/>
      <c r="FQ54" s="839"/>
      <c r="FR54" s="839"/>
      <c r="FS54" s="839"/>
      <c r="FT54" s="739"/>
      <c r="FU54" s="1490" t="e">
        <f>#REF!</f>
        <v>#REF!</v>
      </c>
      <c r="FV54" s="1490"/>
      <c r="FW54" s="852"/>
      <c r="FX54" s="739"/>
      <c r="FY54" s="739"/>
      <c r="FZ54" s="739"/>
      <c r="GA54" s="739"/>
      <c r="GB54" s="852"/>
      <c r="GC54" s="739"/>
      <c r="GD54" s="739"/>
      <c r="GE54" s="852"/>
      <c r="GF54" s="852"/>
      <c r="GG54" s="852"/>
      <c r="GH54" s="739"/>
      <c r="GI54" s="739"/>
      <c r="GJ54" s="854" t="s">
        <v>921</v>
      </c>
      <c r="GK54" s="1491" t="e">
        <f>#REF!</f>
        <v>#REF!</v>
      </c>
      <c r="GL54" s="1492"/>
      <c r="GO54" s="266"/>
      <c r="GP54" s="739"/>
      <c r="GQ54" s="845"/>
      <c r="GR54" s="276"/>
      <c r="GS54" s="276"/>
      <c r="GT54" s="276"/>
      <c r="GU54" s="739"/>
      <c r="GV54" s="739"/>
      <c r="GW54" s="269"/>
      <c r="GX54" s="739"/>
      <c r="GY54" s="269"/>
      <c r="GZ54" s="269"/>
      <c r="HA54" s="739"/>
      <c r="HB54" s="739"/>
      <c r="HC54" s="739"/>
      <c r="HD54" s="450"/>
      <c r="HE54" s="450"/>
      <c r="HF54" s="450"/>
      <c r="HH54" s="153"/>
      <c r="HI54" s="1410"/>
      <c r="HJ54" s="1411"/>
      <c r="HK54" s="1411"/>
      <c r="HL54" s="1411"/>
      <c r="HM54" s="1411"/>
      <c r="HN54" s="1411"/>
      <c r="HO54" s="1411"/>
      <c r="HP54" s="1411"/>
      <c r="HQ54" s="1411"/>
      <c r="HR54" s="1411"/>
      <c r="HS54" s="1411"/>
      <c r="HT54" s="1411"/>
      <c r="HU54" s="1411"/>
      <c r="HV54" s="1411"/>
      <c r="HW54" s="1411"/>
      <c r="HX54" s="1411"/>
      <c r="HY54" s="1411"/>
      <c r="HZ54" s="1411"/>
      <c r="IA54" s="1411"/>
      <c r="IB54" s="1411"/>
      <c r="IC54" s="1411"/>
      <c r="ID54" s="1411"/>
      <c r="IE54" s="1411"/>
      <c r="IF54" s="1411"/>
      <c r="IG54" s="1411"/>
      <c r="IH54" s="1411"/>
      <c r="II54" s="1411"/>
      <c r="IJ54" s="1411"/>
      <c r="IK54" s="1411"/>
      <c r="IL54" s="1411"/>
      <c r="IM54" s="1411"/>
      <c r="IN54" s="1411"/>
      <c r="IO54" s="1411"/>
      <c r="IP54" s="1411"/>
      <c r="IQ54" s="1411"/>
      <c r="IR54" s="1411"/>
      <c r="IS54" s="1411"/>
      <c r="IT54" s="1411"/>
      <c r="IU54" s="1411"/>
      <c r="IV54" s="1411"/>
      <c r="IW54" s="1411"/>
      <c r="IX54" s="1411"/>
      <c r="IY54" s="1411"/>
      <c r="IZ54" s="1412"/>
      <c r="JC54" s="8"/>
      <c r="JD54" s="1335" t="e">
        <f>#REF!</f>
        <v>#REF!</v>
      </c>
      <c r="JE54" s="1336"/>
      <c r="JF54" s="1336"/>
      <c r="JG54" s="1336"/>
      <c r="JH54" s="1336"/>
      <c r="JI54" s="1336"/>
      <c r="JJ54" s="1336"/>
      <c r="JK54" s="1336"/>
      <c r="JL54" s="1336"/>
      <c r="JM54" s="1336"/>
      <c r="JN54" s="1336"/>
      <c r="JO54" s="1336"/>
      <c r="JP54" s="1336"/>
      <c r="JQ54" s="1336"/>
      <c r="JR54" s="1336"/>
      <c r="JS54" s="1336"/>
      <c r="JT54" s="8"/>
      <c r="JU54" s="1352" t="e">
        <f>#REF!</f>
        <v>#REF!</v>
      </c>
      <c r="JV54" s="1352"/>
      <c r="JW54" s="1352"/>
      <c r="JX54" s="1352"/>
      <c r="JY54" s="1352"/>
      <c r="JZ54" s="1352"/>
      <c r="KA54" s="1352"/>
      <c r="KB54" s="1352"/>
      <c r="KC54" s="1352"/>
      <c r="KD54" s="8"/>
      <c r="KE54" s="1353" t="e">
        <f>#REF!</f>
        <v>#REF!</v>
      </c>
      <c r="KF54" s="1353"/>
      <c r="KG54" s="1353"/>
      <c r="KH54" s="1353"/>
      <c r="KI54" s="1353"/>
      <c r="KJ54" s="1353"/>
      <c r="KK54" s="1353"/>
      <c r="KL54" s="1353"/>
      <c r="KM54" s="1354"/>
      <c r="KN54" s="773"/>
      <c r="KO54" s="773"/>
      <c r="KP54" s="773"/>
    </row>
    <row r="55" spans="1:302" ht="15" customHeight="1" thickBot="1" x14ac:dyDescent="0.35">
      <c r="A55" s="400" t="e">
        <f>#REF!</f>
        <v>#REF!</v>
      </c>
      <c r="B55" s="737" t="e">
        <f>#REF!</f>
        <v>#REF!</v>
      </c>
      <c r="C55" s="737" t="e">
        <f>#REF!</f>
        <v>#REF!</v>
      </c>
      <c r="D55" s="737" t="e">
        <f>#REF!</f>
        <v>#REF!</v>
      </c>
      <c r="E55" s="737" t="e">
        <f>#REF!</f>
        <v>#REF!</v>
      </c>
      <c r="F55" s="736" t="e">
        <f>#REF!</f>
        <v>#REF!</v>
      </c>
      <c r="G55" s="736" t="e">
        <f>#REF!</f>
        <v>#REF!</v>
      </c>
      <c r="H55" s="736" t="e">
        <f>#REF!</f>
        <v>#REF!</v>
      </c>
      <c r="I55" s="736" t="e">
        <f>#REF!</f>
        <v>#REF!</v>
      </c>
      <c r="J55" s="338" t="e">
        <f t="shared" si="0"/>
        <v>#REF!</v>
      </c>
      <c r="K55" s="339" t="e">
        <f>#REF!</f>
        <v>#REF!</v>
      </c>
      <c r="L55" s="339" t="e">
        <f>#REF!</f>
        <v>#REF!</v>
      </c>
      <c r="M55" s="339" t="e">
        <f>#REF!</f>
        <v>#REF!</v>
      </c>
      <c r="N55" s="341" t="e">
        <f t="shared" si="1"/>
        <v>#REF!</v>
      </c>
      <c r="AC55" s="51"/>
      <c r="AD55" s="43" t="s">
        <v>92</v>
      </c>
      <c r="AE55" s="43"/>
      <c r="AF55" s="1115" t="e">
        <f>#REF!</f>
        <v>#REF!</v>
      </c>
      <c r="AG55" s="1116"/>
      <c r="AH55" s="1116"/>
      <c r="AI55" s="1116"/>
      <c r="AJ55" s="52" t="s">
        <v>104</v>
      </c>
      <c r="AK55" s="56"/>
      <c r="AL55" s="582" t="e">
        <f>#REF!</f>
        <v>#REF!</v>
      </c>
      <c r="AM55" s="54"/>
      <c r="AN55" s="132"/>
      <c r="AP55" s="710" t="e">
        <f>#REF!</f>
        <v>#REF!</v>
      </c>
      <c r="AQ55" s="710" t="e">
        <f>#REF!</f>
        <v>#REF!</v>
      </c>
      <c r="AR55" s="710" t="e">
        <f>#REF!</f>
        <v>#REF!</v>
      </c>
      <c r="AS55" s="710" t="e">
        <f>#REF!</f>
        <v>#REF!</v>
      </c>
      <c r="AT55" s="733"/>
      <c r="AU55" s="734"/>
      <c r="AV55" s="734"/>
      <c r="AW55" s="735"/>
      <c r="AX55" s="316" t="e">
        <f>#REF!</f>
        <v>#REF!</v>
      </c>
      <c r="AY55" s="316" t="e">
        <f>#REF!</f>
        <v>#REF!</v>
      </c>
      <c r="AZ55" s="316" t="e">
        <f>#REF!</f>
        <v>#REF!</v>
      </c>
      <c r="BA55" s="316" t="e">
        <f>#REF!</f>
        <v>#REF!</v>
      </c>
      <c r="BB55" s="316" t="e">
        <f>#REF!</f>
        <v>#REF!</v>
      </c>
      <c r="BC55" s="457"/>
      <c r="BD55" s="316" t="e">
        <f>#REF!</f>
        <v>#REF!</v>
      </c>
      <c r="BE55" s="316" t="e">
        <f>#REF!</f>
        <v>#REF!</v>
      </c>
      <c r="BF55" s="316" t="e">
        <f>#REF!</f>
        <v>#REF!</v>
      </c>
      <c r="BG55" s="316" t="e">
        <f>#REF!</f>
        <v>#REF!</v>
      </c>
      <c r="BH55" s="316" t="e">
        <f>#REF!</f>
        <v>#REF!</v>
      </c>
      <c r="BI55" s="316" t="e">
        <f>#REF!</f>
        <v>#REF!</v>
      </c>
      <c r="BJ55" s="316" t="e">
        <f>#REF!</f>
        <v>#REF!</v>
      </c>
      <c r="BK55" s="316" t="e">
        <f>#REF!</f>
        <v>#REF!</v>
      </c>
      <c r="BL55" s="316" t="e">
        <f>#REF!</f>
        <v>#REF!</v>
      </c>
      <c r="BM55" s="316" t="e">
        <f>#REF!</f>
        <v>#REF!</v>
      </c>
      <c r="BN55" s="316" t="e">
        <f>#REF!</f>
        <v>#REF!</v>
      </c>
      <c r="BO55" s="316" t="e">
        <f>#REF!</f>
        <v>#REF!</v>
      </c>
      <c r="BP55" s="316" t="e">
        <f>#REF!</f>
        <v>#REF!</v>
      </c>
      <c r="BQ55" s="316" t="e">
        <f>#REF!</f>
        <v>#REF!</v>
      </c>
      <c r="BR55" s="316" t="e">
        <f>#REF!</f>
        <v>#REF!</v>
      </c>
      <c r="BS55" s="316" t="e">
        <f>#REF!</f>
        <v>#REF!</v>
      </c>
      <c r="BT55" s="318" t="e">
        <f t="shared" si="2"/>
        <v>#REF!</v>
      </c>
      <c r="BU55" s="318" t="e">
        <f t="shared" si="3"/>
        <v>#REF!</v>
      </c>
      <c r="BV55" s="155"/>
      <c r="BW55" s="193" t="s">
        <v>186</v>
      </c>
      <c r="BX55" s="190"/>
      <c r="BY55" s="203" t="e">
        <f>#REF!</f>
        <v>#REF!</v>
      </c>
      <c r="BZ55" s="203" t="e">
        <f>#REF!</f>
        <v>#REF!</v>
      </c>
      <c r="CA55" s="203" t="e">
        <f>#REF!</f>
        <v>#REF!</v>
      </c>
      <c r="CB55" s="208"/>
      <c r="CC55" s="1095" t="e">
        <f>#REF!</f>
        <v>#REF!</v>
      </c>
      <c r="CD55" s="1096"/>
      <c r="CE55" s="1096"/>
      <c r="CF55" s="1096"/>
      <c r="CG55" s="1097"/>
      <c r="CI55" s="1448"/>
      <c r="CJ55" s="1449"/>
      <c r="CK55" s="1449"/>
      <c r="CL55" s="1449"/>
      <c r="CM55" s="1449"/>
      <c r="CN55" s="1449"/>
      <c r="CO55" s="1449"/>
      <c r="CP55" s="1449"/>
      <c r="CQ55" s="1449"/>
      <c r="CR55" s="1449"/>
      <c r="CS55" s="1449"/>
      <c r="CT55" s="1449"/>
      <c r="CU55" s="1449"/>
      <c r="CV55" s="1449"/>
      <c r="CW55" s="1449"/>
      <c r="CX55" s="1449"/>
      <c r="CY55" s="1449"/>
      <c r="CZ55" s="1449"/>
      <c r="DA55" s="1449"/>
      <c r="DB55" s="1449"/>
      <c r="DC55" s="1449"/>
      <c r="DD55" s="1449"/>
      <c r="DE55" s="1449"/>
      <c r="DF55" s="1449"/>
      <c r="DG55" s="1449"/>
      <c r="DH55" s="1449"/>
      <c r="DI55" s="1449"/>
      <c r="DJ55" s="1449"/>
      <c r="DK55" s="1449"/>
      <c r="DL55" s="1449"/>
      <c r="DM55" s="1449"/>
      <c r="DN55" s="1449"/>
      <c r="DO55" s="1449"/>
      <c r="DP55" s="1449"/>
      <c r="DQ55" s="1449"/>
      <c r="DR55" s="1449"/>
      <c r="DS55" s="1449"/>
      <c r="DT55" s="1449"/>
      <c r="DU55" s="1449"/>
      <c r="DV55" s="1449"/>
      <c r="DW55" s="1449"/>
      <c r="DX55" s="1450"/>
      <c r="FN55" s="739"/>
      <c r="FO55" s="267"/>
      <c r="FP55" s="267"/>
      <c r="FQ55" s="267"/>
      <c r="FR55" s="267"/>
      <c r="FS55" s="267"/>
      <c r="FT55" s="267"/>
      <c r="FU55" s="267"/>
      <c r="FV55" s="267"/>
      <c r="FW55" s="267"/>
      <c r="FX55" s="267"/>
      <c r="FY55" s="267"/>
      <c r="FZ55" s="267"/>
      <c r="GA55" s="267"/>
      <c r="GB55" s="267"/>
      <c r="GC55" s="267"/>
      <c r="GD55" s="267"/>
      <c r="GE55" s="267"/>
      <c r="GF55" s="267"/>
      <c r="GG55" s="267"/>
      <c r="GH55" s="267"/>
      <c r="GI55" s="267"/>
      <c r="GJ55" s="267"/>
      <c r="GK55" s="267"/>
      <c r="GL55" s="267"/>
      <c r="GO55" s="266"/>
      <c r="GP55" s="1323" t="e">
        <f>#REF!</f>
        <v>#REF!</v>
      </c>
      <c r="GQ55" s="1323"/>
      <c r="GR55" s="1323"/>
      <c r="GS55" s="1323"/>
      <c r="GT55" s="1323"/>
      <c r="GU55" s="1323"/>
      <c r="GV55" s="1323"/>
      <c r="GW55" s="1323"/>
      <c r="GX55" s="1323"/>
      <c r="GY55" s="1323"/>
      <c r="GZ55" s="1323"/>
      <c r="HA55" s="1323"/>
      <c r="HB55" s="1323"/>
      <c r="HC55" s="1323"/>
      <c r="HD55" s="1323"/>
      <c r="HE55" s="1323"/>
      <c r="HF55" s="1323"/>
      <c r="HH55" s="153"/>
      <c r="HI55" s="1410"/>
      <c r="HJ55" s="1411"/>
      <c r="HK55" s="1411"/>
      <c r="HL55" s="1411"/>
      <c r="HM55" s="1411"/>
      <c r="HN55" s="1411"/>
      <c r="HO55" s="1411"/>
      <c r="HP55" s="1411"/>
      <c r="HQ55" s="1411"/>
      <c r="HR55" s="1411"/>
      <c r="HS55" s="1411"/>
      <c r="HT55" s="1411"/>
      <c r="HU55" s="1411"/>
      <c r="HV55" s="1411"/>
      <c r="HW55" s="1411"/>
      <c r="HX55" s="1411"/>
      <c r="HY55" s="1411"/>
      <c r="HZ55" s="1411"/>
      <c r="IA55" s="1411"/>
      <c r="IB55" s="1411"/>
      <c r="IC55" s="1411"/>
      <c r="ID55" s="1411"/>
      <c r="IE55" s="1411"/>
      <c r="IF55" s="1411"/>
      <c r="IG55" s="1411"/>
      <c r="IH55" s="1411"/>
      <c r="II55" s="1411"/>
      <c r="IJ55" s="1411"/>
      <c r="IK55" s="1411"/>
      <c r="IL55" s="1411"/>
      <c r="IM55" s="1411"/>
      <c r="IN55" s="1411"/>
      <c r="IO55" s="1411"/>
      <c r="IP55" s="1411"/>
      <c r="IQ55" s="1411"/>
      <c r="IR55" s="1411"/>
      <c r="IS55" s="1411"/>
      <c r="IT55" s="1411"/>
      <c r="IU55" s="1411"/>
      <c r="IV55" s="1411"/>
      <c r="IW55" s="1411"/>
      <c r="IX55" s="1411"/>
      <c r="IY55" s="1411"/>
      <c r="IZ55" s="1412"/>
      <c r="JC55" s="8"/>
      <c r="JD55" s="1326" t="s">
        <v>93</v>
      </c>
      <c r="JE55" s="1327"/>
      <c r="JF55" s="1327"/>
      <c r="JG55" s="1327"/>
      <c r="JH55" s="1327"/>
      <c r="JI55" s="1327"/>
      <c r="JJ55" s="1327"/>
      <c r="JK55" s="1327"/>
      <c r="JL55" s="1327"/>
      <c r="JM55" s="1327"/>
      <c r="JN55" s="1327"/>
      <c r="JO55" s="1327"/>
      <c r="JP55" s="1327"/>
      <c r="JQ55" s="1327"/>
      <c r="JR55" s="1327"/>
      <c r="JS55" s="1327"/>
      <c r="JT55" s="8"/>
      <c r="JU55" s="1328" t="s">
        <v>43</v>
      </c>
      <c r="JV55" s="1328"/>
      <c r="JW55" s="1328"/>
      <c r="JX55" s="1328"/>
      <c r="JY55" s="1328"/>
      <c r="JZ55" s="1328"/>
      <c r="KA55" s="1328"/>
      <c r="KB55" s="1328"/>
      <c r="KC55" s="1328"/>
      <c r="KD55" s="8"/>
      <c r="KE55" s="1327" t="s">
        <v>42</v>
      </c>
      <c r="KF55" s="1327"/>
      <c r="KG55" s="1327"/>
      <c r="KH55" s="1327"/>
      <c r="KI55" s="1327"/>
      <c r="KJ55" s="1327"/>
      <c r="KK55" s="1327"/>
      <c r="KL55" s="1327"/>
      <c r="KM55" s="1329"/>
      <c r="KN55" s="773"/>
      <c r="KO55" s="773"/>
      <c r="KP55" s="773"/>
    </row>
    <row r="56" spans="1:302" ht="15.75" customHeight="1" thickBot="1" x14ac:dyDescent="0.35">
      <c r="A56" s="400" t="e">
        <f>#REF!</f>
        <v>#REF!</v>
      </c>
      <c r="B56" s="737" t="e">
        <f>#REF!</f>
        <v>#REF!</v>
      </c>
      <c r="C56" s="737" t="e">
        <f>#REF!</f>
        <v>#REF!</v>
      </c>
      <c r="D56" s="737" t="e">
        <f>#REF!</f>
        <v>#REF!</v>
      </c>
      <c r="E56" s="737" t="e">
        <f>#REF!</f>
        <v>#REF!</v>
      </c>
      <c r="F56" s="736" t="e">
        <f>#REF!</f>
        <v>#REF!</v>
      </c>
      <c r="G56" s="736" t="e">
        <f>#REF!</f>
        <v>#REF!</v>
      </c>
      <c r="H56" s="736" t="e">
        <f>#REF!</f>
        <v>#REF!</v>
      </c>
      <c r="I56" s="736" t="e">
        <f>#REF!</f>
        <v>#REF!</v>
      </c>
      <c r="J56" s="338" t="e">
        <f t="shared" ref="J56" si="4">+I56*F56</f>
        <v>#REF!</v>
      </c>
      <c r="K56" s="339" t="e">
        <f>#REF!</f>
        <v>#REF!</v>
      </c>
      <c r="L56" s="339" t="e">
        <f>#REF!</f>
        <v>#REF!</v>
      </c>
      <c r="M56" s="339" t="e">
        <f>#REF!</f>
        <v>#REF!</v>
      </c>
      <c r="N56" s="341" t="e">
        <f t="shared" ref="N56" si="5">+M56*F56</f>
        <v>#REF!</v>
      </c>
      <c r="AC56" s="57"/>
      <c r="AD56" s="58" t="s">
        <v>141</v>
      </c>
      <c r="AE56" s="58"/>
      <c r="AF56" s="58"/>
      <c r="AG56" s="58"/>
      <c r="AH56" s="58"/>
      <c r="AI56" s="58"/>
      <c r="AJ56" s="58"/>
      <c r="AK56" s="58"/>
      <c r="AL56" s="58"/>
      <c r="AM56" s="59"/>
      <c r="AN56" s="584" t="e">
        <f>SUM(AL47:AL55)</f>
        <v>#REF!</v>
      </c>
      <c r="AP56" s="710" t="e">
        <f>#REF!</f>
        <v>#REF!</v>
      </c>
      <c r="AQ56" s="710" t="e">
        <f>#REF!</f>
        <v>#REF!</v>
      </c>
      <c r="AR56" s="710" t="e">
        <f>#REF!</f>
        <v>#REF!</v>
      </c>
      <c r="AS56" s="710" t="e">
        <f>#REF!</f>
        <v>#REF!</v>
      </c>
      <c r="AT56" s="733"/>
      <c r="AU56" s="734"/>
      <c r="AV56" s="734"/>
      <c r="AW56" s="735"/>
      <c r="AX56" s="316" t="e">
        <f>#REF!</f>
        <v>#REF!</v>
      </c>
      <c r="AY56" s="316" t="e">
        <f>#REF!</f>
        <v>#REF!</v>
      </c>
      <c r="AZ56" s="316" t="e">
        <f>#REF!</f>
        <v>#REF!</v>
      </c>
      <c r="BA56" s="316" t="e">
        <f>#REF!</f>
        <v>#REF!</v>
      </c>
      <c r="BB56" s="316" t="e">
        <f>#REF!</f>
        <v>#REF!</v>
      </c>
      <c r="BC56" s="457"/>
      <c r="BD56" s="316" t="e">
        <f>#REF!</f>
        <v>#REF!</v>
      </c>
      <c r="BE56" s="316" t="e">
        <f>#REF!</f>
        <v>#REF!</v>
      </c>
      <c r="BF56" s="316" t="e">
        <f>#REF!</f>
        <v>#REF!</v>
      </c>
      <c r="BG56" s="316" t="e">
        <f>#REF!</f>
        <v>#REF!</v>
      </c>
      <c r="BH56" s="316" t="e">
        <f>#REF!</f>
        <v>#REF!</v>
      </c>
      <c r="BI56" s="316" t="e">
        <f>#REF!</f>
        <v>#REF!</v>
      </c>
      <c r="BJ56" s="316" t="e">
        <f>#REF!</f>
        <v>#REF!</v>
      </c>
      <c r="BK56" s="316" t="e">
        <f>#REF!</f>
        <v>#REF!</v>
      </c>
      <c r="BL56" s="316" t="e">
        <f>#REF!</f>
        <v>#REF!</v>
      </c>
      <c r="BM56" s="316" t="e">
        <f>#REF!</f>
        <v>#REF!</v>
      </c>
      <c r="BN56" s="316" t="e">
        <f>#REF!</f>
        <v>#REF!</v>
      </c>
      <c r="BO56" s="316" t="e">
        <f>#REF!</f>
        <v>#REF!</v>
      </c>
      <c r="BP56" s="316" t="e">
        <f>#REF!</f>
        <v>#REF!</v>
      </c>
      <c r="BQ56" s="316" t="e">
        <f>#REF!</f>
        <v>#REF!</v>
      </c>
      <c r="BR56" s="316" t="e">
        <f>#REF!</f>
        <v>#REF!</v>
      </c>
      <c r="BS56" s="316" t="e">
        <f>#REF!</f>
        <v>#REF!</v>
      </c>
      <c r="BT56" s="318" t="e">
        <f t="shared" si="2"/>
        <v>#REF!</v>
      </c>
      <c r="BU56" s="318" t="e">
        <f t="shared" si="3"/>
        <v>#REF!</v>
      </c>
      <c r="BV56" s="155"/>
      <c r="BW56" s="193" t="s">
        <v>187</v>
      </c>
      <c r="BX56" s="190"/>
      <c r="BY56" s="203" t="e">
        <f>#REF!</f>
        <v>#REF!</v>
      </c>
      <c r="BZ56" s="203" t="e">
        <f>#REF!</f>
        <v>#REF!</v>
      </c>
      <c r="CA56" s="203" t="e">
        <f>#REF!</f>
        <v>#REF!</v>
      </c>
      <c r="CB56" s="208"/>
      <c r="CC56" s="1095" t="e">
        <f>#REF!</f>
        <v>#REF!</v>
      </c>
      <c r="CD56" s="1096"/>
      <c r="CE56" s="1096"/>
      <c r="CF56" s="1096"/>
      <c r="CG56" s="1097"/>
      <c r="CI56" s="1448"/>
      <c r="CJ56" s="1449"/>
      <c r="CK56" s="1449"/>
      <c r="CL56" s="1449"/>
      <c r="CM56" s="1449"/>
      <c r="CN56" s="1449"/>
      <c r="CO56" s="1449"/>
      <c r="CP56" s="1449"/>
      <c r="CQ56" s="1449"/>
      <c r="CR56" s="1449"/>
      <c r="CS56" s="1449"/>
      <c r="CT56" s="1449"/>
      <c r="CU56" s="1449"/>
      <c r="CV56" s="1449"/>
      <c r="CW56" s="1449"/>
      <c r="CX56" s="1449"/>
      <c r="CY56" s="1449"/>
      <c r="CZ56" s="1449"/>
      <c r="DA56" s="1449"/>
      <c r="DB56" s="1449"/>
      <c r="DC56" s="1449"/>
      <c r="DD56" s="1449"/>
      <c r="DE56" s="1449"/>
      <c r="DF56" s="1449"/>
      <c r="DG56" s="1449"/>
      <c r="DH56" s="1449"/>
      <c r="DI56" s="1449"/>
      <c r="DJ56" s="1449"/>
      <c r="DK56" s="1449"/>
      <c r="DL56" s="1449"/>
      <c r="DM56" s="1449"/>
      <c r="DN56" s="1449"/>
      <c r="DO56" s="1449"/>
      <c r="DP56" s="1449"/>
      <c r="DQ56" s="1449"/>
      <c r="DR56" s="1449"/>
      <c r="DS56" s="1449"/>
      <c r="DT56" s="1449"/>
      <c r="DU56" s="1449"/>
      <c r="DV56" s="1449"/>
      <c r="DW56" s="1449"/>
      <c r="DX56" s="1450"/>
      <c r="FN56" s="739"/>
      <c r="FO56" s="267" t="s">
        <v>1005</v>
      </c>
      <c r="FP56" s="267"/>
      <c r="FQ56" s="267"/>
      <c r="FR56" s="267"/>
      <c r="FS56" s="267"/>
      <c r="FT56" s="267"/>
      <c r="FU56" s="739"/>
      <c r="FV56" s="845"/>
      <c r="FW56" s="1493" t="e">
        <f>#REF!</f>
        <v>#REF!</v>
      </c>
      <c r="FX56" s="1494"/>
      <c r="FY56" s="1494"/>
      <c r="FZ56" s="1494"/>
      <c r="GA56" s="1495"/>
      <c r="GB56" s="267"/>
      <c r="GC56" s="267"/>
      <c r="GD56" s="267"/>
      <c r="GE56" s="267"/>
      <c r="GF56" s="267"/>
      <c r="GG56" s="267"/>
      <c r="GH56" s="267"/>
      <c r="GI56" s="267"/>
      <c r="GJ56" s="267"/>
      <c r="GK56" s="267"/>
      <c r="GL56" s="267"/>
      <c r="GO56" s="266"/>
      <c r="GP56" s="739"/>
      <c r="GQ56" s="845"/>
      <c r="GR56" s="276"/>
      <c r="GS56" s="276"/>
      <c r="GT56" s="276"/>
      <c r="GU56" s="739"/>
      <c r="GV56" s="739"/>
      <c r="GW56" s="269"/>
      <c r="GX56" s="739"/>
      <c r="GY56" s="269"/>
      <c r="GZ56" s="269"/>
      <c r="HA56" s="739"/>
      <c r="HB56" s="739"/>
      <c r="HC56" s="739"/>
      <c r="HD56" s="450"/>
      <c r="HE56" s="450"/>
      <c r="HF56" s="450"/>
      <c r="HH56" s="153"/>
      <c r="HI56" s="1410"/>
      <c r="HJ56" s="1411"/>
      <c r="HK56" s="1411"/>
      <c r="HL56" s="1411"/>
      <c r="HM56" s="1411"/>
      <c r="HN56" s="1411"/>
      <c r="HO56" s="1411"/>
      <c r="HP56" s="1411"/>
      <c r="HQ56" s="1411"/>
      <c r="HR56" s="1411"/>
      <c r="HS56" s="1411"/>
      <c r="HT56" s="1411"/>
      <c r="HU56" s="1411"/>
      <c r="HV56" s="1411"/>
      <c r="HW56" s="1411"/>
      <c r="HX56" s="1411"/>
      <c r="HY56" s="1411"/>
      <c r="HZ56" s="1411"/>
      <c r="IA56" s="1411"/>
      <c r="IB56" s="1411"/>
      <c r="IC56" s="1411"/>
      <c r="ID56" s="1411"/>
      <c r="IE56" s="1411"/>
      <c r="IF56" s="1411"/>
      <c r="IG56" s="1411"/>
      <c r="IH56" s="1411"/>
      <c r="II56" s="1411"/>
      <c r="IJ56" s="1411"/>
      <c r="IK56" s="1411"/>
      <c r="IL56" s="1411"/>
      <c r="IM56" s="1411"/>
      <c r="IN56" s="1411"/>
      <c r="IO56" s="1411"/>
      <c r="IP56" s="1411"/>
      <c r="IQ56" s="1411"/>
      <c r="IR56" s="1411"/>
      <c r="IS56" s="1411"/>
      <c r="IT56" s="1411"/>
      <c r="IU56" s="1411"/>
      <c r="IV56" s="1411"/>
      <c r="IW56" s="1411"/>
      <c r="IX56" s="1411"/>
      <c r="IY56" s="1411"/>
      <c r="IZ56" s="1412"/>
      <c r="JC56" s="8"/>
      <c r="JD56" s="51"/>
      <c r="JE56" s="8"/>
      <c r="JF56" s="8"/>
      <c r="JG56" s="8"/>
      <c r="JH56" s="8"/>
      <c r="JI56" s="8"/>
      <c r="JJ56" s="8"/>
      <c r="JK56" s="8"/>
      <c r="JL56" s="8"/>
      <c r="JM56" s="8"/>
      <c r="JN56" s="8"/>
      <c r="JO56" s="8"/>
      <c r="JP56" s="8"/>
      <c r="JQ56" s="8"/>
      <c r="JR56" s="8"/>
      <c r="JS56" s="8"/>
      <c r="JT56" s="8"/>
      <c r="JU56" s="8"/>
      <c r="JV56" s="8"/>
      <c r="JW56" s="8"/>
      <c r="JX56" s="8"/>
      <c r="JY56" s="8"/>
      <c r="JZ56" s="8"/>
      <c r="KA56" s="8"/>
      <c r="KB56" s="46"/>
      <c r="KC56" s="8"/>
      <c r="KD56" s="8"/>
      <c r="KE56" s="8"/>
      <c r="KF56" s="8"/>
      <c r="KG56" s="8"/>
      <c r="KH56" s="8"/>
      <c r="KI56" s="8"/>
      <c r="KJ56" s="8"/>
      <c r="KK56" s="8"/>
      <c r="KL56" s="8"/>
      <c r="KM56" s="110"/>
      <c r="KN56" s="773"/>
      <c r="KO56" s="773"/>
      <c r="KP56" s="773"/>
    </row>
    <row r="57" spans="1:302" ht="15.75" customHeight="1" thickBot="1" x14ac:dyDescent="0.35">
      <c r="A57" s="186"/>
      <c r="B57" s="186"/>
      <c r="C57" s="186"/>
      <c r="D57" s="1109" t="s">
        <v>326</v>
      </c>
      <c r="E57" s="1110"/>
      <c r="F57" s="345" t="e">
        <f>SUM(F10:F56)</f>
        <v>#REF!</v>
      </c>
      <c r="G57" s="1111"/>
      <c r="H57" s="1112"/>
      <c r="I57" s="1113"/>
      <c r="J57" s="345" t="e">
        <f>SUM(J10:J56)</f>
        <v>#REF!</v>
      </c>
      <c r="K57" s="346"/>
      <c r="L57" s="346"/>
      <c r="M57" s="346"/>
      <c r="N57" s="347" t="e">
        <f>SUM(N10:N56)</f>
        <v>#REF!</v>
      </c>
      <c r="AC57" s="80" t="s">
        <v>142</v>
      </c>
      <c r="AD57" s="70"/>
      <c r="AE57" s="70"/>
      <c r="AF57" s="70"/>
      <c r="AG57" s="70"/>
      <c r="AH57" s="81"/>
      <c r="AI57" s="82" t="s">
        <v>143</v>
      </c>
      <c r="AJ57" s="83" t="s">
        <v>104</v>
      </c>
      <c r="AK57" s="84"/>
      <c r="AL57" s="586" t="e">
        <f>IF(AN57=0,0,AN57/#REF!)</f>
        <v>#REF!</v>
      </c>
      <c r="AM57" s="85"/>
      <c r="AN57" s="584" t="e">
        <f>SUM(AN13:AN56)</f>
        <v>#REF!</v>
      </c>
      <c r="AP57" s="710" t="e">
        <f>#REF!</f>
        <v>#REF!</v>
      </c>
      <c r="AQ57" s="710" t="e">
        <f>#REF!</f>
        <v>#REF!</v>
      </c>
      <c r="AR57" s="710" t="e">
        <f>#REF!</f>
        <v>#REF!</v>
      </c>
      <c r="AS57" s="710" t="e">
        <f>#REF!</f>
        <v>#REF!</v>
      </c>
      <c r="AT57" s="733"/>
      <c r="AU57" s="734"/>
      <c r="AV57" s="734"/>
      <c r="AW57" s="735"/>
      <c r="AX57" s="316" t="e">
        <f>#REF!</f>
        <v>#REF!</v>
      </c>
      <c r="AY57" s="316" t="e">
        <f>#REF!</f>
        <v>#REF!</v>
      </c>
      <c r="AZ57" s="316" t="e">
        <f>#REF!</f>
        <v>#REF!</v>
      </c>
      <c r="BA57" s="316" t="e">
        <f>#REF!</f>
        <v>#REF!</v>
      </c>
      <c r="BB57" s="316" t="e">
        <f>#REF!</f>
        <v>#REF!</v>
      </c>
      <c r="BC57" s="457"/>
      <c r="BD57" s="316" t="e">
        <f>#REF!</f>
        <v>#REF!</v>
      </c>
      <c r="BE57" s="316" t="e">
        <f>#REF!</f>
        <v>#REF!</v>
      </c>
      <c r="BF57" s="316" t="e">
        <f>#REF!</f>
        <v>#REF!</v>
      </c>
      <c r="BG57" s="316" t="e">
        <f>#REF!</f>
        <v>#REF!</v>
      </c>
      <c r="BH57" s="316" t="e">
        <f>#REF!</f>
        <v>#REF!</v>
      </c>
      <c r="BI57" s="316" t="e">
        <f>#REF!</f>
        <v>#REF!</v>
      </c>
      <c r="BJ57" s="316" t="e">
        <f>#REF!</f>
        <v>#REF!</v>
      </c>
      <c r="BK57" s="316" t="e">
        <f>#REF!</f>
        <v>#REF!</v>
      </c>
      <c r="BL57" s="316" t="e">
        <f>#REF!</f>
        <v>#REF!</v>
      </c>
      <c r="BM57" s="316" t="e">
        <f>#REF!</f>
        <v>#REF!</v>
      </c>
      <c r="BN57" s="316" t="e">
        <f>#REF!</f>
        <v>#REF!</v>
      </c>
      <c r="BO57" s="316" t="e">
        <f>#REF!</f>
        <v>#REF!</v>
      </c>
      <c r="BP57" s="316" t="e">
        <f>#REF!</f>
        <v>#REF!</v>
      </c>
      <c r="BQ57" s="316" t="e">
        <f>#REF!</f>
        <v>#REF!</v>
      </c>
      <c r="BR57" s="316" t="e">
        <f>#REF!</f>
        <v>#REF!</v>
      </c>
      <c r="BS57" s="316" t="e">
        <f>#REF!</f>
        <v>#REF!</v>
      </c>
      <c r="BT57" s="318" t="e">
        <f t="shared" si="2"/>
        <v>#REF!</v>
      </c>
      <c r="BU57" s="318" t="e">
        <f t="shared" si="3"/>
        <v>#REF!</v>
      </c>
      <c r="BV57" s="155"/>
      <c r="BW57" s="193" t="s">
        <v>188</v>
      </c>
      <c r="BX57" s="190"/>
      <c r="BY57" s="203" t="e">
        <f>#REF!</f>
        <v>#REF!</v>
      </c>
      <c r="BZ57" s="203" t="e">
        <f>#REF!</f>
        <v>#REF!</v>
      </c>
      <c r="CA57" s="203" t="e">
        <f>#REF!</f>
        <v>#REF!</v>
      </c>
      <c r="CB57" s="208"/>
      <c r="CC57" s="1095" t="e">
        <f>#REF!</f>
        <v>#REF!</v>
      </c>
      <c r="CD57" s="1096"/>
      <c r="CE57" s="1096"/>
      <c r="CF57" s="1096"/>
      <c r="CG57" s="1097"/>
      <c r="CI57" s="1448"/>
      <c r="CJ57" s="1449"/>
      <c r="CK57" s="1449"/>
      <c r="CL57" s="1449"/>
      <c r="CM57" s="1449"/>
      <c r="CN57" s="1449"/>
      <c r="CO57" s="1449"/>
      <c r="CP57" s="1449"/>
      <c r="CQ57" s="1449"/>
      <c r="CR57" s="1449"/>
      <c r="CS57" s="1449"/>
      <c r="CT57" s="1449"/>
      <c r="CU57" s="1449"/>
      <c r="CV57" s="1449"/>
      <c r="CW57" s="1449"/>
      <c r="CX57" s="1449"/>
      <c r="CY57" s="1449"/>
      <c r="CZ57" s="1449"/>
      <c r="DA57" s="1449"/>
      <c r="DB57" s="1449"/>
      <c r="DC57" s="1449"/>
      <c r="DD57" s="1449"/>
      <c r="DE57" s="1449"/>
      <c r="DF57" s="1449"/>
      <c r="DG57" s="1449"/>
      <c r="DH57" s="1449"/>
      <c r="DI57" s="1449"/>
      <c r="DJ57" s="1449"/>
      <c r="DK57" s="1449"/>
      <c r="DL57" s="1449"/>
      <c r="DM57" s="1449"/>
      <c r="DN57" s="1449"/>
      <c r="DO57" s="1449"/>
      <c r="DP57" s="1449"/>
      <c r="DQ57" s="1449"/>
      <c r="DR57" s="1449"/>
      <c r="DS57" s="1449"/>
      <c r="DT57" s="1449"/>
      <c r="DU57" s="1449"/>
      <c r="DV57" s="1449"/>
      <c r="DW57" s="1449"/>
      <c r="DX57" s="1450"/>
      <c r="FN57" s="739"/>
      <c r="FO57" s="267"/>
      <c r="FP57" s="267"/>
      <c r="FQ57" s="267"/>
      <c r="FR57" s="267"/>
      <c r="FS57" s="267"/>
      <c r="FT57" s="267"/>
      <c r="FU57" s="267"/>
      <c r="FV57" s="267"/>
      <c r="FW57" s="267"/>
      <c r="FX57" s="267"/>
      <c r="FY57" s="267"/>
      <c r="FZ57" s="267"/>
      <c r="GA57" s="267"/>
      <c r="GB57" s="267"/>
      <c r="GC57" s="267"/>
      <c r="GD57" s="267"/>
      <c r="GE57" s="267"/>
      <c r="GF57" s="267"/>
      <c r="GG57" s="267"/>
      <c r="GH57" s="267"/>
      <c r="GI57" s="267"/>
      <c r="GJ57" s="267"/>
      <c r="GK57" s="267"/>
      <c r="GL57" s="267"/>
      <c r="GO57" s="266" t="s">
        <v>74</v>
      </c>
      <c r="GP57" s="1537" t="s">
        <v>1044</v>
      </c>
      <c r="GQ57" s="1538"/>
      <c r="GR57" s="1538"/>
      <c r="GS57" s="1538"/>
      <c r="GT57" s="1538"/>
      <c r="GU57" s="1538"/>
      <c r="GV57" s="1538"/>
      <c r="GW57" s="1538"/>
      <c r="GX57" s="1538"/>
      <c r="GY57" s="1538"/>
      <c r="GZ57" s="1538"/>
      <c r="HA57" s="1538"/>
      <c r="HB57" s="1538"/>
      <c r="HC57" s="1538"/>
      <c r="HD57" s="1538"/>
      <c r="HE57" s="1538"/>
      <c r="HF57" s="1539"/>
      <c r="HH57" s="153"/>
      <c r="HI57" s="1410"/>
      <c r="HJ57" s="1411"/>
      <c r="HK57" s="1411"/>
      <c r="HL57" s="1411"/>
      <c r="HM57" s="1411"/>
      <c r="HN57" s="1411"/>
      <c r="HO57" s="1411"/>
      <c r="HP57" s="1411"/>
      <c r="HQ57" s="1411"/>
      <c r="HR57" s="1411"/>
      <c r="HS57" s="1411"/>
      <c r="HT57" s="1411"/>
      <c r="HU57" s="1411"/>
      <c r="HV57" s="1411"/>
      <c r="HW57" s="1411"/>
      <c r="HX57" s="1411"/>
      <c r="HY57" s="1411"/>
      <c r="HZ57" s="1411"/>
      <c r="IA57" s="1411"/>
      <c r="IB57" s="1411"/>
      <c r="IC57" s="1411"/>
      <c r="ID57" s="1411"/>
      <c r="IE57" s="1411"/>
      <c r="IF57" s="1411"/>
      <c r="IG57" s="1411"/>
      <c r="IH57" s="1411"/>
      <c r="II57" s="1411"/>
      <c r="IJ57" s="1411"/>
      <c r="IK57" s="1411"/>
      <c r="IL57" s="1411"/>
      <c r="IM57" s="1411"/>
      <c r="IN57" s="1411"/>
      <c r="IO57" s="1411"/>
      <c r="IP57" s="1411"/>
      <c r="IQ57" s="1411"/>
      <c r="IR57" s="1411"/>
      <c r="IS57" s="1411"/>
      <c r="IT57" s="1411"/>
      <c r="IU57" s="1411"/>
      <c r="IV57" s="1411"/>
      <c r="IW57" s="1411"/>
      <c r="IX57" s="1411"/>
      <c r="IY57" s="1411"/>
      <c r="IZ57" s="1412"/>
      <c r="JC57" s="8"/>
      <c r="JD57" s="462" t="s">
        <v>41</v>
      </c>
      <c r="JE57" s="772"/>
      <c r="JF57" s="772"/>
      <c r="JG57" s="388"/>
      <c r="JH57" s="389"/>
      <c r="JI57" s="389"/>
      <c r="JJ57" s="390"/>
      <c r="JK57" s="1402" t="e">
        <f>#REF!</f>
        <v>#REF!</v>
      </c>
      <c r="JL57" s="1403"/>
      <c r="JM57" s="1404"/>
      <c r="JN57" s="8"/>
      <c r="JO57" s="8"/>
      <c r="JP57" s="8"/>
      <c r="JQ57" s="8"/>
      <c r="JR57" s="8"/>
      <c r="JS57" s="8"/>
      <c r="JT57" s="8"/>
      <c r="JU57" s="8"/>
      <c r="JV57" s="8"/>
      <c r="JW57" s="8"/>
      <c r="JX57" s="8"/>
      <c r="JY57" s="8"/>
      <c r="JZ57" s="8"/>
      <c r="KA57" s="8"/>
      <c r="KB57" s="8"/>
      <c r="KC57" s="8"/>
      <c r="KD57" s="8"/>
      <c r="KE57" s="774"/>
      <c r="KF57" s="774"/>
      <c r="KG57" s="774"/>
      <c r="KH57" s="774"/>
      <c r="KI57" s="774"/>
      <c r="KJ57" s="1405"/>
      <c r="KK57" s="1405"/>
      <c r="KL57" s="1405"/>
      <c r="KM57" s="110"/>
      <c r="KN57" s="773"/>
      <c r="KO57" s="773"/>
      <c r="KP57" s="773"/>
    </row>
    <row r="58" spans="1:302" ht="15.75" customHeight="1" thickBot="1" x14ac:dyDescent="0.35">
      <c r="A58" s="186"/>
      <c r="B58" s="186"/>
      <c r="C58" s="186"/>
      <c r="D58" s="348" t="s">
        <v>327</v>
      </c>
      <c r="E58" s="349"/>
      <c r="F58" s="349"/>
      <c r="G58" s="350" t="e">
        <f>IF(N58=0,0,N58/SUM($F$10:$F$56))</f>
        <v>#REF!</v>
      </c>
      <c r="H58" s="349" t="s">
        <v>328</v>
      </c>
      <c r="I58" s="351"/>
      <c r="J58" s="1114" t="e">
        <f>#REF!</f>
        <v>#REF!</v>
      </c>
      <c r="K58" s="1114"/>
      <c r="L58" s="1114"/>
      <c r="M58" s="1114"/>
      <c r="N58" s="352" t="e">
        <f>#REF!</f>
        <v>#REF!</v>
      </c>
      <c r="AC58" s="133"/>
      <c r="AD58" s="134"/>
      <c r="AE58" s="134"/>
      <c r="AF58" s="134"/>
      <c r="AG58" s="134"/>
      <c r="AH58" s="86"/>
      <c r="AI58" s="87" t="s">
        <v>144</v>
      </c>
      <c r="AJ58" s="52"/>
      <c r="AK58" s="88"/>
      <c r="AL58" s="89" t="e">
        <f>IF(AN57=0,0%,AN57/#REF!)</f>
        <v>#REF!</v>
      </c>
      <c r="AM58" s="59"/>
      <c r="AN58" s="120"/>
      <c r="AP58" s="710" t="e">
        <f>#REF!</f>
        <v>#REF!</v>
      </c>
      <c r="AQ58" s="710" t="e">
        <f>#REF!</f>
        <v>#REF!</v>
      </c>
      <c r="AR58" s="710" t="e">
        <f>#REF!</f>
        <v>#REF!</v>
      </c>
      <c r="AS58" s="710" t="e">
        <f>#REF!</f>
        <v>#REF!</v>
      </c>
      <c r="AT58" s="733"/>
      <c r="AU58" s="734"/>
      <c r="AV58" s="734"/>
      <c r="AW58" s="735"/>
      <c r="AX58" s="316" t="e">
        <f>#REF!</f>
        <v>#REF!</v>
      </c>
      <c r="AY58" s="316" t="e">
        <f>#REF!</f>
        <v>#REF!</v>
      </c>
      <c r="AZ58" s="316" t="e">
        <f>#REF!</f>
        <v>#REF!</v>
      </c>
      <c r="BA58" s="316" t="e">
        <f>#REF!</f>
        <v>#REF!</v>
      </c>
      <c r="BB58" s="316" t="e">
        <f>#REF!</f>
        <v>#REF!</v>
      </c>
      <c r="BC58" s="457"/>
      <c r="BD58" s="316" t="e">
        <f>#REF!</f>
        <v>#REF!</v>
      </c>
      <c r="BE58" s="316" t="e">
        <f>#REF!</f>
        <v>#REF!</v>
      </c>
      <c r="BF58" s="316" t="e">
        <f>#REF!</f>
        <v>#REF!</v>
      </c>
      <c r="BG58" s="316" t="e">
        <f>#REF!</f>
        <v>#REF!</v>
      </c>
      <c r="BH58" s="316" t="e">
        <f>#REF!</f>
        <v>#REF!</v>
      </c>
      <c r="BI58" s="316" t="e">
        <f>#REF!</f>
        <v>#REF!</v>
      </c>
      <c r="BJ58" s="316" t="e">
        <f>#REF!</f>
        <v>#REF!</v>
      </c>
      <c r="BK58" s="316" t="e">
        <f>#REF!</f>
        <v>#REF!</v>
      </c>
      <c r="BL58" s="316" t="e">
        <f>#REF!</f>
        <v>#REF!</v>
      </c>
      <c r="BM58" s="316" t="e">
        <f>#REF!</f>
        <v>#REF!</v>
      </c>
      <c r="BN58" s="316" t="e">
        <f>#REF!</f>
        <v>#REF!</v>
      </c>
      <c r="BO58" s="316" t="e">
        <f>#REF!</f>
        <v>#REF!</v>
      </c>
      <c r="BP58" s="316" t="e">
        <f>#REF!</f>
        <v>#REF!</v>
      </c>
      <c r="BQ58" s="316" t="e">
        <f>#REF!</f>
        <v>#REF!</v>
      </c>
      <c r="BR58" s="316" t="e">
        <f>#REF!</f>
        <v>#REF!</v>
      </c>
      <c r="BS58" s="316" t="e">
        <f>#REF!</f>
        <v>#REF!</v>
      </c>
      <c r="BT58" s="318" t="e">
        <f t="shared" si="2"/>
        <v>#REF!</v>
      </c>
      <c r="BU58" s="318" t="e">
        <f t="shared" si="3"/>
        <v>#REF!</v>
      </c>
      <c r="BV58" s="511"/>
      <c r="BW58" s="193" t="s">
        <v>189</v>
      </c>
      <c r="BX58" s="190"/>
      <c r="BY58" s="203" t="e">
        <f>#REF!</f>
        <v>#REF!</v>
      </c>
      <c r="BZ58" s="203" t="e">
        <f>#REF!</f>
        <v>#REF!</v>
      </c>
      <c r="CA58" s="203" t="e">
        <f>#REF!</f>
        <v>#REF!</v>
      </c>
      <c r="CB58" s="208"/>
      <c r="CC58" s="1095" t="e">
        <f>#REF!</f>
        <v>#REF!</v>
      </c>
      <c r="CD58" s="1096"/>
      <c r="CE58" s="1096"/>
      <c r="CF58" s="1096"/>
      <c r="CG58" s="1097"/>
      <c r="CI58" s="1448"/>
      <c r="CJ58" s="1449"/>
      <c r="CK58" s="1449"/>
      <c r="CL58" s="1449"/>
      <c r="CM58" s="1449"/>
      <c r="CN58" s="1449"/>
      <c r="CO58" s="1449"/>
      <c r="CP58" s="1449"/>
      <c r="CQ58" s="1449"/>
      <c r="CR58" s="1449"/>
      <c r="CS58" s="1449"/>
      <c r="CT58" s="1449"/>
      <c r="CU58" s="1449"/>
      <c r="CV58" s="1449"/>
      <c r="CW58" s="1449"/>
      <c r="CX58" s="1449"/>
      <c r="CY58" s="1449"/>
      <c r="CZ58" s="1449"/>
      <c r="DA58" s="1449"/>
      <c r="DB58" s="1449"/>
      <c r="DC58" s="1449"/>
      <c r="DD58" s="1449"/>
      <c r="DE58" s="1449"/>
      <c r="DF58" s="1449"/>
      <c r="DG58" s="1449"/>
      <c r="DH58" s="1449"/>
      <c r="DI58" s="1449"/>
      <c r="DJ58" s="1449"/>
      <c r="DK58" s="1449"/>
      <c r="DL58" s="1449"/>
      <c r="DM58" s="1449"/>
      <c r="DN58" s="1449"/>
      <c r="DO58" s="1449"/>
      <c r="DP58" s="1449"/>
      <c r="DQ58" s="1449"/>
      <c r="DR58" s="1449"/>
      <c r="DS58" s="1449"/>
      <c r="DT58" s="1449"/>
      <c r="DU58" s="1449"/>
      <c r="DV58" s="1449"/>
      <c r="DW58" s="1449"/>
      <c r="DX58" s="1450"/>
      <c r="FN58" s="809" t="s">
        <v>388</v>
      </c>
      <c r="FO58" s="1496" t="s">
        <v>1042</v>
      </c>
      <c r="FP58" s="1497"/>
      <c r="FQ58" s="1497"/>
      <c r="FR58" s="1497"/>
      <c r="FS58" s="1497"/>
      <c r="FT58" s="1497"/>
      <c r="FU58" s="1497"/>
      <c r="FV58" s="1497"/>
      <c r="FW58" s="1497"/>
      <c r="FX58" s="1497"/>
      <c r="FY58" s="1497"/>
      <c r="FZ58" s="1497"/>
      <c r="GA58" s="1497"/>
      <c r="GB58" s="1497"/>
      <c r="GC58" s="1497"/>
      <c r="GD58" s="1497"/>
      <c r="GE58" s="1497"/>
      <c r="GF58" s="1497"/>
      <c r="GG58" s="1497"/>
      <c r="GH58" s="1497"/>
      <c r="GI58" s="1497"/>
      <c r="GJ58" s="1497"/>
      <c r="GK58" s="1497"/>
      <c r="GL58" s="1498"/>
      <c r="GO58" s="257"/>
      <c r="GP58" s="1540" t="s">
        <v>1015</v>
      </c>
      <c r="GQ58" s="1540"/>
      <c r="GR58" s="1540"/>
      <c r="GS58" s="1540"/>
      <c r="GT58" s="1540"/>
      <c r="GU58" s="1540"/>
      <c r="GV58" s="1540"/>
      <c r="GW58" s="1540"/>
      <c r="GX58" s="1540"/>
      <c r="GY58" s="1540"/>
      <c r="GZ58" s="1540"/>
      <c r="HA58" s="1540"/>
      <c r="HB58" s="1540"/>
      <c r="HC58" s="1540"/>
      <c r="HD58" s="1540"/>
      <c r="HE58" s="1540"/>
      <c r="HF58" s="1540"/>
      <c r="HH58" s="153"/>
      <c r="HI58" s="1410"/>
      <c r="HJ58" s="1411"/>
      <c r="HK58" s="1411"/>
      <c r="HL58" s="1411"/>
      <c r="HM58" s="1411"/>
      <c r="HN58" s="1411"/>
      <c r="HO58" s="1411"/>
      <c r="HP58" s="1411"/>
      <c r="HQ58" s="1411"/>
      <c r="HR58" s="1411"/>
      <c r="HS58" s="1411"/>
      <c r="HT58" s="1411"/>
      <c r="HU58" s="1411"/>
      <c r="HV58" s="1411"/>
      <c r="HW58" s="1411"/>
      <c r="HX58" s="1411"/>
      <c r="HY58" s="1411"/>
      <c r="HZ58" s="1411"/>
      <c r="IA58" s="1411"/>
      <c r="IB58" s="1411"/>
      <c r="IC58" s="1411"/>
      <c r="ID58" s="1411"/>
      <c r="IE58" s="1411"/>
      <c r="IF58" s="1411"/>
      <c r="IG58" s="1411"/>
      <c r="IH58" s="1411"/>
      <c r="II58" s="1411"/>
      <c r="IJ58" s="1411"/>
      <c r="IK58" s="1411"/>
      <c r="IL58" s="1411"/>
      <c r="IM58" s="1411"/>
      <c r="IN58" s="1411"/>
      <c r="IO58" s="1411"/>
      <c r="IP58" s="1411"/>
      <c r="IQ58" s="1411"/>
      <c r="IR58" s="1411"/>
      <c r="IS58" s="1411"/>
      <c r="IT58" s="1411"/>
      <c r="IU58" s="1411"/>
      <c r="IV58" s="1411"/>
      <c r="IW58" s="1411"/>
      <c r="IX58" s="1411"/>
      <c r="IY58" s="1411"/>
      <c r="IZ58" s="1412"/>
      <c r="JC58" s="8"/>
      <c r="JD58" s="463"/>
      <c r="JE58" s="8"/>
      <c r="JF58" s="8"/>
      <c r="JG58" s="8"/>
      <c r="JH58" s="8"/>
      <c r="JI58" s="8"/>
      <c r="JJ58" s="8"/>
      <c r="JK58" s="8"/>
      <c r="JL58" s="8"/>
      <c r="JM58" s="8"/>
      <c r="JN58" s="8"/>
      <c r="JO58" s="8"/>
      <c r="JP58" s="8"/>
      <c r="JQ58" s="8"/>
      <c r="JR58" s="8"/>
      <c r="JS58" s="8"/>
      <c r="JT58" s="8"/>
      <c r="JU58" s="8"/>
      <c r="JV58" s="8"/>
      <c r="JW58" s="8"/>
      <c r="JX58" s="8"/>
      <c r="JY58" s="8"/>
      <c r="JZ58" s="8"/>
      <c r="KA58" s="8"/>
      <c r="KB58" s="8"/>
      <c r="KC58" s="8"/>
      <c r="KD58" s="8"/>
      <c r="KE58" s="8"/>
      <c r="KF58" s="8"/>
      <c r="KG58" s="774"/>
      <c r="KH58" s="774"/>
      <c r="KI58" s="774"/>
      <c r="KJ58" s="8"/>
      <c r="KK58" s="8"/>
      <c r="KL58" s="8"/>
      <c r="KM58" s="110"/>
      <c r="KN58" s="773"/>
      <c r="KO58" s="773"/>
      <c r="KP58" s="773"/>
    </row>
    <row r="59" spans="1:302" ht="15.75" customHeight="1" thickBot="1" x14ac:dyDescent="0.35">
      <c r="A59" s="186"/>
      <c r="B59" s="186"/>
      <c r="C59" s="186"/>
      <c r="D59" s="353" t="s">
        <v>327</v>
      </c>
      <c r="E59" s="354"/>
      <c r="F59" s="354"/>
      <c r="G59" s="355" t="e">
        <f>IF(N59=0,0,N59/SUM($F$10:$F$56))</f>
        <v>#REF!</v>
      </c>
      <c r="H59" s="354" t="s">
        <v>328</v>
      </c>
      <c r="I59" s="354"/>
      <c r="J59" s="1114" t="e">
        <f>#REF!</f>
        <v>#REF!</v>
      </c>
      <c r="K59" s="1114"/>
      <c r="L59" s="1114"/>
      <c r="M59" s="1114"/>
      <c r="N59" s="352" t="e">
        <f>#REF!</f>
        <v>#REF!</v>
      </c>
      <c r="AC59" s="60" t="s">
        <v>145</v>
      </c>
      <c r="AD59" s="61"/>
      <c r="AE59" s="61"/>
      <c r="AF59" s="61"/>
      <c r="AG59" s="61"/>
      <c r="AH59" s="61"/>
      <c r="AI59" s="61"/>
      <c r="AJ59" s="73"/>
      <c r="AK59" s="90"/>
      <c r="AL59" s="90"/>
      <c r="AM59" s="68"/>
      <c r="AN59" s="584" t="e">
        <f>#REF!-AN57</f>
        <v>#REF!</v>
      </c>
      <c r="AP59" s="710" t="e">
        <f>#REF!</f>
        <v>#REF!</v>
      </c>
      <c r="AQ59" s="710" t="e">
        <f>#REF!</f>
        <v>#REF!</v>
      </c>
      <c r="AR59" s="710" t="e">
        <f>#REF!</f>
        <v>#REF!</v>
      </c>
      <c r="AS59" s="710" t="e">
        <f>#REF!</f>
        <v>#REF!</v>
      </c>
      <c r="AT59" s="733"/>
      <c r="AU59" s="734"/>
      <c r="AV59" s="734"/>
      <c r="AW59" s="735"/>
      <c r="AX59" s="316" t="e">
        <f>#REF!</f>
        <v>#REF!</v>
      </c>
      <c r="AY59" s="316" t="e">
        <f>#REF!</f>
        <v>#REF!</v>
      </c>
      <c r="AZ59" s="316" t="e">
        <f>#REF!</f>
        <v>#REF!</v>
      </c>
      <c r="BA59" s="316" t="e">
        <f>#REF!</f>
        <v>#REF!</v>
      </c>
      <c r="BB59" s="316" t="e">
        <f>#REF!</f>
        <v>#REF!</v>
      </c>
      <c r="BC59" s="457"/>
      <c r="BD59" s="316" t="e">
        <f>#REF!</f>
        <v>#REF!</v>
      </c>
      <c r="BE59" s="316" t="e">
        <f>#REF!</f>
        <v>#REF!</v>
      </c>
      <c r="BF59" s="316" t="e">
        <f>#REF!</f>
        <v>#REF!</v>
      </c>
      <c r="BG59" s="316" t="e">
        <f>#REF!</f>
        <v>#REF!</v>
      </c>
      <c r="BH59" s="316" t="e">
        <f>#REF!</f>
        <v>#REF!</v>
      </c>
      <c r="BI59" s="316" t="e">
        <f>#REF!</f>
        <v>#REF!</v>
      </c>
      <c r="BJ59" s="316" t="e">
        <f>#REF!</f>
        <v>#REF!</v>
      </c>
      <c r="BK59" s="316" t="e">
        <f>#REF!</f>
        <v>#REF!</v>
      </c>
      <c r="BL59" s="316" t="e">
        <f>#REF!</f>
        <v>#REF!</v>
      </c>
      <c r="BM59" s="316" t="e">
        <f>#REF!</f>
        <v>#REF!</v>
      </c>
      <c r="BN59" s="316" t="e">
        <f>#REF!</f>
        <v>#REF!</v>
      </c>
      <c r="BO59" s="316" t="e">
        <f>#REF!</f>
        <v>#REF!</v>
      </c>
      <c r="BP59" s="316" t="e">
        <f>#REF!</f>
        <v>#REF!</v>
      </c>
      <c r="BQ59" s="316" t="e">
        <f>#REF!</f>
        <v>#REF!</v>
      </c>
      <c r="BR59" s="316" t="e">
        <f>#REF!</f>
        <v>#REF!</v>
      </c>
      <c r="BS59" s="316" t="e">
        <f>#REF!</f>
        <v>#REF!</v>
      </c>
      <c r="BT59" s="318" t="e">
        <f t="shared" si="2"/>
        <v>#REF!</v>
      </c>
      <c r="BU59" s="318" t="e">
        <f t="shared" si="3"/>
        <v>#REF!</v>
      </c>
      <c r="BV59" s="155"/>
      <c r="BW59" s="193" t="s">
        <v>190</v>
      </c>
      <c r="BX59" s="190"/>
      <c r="BY59" s="203" t="e">
        <f>#REF!</f>
        <v>#REF!</v>
      </c>
      <c r="BZ59" s="203" t="e">
        <f>#REF!</f>
        <v>#REF!</v>
      </c>
      <c r="CA59" s="203" t="e">
        <f>#REF!</f>
        <v>#REF!</v>
      </c>
      <c r="CB59" s="208"/>
      <c r="CC59" s="1095" t="e">
        <f>#REF!</f>
        <v>#REF!</v>
      </c>
      <c r="CD59" s="1096"/>
      <c r="CE59" s="1096"/>
      <c r="CF59" s="1096"/>
      <c r="CG59" s="1097"/>
      <c r="CI59" s="1451"/>
      <c r="CJ59" s="1452"/>
      <c r="CK59" s="1452"/>
      <c r="CL59" s="1452"/>
      <c r="CM59" s="1452"/>
      <c r="CN59" s="1452"/>
      <c r="CO59" s="1452"/>
      <c r="CP59" s="1452"/>
      <c r="CQ59" s="1452"/>
      <c r="CR59" s="1452"/>
      <c r="CS59" s="1452"/>
      <c r="CT59" s="1452"/>
      <c r="CU59" s="1452"/>
      <c r="CV59" s="1452"/>
      <c r="CW59" s="1452"/>
      <c r="CX59" s="1452"/>
      <c r="CY59" s="1452"/>
      <c r="CZ59" s="1452"/>
      <c r="DA59" s="1452"/>
      <c r="DB59" s="1452"/>
      <c r="DC59" s="1452"/>
      <c r="DD59" s="1452"/>
      <c r="DE59" s="1452"/>
      <c r="DF59" s="1452"/>
      <c r="DG59" s="1452"/>
      <c r="DH59" s="1452"/>
      <c r="DI59" s="1452"/>
      <c r="DJ59" s="1452"/>
      <c r="DK59" s="1452"/>
      <c r="DL59" s="1452"/>
      <c r="DM59" s="1452"/>
      <c r="DN59" s="1452"/>
      <c r="DO59" s="1452"/>
      <c r="DP59" s="1452"/>
      <c r="DQ59" s="1452"/>
      <c r="DR59" s="1452"/>
      <c r="DS59" s="1452"/>
      <c r="DT59" s="1452"/>
      <c r="DU59" s="1452"/>
      <c r="DV59" s="1452"/>
      <c r="DW59" s="1452"/>
      <c r="DX59" s="1453"/>
      <c r="FN59" s="257"/>
      <c r="FO59" s="815" t="s">
        <v>705</v>
      </c>
      <c r="FP59" s="815"/>
      <c r="FQ59" s="815"/>
      <c r="FR59" s="815"/>
      <c r="FS59" s="815"/>
      <c r="FT59" s="815"/>
      <c r="FU59" s="815"/>
      <c r="FV59" s="815"/>
      <c r="FW59" s="39"/>
      <c r="FX59" s="39"/>
      <c r="FY59" s="439"/>
      <c r="FZ59" s="439"/>
      <c r="GA59" s="439"/>
      <c r="GB59" s="439"/>
      <c r="GC59" s="439"/>
      <c r="GD59" s="439"/>
      <c r="GE59" s="439"/>
      <c r="GF59" s="439"/>
      <c r="GG59" s="439"/>
      <c r="GH59" s="439"/>
      <c r="GI59" s="439"/>
      <c r="GJ59" s="439"/>
      <c r="GK59" s="439"/>
      <c r="GL59" s="439"/>
      <c r="GO59" s="257"/>
      <c r="GP59" s="1541"/>
      <c r="GQ59" s="1541"/>
      <c r="GR59" s="1541"/>
      <c r="GS59" s="1541"/>
      <c r="GT59" s="1541"/>
      <c r="GU59" s="1541"/>
      <c r="GV59" s="1541"/>
      <c r="GW59" s="1541"/>
      <c r="GX59" s="1541"/>
      <c r="GY59" s="1541"/>
      <c r="GZ59" s="1541"/>
      <c r="HA59" s="1541"/>
      <c r="HB59" s="1541"/>
      <c r="HC59" s="1541"/>
      <c r="HD59" s="1541"/>
      <c r="HE59" s="1541"/>
      <c r="HF59" s="1541"/>
      <c r="HH59" s="153"/>
      <c r="HI59" s="1410"/>
      <c r="HJ59" s="1411"/>
      <c r="HK59" s="1411"/>
      <c r="HL59" s="1411"/>
      <c r="HM59" s="1411"/>
      <c r="HN59" s="1411"/>
      <c r="HO59" s="1411"/>
      <c r="HP59" s="1411"/>
      <c r="HQ59" s="1411"/>
      <c r="HR59" s="1411"/>
      <c r="HS59" s="1411"/>
      <c r="HT59" s="1411"/>
      <c r="HU59" s="1411"/>
      <c r="HV59" s="1411"/>
      <c r="HW59" s="1411"/>
      <c r="HX59" s="1411"/>
      <c r="HY59" s="1411"/>
      <c r="HZ59" s="1411"/>
      <c r="IA59" s="1411"/>
      <c r="IB59" s="1411"/>
      <c r="IC59" s="1411"/>
      <c r="ID59" s="1411"/>
      <c r="IE59" s="1411"/>
      <c r="IF59" s="1411"/>
      <c r="IG59" s="1411"/>
      <c r="IH59" s="1411"/>
      <c r="II59" s="1411"/>
      <c r="IJ59" s="1411"/>
      <c r="IK59" s="1411"/>
      <c r="IL59" s="1411"/>
      <c r="IM59" s="1411"/>
      <c r="IN59" s="1411"/>
      <c r="IO59" s="1411"/>
      <c r="IP59" s="1411"/>
      <c r="IQ59" s="1411"/>
      <c r="IR59" s="1411"/>
      <c r="IS59" s="1411"/>
      <c r="IT59" s="1411"/>
      <c r="IU59" s="1411"/>
      <c r="IV59" s="1411"/>
      <c r="IW59" s="1411"/>
      <c r="IX59" s="1411"/>
      <c r="IY59" s="1411"/>
      <c r="IZ59" s="1412"/>
      <c r="JC59" s="8"/>
      <c r="JD59" s="464" t="s">
        <v>417</v>
      </c>
      <c r="JE59" s="465"/>
      <c r="JF59" s="465"/>
      <c r="JG59" s="465"/>
      <c r="JH59" s="465"/>
      <c r="JI59" s="465"/>
      <c r="JJ59" s="465"/>
      <c r="JK59" s="465"/>
      <c r="JL59" s="465"/>
      <c r="JM59" s="465"/>
      <c r="JN59" s="465"/>
      <c r="JO59" s="465"/>
      <c r="JP59" s="465"/>
      <c r="JQ59" s="465"/>
      <c r="JR59" s="465"/>
      <c r="JS59" s="465"/>
      <c r="JT59" s="465"/>
      <c r="JU59" s="465"/>
      <c r="JV59" s="465"/>
      <c r="JW59" s="465"/>
      <c r="JX59" s="465"/>
      <c r="JY59" s="465"/>
      <c r="JZ59" s="465"/>
      <c r="KA59" s="465"/>
      <c r="KB59" s="465"/>
      <c r="KC59" s="465"/>
      <c r="KD59" s="45"/>
      <c r="KE59" s="770"/>
      <c r="KF59" s="770"/>
      <c r="KG59" s="770"/>
      <c r="KH59" s="770"/>
      <c r="KI59" s="770"/>
      <c r="KJ59" s="1406" t="e">
        <f>#REF!</f>
        <v>#REF!</v>
      </c>
      <c r="KK59" s="1406"/>
      <c r="KL59" s="1406"/>
      <c r="KM59" s="771"/>
      <c r="KN59" s="773"/>
      <c r="KO59" s="773"/>
      <c r="KP59" s="773"/>
    </row>
    <row r="60" spans="1:302" ht="16.5" customHeight="1" thickBot="1" x14ac:dyDescent="0.35">
      <c r="A60" s="186"/>
      <c r="B60" s="186"/>
      <c r="C60" s="186"/>
      <c r="D60" s="353" t="s">
        <v>327</v>
      </c>
      <c r="E60" s="354"/>
      <c r="F60" s="354"/>
      <c r="G60" s="355" t="e">
        <f>IF(N60=0,0,N60/SUM($F$10:$F$56))</f>
        <v>#REF!</v>
      </c>
      <c r="H60" s="354" t="s">
        <v>328</v>
      </c>
      <c r="I60" s="354"/>
      <c r="J60" s="1114" t="e">
        <f>#REF!</f>
        <v>#REF!</v>
      </c>
      <c r="K60" s="1114"/>
      <c r="L60" s="1114"/>
      <c r="M60" s="1114"/>
      <c r="N60" s="352" t="e">
        <f>#REF!</f>
        <v>#REF!</v>
      </c>
      <c r="AC60" s="69" t="s">
        <v>146</v>
      </c>
      <c r="AD60" s="46"/>
      <c r="AE60" s="46"/>
      <c r="AF60" s="46"/>
      <c r="AG60" s="46"/>
      <c r="AH60" s="46"/>
      <c r="AI60" s="46"/>
      <c r="AJ60" s="52"/>
      <c r="AK60" s="91"/>
      <c r="AL60" s="92"/>
      <c r="AM60" s="54"/>
      <c r="AN60" s="114"/>
      <c r="AP60" s="710" t="e">
        <f>#REF!</f>
        <v>#REF!</v>
      </c>
      <c r="AQ60" s="710" t="e">
        <f>#REF!</f>
        <v>#REF!</v>
      </c>
      <c r="AR60" s="710" t="e">
        <f>#REF!</f>
        <v>#REF!</v>
      </c>
      <c r="AS60" s="710" t="e">
        <f>#REF!</f>
        <v>#REF!</v>
      </c>
      <c r="AT60" s="733"/>
      <c r="AU60" s="734"/>
      <c r="AV60" s="734"/>
      <c r="AW60" s="735"/>
      <c r="AX60" s="316" t="e">
        <f>#REF!</f>
        <v>#REF!</v>
      </c>
      <c r="AY60" s="316" t="e">
        <f>#REF!</f>
        <v>#REF!</v>
      </c>
      <c r="AZ60" s="316" t="e">
        <f>#REF!</f>
        <v>#REF!</v>
      </c>
      <c r="BA60" s="316" t="e">
        <f>#REF!</f>
        <v>#REF!</v>
      </c>
      <c r="BB60" s="316" t="e">
        <f>#REF!</f>
        <v>#REF!</v>
      </c>
      <c r="BC60" s="457"/>
      <c r="BD60" s="316" t="e">
        <f>#REF!</f>
        <v>#REF!</v>
      </c>
      <c r="BE60" s="316" t="e">
        <f>#REF!</f>
        <v>#REF!</v>
      </c>
      <c r="BF60" s="316" t="e">
        <f>#REF!</f>
        <v>#REF!</v>
      </c>
      <c r="BG60" s="316" t="e">
        <f>#REF!</f>
        <v>#REF!</v>
      </c>
      <c r="BH60" s="316" t="e">
        <f>#REF!</f>
        <v>#REF!</v>
      </c>
      <c r="BI60" s="316" t="e">
        <f>#REF!</f>
        <v>#REF!</v>
      </c>
      <c r="BJ60" s="316" t="e">
        <f>#REF!</f>
        <v>#REF!</v>
      </c>
      <c r="BK60" s="316" t="e">
        <f>#REF!</f>
        <v>#REF!</v>
      </c>
      <c r="BL60" s="316" t="e">
        <f>#REF!</f>
        <v>#REF!</v>
      </c>
      <c r="BM60" s="316" t="e">
        <f>#REF!</f>
        <v>#REF!</v>
      </c>
      <c r="BN60" s="316" t="e">
        <f>#REF!</f>
        <v>#REF!</v>
      </c>
      <c r="BO60" s="316" t="e">
        <f>#REF!</f>
        <v>#REF!</v>
      </c>
      <c r="BP60" s="316" t="e">
        <f>#REF!</f>
        <v>#REF!</v>
      </c>
      <c r="BQ60" s="316" t="e">
        <f>#REF!</f>
        <v>#REF!</v>
      </c>
      <c r="BR60" s="316" t="e">
        <f>#REF!</f>
        <v>#REF!</v>
      </c>
      <c r="BS60" s="316" t="e">
        <f>#REF!</f>
        <v>#REF!</v>
      </c>
      <c r="BT60" s="318" t="e">
        <f t="shared" si="2"/>
        <v>#REF!</v>
      </c>
      <c r="BU60" s="318" t="e">
        <f t="shared" si="3"/>
        <v>#REF!</v>
      </c>
      <c r="BV60" s="155"/>
      <c r="BW60" s="193" t="s">
        <v>191</v>
      </c>
      <c r="BX60" s="190"/>
      <c r="BY60" s="203" t="e">
        <f>#REF!</f>
        <v>#REF!</v>
      </c>
      <c r="BZ60" s="203" t="e">
        <f>#REF!</f>
        <v>#REF!</v>
      </c>
      <c r="CA60" s="203" t="e">
        <f>#REF!</f>
        <v>#REF!</v>
      </c>
      <c r="CB60" s="208"/>
      <c r="CC60" s="1095" t="e">
        <f>#REF!</f>
        <v>#REF!</v>
      </c>
      <c r="CD60" s="1096"/>
      <c r="CE60" s="1096"/>
      <c r="CF60" s="1096"/>
      <c r="CG60" s="1097"/>
      <c r="CI60" s="1463" t="s">
        <v>840</v>
      </c>
      <c r="CJ60" s="1463"/>
      <c r="CK60" s="1463"/>
      <c r="CL60" s="1463"/>
      <c r="CM60" s="1463"/>
      <c r="CN60" s="1463"/>
      <c r="CO60" s="1463"/>
      <c r="CP60" s="1463"/>
      <c r="CQ60" s="1463"/>
      <c r="CR60" s="1463"/>
      <c r="CS60" s="1463"/>
      <c r="CT60" s="1463"/>
      <c r="CU60" s="1463"/>
      <c r="CV60" s="1463"/>
      <c r="CW60" s="1463"/>
      <c r="CX60" s="1463"/>
      <c r="CY60" s="1463"/>
      <c r="CZ60" s="1463"/>
      <c r="DA60" s="1463"/>
      <c r="DB60" s="1463"/>
      <c r="DC60" s="1463"/>
      <c r="DD60" s="1463"/>
      <c r="DE60" s="1463"/>
      <c r="DF60" s="1463"/>
      <c r="DG60" s="1463"/>
      <c r="DH60" s="1463"/>
      <c r="DI60" s="1463"/>
      <c r="DJ60" s="1463"/>
      <c r="DK60" s="1463"/>
      <c r="DL60" s="1463"/>
      <c r="DM60" s="1463"/>
      <c r="DN60" s="1463"/>
      <c r="DO60" s="1463"/>
      <c r="DP60" s="1463"/>
      <c r="DQ60" s="1463"/>
      <c r="DR60" s="1463"/>
      <c r="DS60" s="1463"/>
      <c r="DT60" s="1463"/>
      <c r="DU60" s="1463"/>
      <c r="DV60" s="1463"/>
      <c r="DW60" s="1463"/>
      <c r="DX60" s="1463"/>
      <c r="FN60" s="257"/>
      <c r="FO60" s="39"/>
      <c r="FP60" s="39"/>
      <c r="FQ60" s="39"/>
      <c r="FR60" s="39"/>
      <c r="FS60" s="39"/>
      <c r="FT60" s="39"/>
      <c r="FU60" s="39"/>
      <c r="FV60" s="39"/>
      <c r="FW60" s="39"/>
      <c r="FX60" s="39"/>
      <c r="FY60" s="257"/>
      <c r="FZ60" s="257"/>
      <c r="GA60" s="257"/>
      <c r="GB60" s="257"/>
      <c r="GC60" s="257"/>
      <c r="GD60" s="257"/>
      <c r="GE60" s="257"/>
      <c r="GF60" s="441"/>
      <c r="GG60" s="431"/>
      <c r="GH60" s="257"/>
      <c r="GI60" s="257"/>
      <c r="GJ60" s="257"/>
      <c r="GK60" s="257"/>
      <c r="GL60" s="257"/>
      <c r="GO60" s="257"/>
      <c r="GP60" s="422" t="e">
        <f>#REF!</f>
        <v>#REF!</v>
      </c>
      <c r="GQ60" s="851"/>
      <c r="GR60" s="1542" t="s">
        <v>1016</v>
      </c>
      <c r="GS60" s="1542"/>
      <c r="GT60" s="1542"/>
      <c r="GU60" s="1542"/>
      <c r="GV60" s="1542"/>
      <c r="GW60" s="1542"/>
      <c r="GX60" s="1542"/>
      <c r="GY60" s="1542"/>
      <c r="GZ60" s="1542"/>
      <c r="HA60" s="1542"/>
      <c r="HB60" s="1542"/>
      <c r="HC60" s="1542"/>
      <c r="HD60" s="1542"/>
      <c r="HE60" s="1542"/>
      <c r="HF60" s="1542"/>
      <c r="HH60" s="153"/>
      <c r="HI60" s="1410"/>
      <c r="HJ60" s="1411"/>
      <c r="HK60" s="1411"/>
      <c r="HL60" s="1411"/>
      <c r="HM60" s="1411"/>
      <c r="HN60" s="1411"/>
      <c r="HO60" s="1411"/>
      <c r="HP60" s="1411"/>
      <c r="HQ60" s="1411"/>
      <c r="HR60" s="1411"/>
      <c r="HS60" s="1411"/>
      <c r="HT60" s="1411"/>
      <c r="HU60" s="1411"/>
      <c r="HV60" s="1411"/>
      <c r="HW60" s="1411"/>
      <c r="HX60" s="1411"/>
      <c r="HY60" s="1411"/>
      <c r="HZ60" s="1411"/>
      <c r="IA60" s="1411"/>
      <c r="IB60" s="1411"/>
      <c r="IC60" s="1411"/>
      <c r="ID60" s="1411"/>
      <c r="IE60" s="1411"/>
      <c r="IF60" s="1411"/>
      <c r="IG60" s="1411"/>
      <c r="IH60" s="1411"/>
      <c r="II60" s="1411"/>
      <c r="IJ60" s="1411"/>
      <c r="IK60" s="1411"/>
      <c r="IL60" s="1411"/>
      <c r="IM60" s="1411"/>
      <c r="IN60" s="1411"/>
      <c r="IO60" s="1411"/>
      <c r="IP60" s="1411"/>
      <c r="IQ60" s="1411"/>
      <c r="IR60" s="1411"/>
      <c r="IS60" s="1411"/>
      <c r="IT60" s="1411"/>
      <c r="IU60" s="1411"/>
      <c r="IV60" s="1411"/>
      <c r="IW60" s="1411"/>
      <c r="IX60" s="1411"/>
      <c r="IY60" s="1411"/>
      <c r="IZ60" s="1412"/>
      <c r="JC60" s="8"/>
      <c r="JD60" s="467"/>
      <c r="JE60" s="8"/>
      <c r="JF60" s="8"/>
      <c r="JG60" s="8"/>
      <c r="JH60" s="8"/>
      <c r="JI60" s="8"/>
      <c r="JJ60" s="8"/>
      <c r="JK60" s="8"/>
      <c r="JL60" s="8"/>
      <c r="JM60" s="8"/>
      <c r="JN60" s="8"/>
      <c r="JO60" s="8"/>
      <c r="JP60" s="8"/>
      <c r="JQ60" s="8"/>
      <c r="JR60" s="8"/>
      <c r="JS60" s="8"/>
      <c r="JT60" s="8"/>
      <c r="JU60" s="8"/>
      <c r="JV60" s="8"/>
      <c r="JW60" s="8"/>
      <c r="JX60" s="8"/>
      <c r="JY60" s="8"/>
      <c r="JZ60" s="8"/>
      <c r="KA60" s="8"/>
      <c r="KB60" s="8"/>
      <c r="KC60" s="8"/>
      <c r="KD60" s="8"/>
      <c r="KE60" s="774"/>
      <c r="KF60" s="774"/>
      <c r="KG60" s="774"/>
      <c r="KH60" s="774"/>
      <c r="KI60" s="774"/>
      <c r="KJ60" s="775"/>
      <c r="KK60" s="775"/>
      <c r="KL60" s="775"/>
      <c r="KM60" s="774"/>
      <c r="KN60" s="773"/>
      <c r="KO60" s="773"/>
      <c r="KP60" s="773"/>
    </row>
    <row r="61" spans="1:302" ht="16.5" customHeight="1" thickBot="1" x14ac:dyDescent="0.35">
      <c r="A61" s="186"/>
      <c r="B61" s="186"/>
      <c r="C61" s="186"/>
      <c r="D61" s="356" t="s">
        <v>329</v>
      </c>
      <c r="E61" s="354"/>
      <c r="F61" s="354"/>
      <c r="G61" s="357" t="e">
        <f>SUM(G58:G60)</f>
        <v>#REF!</v>
      </c>
      <c r="H61" s="354" t="s">
        <v>330</v>
      </c>
      <c r="I61" s="354"/>
      <c r="J61" s="358"/>
      <c r="K61" s="358"/>
      <c r="L61" s="358"/>
      <c r="M61" s="359"/>
      <c r="N61" s="360" t="e">
        <f>SUM(N58:N60)</f>
        <v>#REF!</v>
      </c>
      <c r="AC61" s="51"/>
      <c r="AD61" s="1115" t="e">
        <f>#REF!</f>
        <v>#REF!</v>
      </c>
      <c r="AE61" s="1116"/>
      <c r="AF61" s="1116"/>
      <c r="AG61" s="1116"/>
      <c r="AH61" s="46"/>
      <c r="AI61" s="46"/>
      <c r="AJ61" s="52" t="s">
        <v>104</v>
      </c>
      <c r="AK61" s="91"/>
      <c r="AL61" s="582" t="e">
        <f>#REF!</f>
        <v>#REF!</v>
      </c>
      <c r="AM61" s="54"/>
      <c r="AN61" s="114"/>
      <c r="AP61" s="710" t="e">
        <f>#REF!</f>
        <v>#REF!</v>
      </c>
      <c r="AQ61" s="710" t="e">
        <f>#REF!</f>
        <v>#REF!</v>
      </c>
      <c r="AR61" s="710" t="e">
        <f>#REF!</f>
        <v>#REF!</v>
      </c>
      <c r="AS61" s="710" t="e">
        <f>#REF!</f>
        <v>#REF!</v>
      </c>
      <c r="AT61" s="733"/>
      <c r="AU61" s="734"/>
      <c r="AV61" s="734"/>
      <c r="AW61" s="735"/>
      <c r="AX61" s="316" t="e">
        <f>#REF!</f>
        <v>#REF!</v>
      </c>
      <c r="AY61" s="316" t="e">
        <f>#REF!</f>
        <v>#REF!</v>
      </c>
      <c r="AZ61" s="316" t="e">
        <f>#REF!</f>
        <v>#REF!</v>
      </c>
      <c r="BA61" s="316" t="e">
        <f>#REF!</f>
        <v>#REF!</v>
      </c>
      <c r="BB61" s="316" t="e">
        <f>#REF!</f>
        <v>#REF!</v>
      </c>
      <c r="BC61" s="457"/>
      <c r="BD61" s="316" t="e">
        <f>#REF!</f>
        <v>#REF!</v>
      </c>
      <c r="BE61" s="316" t="e">
        <f>#REF!</f>
        <v>#REF!</v>
      </c>
      <c r="BF61" s="316" t="e">
        <f>#REF!</f>
        <v>#REF!</v>
      </c>
      <c r="BG61" s="316" t="e">
        <f>#REF!</f>
        <v>#REF!</v>
      </c>
      <c r="BH61" s="316" t="e">
        <f>#REF!</f>
        <v>#REF!</v>
      </c>
      <c r="BI61" s="316" t="e">
        <f>#REF!</f>
        <v>#REF!</v>
      </c>
      <c r="BJ61" s="316" t="e">
        <f>#REF!</f>
        <v>#REF!</v>
      </c>
      <c r="BK61" s="316" t="e">
        <f>#REF!</f>
        <v>#REF!</v>
      </c>
      <c r="BL61" s="316" t="e">
        <f>#REF!</f>
        <v>#REF!</v>
      </c>
      <c r="BM61" s="316" t="e">
        <f>#REF!</f>
        <v>#REF!</v>
      </c>
      <c r="BN61" s="316" t="e">
        <f>#REF!</f>
        <v>#REF!</v>
      </c>
      <c r="BO61" s="316" t="e">
        <f>#REF!</f>
        <v>#REF!</v>
      </c>
      <c r="BP61" s="316" t="e">
        <f>#REF!</f>
        <v>#REF!</v>
      </c>
      <c r="BQ61" s="316" t="e">
        <f>#REF!</f>
        <v>#REF!</v>
      </c>
      <c r="BR61" s="316" t="e">
        <f>#REF!</f>
        <v>#REF!</v>
      </c>
      <c r="BS61" s="316" t="e">
        <f>#REF!</f>
        <v>#REF!</v>
      </c>
      <c r="BT61" s="318" t="e">
        <f t="shared" si="2"/>
        <v>#REF!</v>
      </c>
      <c r="BU61" s="318" t="e">
        <f t="shared" si="3"/>
        <v>#REF!</v>
      </c>
      <c r="BV61" s="155"/>
      <c r="BW61" s="193" t="s">
        <v>192</v>
      </c>
      <c r="BX61" s="190"/>
      <c r="BY61" s="203" t="e">
        <f>#REF!</f>
        <v>#REF!</v>
      </c>
      <c r="BZ61" s="203" t="e">
        <f>#REF!</f>
        <v>#REF!</v>
      </c>
      <c r="CA61" s="203" t="e">
        <f>#REF!</f>
        <v>#REF!</v>
      </c>
      <c r="CB61" s="208"/>
      <c r="CC61" s="1095" t="e">
        <f>#REF!</f>
        <v>#REF!</v>
      </c>
      <c r="CD61" s="1096"/>
      <c r="CE61" s="1096"/>
      <c r="CF61" s="1096"/>
      <c r="CG61" s="1097"/>
      <c r="CI61" s="1464"/>
      <c r="CJ61" s="1464"/>
      <c r="CK61" s="1464"/>
      <c r="CL61" s="1464"/>
      <c r="CM61" s="1464"/>
      <c r="CN61" s="1464"/>
      <c r="CO61" s="1464"/>
      <c r="CP61" s="1464"/>
      <c r="CQ61" s="1464"/>
      <c r="CR61" s="1464"/>
      <c r="CS61" s="1464"/>
      <c r="CT61" s="1464"/>
      <c r="CU61" s="1464"/>
      <c r="CV61" s="1464"/>
      <c r="CW61" s="1464"/>
      <c r="CX61" s="1464"/>
      <c r="CY61" s="1464"/>
      <c r="CZ61" s="1464"/>
      <c r="DA61" s="1464"/>
      <c r="DB61" s="1464"/>
      <c r="DC61" s="1464"/>
      <c r="DD61" s="1464"/>
      <c r="DE61" s="1464"/>
      <c r="DF61" s="1464"/>
      <c r="DG61" s="1464"/>
      <c r="DH61" s="1464"/>
      <c r="DI61" s="1464"/>
      <c r="DJ61" s="1464"/>
      <c r="DK61" s="1464"/>
      <c r="DL61" s="1464"/>
      <c r="DM61" s="1464"/>
      <c r="DN61" s="1464"/>
      <c r="DO61" s="1464"/>
      <c r="DP61" s="1464"/>
      <c r="DQ61" s="1464"/>
      <c r="DR61" s="1464"/>
      <c r="DS61" s="1464"/>
      <c r="DT61" s="1464"/>
      <c r="DU61" s="1464"/>
      <c r="DV61" s="1464"/>
      <c r="DW61" s="1464"/>
      <c r="DX61" s="1464"/>
      <c r="FN61" s="260"/>
      <c r="FO61" s="816" t="e">
        <f>#REF!</f>
        <v>#REF!</v>
      </c>
      <c r="FP61" s="39"/>
      <c r="FQ61" s="1499" t="s">
        <v>1020</v>
      </c>
      <c r="FR61" s="1499"/>
      <c r="FS61" s="1499"/>
      <c r="FT61" s="1499"/>
      <c r="FU61" s="1499"/>
      <c r="FV61" s="1499"/>
      <c r="FW61" s="1499"/>
      <c r="FX61" s="1499"/>
      <c r="FY61" s="1499"/>
      <c r="FZ61" s="1499"/>
      <c r="GA61" s="1499"/>
      <c r="GB61" s="1499"/>
      <c r="GC61" s="1499"/>
      <c r="GD61" s="1499"/>
      <c r="GE61" s="1499"/>
      <c r="GF61" s="1499"/>
      <c r="GG61" s="1499"/>
      <c r="GH61" s="1499"/>
      <c r="GI61" s="1499"/>
      <c r="GJ61" s="1499"/>
      <c r="GK61" s="1499"/>
      <c r="GL61" s="1499"/>
      <c r="GO61" s="845"/>
      <c r="GP61" s="845"/>
      <c r="GQ61" s="845"/>
      <c r="GR61" s="845"/>
      <c r="GS61" s="845"/>
      <c r="GT61" s="845"/>
      <c r="GU61" s="845"/>
      <c r="GV61" s="845"/>
      <c r="GW61" s="845"/>
      <c r="GX61" s="845"/>
      <c r="GY61" s="845"/>
      <c r="GZ61" s="845"/>
      <c r="HA61" s="845"/>
      <c r="HB61" s="845"/>
      <c r="HC61" s="845"/>
      <c r="HD61" s="845"/>
      <c r="HE61" s="845"/>
      <c r="HF61" s="845"/>
      <c r="HH61" s="153"/>
      <c r="HI61" s="1410"/>
      <c r="HJ61" s="1411"/>
      <c r="HK61" s="1411"/>
      <c r="HL61" s="1411"/>
      <c r="HM61" s="1411"/>
      <c r="HN61" s="1411"/>
      <c r="HO61" s="1411"/>
      <c r="HP61" s="1411"/>
      <c r="HQ61" s="1411"/>
      <c r="HR61" s="1411"/>
      <c r="HS61" s="1411"/>
      <c r="HT61" s="1411"/>
      <c r="HU61" s="1411"/>
      <c r="HV61" s="1411"/>
      <c r="HW61" s="1411"/>
      <c r="HX61" s="1411"/>
      <c r="HY61" s="1411"/>
      <c r="HZ61" s="1411"/>
      <c r="IA61" s="1411"/>
      <c r="IB61" s="1411"/>
      <c r="IC61" s="1411"/>
      <c r="ID61" s="1411"/>
      <c r="IE61" s="1411"/>
      <c r="IF61" s="1411"/>
      <c r="IG61" s="1411"/>
      <c r="IH61" s="1411"/>
      <c r="II61" s="1411"/>
      <c r="IJ61" s="1411"/>
      <c r="IK61" s="1411"/>
      <c r="IL61" s="1411"/>
      <c r="IM61" s="1411"/>
      <c r="IN61" s="1411"/>
      <c r="IO61" s="1411"/>
      <c r="IP61" s="1411"/>
      <c r="IQ61" s="1411"/>
      <c r="IR61" s="1411"/>
      <c r="IS61" s="1411"/>
      <c r="IT61" s="1411"/>
      <c r="IU61" s="1411"/>
      <c r="IV61" s="1411"/>
      <c r="IW61" s="1411"/>
      <c r="IX61" s="1411"/>
      <c r="IY61" s="1411"/>
      <c r="IZ61" s="1412"/>
      <c r="JC61" s="8"/>
      <c r="JD61" s="1330" t="s">
        <v>717</v>
      </c>
      <c r="JE61" s="1331"/>
      <c r="JF61" s="1331"/>
      <c r="JG61" s="1331"/>
      <c r="JH61" s="1331"/>
      <c r="JI61" s="1331"/>
      <c r="JJ61" s="1331"/>
      <c r="JK61" s="1331"/>
      <c r="JL61" s="1331"/>
      <c r="JM61" s="1331"/>
      <c r="JN61" s="1331"/>
      <c r="JO61" s="8"/>
      <c r="JP61" s="8"/>
      <c r="JQ61" s="8"/>
      <c r="JR61" s="8"/>
      <c r="JS61" s="8"/>
      <c r="JT61" s="8"/>
      <c r="JU61" s="8"/>
      <c r="JV61" s="8"/>
      <c r="JW61" s="8"/>
      <c r="JX61" s="8"/>
      <c r="JY61" s="8"/>
      <c r="JZ61" s="8"/>
      <c r="KA61" s="8"/>
      <c r="KB61" s="8"/>
      <c r="KC61" s="8"/>
      <c r="KD61" s="8"/>
      <c r="KE61" s="399"/>
      <c r="KF61" s="399"/>
      <c r="KG61" s="399"/>
      <c r="KH61" s="8"/>
      <c r="KI61" s="8"/>
      <c r="KJ61" s="8"/>
      <c r="KK61" s="8"/>
      <c r="KL61" s="8"/>
      <c r="KM61" s="8"/>
      <c r="KN61" s="773"/>
      <c r="KO61" s="773"/>
      <c r="KP61" s="773"/>
    </row>
    <row r="62" spans="1:302" ht="16.5" customHeight="1" thickBot="1" x14ac:dyDescent="0.35">
      <c r="A62" s="186"/>
      <c r="B62" s="186"/>
      <c r="C62" s="186"/>
      <c r="D62" s="1089" t="s">
        <v>331</v>
      </c>
      <c r="E62" s="1090"/>
      <c r="F62" s="1090"/>
      <c r="G62" s="1091"/>
      <c r="H62" s="1090"/>
      <c r="I62" s="1090"/>
      <c r="J62" s="1090"/>
      <c r="K62" s="1090"/>
      <c r="L62" s="1090"/>
      <c r="M62" s="1092"/>
      <c r="N62" s="361" t="e">
        <f>N57+N61</f>
        <v>#REF!</v>
      </c>
      <c r="AC62" s="51"/>
      <c r="AD62" s="1115" t="e">
        <f>IF(AL62&gt;0,"DESCRIBE","")</f>
        <v>#REF!</v>
      </c>
      <c r="AE62" s="1116"/>
      <c r="AF62" s="1116"/>
      <c r="AG62" s="1116"/>
      <c r="AH62" s="46"/>
      <c r="AI62" s="46"/>
      <c r="AJ62" s="52" t="s">
        <v>104</v>
      </c>
      <c r="AK62" s="91"/>
      <c r="AL62" s="582" t="e">
        <f>#REF!</f>
        <v>#REF!</v>
      </c>
      <c r="AM62" s="54"/>
      <c r="AN62" s="114"/>
      <c r="AP62" s="710" t="e">
        <f>#REF!</f>
        <v>#REF!</v>
      </c>
      <c r="AQ62" s="710" t="e">
        <f>#REF!</f>
        <v>#REF!</v>
      </c>
      <c r="AR62" s="710" t="e">
        <f>#REF!</f>
        <v>#REF!</v>
      </c>
      <c r="AS62" s="710" t="e">
        <f>#REF!</f>
        <v>#REF!</v>
      </c>
      <c r="AT62" s="733"/>
      <c r="AU62" s="734"/>
      <c r="AV62" s="734"/>
      <c r="AW62" s="735"/>
      <c r="AX62" s="316" t="e">
        <f>#REF!</f>
        <v>#REF!</v>
      </c>
      <c r="AY62" s="316" t="e">
        <f>#REF!</f>
        <v>#REF!</v>
      </c>
      <c r="AZ62" s="316" t="e">
        <f>#REF!</f>
        <v>#REF!</v>
      </c>
      <c r="BA62" s="316" t="e">
        <f>#REF!</f>
        <v>#REF!</v>
      </c>
      <c r="BB62" s="316" t="e">
        <f>#REF!</f>
        <v>#REF!</v>
      </c>
      <c r="BC62" s="457"/>
      <c r="BD62" s="316" t="e">
        <f>#REF!</f>
        <v>#REF!</v>
      </c>
      <c r="BE62" s="316" t="e">
        <f>#REF!</f>
        <v>#REF!</v>
      </c>
      <c r="BF62" s="316" t="e">
        <f>#REF!</f>
        <v>#REF!</v>
      </c>
      <c r="BG62" s="316" t="e">
        <f>#REF!</f>
        <v>#REF!</v>
      </c>
      <c r="BH62" s="316" t="e">
        <f>#REF!</f>
        <v>#REF!</v>
      </c>
      <c r="BI62" s="316" t="e">
        <f>#REF!</f>
        <v>#REF!</v>
      </c>
      <c r="BJ62" s="316" t="e">
        <f>#REF!</f>
        <v>#REF!</v>
      </c>
      <c r="BK62" s="316" t="e">
        <f>#REF!</f>
        <v>#REF!</v>
      </c>
      <c r="BL62" s="316" t="e">
        <f>#REF!</f>
        <v>#REF!</v>
      </c>
      <c r="BM62" s="316" t="e">
        <f>#REF!</f>
        <v>#REF!</v>
      </c>
      <c r="BN62" s="316" t="e">
        <f>#REF!</f>
        <v>#REF!</v>
      </c>
      <c r="BO62" s="316" t="e">
        <f>#REF!</f>
        <v>#REF!</v>
      </c>
      <c r="BP62" s="316" t="e">
        <f>#REF!</f>
        <v>#REF!</v>
      </c>
      <c r="BQ62" s="316" t="e">
        <f>#REF!</f>
        <v>#REF!</v>
      </c>
      <c r="BR62" s="316" t="e">
        <f>#REF!</f>
        <v>#REF!</v>
      </c>
      <c r="BS62" s="316" t="e">
        <f>#REF!</f>
        <v>#REF!</v>
      </c>
      <c r="BT62" s="318" t="e">
        <f t="shared" si="2"/>
        <v>#REF!</v>
      </c>
      <c r="BU62" s="318" t="e">
        <f t="shared" si="3"/>
        <v>#REF!</v>
      </c>
      <c r="BV62" s="155"/>
      <c r="BW62" s="193" t="s">
        <v>193</v>
      </c>
      <c r="BX62" s="190"/>
      <c r="BY62" s="203" t="e">
        <f>#REF!</f>
        <v>#REF!</v>
      </c>
      <c r="BZ62" s="203" t="e">
        <f>#REF!</f>
        <v>#REF!</v>
      </c>
      <c r="CA62" s="203" t="e">
        <f>#REF!</f>
        <v>#REF!</v>
      </c>
      <c r="CB62" s="208"/>
      <c r="CC62" s="1095" t="e">
        <f>#REF!</f>
        <v>#REF!</v>
      </c>
      <c r="CD62" s="1096"/>
      <c r="CE62" s="1096"/>
      <c r="CF62" s="1096"/>
      <c r="CG62" s="1097"/>
      <c r="CI62" s="856"/>
      <c r="CJ62" s="856"/>
      <c r="CK62" s="856"/>
      <c r="CL62" s="856"/>
      <c r="CM62" s="845"/>
      <c r="CN62" s="845"/>
      <c r="CO62" s="845"/>
      <c r="CP62" s="845"/>
      <c r="CQ62" s="660"/>
      <c r="CR62" s="660"/>
      <c r="CS62" s="660"/>
      <c r="CT62" s="660"/>
      <c r="CU62" s="660"/>
      <c r="CV62" s="660"/>
      <c r="CW62" s="660"/>
      <c r="CX62" s="660"/>
      <c r="CY62" s="660"/>
      <c r="CZ62" s="660"/>
      <c r="DA62" s="660"/>
      <c r="DB62" s="660"/>
      <c r="DC62" s="660"/>
      <c r="DD62" s="660"/>
      <c r="DE62" s="660"/>
      <c r="DF62" s="660"/>
      <c r="DG62" s="660"/>
      <c r="DH62" s="660"/>
      <c r="DI62" s="660"/>
      <c r="DJ62" s="660"/>
      <c r="DK62" s="660"/>
      <c r="DL62" s="660"/>
      <c r="DM62" s="660"/>
      <c r="DN62" s="660"/>
      <c r="DO62" s="660"/>
      <c r="DP62" s="660"/>
      <c r="DQ62" s="660"/>
      <c r="DR62" s="660"/>
      <c r="DS62" s="660"/>
      <c r="DT62" s="660"/>
      <c r="DU62" s="660"/>
      <c r="DV62" s="660"/>
      <c r="DW62" s="660"/>
      <c r="DX62" s="660"/>
      <c r="FN62" s="259"/>
      <c r="FO62" s="39"/>
      <c r="FP62" s="39"/>
      <c r="FQ62" s="1499"/>
      <c r="FR62" s="1499"/>
      <c r="FS62" s="1499"/>
      <c r="FT62" s="1499"/>
      <c r="FU62" s="1499"/>
      <c r="FV62" s="1499"/>
      <c r="FW62" s="1499"/>
      <c r="FX62" s="1499"/>
      <c r="FY62" s="1499"/>
      <c r="FZ62" s="1499"/>
      <c r="GA62" s="1499"/>
      <c r="GB62" s="1499"/>
      <c r="GC62" s="1499"/>
      <c r="GD62" s="1499"/>
      <c r="GE62" s="1499"/>
      <c r="GF62" s="1499"/>
      <c r="GG62" s="1499"/>
      <c r="GH62" s="1499"/>
      <c r="GI62" s="1499"/>
      <c r="GJ62" s="1499"/>
      <c r="GK62" s="1499"/>
      <c r="GL62" s="1499"/>
      <c r="GO62" s="257"/>
      <c r="GP62" s="422" t="e">
        <f>#REF!</f>
        <v>#REF!</v>
      </c>
      <c r="GQ62" s="851"/>
      <c r="GR62" s="1542" t="s">
        <v>1017</v>
      </c>
      <c r="GS62" s="1542"/>
      <c r="GT62" s="1542"/>
      <c r="GU62" s="1542"/>
      <c r="GV62" s="1542"/>
      <c r="GW62" s="1542"/>
      <c r="GX62" s="1542"/>
      <c r="GY62" s="1542"/>
      <c r="GZ62" s="1542"/>
      <c r="HA62" s="1542"/>
      <c r="HB62" s="1542"/>
      <c r="HC62" s="1542"/>
      <c r="HD62" s="1542"/>
      <c r="HE62" s="1542"/>
      <c r="HF62" s="1542"/>
      <c r="HH62" s="153"/>
      <c r="HI62" s="1410"/>
      <c r="HJ62" s="1411"/>
      <c r="HK62" s="1411"/>
      <c r="HL62" s="1411"/>
      <c r="HM62" s="1411"/>
      <c r="HN62" s="1411"/>
      <c r="HO62" s="1411"/>
      <c r="HP62" s="1411"/>
      <c r="HQ62" s="1411"/>
      <c r="HR62" s="1411"/>
      <c r="HS62" s="1411"/>
      <c r="HT62" s="1411"/>
      <c r="HU62" s="1411"/>
      <c r="HV62" s="1411"/>
      <c r="HW62" s="1411"/>
      <c r="HX62" s="1411"/>
      <c r="HY62" s="1411"/>
      <c r="HZ62" s="1411"/>
      <c r="IA62" s="1411"/>
      <c r="IB62" s="1411"/>
      <c r="IC62" s="1411"/>
      <c r="ID62" s="1411"/>
      <c r="IE62" s="1411"/>
      <c r="IF62" s="1411"/>
      <c r="IG62" s="1411"/>
      <c r="IH62" s="1411"/>
      <c r="II62" s="1411"/>
      <c r="IJ62" s="1411"/>
      <c r="IK62" s="1411"/>
      <c r="IL62" s="1411"/>
      <c r="IM62" s="1411"/>
      <c r="IN62" s="1411"/>
      <c r="IO62" s="1411"/>
      <c r="IP62" s="1411"/>
      <c r="IQ62" s="1411"/>
      <c r="IR62" s="1411"/>
      <c r="IS62" s="1411"/>
      <c r="IT62" s="1411"/>
      <c r="IU62" s="1411"/>
      <c r="IV62" s="1411"/>
      <c r="IW62" s="1411"/>
      <c r="IX62" s="1411"/>
      <c r="IY62" s="1411"/>
      <c r="IZ62" s="1412"/>
      <c r="JC62" s="8"/>
      <c r="JD62" s="1324" t="e">
        <f>#REF!</f>
        <v>#REF!</v>
      </c>
      <c r="JE62" s="1325"/>
      <c r="JF62" s="1325"/>
      <c r="JG62" s="1325"/>
      <c r="JH62" s="1325"/>
      <c r="JI62" s="1325"/>
      <c r="JJ62" s="1325"/>
      <c r="JK62" s="1325"/>
      <c r="JL62" s="1325"/>
      <c r="JM62" s="1325"/>
      <c r="JN62" s="1325"/>
      <c r="JO62" s="104"/>
      <c r="JP62" s="1332" t="e">
        <f>#REF!</f>
        <v>#REF!</v>
      </c>
      <c r="JQ62" s="1332"/>
      <c r="JR62" s="1332"/>
      <c r="JS62" s="1332"/>
      <c r="JT62" s="1332"/>
      <c r="JU62" s="1332"/>
      <c r="JV62" s="1332"/>
      <c r="JW62" s="1332"/>
      <c r="JX62" s="1332"/>
      <c r="JY62" s="1332"/>
      <c r="JZ62" s="1332"/>
      <c r="KA62" s="1332"/>
      <c r="KB62" s="1332"/>
      <c r="KC62" s="1332"/>
      <c r="KD62" s="1332"/>
      <c r="KE62" s="1332"/>
      <c r="KF62" s="1332"/>
      <c r="KG62" s="104"/>
      <c r="KH62" s="1333" t="e">
        <f>#REF!</f>
        <v>#REF!</v>
      </c>
      <c r="KI62" s="1333"/>
      <c r="KJ62" s="1333"/>
      <c r="KK62" s="1333"/>
      <c r="KL62" s="1333"/>
      <c r="KM62" s="1334"/>
      <c r="KN62" s="773"/>
      <c r="KO62" s="773"/>
      <c r="KP62" s="773"/>
    </row>
    <row r="63" spans="1:302" ht="16.5" customHeight="1" thickBot="1" x14ac:dyDescent="0.35">
      <c r="A63" s="186"/>
      <c r="B63" s="186"/>
      <c r="C63" s="186"/>
      <c r="D63" s="362" t="s">
        <v>682</v>
      </c>
      <c r="E63" s="363"/>
      <c r="F63" s="363"/>
      <c r="G63" s="363"/>
      <c r="H63" s="363"/>
      <c r="I63" s="363"/>
      <c r="J63" s="363"/>
      <c r="K63" s="364"/>
      <c r="L63" s="364" t="s">
        <v>332</v>
      </c>
      <c r="M63" s="365" t="e">
        <f>#REF!</f>
        <v>#REF!</v>
      </c>
      <c r="N63" s="360" t="e">
        <f>+N62*-M63</f>
        <v>#REF!</v>
      </c>
      <c r="AC63" s="51"/>
      <c r="AD63" s="1115" t="e">
        <f>IF(AL63&gt;0,"DESCRIBE","")</f>
        <v>#REF!</v>
      </c>
      <c r="AE63" s="1116"/>
      <c r="AF63" s="1116"/>
      <c r="AG63" s="1116"/>
      <c r="AH63" s="46"/>
      <c r="AI63" s="46"/>
      <c r="AJ63" s="52" t="s">
        <v>104</v>
      </c>
      <c r="AK63" s="91"/>
      <c r="AL63" s="582" t="e">
        <f>#REF!</f>
        <v>#REF!</v>
      </c>
      <c r="AM63" s="54"/>
      <c r="AN63" s="114"/>
      <c r="AP63" s="710" t="e">
        <f>#REF!</f>
        <v>#REF!</v>
      </c>
      <c r="AQ63" s="710" t="e">
        <f>#REF!</f>
        <v>#REF!</v>
      </c>
      <c r="AR63" s="710" t="e">
        <f>#REF!</f>
        <v>#REF!</v>
      </c>
      <c r="AS63" s="710" t="e">
        <f>#REF!</f>
        <v>#REF!</v>
      </c>
      <c r="AT63" s="733"/>
      <c r="AU63" s="734"/>
      <c r="AV63" s="734"/>
      <c r="AW63" s="735"/>
      <c r="AX63" s="316" t="e">
        <f>#REF!</f>
        <v>#REF!</v>
      </c>
      <c r="AY63" s="316" t="e">
        <f>#REF!</f>
        <v>#REF!</v>
      </c>
      <c r="AZ63" s="316" t="e">
        <f>#REF!</f>
        <v>#REF!</v>
      </c>
      <c r="BA63" s="316" t="e">
        <f>#REF!</f>
        <v>#REF!</v>
      </c>
      <c r="BB63" s="316" t="e">
        <f>#REF!</f>
        <v>#REF!</v>
      </c>
      <c r="BC63" s="457"/>
      <c r="BD63" s="316" t="e">
        <f>#REF!</f>
        <v>#REF!</v>
      </c>
      <c r="BE63" s="316" t="e">
        <f>#REF!</f>
        <v>#REF!</v>
      </c>
      <c r="BF63" s="316" t="e">
        <f>#REF!</f>
        <v>#REF!</v>
      </c>
      <c r="BG63" s="316" t="e">
        <f>#REF!</f>
        <v>#REF!</v>
      </c>
      <c r="BH63" s="316" t="e">
        <f>#REF!</f>
        <v>#REF!</v>
      </c>
      <c r="BI63" s="316" t="e">
        <f>#REF!</f>
        <v>#REF!</v>
      </c>
      <c r="BJ63" s="316" t="e">
        <f>#REF!</f>
        <v>#REF!</v>
      </c>
      <c r="BK63" s="316" t="e">
        <f>#REF!</f>
        <v>#REF!</v>
      </c>
      <c r="BL63" s="316" t="e">
        <f>#REF!</f>
        <v>#REF!</v>
      </c>
      <c r="BM63" s="316" t="e">
        <f>#REF!</f>
        <v>#REF!</v>
      </c>
      <c r="BN63" s="316" t="e">
        <f>#REF!</f>
        <v>#REF!</v>
      </c>
      <c r="BO63" s="316" t="e">
        <f>#REF!</f>
        <v>#REF!</v>
      </c>
      <c r="BP63" s="316" t="e">
        <f>#REF!</f>
        <v>#REF!</v>
      </c>
      <c r="BQ63" s="316" t="e">
        <f>#REF!</f>
        <v>#REF!</v>
      </c>
      <c r="BR63" s="316" t="e">
        <f>#REF!</f>
        <v>#REF!</v>
      </c>
      <c r="BS63" s="316" t="e">
        <f>#REF!</f>
        <v>#REF!</v>
      </c>
      <c r="BT63" s="318" t="e">
        <f t="shared" si="2"/>
        <v>#REF!</v>
      </c>
      <c r="BU63" s="318" t="e">
        <f t="shared" si="3"/>
        <v>#REF!</v>
      </c>
      <c r="BV63" s="155"/>
      <c r="BW63" s="193" t="s">
        <v>194</v>
      </c>
      <c r="BX63" s="190"/>
      <c r="BY63" s="203" t="e">
        <f>#REF!</f>
        <v>#REF!</v>
      </c>
      <c r="BZ63" s="203" t="e">
        <f>#REF!</f>
        <v>#REF!</v>
      </c>
      <c r="CA63" s="203" t="e">
        <f>#REF!</f>
        <v>#REF!</v>
      </c>
      <c r="CB63" s="208"/>
      <c r="CC63" s="1095" t="e">
        <f>#REF!</f>
        <v>#REF!</v>
      </c>
      <c r="CD63" s="1096"/>
      <c r="CE63" s="1096"/>
      <c r="CF63" s="1096"/>
      <c r="CG63" s="1097"/>
      <c r="CI63" s="845"/>
      <c r="CJ63" s="661"/>
      <c r="CK63" s="661"/>
      <c r="CL63" s="661"/>
      <c r="CM63" s="661"/>
      <c r="CN63" s="661"/>
      <c r="CO63" s="661"/>
      <c r="CP63" s="661"/>
      <c r="CQ63" s="661"/>
      <c r="CR63" s="661"/>
      <c r="CS63" s="661"/>
      <c r="CT63" s="661"/>
      <c r="CU63" s="661"/>
      <c r="CV63" s="661"/>
      <c r="CW63" s="661"/>
      <c r="CX63" s="661"/>
      <c r="CY63" s="660"/>
      <c r="CZ63" s="660"/>
      <c r="DA63" s="660"/>
      <c r="DB63" s="660"/>
      <c r="DC63" s="660"/>
      <c r="DD63" s="660"/>
      <c r="DE63" s="660"/>
      <c r="DF63" s="660"/>
      <c r="DG63" s="660"/>
      <c r="DH63" s="660"/>
      <c r="DI63" s="660"/>
      <c r="DJ63" s="660"/>
      <c r="DK63" s="660"/>
      <c r="DL63" s="660"/>
      <c r="DM63" s="845"/>
      <c r="DN63" s="660"/>
      <c r="DO63" s="660"/>
      <c r="DP63" s="660"/>
      <c r="DQ63" s="660"/>
      <c r="DR63" s="660"/>
      <c r="DS63" s="660"/>
      <c r="DT63" s="845"/>
      <c r="DU63" s="845"/>
      <c r="DV63" s="660"/>
      <c r="DW63" s="660"/>
      <c r="DX63" s="660"/>
      <c r="FN63" s="259"/>
      <c r="FO63" s="39"/>
      <c r="FP63" s="39"/>
      <c r="FQ63" s="817"/>
      <c r="FR63" s="817"/>
      <c r="FS63" s="817"/>
      <c r="FT63" s="817"/>
      <c r="FU63" s="817"/>
      <c r="FV63" s="817"/>
      <c r="FW63" s="817"/>
      <c r="FX63" s="817"/>
      <c r="FY63" s="428"/>
      <c r="FZ63" s="39"/>
      <c r="GA63" s="39"/>
      <c r="GB63" s="39"/>
      <c r="GC63" s="428"/>
      <c r="GD63" s="428"/>
      <c r="GE63" s="260"/>
      <c r="GF63" s="818"/>
      <c r="GG63" s="443"/>
      <c r="GH63" s="260"/>
      <c r="GI63" s="260"/>
      <c r="GJ63" s="260"/>
      <c r="GK63" s="260"/>
      <c r="GL63" s="260"/>
      <c r="GO63" s="27"/>
      <c r="GP63" s="845"/>
      <c r="GQ63" s="845"/>
      <c r="GR63" s="845"/>
      <c r="GS63" s="845"/>
      <c r="GT63" s="845"/>
      <c r="GU63" s="845"/>
      <c r="GV63" s="845"/>
      <c r="GW63" s="845"/>
      <c r="GX63" s="845"/>
      <c r="GY63" s="845"/>
      <c r="GZ63" s="845"/>
      <c r="HA63" s="845"/>
      <c r="HB63" s="845"/>
      <c r="HC63" s="845"/>
      <c r="HD63" s="845"/>
      <c r="HE63" s="845"/>
      <c r="HF63" s="845"/>
      <c r="HH63" s="153"/>
      <c r="HI63" s="1410"/>
      <c r="HJ63" s="1411"/>
      <c r="HK63" s="1411"/>
      <c r="HL63" s="1411"/>
      <c r="HM63" s="1411"/>
      <c r="HN63" s="1411"/>
      <c r="HO63" s="1411"/>
      <c r="HP63" s="1411"/>
      <c r="HQ63" s="1411"/>
      <c r="HR63" s="1411"/>
      <c r="HS63" s="1411"/>
      <c r="HT63" s="1411"/>
      <c r="HU63" s="1411"/>
      <c r="HV63" s="1411"/>
      <c r="HW63" s="1411"/>
      <c r="HX63" s="1411"/>
      <c r="HY63" s="1411"/>
      <c r="HZ63" s="1411"/>
      <c r="IA63" s="1411"/>
      <c r="IB63" s="1411"/>
      <c r="IC63" s="1411"/>
      <c r="ID63" s="1411"/>
      <c r="IE63" s="1411"/>
      <c r="IF63" s="1411"/>
      <c r="IG63" s="1411"/>
      <c r="IH63" s="1411"/>
      <c r="II63" s="1411"/>
      <c r="IJ63" s="1411"/>
      <c r="IK63" s="1411"/>
      <c r="IL63" s="1411"/>
      <c r="IM63" s="1411"/>
      <c r="IN63" s="1411"/>
      <c r="IO63" s="1411"/>
      <c r="IP63" s="1411"/>
      <c r="IQ63" s="1411"/>
      <c r="IR63" s="1411"/>
      <c r="IS63" s="1411"/>
      <c r="IT63" s="1411"/>
      <c r="IU63" s="1411"/>
      <c r="IV63" s="1411"/>
      <c r="IW63" s="1411"/>
      <c r="IX63" s="1411"/>
      <c r="IY63" s="1411"/>
      <c r="IZ63" s="1412"/>
      <c r="JC63" s="8"/>
      <c r="JD63" s="717"/>
      <c r="JE63" s="774"/>
      <c r="JF63" s="774"/>
      <c r="JG63" s="774"/>
      <c r="JH63" s="774"/>
      <c r="JI63" s="774"/>
      <c r="JJ63" s="774"/>
      <c r="JK63" s="774"/>
      <c r="JL63" s="774"/>
      <c r="JM63" s="774"/>
      <c r="JN63" s="774"/>
      <c r="JO63" s="8"/>
      <c r="JP63" s="466" t="s">
        <v>97</v>
      </c>
      <c r="JQ63" s="44"/>
      <c r="JR63" s="44"/>
      <c r="JS63" s="44"/>
      <c r="JT63" s="44"/>
      <c r="JU63" s="44"/>
      <c r="JV63" s="44"/>
      <c r="JW63" s="44"/>
      <c r="JX63" s="44"/>
      <c r="JY63" s="44"/>
      <c r="JZ63" s="44"/>
      <c r="KA63" s="44"/>
      <c r="KB63" s="44"/>
      <c r="KC63" s="44"/>
      <c r="KD63" s="44"/>
      <c r="KE63" s="44"/>
      <c r="KF63" s="44"/>
      <c r="KG63" s="44"/>
      <c r="KH63" s="461" t="s">
        <v>404</v>
      </c>
      <c r="KI63" s="8"/>
      <c r="KJ63" s="8"/>
      <c r="KK63" s="8"/>
      <c r="KL63" s="8"/>
      <c r="KM63" s="110"/>
      <c r="KN63" s="773"/>
      <c r="KO63" s="773"/>
      <c r="KP63" s="773"/>
    </row>
    <row r="64" spans="1:302" ht="16.5" customHeight="1" thickBot="1" x14ac:dyDescent="0.35">
      <c r="A64" s="186"/>
      <c r="B64" s="186"/>
      <c r="C64" s="186"/>
      <c r="D64" s="579" t="s">
        <v>783</v>
      </c>
      <c r="E64" s="580"/>
      <c r="F64" s="580"/>
      <c r="G64" s="580"/>
      <c r="H64" s="580"/>
      <c r="I64" s="580"/>
      <c r="J64" s="580"/>
      <c r="K64" s="580"/>
      <c r="L64" s="580"/>
      <c r="M64" s="594" t="s">
        <v>802</v>
      </c>
      <c r="N64" s="366" t="e">
        <f>#REF!</f>
        <v>#REF!</v>
      </c>
      <c r="AC64" s="51"/>
      <c r="AD64" s="1441" t="s">
        <v>1074</v>
      </c>
      <c r="AE64" s="1442"/>
      <c r="AF64" s="1442"/>
      <c r="AG64" s="1442"/>
      <c r="AH64" s="46"/>
      <c r="AI64" s="46"/>
      <c r="AJ64" s="52" t="s">
        <v>104</v>
      </c>
      <c r="AK64" s="91"/>
      <c r="AL64" s="582" t="e">
        <f>#REF!</f>
        <v>#REF!</v>
      </c>
      <c r="AM64" s="54"/>
      <c r="AN64" s="116"/>
      <c r="AP64" s="710" t="e">
        <f>#REF!</f>
        <v>#REF!</v>
      </c>
      <c r="AQ64" s="710" t="e">
        <f>#REF!</f>
        <v>#REF!</v>
      </c>
      <c r="AR64" s="710" t="e">
        <f>#REF!</f>
        <v>#REF!</v>
      </c>
      <c r="AS64" s="710" t="e">
        <f>#REF!</f>
        <v>#REF!</v>
      </c>
      <c r="AT64" s="733"/>
      <c r="AU64" s="734"/>
      <c r="AV64" s="734"/>
      <c r="AW64" s="735"/>
      <c r="AX64" s="316" t="e">
        <f>#REF!</f>
        <v>#REF!</v>
      </c>
      <c r="AY64" s="316" t="e">
        <f>#REF!</f>
        <v>#REF!</v>
      </c>
      <c r="AZ64" s="316" t="e">
        <f>#REF!</f>
        <v>#REF!</v>
      </c>
      <c r="BA64" s="316" t="e">
        <f>#REF!</f>
        <v>#REF!</v>
      </c>
      <c r="BB64" s="316" t="e">
        <f>#REF!</f>
        <v>#REF!</v>
      </c>
      <c r="BC64" s="457"/>
      <c r="BD64" s="316" t="e">
        <f>#REF!</f>
        <v>#REF!</v>
      </c>
      <c r="BE64" s="316" t="e">
        <f>#REF!</f>
        <v>#REF!</v>
      </c>
      <c r="BF64" s="316" t="e">
        <f>#REF!</f>
        <v>#REF!</v>
      </c>
      <c r="BG64" s="316" t="e">
        <f>#REF!</f>
        <v>#REF!</v>
      </c>
      <c r="BH64" s="316" t="e">
        <f>#REF!</f>
        <v>#REF!</v>
      </c>
      <c r="BI64" s="316" t="e">
        <f>#REF!</f>
        <v>#REF!</v>
      </c>
      <c r="BJ64" s="316" t="e">
        <f>#REF!</f>
        <v>#REF!</v>
      </c>
      <c r="BK64" s="316" t="e">
        <f>#REF!</f>
        <v>#REF!</v>
      </c>
      <c r="BL64" s="316" t="e">
        <f>#REF!</f>
        <v>#REF!</v>
      </c>
      <c r="BM64" s="316" t="e">
        <f>#REF!</f>
        <v>#REF!</v>
      </c>
      <c r="BN64" s="316" t="e">
        <f>#REF!</f>
        <v>#REF!</v>
      </c>
      <c r="BO64" s="316" t="e">
        <f>#REF!</f>
        <v>#REF!</v>
      </c>
      <c r="BP64" s="316" t="e">
        <f>#REF!</f>
        <v>#REF!</v>
      </c>
      <c r="BQ64" s="316" t="e">
        <f>#REF!</f>
        <v>#REF!</v>
      </c>
      <c r="BR64" s="316" t="e">
        <f>#REF!</f>
        <v>#REF!</v>
      </c>
      <c r="BS64" s="316" t="e">
        <f>#REF!</f>
        <v>#REF!</v>
      </c>
      <c r="BT64" s="318" t="e">
        <f t="shared" si="2"/>
        <v>#REF!</v>
      </c>
      <c r="BU64" s="318" t="e">
        <f t="shared" si="3"/>
        <v>#REF!</v>
      </c>
      <c r="BV64" s="155"/>
      <c r="BW64" s="193" t="s">
        <v>195</v>
      </c>
      <c r="BX64" s="190"/>
      <c r="BY64" s="203" t="e">
        <f>#REF!</f>
        <v>#REF!</v>
      </c>
      <c r="BZ64" s="203" t="e">
        <f>#REF!</f>
        <v>#REF!</v>
      </c>
      <c r="CA64" s="203" t="e">
        <f>#REF!</f>
        <v>#REF!</v>
      </c>
      <c r="CB64" s="208"/>
      <c r="CC64" s="1095" t="e">
        <f>#REF!</f>
        <v>#REF!</v>
      </c>
      <c r="CD64" s="1096"/>
      <c r="CE64" s="1096"/>
      <c r="CF64" s="1096"/>
      <c r="CG64" s="1097"/>
      <c r="CI64" s="1080" t="s">
        <v>49</v>
      </c>
      <c r="CJ64" s="1080"/>
      <c r="CK64" s="1080"/>
      <c r="CL64" s="1080"/>
      <c r="CM64" s="1080"/>
      <c r="CN64" s="1080"/>
      <c r="CO64" s="1080"/>
      <c r="CP64" s="1080"/>
      <c r="CQ64" s="1080"/>
      <c r="CR64" s="1080"/>
      <c r="CS64" s="1080"/>
      <c r="CT64" s="1080"/>
      <c r="CU64" s="1080"/>
      <c r="CV64" s="1080"/>
      <c r="CW64" s="1080"/>
      <c r="CX64" s="660"/>
      <c r="CY64" s="748" t="s">
        <v>52</v>
      </c>
      <c r="CZ64" s="662"/>
      <c r="DA64" s="665"/>
      <c r="DB64" s="662"/>
      <c r="DC64" s="662"/>
      <c r="DD64" s="662"/>
      <c r="DE64" s="662"/>
      <c r="DF64" s="662"/>
      <c r="DG64" s="662"/>
      <c r="DH64" s="662"/>
      <c r="DI64" s="662"/>
      <c r="DJ64" s="662"/>
      <c r="DK64" s="666"/>
      <c r="DL64" s="662"/>
      <c r="DM64" s="845"/>
      <c r="DN64" s="748" t="s">
        <v>53</v>
      </c>
      <c r="DO64" s="664"/>
      <c r="DP64" s="664"/>
      <c r="DQ64" s="664"/>
      <c r="DR64" s="664"/>
      <c r="DS64" s="664"/>
      <c r="DT64" s="664"/>
      <c r="DU64" s="667"/>
      <c r="DV64" s="667"/>
      <c r="DW64" s="667"/>
      <c r="DX64" s="667"/>
      <c r="FN64" s="259"/>
      <c r="FO64" s="816" t="e">
        <f>#REF!</f>
        <v>#REF!</v>
      </c>
      <c r="FP64" s="39"/>
      <c r="FQ64" s="1500" t="s">
        <v>810</v>
      </c>
      <c r="FR64" s="1500"/>
      <c r="FS64" s="1500"/>
      <c r="FT64" s="1500"/>
      <c r="FU64" s="1500"/>
      <c r="FV64" s="1500"/>
      <c r="FW64" s="1500"/>
      <c r="FX64" s="1500"/>
      <c r="FY64" s="1500"/>
      <c r="FZ64" s="1500"/>
      <c r="GA64" s="1500"/>
      <c r="GB64" s="1500"/>
      <c r="GC64" s="1500"/>
      <c r="GD64" s="1500"/>
      <c r="GE64" s="1500"/>
      <c r="GF64" s="1500"/>
      <c r="GG64" s="1500"/>
      <c r="GH64" s="1500"/>
      <c r="GI64" s="1500"/>
      <c r="GJ64" s="1500"/>
      <c r="GK64" s="1500"/>
      <c r="GL64" s="1500"/>
      <c r="GO64" s="266"/>
      <c r="GP64" s="739"/>
      <c r="GQ64" s="739"/>
      <c r="GR64" s="276"/>
      <c r="GS64" s="276"/>
      <c r="GT64" s="276"/>
      <c r="GU64" s="739"/>
      <c r="GV64" s="739"/>
      <c r="GW64" s="269"/>
      <c r="GX64" s="739"/>
      <c r="GY64" s="269"/>
      <c r="GZ64" s="269"/>
      <c r="HA64" s="739"/>
      <c r="HB64" s="739"/>
      <c r="HC64" s="739"/>
      <c r="HD64" s="450"/>
      <c r="HE64" s="450"/>
      <c r="HF64" s="450"/>
      <c r="HH64" s="153"/>
      <c r="HI64" s="1413"/>
      <c r="HJ64" s="1414"/>
      <c r="HK64" s="1414"/>
      <c r="HL64" s="1414"/>
      <c r="HM64" s="1414"/>
      <c r="HN64" s="1414"/>
      <c r="HO64" s="1414"/>
      <c r="HP64" s="1414"/>
      <c r="HQ64" s="1414"/>
      <c r="HR64" s="1414"/>
      <c r="HS64" s="1414"/>
      <c r="HT64" s="1414"/>
      <c r="HU64" s="1414"/>
      <c r="HV64" s="1414"/>
      <c r="HW64" s="1414"/>
      <c r="HX64" s="1414"/>
      <c r="HY64" s="1414"/>
      <c r="HZ64" s="1414"/>
      <c r="IA64" s="1414"/>
      <c r="IB64" s="1414"/>
      <c r="IC64" s="1414"/>
      <c r="ID64" s="1414"/>
      <c r="IE64" s="1414"/>
      <c r="IF64" s="1414"/>
      <c r="IG64" s="1414"/>
      <c r="IH64" s="1414"/>
      <c r="II64" s="1414"/>
      <c r="IJ64" s="1414"/>
      <c r="IK64" s="1414"/>
      <c r="IL64" s="1414"/>
      <c r="IM64" s="1414"/>
      <c r="IN64" s="1414"/>
      <c r="IO64" s="1414"/>
      <c r="IP64" s="1414"/>
      <c r="IQ64" s="1414"/>
      <c r="IR64" s="1414"/>
      <c r="IS64" s="1414"/>
      <c r="IT64" s="1414"/>
      <c r="IU64" s="1414"/>
      <c r="IV64" s="1414"/>
      <c r="IW64" s="1414"/>
      <c r="IX64" s="1414"/>
      <c r="IY64" s="1414"/>
      <c r="IZ64" s="1415"/>
      <c r="JC64" s="8"/>
      <c r="JD64" s="1335" t="e">
        <f>#REF!</f>
        <v>#REF!</v>
      </c>
      <c r="JE64" s="1336"/>
      <c r="JF64" s="1336"/>
      <c r="JG64" s="1336"/>
      <c r="JH64" s="1336"/>
      <c r="JI64" s="1336"/>
      <c r="JJ64" s="1336"/>
      <c r="JK64" s="1336"/>
      <c r="JL64" s="1336"/>
      <c r="JM64" s="1336"/>
      <c r="JN64" s="1336"/>
      <c r="JO64" s="1336"/>
      <c r="JP64" s="1336"/>
      <c r="JQ64" s="1336"/>
      <c r="JR64" s="1336"/>
      <c r="JS64" s="1336"/>
      <c r="JT64" s="8"/>
      <c r="JU64" s="1352" t="e">
        <f>#REF!</f>
        <v>#REF!</v>
      </c>
      <c r="JV64" s="1352"/>
      <c r="JW64" s="1352"/>
      <c r="JX64" s="1352"/>
      <c r="JY64" s="1352"/>
      <c r="JZ64" s="1352"/>
      <c r="KA64" s="1352"/>
      <c r="KB64" s="1352"/>
      <c r="KC64" s="1352"/>
      <c r="KD64" s="8"/>
      <c r="KE64" s="1353" t="e">
        <f>#REF!</f>
        <v>#REF!</v>
      </c>
      <c r="KF64" s="1353"/>
      <c r="KG64" s="1353"/>
      <c r="KH64" s="1353"/>
      <c r="KI64" s="1353"/>
      <c r="KJ64" s="1353"/>
      <c r="KK64" s="1353"/>
      <c r="KL64" s="1353"/>
      <c r="KM64" s="1354"/>
      <c r="KN64" s="773"/>
      <c r="KO64" s="773"/>
      <c r="KP64" s="773"/>
    </row>
    <row r="65" spans="1:302" ht="15.75" customHeight="1" thickBot="1" x14ac:dyDescent="0.35">
      <c r="A65" s="186"/>
      <c r="B65" s="186"/>
      <c r="C65" s="186"/>
      <c r="D65" s="1089" t="s">
        <v>333</v>
      </c>
      <c r="E65" s="1090"/>
      <c r="F65" s="1090"/>
      <c r="G65" s="1090"/>
      <c r="H65" s="1090"/>
      <c r="I65" s="1090"/>
      <c r="J65" s="1090"/>
      <c r="K65" s="1090"/>
      <c r="L65" s="1090"/>
      <c r="M65" s="1092"/>
      <c r="N65" s="361" t="e">
        <f>N62+N63+N64</f>
        <v>#REF!</v>
      </c>
      <c r="AC65" s="93" t="s">
        <v>147</v>
      </c>
      <c r="AD65" s="94"/>
      <c r="AE65" s="94"/>
      <c r="AF65" s="94"/>
      <c r="AG65" s="94"/>
      <c r="AH65" s="95"/>
      <c r="AI65" s="96" t="s">
        <v>148</v>
      </c>
      <c r="AJ65" s="96"/>
      <c r="AK65" s="97"/>
      <c r="AL65" s="98" t="e">
        <f>IF(AN65=0,0,AN59/AN65)</f>
        <v>#REF!</v>
      </c>
      <c r="AM65" s="99"/>
      <c r="AN65" s="584" t="e">
        <f>SUM(AL61:AL64)</f>
        <v>#REF!</v>
      </c>
      <c r="AP65" s="710" t="e">
        <f>#REF!</f>
        <v>#REF!</v>
      </c>
      <c r="AQ65" s="710" t="e">
        <f>#REF!</f>
        <v>#REF!</v>
      </c>
      <c r="AR65" s="710" t="e">
        <f>#REF!</f>
        <v>#REF!</v>
      </c>
      <c r="AS65" s="710" t="e">
        <f>#REF!</f>
        <v>#REF!</v>
      </c>
      <c r="AT65" s="733"/>
      <c r="AU65" s="734"/>
      <c r="AV65" s="734"/>
      <c r="AW65" s="735"/>
      <c r="AX65" s="316" t="e">
        <f>#REF!</f>
        <v>#REF!</v>
      </c>
      <c r="AY65" s="316" t="e">
        <f>#REF!</f>
        <v>#REF!</v>
      </c>
      <c r="AZ65" s="316" t="e">
        <f>#REF!</f>
        <v>#REF!</v>
      </c>
      <c r="BA65" s="316" t="e">
        <f>#REF!</f>
        <v>#REF!</v>
      </c>
      <c r="BB65" s="316" t="e">
        <f>#REF!</f>
        <v>#REF!</v>
      </c>
      <c r="BC65" s="457"/>
      <c r="BD65" s="316" t="e">
        <f>#REF!</f>
        <v>#REF!</v>
      </c>
      <c r="BE65" s="316" t="e">
        <f>#REF!</f>
        <v>#REF!</v>
      </c>
      <c r="BF65" s="316" t="e">
        <f>#REF!</f>
        <v>#REF!</v>
      </c>
      <c r="BG65" s="316" t="e">
        <f>#REF!</f>
        <v>#REF!</v>
      </c>
      <c r="BH65" s="316" t="e">
        <f>#REF!</f>
        <v>#REF!</v>
      </c>
      <c r="BI65" s="316" t="e">
        <f>#REF!</f>
        <v>#REF!</v>
      </c>
      <c r="BJ65" s="316" t="e">
        <f>#REF!</f>
        <v>#REF!</v>
      </c>
      <c r="BK65" s="316" t="e">
        <f>#REF!</f>
        <v>#REF!</v>
      </c>
      <c r="BL65" s="316" t="e">
        <f>#REF!</f>
        <v>#REF!</v>
      </c>
      <c r="BM65" s="316" t="e">
        <f>#REF!</f>
        <v>#REF!</v>
      </c>
      <c r="BN65" s="316" t="e">
        <f>#REF!</f>
        <v>#REF!</v>
      </c>
      <c r="BO65" s="316" t="e">
        <f>#REF!</f>
        <v>#REF!</v>
      </c>
      <c r="BP65" s="316" t="e">
        <f>#REF!</f>
        <v>#REF!</v>
      </c>
      <c r="BQ65" s="316" t="e">
        <f>#REF!</f>
        <v>#REF!</v>
      </c>
      <c r="BR65" s="316" t="e">
        <f>#REF!</f>
        <v>#REF!</v>
      </c>
      <c r="BS65" s="316" t="e">
        <f>#REF!</f>
        <v>#REF!</v>
      </c>
      <c r="BT65" s="318" t="e">
        <f>(AX65*AX$36+AY65*AY$36+AZ65*AZ$36+BA65*BA$36+BB65*BB$36+BD65*BD$36+BE65*BE$36+BF65*BF$36+BG65*BG$36+BH65*BH$36+BI65*BI$36+BJ65*BJ$36+BK65*BK$36+BL65*BL$36+BM65*BM$36+BN65*BN$36+BO65*BO$36+BP65*BP$36+BQ65*BQ$36+BR65*BR$36+BS65*BS$36)</f>
        <v>#REF!</v>
      </c>
      <c r="BU65" s="318" t="e">
        <f t="shared" si="3"/>
        <v>#REF!</v>
      </c>
      <c r="BV65" s="155"/>
      <c r="BW65" s="193" t="s">
        <v>196</v>
      </c>
      <c r="BX65" s="190"/>
      <c r="BY65" s="203" t="e">
        <f>#REF!</f>
        <v>#REF!</v>
      </c>
      <c r="BZ65" s="203" t="e">
        <f>#REF!</f>
        <v>#REF!</v>
      </c>
      <c r="CA65" s="203" t="e">
        <f>#REF!</f>
        <v>#REF!</v>
      </c>
      <c r="CB65" s="208"/>
      <c r="CC65" s="1095" t="e">
        <f>#REF!</f>
        <v>#REF!</v>
      </c>
      <c r="CD65" s="1096"/>
      <c r="CE65" s="1096"/>
      <c r="CF65" s="1096"/>
      <c r="CG65" s="1097"/>
      <c r="CI65" s="668" t="s">
        <v>839</v>
      </c>
      <c r="CJ65" s="669"/>
      <c r="CK65" s="1081"/>
      <c r="CL65" s="1082"/>
      <c r="CM65" s="185"/>
      <c r="CN65" s="1083"/>
      <c r="CO65" s="1083"/>
      <c r="CP65" s="848"/>
      <c r="CQ65" s="670"/>
      <c r="CR65" s="670"/>
      <c r="CS65" s="670"/>
      <c r="CT65" s="670"/>
      <c r="CU65" s="670"/>
      <c r="CV65" s="670"/>
      <c r="CW65" s="670"/>
      <c r="CX65" s="660"/>
      <c r="CY65" s="660"/>
      <c r="CZ65" s="660"/>
      <c r="DA65" s="663"/>
      <c r="DB65" s="663"/>
      <c r="DC65" s="663"/>
      <c r="DD65" s="663"/>
      <c r="DE65" s="663"/>
      <c r="DF65" s="663"/>
      <c r="DG65" s="663"/>
      <c r="DH65" s="663"/>
      <c r="DI65" s="663"/>
      <c r="DJ65" s="663"/>
      <c r="DK65" s="663"/>
      <c r="DL65" s="663"/>
      <c r="DM65" s="660"/>
      <c r="DN65" s="660"/>
      <c r="DO65" s="660"/>
      <c r="DP65" s="660"/>
      <c r="DQ65" s="660"/>
      <c r="DR65" s="660"/>
      <c r="DS65" s="660"/>
      <c r="DT65" s="660"/>
      <c r="DU65" s="660"/>
      <c r="DV65" s="660"/>
      <c r="DW65" s="660"/>
      <c r="DX65" s="660"/>
      <c r="FN65" s="28"/>
      <c r="FO65" s="39"/>
      <c r="FP65" s="39"/>
      <c r="FQ65" s="1500"/>
      <c r="FR65" s="1500"/>
      <c r="FS65" s="1500"/>
      <c r="FT65" s="1500"/>
      <c r="FU65" s="1500"/>
      <c r="FV65" s="1500"/>
      <c r="FW65" s="1500"/>
      <c r="FX65" s="1500"/>
      <c r="FY65" s="1500"/>
      <c r="FZ65" s="1500"/>
      <c r="GA65" s="1500"/>
      <c r="GB65" s="1500"/>
      <c r="GC65" s="1500"/>
      <c r="GD65" s="1500"/>
      <c r="GE65" s="1500"/>
      <c r="GF65" s="1500"/>
      <c r="GG65" s="1500"/>
      <c r="GH65" s="1500"/>
      <c r="GI65" s="1500"/>
      <c r="GJ65" s="1500"/>
      <c r="GK65" s="1500"/>
      <c r="GL65" s="1500"/>
      <c r="GO65" s="266" t="s">
        <v>78</v>
      </c>
      <c r="GP65" s="1315" t="s">
        <v>1045</v>
      </c>
      <c r="GQ65" s="1316"/>
      <c r="GR65" s="1316"/>
      <c r="GS65" s="1316"/>
      <c r="GT65" s="1316"/>
      <c r="GU65" s="1316"/>
      <c r="GV65" s="1316"/>
      <c r="GW65" s="1316"/>
      <c r="GX65" s="1316"/>
      <c r="GY65" s="1316"/>
      <c r="GZ65" s="1316"/>
      <c r="HA65" s="1316"/>
      <c r="HB65" s="1316"/>
      <c r="HC65" s="1316"/>
      <c r="HD65" s="1316"/>
      <c r="HE65" s="1316"/>
      <c r="HF65" s="1317"/>
      <c r="HH65" s="153"/>
      <c r="HI65" s="153"/>
      <c r="HJ65" s="153"/>
      <c r="HK65" s="153"/>
      <c r="HL65" s="153"/>
      <c r="HM65" s="153"/>
      <c r="HN65" s="153"/>
      <c r="HO65" s="153"/>
      <c r="HP65" s="153"/>
      <c r="HQ65" s="153"/>
      <c r="HR65" s="153"/>
      <c r="HS65" s="153"/>
      <c r="HT65" s="153"/>
      <c r="HU65" s="153"/>
      <c r="HV65" s="153"/>
      <c r="HW65" s="153"/>
      <c r="HX65" s="153"/>
      <c r="HY65" s="153"/>
      <c r="HZ65" s="153"/>
      <c r="IA65" s="153"/>
      <c r="IB65" s="153"/>
      <c r="IC65" s="153"/>
      <c r="ID65" s="153"/>
      <c r="IE65" s="153"/>
      <c r="IF65" s="153"/>
      <c r="IG65" s="153"/>
      <c r="IH65" s="153"/>
      <c r="II65" s="153"/>
      <c r="IJ65" s="153"/>
      <c r="IK65" s="153"/>
      <c r="IL65" s="153"/>
      <c r="IM65" s="153"/>
      <c r="IN65" s="153"/>
      <c r="IO65" s="153"/>
      <c r="IP65" s="153"/>
      <c r="IQ65" s="153"/>
      <c r="IR65" s="153"/>
      <c r="IS65" s="153"/>
      <c r="IT65" s="153"/>
      <c r="IU65" s="153"/>
      <c r="IV65" s="153"/>
      <c r="IW65" s="153"/>
      <c r="IX65" s="153"/>
      <c r="IY65" s="153"/>
      <c r="IZ65" s="153"/>
      <c r="JC65" s="8"/>
      <c r="JD65" s="1326" t="s">
        <v>93</v>
      </c>
      <c r="JE65" s="1327"/>
      <c r="JF65" s="1327"/>
      <c r="JG65" s="1327"/>
      <c r="JH65" s="1327"/>
      <c r="JI65" s="1327"/>
      <c r="JJ65" s="1327"/>
      <c r="JK65" s="1327"/>
      <c r="JL65" s="1327"/>
      <c r="JM65" s="1327"/>
      <c r="JN65" s="1327"/>
      <c r="JO65" s="1327"/>
      <c r="JP65" s="1327"/>
      <c r="JQ65" s="1327"/>
      <c r="JR65" s="1327"/>
      <c r="JS65" s="1327"/>
      <c r="JT65" s="8"/>
      <c r="JU65" s="1328" t="s">
        <v>43</v>
      </c>
      <c r="JV65" s="1328"/>
      <c r="JW65" s="1328"/>
      <c r="JX65" s="1328"/>
      <c r="JY65" s="1328"/>
      <c r="JZ65" s="1328"/>
      <c r="KA65" s="1328"/>
      <c r="KB65" s="1328"/>
      <c r="KC65" s="1328"/>
      <c r="KD65" s="8"/>
      <c r="KE65" s="1327" t="s">
        <v>42</v>
      </c>
      <c r="KF65" s="1327"/>
      <c r="KG65" s="1327"/>
      <c r="KH65" s="1327"/>
      <c r="KI65" s="1327"/>
      <c r="KJ65" s="1327"/>
      <c r="KK65" s="1327"/>
      <c r="KL65" s="1327"/>
      <c r="KM65" s="1329"/>
      <c r="KN65" s="773"/>
      <c r="KO65" s="773"/>
      <c r="KP65" s="773"/>
    </row>
    <row r="66" spans="1:302" ht="15.75" customHeight="1" thickBot="1" x14ac:dyDescent="0.35">
      <c r="A66" s="186"/>
      <c r="B66" s="186"/>
      <c r="C66" s="186"/>
      <c r="D66" s="1089" t="s">
        <v>334</v>
      </c>
      <c r="E66" s="1090"/>
      <c r="F66" s="1090"/>
      <c r="G66" s="1090"/>
      <c r="H66" s="1090"/>
      <c r="I66" s="1090"/>
      <c r="J66" s="1090"/>
      <c r="K66" s="1090"/>
      <c r="L66" s="1090"/>
      <c r="M66" s="1125"/>
      <c r="N66" s="367" t="e">
        <f>N57*12+N61*12+(N63+N64)*12</f>
        <v>#REF!</v>
      </c>
      <c r="AC66" s="100" t="s">
        <v>149</v>
      </c>
      <c r="AD66" s="101"/>
      <c r="AE66" s="101"/>
      <c r="AF66" s="101"/>
      <c r="AG66" s="101"/>
      <c r="AH66" s="101"/>
      <c r="AI66" s="101"/>
      <c r="AJ66" s="101"/>
      <c r="AK66" s="101"/>
      <c r="AL66" s="101"/>
      <c r="AM66" s="102"/>
      <c r="AN66" s="585" t="e">
        <f>AN59-AN65</f>
        <v>#REF!</v>
      </c>
      <c r="AP66" s="710" t="e">
        <f>#REF!</f>
        <v>#REF!</v>
      </c>
      <c r="AQ66" s="710" t="e">
        <f>#REF!</f>
        <v>#REF!</v>
      </c>
      <c r="AR66" s="710" t="e">
        <f>#REF!</f>
        <v>#REF!</v>
      </c>
      <c r="AS66" s="710" t="e">
        <f>#REF!</f>
        <v>#REF!</v>
      </c>
      <c r="AT66" s="733"/>
      <c r="AU66" s="734"/>
      <c r="AV66" s="734"/>
      <c r="AW66" s="735"/>
      <c r="AX66" s="316" t="e">
        <f>#REF!</f>
        <v>#REF!</v>
      </c>
      <c r="AY66" s="316" t="e">
        <f>#REF!</f>
        <v>#REF!</v>
      </c>
      <c r="AZ66" s="316" t="e">
        <f>#REF!</f>
        <v>#REF!</v>
      </c>
      <c r="BA66" s="316" t="e">
        <f>#REF!</f>
        <v>#REF!</v>
      </c>
      <c r="BB66" s="316" t="e">
        <f>#REF!</f>
        <v>#REF!</v>
      </c>
      <c r="BC66" s="457"/>
      <c r="BD66" s="316" t="e">
        <f>#REF!</f>
        <v>#REF!</v>
      </c>
      <c r="BE66" s="316" t="e">
        <f>#REF!</f>
        <v>#REF!</v>
      </c>
      <c r="BF66" s="316" t="e">
        <f>#REF!</f>
        <v>#REF!</v>
      </c>
      <c r="BG66" s="316" t="e">
        <f>#REF!</f>
        <v>#REF!</v>
      </c>
      <c r="BH66" s="316" t="e">
        <f>#REF!</f>
        <v>#REF!</v>
      </c>
      <c r="BI66" s="316" t="e">
        <f>#REF!</f>
        <v>#REF!</v>
      </c>
      <c r="BJ66" s="316" t="e">
        <f>#REF!</f>
        <v>#REF!</v>
      </c>
      <c r="BK66" s="316" t="e">
        <f>#REF!</f>
        <v>#REF!</v>
      </c>
      <c r="BL66" s="316" t="e">
        <f>#REF!</f>
        <v>#REF!</v>
      </c>
      <c r="BM66" s="316" t="e">
        <f>#REF!</f>
        <v>#REF!</v>
      </c>
      <c r="BN66" s="316" t="e">
        <f>#REF!</f>
        <v>#REF!</v>
      </c>
      <c r="BO66" s="316" t="e">
        <f>#REF!</f>
        <v>#REF!</v>
      </c>
      <c r="BP66" s="316" t="e">
        <f>#REF!</f>
        <v>#REF!</v>
      </c>
      <c r="BQ66" s="316" t="e">
        <f>#REF!</f>
        <v>#REF!</v>
      </c>
      <c r="BR66" s="316" t="e">
        <f>#REF!</f>
        <v>#REF!</v>
      </c>
      <c r="BS66" s="316" t="e">
        <f>#REF!</f>
        <v>#REF!</v>
      </c>
      <c r="BT66" s="318" t="e">
        <f t="shared" si="2"/>
        <v>#REF!</v>
      </c>
      <c r="BU66" s="318" t="e">
        <f t="shared" si="3"/>
        <v>#REF!</v>
      </c>
      <c r="BV66" s="155"/>
      <c r="BW66" s="193" t="s">
        <v>197</v>
      </c>
      <c r="BX66" s="190"/>
      <c r="BY66" s="203" t="e">
        <f>#REF!</f>
        <v>#REF!</v>
      </c>
      <c r="BZ66" s="203" t="e">
        <f>#REF!</f>
        <v>#REF!</v>
      </c>
      <c r="CA66" s="203" t="e">
        <f>#REF!</f>
        <v>#REF!</v>
      </c>
      <c r="CB66" s="208"/>
      <c r="CC66" s="1095" t="e">
        <f>#REF!</f>
        <v>#REF!</v>
      </c>
      <c r="CD66" s="1096"/>
      <c r="CE66" s="1096"/>
      <c r="CF66" s="1096"/>
      <c r="CG66" s="1097"/>
      <c r="CI66" s="668" t="s">
        <v>838</v>
      </c>
      <c r="CJ66" s="669"/>
      <c r="CK66" s="1081"/>
      <c r="CL66" s="1082"/>
      <c r="CM66" s="185"/>
      <c r="CN66" s="1083"/>
      <c r="CO66" s="1083"/>
      <c r="CP66" s="848"/>
      <c r="CQ66" s="670"/>
      <c r="CR66" s="670"/>
      <c r="CS66" s="670"/>
      <c r="CT66" s="670"/>
      <c r="CU66" s="670"/>
      <c r="CV66" s="670"/>
      <c r="CW66" s="670"/>
      <c r="CX66" s="660"/>
      <c r="CY66" s="660"/>
      <c r="CZ66" s="660"/>
      <c r="DA66" s="660"/>
      <c r="DB66" s="660"/>
      <c r="DC66" s="660"/>
      <c r="DD66" s="660"/>
      <c r="DE66" s="660"/>
      <c r="DF66" s="660"/>
      <c r="DG66" s="660"/>
      <c r="DH66" s="660"/>
      <c r="DI66" s="660"/>
      <c r="DJ66" s="660"/>
      <c r="DK66" s="660"/>
      <c r="DL66" s="660"/>
      <c r="DM66" s="660"/>
      <c r="DN66" s="660"/>
      <c r="DO66" s="660"/>
      <c r="DP66" s="660"/>
      <c r="DQ66" s="660"/>
      <c r="DR66" s="660"/>
      <c r="DS66" s="660"/>
      <c r="DT66" s="660"/>
      <c r="DU66" s="660"/>
      <c r="DV66" s="660"/>
      <c r="DW66" s="660"/>
      <c r="DX66" s="660"/>
      <c r="FN66" s="28"/>
      <c r="FO66" s="39"/>
      <c r="FP66" s="39"/>
      <c r="FQ66" s="1500"/>
      <c r="FR66" s="1500"/>
      <c r="FS66" s="1500"/>
      <c r="FT66" s="1500"/>
      <c r="FU66" s="1500"/>
      <c r="FV66" s="1500"/>
      <c r="FW66" s="1500"/>
      <c r="FX66" s="1500"/>
      <c r="FY66" s="1500"/>
      <c r="FZ66" s="1500"/>
      <c r="GA66" s="1500"/>
      <c r="GB66" s="1500"/>
      <c r="GC66" s="1500"/>
      <c r="GD66" s="1500"/>
      <c r="GE66" s="1500"/>
      <c r="GF66" s="1500"/>
      <c r="GG66" s="1500"/>
      <c r="GH66" s="1500"/>
      <c r="GI66" s="1500"/>
      <c r="GJ66" s="1500"/>
      <c r="GK66" s="1500"/>
      <c r="GL66" s="1500"/>
      <c r="GO66" s="266"/>
      <c r="GP66" s="739"/>
      <c r="GQ66" s="739"/>
      <c r="GR66" s="739"/>
      <c r="GS66" s="739"/>
      <c r="GT66" s="739"/>
      <c r="GU66" s="739"/>
      <c r="GV66" s="739"/>
      <c r="GW66" s="739"/>
      <c r="GX66" s="739"/>
      <c r="GY66" s="739"/>
      <c r="GZ66" s="739"/>
      <c r="HA66" s="739"/>
      <c r="HB66" s="739"/>
      <c r="HC66" s="739"/>
      <c r="HD66" s="739"/>
      <c r="HE66" s="739"/>
      <c r="HF66" s="739"/>
      <c r="HH66" s="845"/>
      <c r="HI66" s="845"/>
      <c r="HJ66" s="845"/>
      <c r="HK66" s="845"/>
      <c r="HL66" s="845"/>
      <c r="HM66" s="845"/>
      <c r="HN66" s="845"/>
      <c r="HO66" s="845"/>
      <c r="HP66" s="845"/>
      <c r="HQ66" s="845"/>
      <c r="HR66" s="845"/>
      <c r="HS66" s="845"/>
      <c r="HT66" s="845"/>
      <c r="HU66" s="845"/>
      <c r="HV66" s="845"/>
      <c r="HW66" s="845"/>
      <c r="HX66" s="845"/>
      <c r="HY66" s="845"/>
      <c r="HZ66" s="845"/>
      <c r="IA66" s="845"/>
      <c r="IB66" s="845"/>
      <c r="IC66" s="845"/>
      <c r="ID66" s="845"/>
      <c r="IE66" s="845"/>
      <c r="IF66" s="845"/>
      <c r="IG66" s="845"/>
      <c r="IH66" s="845"/>
      <c r="II66" s="845"/>
      <c r="IJ66" s="845"/>
      <c r="IK66" s="845"/>
      <c r="IL66" s="845"/>
      <c r="IM66" s="845"/>
      <c r="IN66" s="845"/>
      <c r="IO66" s="845"/>
      <c r="IP66" s="845"/>
      <c r="IQ66" s="845"/>
      <c r="IR66" s="845"/>
      <c r="IS66" s="845"/>
      <c r="IT66" s="845"/>
      <c r="IU66" s="845"/>
      <c r="IV66" s="845"/>
      <c r="IW66" s="845"/>
      <c r="IX66" s="845"/>
      <c r="IY66" s="845"/>
      <c r="IZ66" s="845"/>
      <c r="JC66" s="8"/>
      <c r="JD66" s="51"/>
      <c r="JE66" s="8"/>
      <c r="JF66" s="8"/>
      <c r="JG66" s="8"/>
      <c r="JH66" s="8"/>
      <c r="JI66" s="8"/>
      <c r="JJ66" s="8"/>
      <c r="JK66" s="8"/>
      <c r="JL66" s="8"/>
      <c r="JM66" s="8"/>
      <c r="JN66" s="8"/>
      <c r="JO66" s="8"/>
      <c r="JP66" s="8"/>
      <c r="JQ66" s="8"/>
      <c r="JR66" s="8"/>
      <c r="JS66" s="8"/>
      <c r="JT66" s="8"/>
      <c r="JU66" s="8"/>
      <c r="JV66" s="8"/>
      <c r="JW66" s="8"/>
      <c r="JX66" s="8"/>
      <c r="JY66" s="8"/>
      <c r="JZ66" s="8"/>
      <c r="KA66" s="8"/>
      <c r="KB66" s="46"/>
      <c r="KC66" s="8"/>
      <c r="KD66" s="8"/>
      <c r="KE66" s="8"/>
      <c r="KF66" s="8"/>
      <c r="KG66" s="8"/>
      <c r="KH66" s="8"/>
      <c r="KI66" s="8"/>
      <c r="KJ66" s="8"/>
      <c r="KK66" s="8"/>
      <c r="KL66" s="8"/>
      <c r="KM66" s="110"/>
      <c r="KN66" s="773"/>
      <c r="KO66" s="773"/>
      <c r="KP66" s="773"/>
    </row>
    <row r="67" spans="1:302" ht="15" customHeight="1" thickBot="1" x14ac:dyDescent="0.35">
      <c r="A67" s="186"/>
      <c r="B67" s="186"/>
      <c r="C67" s="186"/>
      <c r="D67" s="743"/>
      <c r="E67" s="743"/>
      <c r="F67" s="743"/>
      <c r="G67" s="743"/>
      <c r="H67" s="743"/>
      <c r="I67" s="743"/>
      <c r="J67" s="743"/>
      <c r="K67" s="743"/>
      <c r="L67" s="743"/>
      <c r="M67" s="743"/>
      <c r="N67" s="744"/>
      <c r="AC67" s="878"/>
      <c r="AD67" s="878"/>
      <c r="AE67" s="878"/>
      <c r="AF67" s="878"/>
      <c r="AG67" s="878"/>
      <c r="AH67" s="878"/>
      <c r="AI67" s="878"/>
      <c r="AJ67" s="878"/>
      <c r="AK67" s="878"/>
      <c r="AL67" s="878"/>
      <c r="AM67" s="878"/>
      <c r="AN67" s="878"/>
      <c r="AP67" s="710" t="e">
        <f>#REF!</f>
        <v>#REF!</v>
      </c>
      <c r="AQ67" s="710" t="e">
        <f>#REF!</f>
        <v>#REF!</v>
      </c>
      <c r="AR67" s="710" t="e">
        <f>#REF!</f>
        <v>#REF!</v>
      </c>
      <c r="AS67" s="710" t="e">
        <f>#REF!</f>
        <v>#REF!</v>
      </c>
      <c r="AT67" s="733"/>
      <c r="AU67" s="734"/>
      <c r="AV67" s="734"/>
      <c r="AW67" s="735"/>
      <c r="AX67" s="316" t="e">
        <f>#REF!</f>
        <v>#REF!</v>
      </c>
      <c r="AY67" s="316" t="e">
        <f>#REF!</f>
        <v>#REF!</v>
      </c>
      <c r="AZ67" s="316" t="e">
        <f>#REF!</f>
        <v>#REF!</v>
      </c>
      <c r="BA67" s="316" t="e">
        <f>#REF!</f>
        <v>#REF!</v>
      </c>
      <c r="BB67" s="316" t="e">
        <f>#REF!</f>
        <v>#REF!</v>
      </c>
      <c r="BC67" s="457"/>
      <c r="BD67" s="316" t="e">
        <f>#REF!</f>
        <v>#REF!</v>
      </c>
      <c r="BE67" s="316" t="e">
        <f>#REF!</f>
        <v>#REF!</v>
      </c>
      <c r="BF67" s="316" t="e">
        <f>#REF!</f>
        <v>#REF!</v>
      </c>
      <c r="BG67" s="316" t="e">
        <f>#REF!</f>
        <v>#REF!</v>
      </c>
      <c r="BH67" s="316" t="e">
        <f>#REF!</f>
        <v>#REF!</v>
      </c>
      <c r="BI67" s="316" t="e">
        <f>#REF!</f>
        <v>#REF!</v>
      </c>
      <c r="BJ67" s="316" t="e">
        <f>#REF!</f>
        <v>#REF!</v>
      </c>
      <c r="BK67" s="316" t="e">
        <f>#REF!</f>
        <v>#REF!</v>
      </c>
      <c r="BL67" s="316" t="e">
        <f>#REF!</f>
        <v>#REF!</v>
      </c>
      <c r="BM67" s="316" t="e">
        <f>#REF!</f>
        <v>#REF!</v>
      </c>
      <c r="BN67" s="316" t="e">
        <f>#REF!</f>
        <v>#REF!</v>
      </c>
      <c r="BO67" s="316" t="e">
        <f>#REF!</f>
        <v>#REF!</v>
      </c>
      <c r="BP67" s="316" t="e">
        <f>#REF!</f>
        <v>#REF!</v>
      </c>
      <c r="BQ67" s="316" t="e">
        <f>#REF!</f>
        <v>#REF!</v>
      </c>
      <c r="BR67" s="316" t="e">
        <f>#REF!</f>
        <v>#REF!</v>
      </c>
      <c r="BS67" s="316" t="e">
        <f>#REF!</f>
        <v>#REF!</v>
      </c>
      <c r="BT67" s="318" t="e">
        <f t="shared" si="2"/>
        <v>#REF!</v>
      </c>
      <c r="BU67" s="318" t="e">
        <f t="shared" si="3"/>
        <v>#REF!</v>
      </c>
      <c r="BV67" s="511"/>
      <c r="BW67" s="1133" t="s">
        <v>198</v>
      </c>
      <c r="BX67" s="1133"/>
      <c r="BY67" s="1133"/>
      <c r="BZ67" s="1133"/>
      <c r="CA67" s="1133"/>
      <c r="CB67" s="208"/>
      <c r="CC67" s="1095" t="e">
        <f>#REF!</f>
        <v>#REF!</v>
      </c>
      <c r="CD67" s="1096"/>
      <c r="CE67" s="1096"/>
      <c r="CF67" s="1096"/>
      <c r="CG67" s="1097"/>
      <c r="CI67" s="41"/>
      <c r="CJ67" s="1084"/>
      <c r="CK67" s="1084"/>
      <c r="CL67" s="1084"/>
      <c r="CM67" s="660"/>
      <c r="CN67" s="660"/>
      <c r="CO67" s="660"/>
      <c r="CP67" s="660"/>
      <c r="CQ67" s="660"/>
      <c r="CR67" s="660"/>
      <c r="CS67" s="660"/>
      <c r="CT67" s="660"/>
      <c r="CU67" s="660"/>
      <c r="CV67" s="660"/>
      <c r="CW67" s="660"/>
      <c r="CX67" s="660"/>
      <c r="CY67" s="660"/>
      <c r="CZ67" s="660"/>
      <c r="DA67" s="660"/>
      <c r="DB67" s="660"/>
      <c r="DC67" s="660"/>
      <c r="DD67" s="660"/>
      <c r="DE67" s="660"/>
      <c r="DF67" s="660"/>
      <c r="DG67" s="660"/>
      <c r="DH67" s="660"/>
      <c r="DI67" s="660"/>
      <c r="DJ67" s="660"/>
      <c r="DK67" s="660"/>
      <c r="DL67" s="660"/>
      <c r="DM67" s="660"/>
      <c r="DN67" s="660"/>
      <c r="DO67" s="660"/>
      <c r="DP67" s="660"/>
      <c r="DQ67" s="660"/>
      <c r="DR67" s="660"/>
      <c r="DS67" s="660"/>
      <c r="DT67" s="660"/>
      <c r="DU67" s="660"/>
      <c r="DV67" s="660"/>
      <c r="DW67" s="660"/>
      <c r="DX67" s="660"/>
      <c r="FN67" s="28"/>
      <c r="FO67" s="39"/>
      <c r="FP67" s="39"/>
      <c r="FQ67" s="751"/>
      <c r="FR67" s="751"/>
      <c r="FS67" s="751"/>
      <c r="FT67" s="751"/>
      <c r="FU67" s="751"/>
      <c r="FV67" s="751"/>
      <c r="FW67" s="751"/>
      <c r="FX67" s="751"/>
      <c r="FY67" s="39"/>
      <c r="FZ67" s="39"/>
      <c r="GA67" s="39"/>
      <c r="GB67" s="39"/>
      <c r="GC67" s="428"/>
      <c r="GD67" s="428"/>
      <c r="GE67" s="442"/>
      <c r="GF67" s="442"/>
      <c r="GG67" s="442"/>
      <c r="GH67" s="442"/>
      <c r="GI67" s="442"/>
      <c r="GJ67" s="442"/>
      <c r="GK67" s="442"/>
      <c r="GL67" s="442"/>
      <c r="GO67" s="266"/>
      <c r="GP67" s="739" t="s">
        <v>46</v>
      </c>
      <c r="GQ67" s="739"/>
      <c r="GR67" s="739"/>
      <c r="GS67" s="739"/>
      <c r="GT67" s="739"/>
      <c r="GU67" s="739"/>
      <c r="GV67" s="739"/>
      <c r="GW67" s="739"/>
      <c r="GX67" s="739"/>
      <c r="GY67" s="739"/>
      <c r="GZ67" s="739"/>
      <c r="HA67" s="739"/>
      <c r="HB67" s="739"/>
      <c r="HC67" s="739"/>
      <c r="HD67" s="739"/>
      <c r="HE67" s="739"/>
      <c r="HF67" s="739"/>
      <c r="HH67" s="845"/>
      <c r="HI67" s="845"/>
      <c r="HJ67" s="845"/>
      <c r="HK67" s="845"/>
      <c r="HL67" s="845"/>
      <c r="HM67" s="845"/>
      <c r="HN67" s="845"/>
      <c r="HO67" s="845"/>
      <c r="HP67" s="845"/>
      <c r="HQ67" s="845"/>
      <c r="HR67" s="845"/>
      <c r="HS67" s="845"/>
      <c r="HT67" s="740" t="s">
        <v>929</v>
      </c>
      <c r="HU67" s="741"/>
      <c r="HV67" s="741"/>
      <c r="HW67" s="741"/>
      <c r="HX67" s="741"/>
      <c r="HY67" s="283"/>
      <c r="HZ67" s="740"/>
      <c r="IA67" s="740"/>
      <c r="IB67" s="740"/>
      <c r="IC67" s="740"/>
      <c r="ID67" s="740"/>
      <c r="IE67" s="740"/>
      <c r="IF67" s="740"/>
      <c r="IG67" s="740"/>
      <c r="IH67" s="283"/>
      <c r="II67" s="283"/>
      <c r="IJ67" s="283"/>
      <c r="IK67" s="741"/>
      <c r="IL67" s="742"/>
      <c r="IM67" s="1358" t="e">
        <f>#REF!</f>
        <v>#REF!</v>
      </c>
      <c r="IN67" s="1358"/>
      <c r="IO67" s="1358"/>
      <c r="IP67" s="1358"/>
      <c r="IQ67" s="1358"/>
      <c r="IR67" s="1358"/>
      <c r="IS67" s="1358"/>
      <c r="IT67" s="1358"/>
      <c r="IU67" s="845"/>
      <c r="IV67" s="845"/>
      <c r="IW67" s="845"/>
      <c r="IX67" s="845"/>
      <c r="IY67" s="845"/>
      <c r="IZ67" s="845"/>
      <c r="JC67" s="8"/>
      <c r="JD67" s="462" t="s">
        <v>41</v>
      </c>
      <c r="JE67" s="772"/>
      <c r="JF67" s="772"/>
      <c r="JG67" s="388"/>
      <c r="JH67" s="389"/>
      <c r="JI67" s="389"/>
      <c r="JJ67" s="390"/>
      <c r="JK67" s="1402" t="e">
        <f>#REF!</f>
        <v>#REF!</v>
      </c>
      <c r="JL67" s="1403"/>
      <c r="JM67" s="1404"/>
      <c r="JN67" s="8"/>
      <c r="JO67" s="8"/>
      <c r="JP67" s="8"/>
      <c r="JQ67" s="8"/>
      <c r="JR67" s="8"/>
      <c r="JS67" s="8"/>
      <c r="JT67" s="8"/>
      <c r="JU67" s="8"/>
      <c r="JV67" s="8"/>
      <c r="JW67" s="8"/>
      <c r="JX67" s="8"/>
      <c r="JY67" s="8"/>
      <c r="JZ67" s="8"/>
      <c r="KA67" s="8"/>
      <c r="KB67" s="8"/>
      <c r="KC67" s="8"/>
      <c r="KD67" s="8"/>
      <c r="KE67" s="774"/>
      <c r="KF67" s="774"/>
      <c r="KG67" s="774"/>
      <c r="KH67" s="774"/>
      <c r="KI67" s="774"/>
      <c r="KJ67" s="1405"/>
      <c r="KK67" s="1405"/>
      <c r="KL67" s="1405"/>
      <c r="KM67" s="110"/>
      <c r="KN67" s="773"/>
      <c r="KO67" s="773"/>
      <c r="KP67" s="773"/>
    </row>
    <row r="68" spans="1:302" ht="15" customHeight="1" thickBot="1" x14ac:dyDescent="0.35">
      <c r="A68" s="566" t="e">
        <f>#REF!</f>
        <v>#REF!</v>
      </c>
      <c r="B68" s="1126"/>
      <c r="C68" s="1126"/>
      <c r="D68" s="869" t="e">
        <f>#REF!</f>
        <v>#REF!</v>
      </c>
      <c r="E68" s="186"/>
      <c r="F68" s="186"/>
      <c r="G68" s="186"/>
      <c r="H68" s="186"/>
      <c r="I68" s="1434" t="e">
        <f>#REF!</f>
        <v>#REF!</v>
      </c>
      <c r="J68" s="1434"/>
      <c r="K68" s="1434"/>
      <c r="L68" s="186"/>
      <c r="M68" s="186"/>
      <c r="N68" s="186"/>
      <c r="AC68" s="878"/>
      <c r="AD68" s="878"/>
      <c r="AE68" s="878"/>
      <c r="AF68" s="740" t="s">
        <v>929</v>
      </c>
      <c r="AG68" s="741"/>
      <c r="AH68" s="741"/>
      <c r="AI68" s="741"/>
      <c r="AJ68" s="1358" t="e">
        <f>#REF!</f>
        <v>#REF!</v>
      </c>
      <c r="AK68" s="1358"/>
      <c r="AL68" s="1358"/>
      <c r="AM68" s="1358"/>
      <c r="AN68" s="740"/>
      <c r="AP68" s="710" t="e">
        <f>#REF!</f>
        <v>#REF!</v>
      </c>
      <c r="AQ68" s="710" t="e">
        <f>#REF!</f>
        <v>#REF!</v>
      </c>
      <c r="AR68" s="710" t="e">
        <f>#REF!</f>
        <v>#REF!</v>
      </c>
      <c r="AS68" s="710" t="e">
        <f>#REF!</f>
        <v>#REF!</v>
      </c>
      <c r="AT68" s="733"/>
      <c r="AU68" s="734"/>
      <c r="AV68" s="734"/>
      <c r="AW68" s="735"/>
      <c r="AX68" s="316" t="e">
        <f>#REF!</f>
        <v>#REF!</v>
      </c>
      <c r="AY68" s="316" t="e">
        <f>#REF!</f>
        <v>#REF!</v>
      </c>
      <c r="AZ68" s="316" t="e">
        <f>#REF!</f>
        <v>#REF!</v>
      </c>
      <c r="BA68" s="316" t="e">
        <f>#REF!</f>
        <v>#REF!</v>
      </c>
      <c r="BB68" s="316" t="e">
        <f>#REF!</f>
        <v>#REF!</v>
      </c>
      <c r="BC68" s="457"/>
      <c r="BD68" s="316" t="e">
        <f>#REF!</f>
        <v>#REF!</v>
      </c>
      <c r="BE68" s="316" t="e">
        <f>#REF!</f>
        <v>#REF!</v>
      </c>
      <c r="BF68" s="316" t="e">
        <f>#REF!</f>
        <v>#REF!</v>
      </c>
      <c r="BG68" s="316" t="e">
        <f>#REF!</f>
        <v>#REF!</v>
      </c>
      <c r="BH68" s="316" t="e">
        <f>#REF!</f>
        <v>#REF!</v>
      </c>
      <c r="BI68" s="316" t="e">
        <f>#REF!</f>
        <v>#REF!</v>
      </c>
      <c r="BJ68" s="316" t="e">
        <f>#REF!</f>
        <v>#REF!</v>
      </c>
      <c r="BK68" s="316" t="e">
        <f>#REF!</f>
        <v>#REF!</v>
      </c>
      <c r="BL68" s="316" t="e">
        <f>#REF!</f>
        <v>#REF!</v>
      </c>
      <c r="BM68" s="316" t="e">
        <f>#REF!</f>
        <v>#REF!</v>
      </c>
      <c r="BN68" s="316" t="e">
        <f>#REF!</f>
        <v>#REF!</v>
      </c>
      <c r="BO68" s="316" t="e">
        <f>#REF!</f>
        <v>#REF!</v>
      </c>
      <c r="BP68" s="316" t="e">
        <f>#REF!</f>
        <v>#REF!</v>
      </c>
      <c r="BQ68" s="316" t="e">
        <f>#REF!</f>
        <v>#REF!</v>
      </c>
      <c r="BR68" s="316" t="e">
        <f>#REF!</f>
        <v>#REF!</v>
      </c>
      <c r="BS68" s="316" t="e">
        <f>#REF!</f>
        <v>#REF!</v>
      </c>
      <c r="BT68" s="318" t="e">
        <f t="shared" si="2"/>
        <v>#REF!</v>
      </c>
      <c r="BU68" s="318" t="e">
        <f t="shared" si="3"/>
        <v>#REF!</v>
      </c>
      <c r="BV68" s="155"/>
      <c r="BW68" s="193" t="s">
        <v>199</v>
      </c>
      <c r="BX68" s="190"/>
      <c r="BY68" s="203" t="e">
        <f>#REF!</f>
        <v>#REF!</v>
      </c>
      <c r="BZ68" s="203" t="e">
        <f>#REF!</f>
        <v>#REF!</v>
      </c>
      <c r="CA68" s="203" t="e">
        <f>#REF!</f>
        <v>#REF!</v>
      </c>
      <c r="CB68" s="208"/>
      <c r="CC68" s="1095" t="e">
        <f>#REF!</f>
        <v>#REF!</v>
      </c>
      <c r="CD68" s="1096"/>
      <c r="CE68" s="1096"/>
      <c r="CF68" s="1096"/>
      <c r="CG68" s="1097"/>
      <c r="CI68" s="740" t="s">
        <v>929</v>
      </c>
      <c r="CJ68" s="740"/>
      <c r="CK68" s="740"/>
      <c r="CL68" s="845"/>
      <c r="CM68" s="660"/>
      <c r="CN68" s="660"/>
      <c r="CO68" s="1465" t="e">
        <f>#REF!</f>
        <v>#REF!</v>
      </c>
      <c r="CP68" s="1465"/>
      <c r="CQ68" s="1465"/>
      <c r="CR68" s="1465"/>
      <c r="CS68" s="1465"/>
      <c r="CT68" s="1465"/>
      <c r="CU68" s="660"/>
      <c r="CV68" s="660"/>
      <c r="CW68" s="660"/>
      <c r="CX68" s="660"/>
      <c r="CY68" s="660"/>
      <c r="CZ68" s="660"/>
      <c r="DA68" s="660"/>
      <c r="DB68" s="660"/>
      <c r="DC68" s="660"/>
      <c r="DD68" s="660"/>
      <c r="DE68" s="660"/>
      <c r="DF68" s="660"/>
      <c r="DG68" s="660"/>
      <c r="DH68" s="660"/>
      <c r="DI68" s="660"/>
      <c r="DJ68" s="660"/>
      <c r="DK68" s="660"/>
      <c r="DL68" s="660"/>
      <c r="DM68" s="660"/>
      <c r="DN68" s="660"/>
      <c r="DO68" s="660"/>
      <c r="DP68" s="660"/>
      <c r="DQ68" s="660"/>
      <c r="DR68" s="660"/>
      <c r="DS68" s="660"/>
      <c r="DT68" s="660"/>
      <c r="DU68" s="660"/>
      <c r="DV68" s="660"/>
      <c r="DW68" s="660"/>
      <c r="DX68" s="660"/>
      <c r="FN68" s="806" t="s">
        <v>389</v>
      </c>
      <c r="FO68" s="1466" t="s">
        <v>1041</v>
      </c>
      <c r="FP68" s="1467"/>
      <c r="FQ68" s="1467"/>
      <c r="FR68" s="1467"/>
      <c r="FS68" s="1467"/>
      <c r="FT68" s="1467"/>
      <c r="FU68" s="1467"/>
      <c r="FV68" s="1467"/>
      <c r="FW68" s="1467"/>
      <c r="FX68" s="1467"/>
      <c r="FY68" s="1467"/>
      <c r="FZ68" s="1467"/>
      <c r="GA68" s="1467"/>
      <c r="GB68" s="1467"/>
      <c r="GC68" s="1467"/>
      <c r="GD68" s="1467"/>
      <c r="GE68" s="1467"/>
      <c r="GF68" s="1467"/>
      <c r="GG68" s="1467"/>
      <c r="GH68" s="1467"/>
      <c r="GI68" s="1467"/>
      <c r="GJ68" s="1467"/>
      <c r="GK68" s="1467"/>
      <c r="GL68" s="1468"/>
      <c r="GO68" s="266"/>
      <c r="GP68" s="739"/>
      <c r="GQ68" s="739"/>
      <c r="GR68" s="739"/>
      <c r="GS68" s="739"/>
      <c r="GT68" s="739"/>
      <c r="GU68" s="739"/>
      <c r="GV68" s="739"/>
      <c r="GW68" s="739"/>
      <c r="GX68" s="739"/>
      <c r="GY68" s="739"/>
      <c r="GZ68" s="739"/>
      <c r="HA68" s="739"/>
      <c r="HB68" s="739"/>
      <c r="HC68" s="739"/>
      <c r="HD68" s="739"/>
      <c r="HE68" s="739"/>
      <c r="HF68" s="739"/>
      <c r="HG68" s="845"/>
      <c r="HH68" s="153"/>
      <c r="HI68" s="153"/>
      <c r="HJ68" s="153"/>
      <c r="HK68" s="153"/>
      <c r="HL68" s="153"/>
      <c r="HM68" s="153"/>
      <c r="HN68" s="153"/>
      <c r="HO68" s="153"/>
      <c r="HP68" s="153"/>
      <c r="HQ68" s="153"/>
      <c r="HR68" s="153"/>
      <c r="HS68" s="153"/>
      <c r="HT68" s="153"/>
      <c r="HU68" s="153"/>
      <c r="HV68" s="153"/>
      <c r="HW68" s="153"/>
      <c r="HX68" s="153"/>
      <c r="HY68" s="153"/>
      <c r="HZ68" s="153"/>
      <c r="IA68" s="153"/>
      <c r="IB68" s="153"/>
      <c r="IC68" s="153"/>
      <c r="ID68" s="153"/>
      <c r="IE68" s="153"/>
      <c r="IF68" s="153"/>
      <c r="IG68" s="153"/>
      <c r="IH68" s="153"/>
      <c r="II68" s="153"/>
      <c r="IJ68" s="153"/>
      <c r="IK68" s="153"/>
      <c r="IL68" s="153"/>
      <c r="IM68" s="153"/>
      <c r="IN68" s="153"/>
      <c r="IO68" s="153"/>
      <c r="IP68" s="153"/>
      <c r="IQ68" s="153"/>
      <c r="IR68" s="153"/>
      <c r="IS68" s="153"/>
      <c r="IT68" s="153"/>
      <c r="IU68" s="153"/>
      <c r="IV68" s="153"/>
      <c r="IW68" s="153"/>
      <c r="IX68" s="153"/>
      <c r="IY68" s="153"/>
      <c r="IZ68" s="153"/>
      <c r="JC68" s="8"/>
      <c r="JD68" s="463"/>
      <c r="JE68" s="8"/>
      <c r="JF68" s="8"/>
      <c r="JG68" s="8"/>
      <c r="JH68" s="8"/>
      <c r="JI68" s="8"/>
      <c r="JJ68" s="8"/>
      <c r="JK68" s="8"/>
      <c r="JL68" s="8"/>
      <c r="JM68" s="8"/>
      <c r="JN68" s="8"/>
      <c r="JO68" s="8"/>
      <c r="JP68" s="8"/>
      <c r="JQ68" s="8"/>
      <c r="JR68" s="8"/>
      <c r="JS68" s="8"/>
      <c r="JT68" s="8"/>
      <c r="JU68" s="8"/>
      <c r="JV68" s="8"/>
      <c r="JW68" s="8"/>
      <c r="JX68" s="8"/>
      <c r="JY68" s="8"/>
      <c r="JZ68" s="8"/>
      <c r="KA68" s="8"/>
      <c r="KB68" s="8"/>
      <c r="KC68" s="8"/>
      <c r="KD68" s="8"/>
      <c r="KE68" s="8"/>
      <c r="KF68" s="8"/>
      <c r="KG68" s="774"/>
      <c r="KH68" s="774"/>
      <c r="KI68" s="774"/>
      <c r="KJ68" s="8"/>
      <c r="KK68" s="8"/>
      <c r="KL68" s="8"/>
      <c r="KM68" s="110"/>
      <c r="KN68" s="773"/>
      <c r="KO68" s="773"/>
      <c r="KP68" s="773"/>
    </row>
    <row r="69" spans="1:302" ht="15" customHeight="1" thickBot="1" x14ac:dyDescent="0.35">
      <c r="A69" s="1127" t="s">
        <v>5</v>
      </c>
      <c r="B69" s="1128"/>
      <c r="C69" s="1128"/>
      <c r="D69" s="1128"/>
      <c r="E69" s="1128"/>
      <c r="F69" s="1128"/>
      <c r="G69" s="1128"/>
      <c r="H69" s="1128"/>
      <c r="I69" s="1128"/>
      <c r="J69" s="1128"/>
      <c r="K69" s="1128"/>
      <c r="L69" s="1128"/>
      <c r="M69" s="1128"/>
      <c r="N69" s="1129"/>
      <c r="AP69" s="710" t="e">
        <f>#REF!</f>
        <v>#REF!</v>
      </c>
      <c r="AQ69" s="710" t="e">
        <f>#REF!</f>
        <v>#REF!</v>
      </c>
      <c r="AR69" s="710" t="e">
        <f>#REF!</f>
        <v>#REF!</v>
      </c>
      <c r="AS69" s="710" t="e">
        <f>#REF!</f>
        <v>#REF!</v>
      </c>
      <c r="AT69" s="733"/>
      <c r="AU69" s="734"/>
      <c r="AV69" s="734"/>
      <c r="AW69" s="735"/>
      <c r="AX69" s="316" t="e">
        <f>#REF!</f>
        <v>#REF!</v>
      </c>
      <c r="AY69" s="316" t="e">
        <f>#REF!</f>
        <v>#REF!</v>
      </c>
      <c r="AZ69" s="316" t="e">
        <f>#REF!</f>
        <v>#REF!</v>
      </c>
      <c r="BA69" s="316" t="e">
        <f>#REF!</f>
        <v>#REF!</v>
      </c>
      <c r="BB69" s="316" t="e">
        <f>#REF!</f>
        <v>#REF!</v>
      </c>
      <c r="BC69" s="457"/>
      <c r="BD69" s="316" t="e">
        <f>#REF!</f>
        <v>#REF!</v>
      </c>
      <c r="BE69" s="316" t="e">
        <f>#REF!</f>
        <v>#REF!</v>
      </c>
      <c r="BF69" s="316" t="e">
        <f>#REF!</f>
        <v>#REF!</v>
      </c>
      <c r="BG69" s="316" t="e">
        <f>#REF!</f>
        <v>#REF!</v>
      </c>
      <c r="BH69" s="316" t="e">
        <f>#REF!</f>
        <v>#REF!</v>
      </c>
      <c r="BI69" s="316" t="e">
        <f>#REF!</f>
        <v>#REF!</v>
      </c>
      <c r="BJ69" s="316" t="e">
        <f>#REF!</f>
        <v>#REF!</v>
      </c>
      <c r="BK69" s="316" t="e">
        <f>#REF!</f>
        <v>#REF!</v>
      </c>
      <c r="BL69" s="316" t="e">
        <f>#REF!</f>
        <v>#REF!</v>
      </c>
      <c r="BM69" s="316" t="e">
        <f>#REF!</f>
        <v>#REF!</v>
      </c>
      <c r="BN69" s="316" t="e">
        <f>#REF!</f>
        <v>#REF!</v>
      </c>
      <c r="BO69" s="316" t="e">
        <f>#REF!</f>
        <v>#REF!</v>
      </c>
      <c r="BP69" s="316" t="e">
        <f>#REF!</f>
        <v>#REF!</v>
      </c>
      <c r="BQ69" s="316" t="e">
        <f>#REF!</f>
        <v>#REF!</v>
      </c>
      <c r="BR69" s="316" t="e">
        <f>#REF!</f>
        <v>#REF!</v>
      </c>
      <c r="BS69" s="316" t="e">
        <f>#REF!</f>
        <v>#REF!</v>
      </c>
      <c r="BT69" s="318" t="e">
        <f t="shared" si="2"/>
        <v>#REF!</v>
      </c>
      <c r="BU69" s="318" t="e">
        <f t="shared" si="3"/>
        <v>#REF!</v>
      </c>
      <c r="BV69" s="155"/>
      <c r="BW69" s="193" t="s">
        <v>200</v>
      </c>
      <c r="BX69" s="190"/>
      <c r="BY69" s="203" t="e">
        <f>#REF!</f>
        <v>#REF!</v>
      </c>
      <c r="BZ69" s="203" t="e">
        <f>#REF!</f>
        <v>#REF!</v>
      </c>
      <c r="CA69" s="203" t="e">
        <f>#REF!</f>
        <v>#REF!</v>
      </c>
      <c r="CB69" s="208"/>
      <c r="CC69" s="1095" t="e">
        <f>#REF!</f>
        <v>#REF!</v>
      </c>
      <c r="CD69" s="1096"/>
      <c r="CE69" s="1096"/>
      <c r="CF69" s="1096"/>
      <c r="CG69" s="1097"/>
      <c r="CI69" s="660"/>
      <c r="CJ69" s="660"/>
      <c r="CK69" s="660"/>
      <c r="CL69" s="660"/>
      <c r="CM69" s="660"/>
      <c r="CN69" s="660"/>
      <c r="CO69" s="660"/>
      <c r="CP69" s="660"/>
      <c r="CQ69" s="660"/>
      <c r="CR69" s="660"/>
      <c r="CS69" s="660"/>
      <c r="CT69" s="660"/>
      <c r="CU69" s="660"/>
      <c r="CV69" s="660"/>
      <c r="CW69" s="660"/>
      <c r="CX69" s="660"/>
      <c r="CY69" s="660"/>
      <c r="CZ69" s="660"/>
      <c r="DA69" s="660"/>
      <c r="DB69" s="660"/>
      <c r="DC69" s="660"/>
      <c r="DD69" s="660"/>
      <c r="DE69" s="660"/>
      <c r="DF69" s="660"/>
      <c r="DG69" s="660"/>
      <c r="DH69" s="660"/>
      <c r="DI69" s="660"/>
      <c r="DJ69" s="660"/>
      <c r="DK69" s="660"/>
      <c r="DL69" s="660"/>
      <c r="DM69" s="660"/>
      <c r="DN69" s="660"/>
      <c r="DO69" s="660"/>
      <c r="DP69" s="660"/>
      <c r="DQ69" s="660"/>
      <c r="DR69" s="660"/>
      <c r="DS69" s="660"/>
      <c r="DT69" s="660"/>
      <c r="DU69" s="660"/>
      <c r="DV69" s="660"/>
      <c r="DW69" s="660"/>
      <c r="DX69" s="660"/>
      <c r="FN69" s="266"/>
      <c r="FO69" s="259"/>
      <c r="FP69" s="259"/>
      <c r="FQ69" s="259"/>
      <c r="FR69" s="259"/>
      <c r="FS69" s="259"/>
      <c r="FT69" s="259"/>
      <c r="FU69" s="259"/>
      <c r="FV69" s="259"/>
      <c r="FW69" s="259"/>
      <c r="FX69" s="259"/>
      <c r="FY69" s="259"/>
      <c r="FZ69" s="259"/>
      <c r="GA69" s="259"/>
      <c r="GB69" s="259"/>
      <c r="GC69" s="259"/>
      <c r="GD69" s="259"/>
      <c r="GE69" s="259"/>
      <c r="GF69" s="259"/>
      <c r="GG69" s="259"/>
      <c r="GH69" s="259"/>
      <c r="GI69" s="259"/>
      <c r="GJ69" s="259"/>
      <c r="GK69" s="845"/>
      <c r="GL69" s="845"/>
      <c r="GO69" s="266"/>
      <c r="GP69" s="672" t="e">
        <f>#REF!</f>
        <v>#REF!</v>
      </c>
      <c r="GQ69" s="767"/>
      <c r="GR69" s="1355" t="s">
        <v>799</v>
      </c>
      <c r="GS69" s="1355"/>
      <c r="GT69" s="1355"/>
      <c r="GU69" s="1355"/>
      <c r="GV69" s="1355"/>
      <c r="GW69" s="1355"/>
      <c r="GX69" s="1355"/>
      <c r="GY69" s="1355"/>
      <c r="GZ69" s="1355"/>
      <c r="HA69" s="1355"/>
      <c r="HB69" s="1355"/>
      <c r="HC69" s="739"/>
      <c r="HD69" s="739"/>
      <c r="HE69" s="739"/>
      <c r="HF69" s="739"/>
      <c r="HG69" s="845"/>
      <c r="HH69" s="153"/>
      <c r="HI69" s="153"/>
      <c r="HJ69" s="153"/>
      <c r="HK69" s="153"/>
      <c r="HL69" s="153"/>
      <c r="HM69" s="153"/>
      <c r="HN69" s="153"/>
      <c r="HO69" s="153"/>
      <c r="HP69" s="153"/>
      <c r="HQ69" s="153"/>
      <c r="HR69" s="153"/>
      <c r="HS69" s="153"/>
      <c r="HT69" s="153"/>
      <c r="HU69" s="153"/>
      <c r="HV69" s="153"/>
      <c r="HW69" s="153"/>
      <c r="HX69" s="153"/>
      <c r="HY69" s="153"/>
      <c r="HZ69" s="153"/>
      <c r="IA69" s="153"/>
      <c r="IB69" s="153"/>
      <c r="IC69" s="153"/>
      <c r="ID69" s="153"/>
      <c r="IE69" s="153"/>
      <c r="IF69" s="153"/>
      <c r="IG69" s="153"/>
      <c r="IH69" s="153"/>
      <c r="II69" s="153"/>
      <c r="IJ69" s="153"/>
      <c r="IK69" s="153"/>
      <c r="IL69" s="153"/>
      <c r="IM69" s="153"/>
      <c r="IN69" s="153"/>
      <c r="IO69" s="153"/>
      <c r="IP69" s="153"/>
      <c r="IQ69" s="153"/>
      <c r="IR69" s="153"/>
      <c r="IS69" s="153"/>
      <c r="IT69" s="153"/>
      <c r="IU69" s="153"/>
      <c r="IV69" s="153"/>
      <c r="IW69" s="153"/>
      <c r="IX69" s="153"/>
      <c r="IY69" s="153"/>
      <c r="IZ69" s="153"/>
      <c r="JC69" s="8"/>
      <c r="JD69" s="464" t="s">
        <v>417</v>
      </c>
      <c r="JE69" s="465"/>
      <c r="JF69" s="465"/>
      <c r="JG69" s="465"/>
      <c r="JH69" s="465"/>
      <c r="JI69" s="465"/>
      <c r="JJ69" s="465"/>
      <c r="JK69" s="465"/>
      <c r="JL69" s="465"/>
      <c r="JM69" s="465"/>
      <c r="JN69" s="465"/>
      <c r="JO69" s="465"/>
      <c r="JP69" s="465"/>
      <c r="JQ69" s="465"/>
      <c r="JR69" s="465"/>
      <c r="JS69" s="465"/>
      <c r="JT69" s="465"/>
      <c r="JU69" s="465"/>
      <c r="JV69" s="465"/>
      <c r="JW69" s="465"/>
      <c r="JX69" s="465"/>
      <c r="JY69" s="465"/>
      <c r="JZ69" s="465"/>
      <c r="KA69" s="465"/>
      <c r="KB69" s="465"/>
      <c r="KC69" s="465"/>
      <c r="KD69" s="45"/>
      <c r="KE69" s="770"/>
      <c r="KF69" s="770"/>
      <c r="KG69" s="770"/>
      <c r="KH69" s="770"/>
      <c r="KI69" s="770"/>
      <c r="KJ69" s="1406" t="e">
        <f>#REF!</f>
        <v>#REF!</v>
      </c>
      <c r="KK69" s="1406"/>
      <c r="KL69" s="1406"/>
      <c r="KM69" s="771"/>
      <c r="KN69" s="773"/>
      <c r="KO69" s="773"/>
      <c r="KP69" s="773"/>
    </row>
    <row r="70" spans="1:302" ht="15" customHeight="1" thickBot="1" x14ac:dyDescent="0.35">
      <c r="A70" s="1130"/>
      <c r="B70" s="1131"/>
      <c r="C70" s="1131"/>
      <c r="D70" s="1131"/>
      <c r="E70" s="1131"/>
      <c r="F70" s="1131"/>
      <c r="G70" s="1131"/>
      <c r="H70" s="1131"/>
      <c r="I70" s="1131"/>
      <c r="J70" s="1131"/>
      <c r="K70" s="1131"/>
      <c r="L70" s="1131"/>
      <c r="M70" s="1131"/>
      <c r="N70" s="1132"/>
      <c r="AP70" s="710" t="e">
        <f>#REF!</f>
        <v>#REF!</v>
      </c>
      <c r="AQ70" s="710" t="e">
        <f>#REF!</f>
        <v>#REF!</v>
      </c>
      <c r="AR70" s="710" t="e">
        <f>#REF!</f>
        <v>#REF!</v>
      </c>
      <c r="AS70" s="710" t="e">
        <f>#REF!</f>
        <v>#REF!</v>
      </c>
      <c r="AT70" s="733"/>
      <c r="AU70" s="734"/>
      <c r="AV70" s="734"/>
      <c r="AW70" s="735"/>
      <c r="AX70" s="316" t="e">
        <f>#REF!</f>
        <v>#REF!</v>
      </c>
      <c r="AY70" s="316" t="e">
        <f>#REF!</f>
        <v>#REF!</v>
      </c>
      <c r="AZ70" s="316" t="e">
        <f>#REF!</f>
        <v>#REF!</v>
      </c>
      <c r="BA70" s="316" t="e">
        <f>#REF!</f>
        <v>#REF!</v>
      </c>
      <c r="BB70" s="316" t="e">
        <f>#REF!</f>
        <v>#REF!</v>
      </c>
      <c r="BC70" s="457"/>
      <c r="BD70" s="316" t="e">
        <f>#REF!</f>
        <v>#REF!</v>
      </c>
      <c r="BE70" s="316" t="e">
        <f>#REF!</f>
        <v>#REF!</v>
      </c>
      <c r="BF70" s="316" t="e">
        <f>#REF!</f>
        <v>#REF!</v>
      </c>
      <c r="BG70" s="316" t="e">
        <f>#REF!</f>
        <v>#REF!</v>
      </c>
      <c r="BH70" s="316" t="e">
        <f>#REF!</f>
        <v>#REF!</v>
      </c>
      <c r="BI70" s="316" t="e">
        <f>#REF!</f>
        <v>#REF!</v>
      </c>
      <c r="BJ70" s="316" t="e">
        <f>#REF!</f>
        <v>#REF!</v>
      </c>
      <c r="BK70" s="316" t="e">
        <f>#REF!</f>
        <v>#REF!</v>
      </c>
      <c r="BL70" s="316" t="e">
        <f>#REF!</f>
        <v>#REF!</v>
      </c>
      <c r="BM70" s="316" t="e">
        <f>#REF!</f>
        <v>#REF!</v>
      </c>
      <c r="BN70" s="316" t="e">
        <f>#REF!</f>
        <v>#REF!</v>
      </c>
      <c r="BO70" s="316" t="e">
        <f>#REF!</f>
        <v>#REF!</v>
      </c>
      <c r="BP70" s="316" t="e">
        <f>#REF!</f>
        <v>#REF!</v>
      </c>
      <c r="BQ70" s="316" t="e">
        <f>#REF!</f>
        <v>#REF!</v>
      </c>
      <c r="BR70" s="316" t="e">
        <f>#REF!</f>
        <v>#REF!</v>
      </c>
      <c r="BS70" s="316" t="e">
        <f>#REF!</f>
        <v>#REF!</v>
      </c>
      <c r="BT70" s="318" t="e">
        <f>(AX70*AX$36+AY70*AY$36+AZ70*AZ$36+BA70*BA$36+BB70*BB$36+BD70*BD$36+BE70*BE$36+BF70*BF$36+BH70*BH$36+BI70*BI$36+BJ70*BJ$36+BK70*BK$36+BL70*BL$36+BM70*BM$36+BN70*BN$36+BO70*BO$36+BP70*BP$36+BQ70*BQ$36+BR70*BR$36+BS70*BS$36)</f>
        <v>#REF!</v>
      </c>
      <c r="BU70" s="318" t="e">
        <f t="shared" si="3"/>
        <v>#REF!</v>
      </c>
      <c r="BV70" s="155"/>
      <c r="BW70" s="193" t="s">
        <v>201</v>
      </c>
      <c r="BX70" s="190"/>
      <c r="BY70" s="203" t="e">
        <f>#REF!</f>
        <v>#REF!</v>
      </c>
      <c r="BZ70" s="203" t="e">
        <f>#REF!</f>
        <v>#REF!</v>
      </c>
      <c r="CA70" s="203" t="e">
        <f>#REF!</f>
        <v>#REF!</v>
      </c>
      <c r="CB70" s="208"/>
      <c r="CC70" s="1095" t="e">
        <f>#REF!</f>
        <v>#REF!</v>
      </c>
      <c r="CD70" s="1096"/>
      <c r="CE70" s="1096"/>
      <c r="CF70" s="1096"/>
      <c r="CG70" s="1097"/>
      <c r="CI70" s="660"/>
      <c r="CJ70" s="660"/>
      <c r="CK70" s="660"/>
      <c r="CL70" s="660"/>
      <c r="CM70" s="660"/>
      <c r="CN70" s="660"/>
      <c r="CO70" s="660"/>
      <c r="CP70" s="660"/>
      <c r="CQ70" s="660"/>
      <c r="CR70" s="660"/>
      <c r="CS70" s="660"/>
      <c r="CT70" s="660"/>
      <c r="CU70" s="660"/>
      <c r="CV70" s="660"/>
      <c r="CW70" s="660"/>
      <c r="CX70" s="660"/>
      <c r="CY70" s="660"/>
      <c r="CZ70" s="660"/>
      <c r="DA70" s="660"/>
      <c r="DB70" s="660"/>
      <c r="DC70" s="660"/>
      <c r="DD70" s="660"/>
      <c r="DE70" s="660"/>
      <c r="DF70" s="660"/>
      <c r="DG70" s="660"/>
      <c r="DH70" s="660"/>
      <c r="DI70" s="660"/>
      <c r="DJ70" s="660"/>
      <c r="DK70" s="660"/>
      <c r="DL70" s="660"/>
      <c r="DM70" s="660"/>
      <c r="DN70" s="660"/>
      <c r="DO70" s="660"/>
      <c r="DP70" s="660"/>
      <c r="DQ70" s="660"/>
      <c r="DR70" s="660"/>
      <c r="DS70" s="660"/>
      <c r="DT70" s="660"/>
      <c r="DU70" s="660"/>
      <c r="DV70" s="660"/>
      <c r="DW70" s="660"/>
      <c r="DX70" s="660"/>
      <c r="FN70" s="266"/>
      <c r="FO70" s="259" t="s">
        <v>1011</v>
      </c>
      <c r="FP70" s="259"/>
      <c r="FQ70" s="259"/>
      <c r="FR70" s="259"/>
      <c r="FS70" s="259"/>
      <c r="FT70" s="259"/>
      <c r="FU70" s="259"/>
      <c r="FV70" s="259"/>
      <c r="FW70" s="259"/>
      <c r="FX70" s="259"/>
      <c r="FY70" s="259"/>
      <c r="FZ70" s="259"/>
      <c r="GA70" s="259"/>
      <c r="GB70" s="259"/>
      <c r="GC70" s="259"/>
      <c r="GD70" s="259"/>
      <c r="GE70" s="259"/>
      <c r="GF70" s="259"/>
      <c r="GG70" s="259"/>
      <c r="GH70" s="259"/>
      <c r="GI70" s="259"/>
      <c r="GJ70" s="259"/>
      <c r="GK70" s="845"/>
      <c r="GL70" s="845"/>
      <c r="GO70" s="266"/>
      <c r="GP70" s="272"/>
      <c r="GQ70" s="272"/>
      <c r="GR70" s="259"/>
      <c r="GS70" s="739"/>
      <c r="GT70" s="739"/>
      <c r="GU70" s="739"/>
      <c r="GV70" s="739"/>
      <c r="GW70" s="739"/>
      <c r="GX70" s="739"/>
      <c r="GY70" s="739"/>
      <c r="GZ70" s="739"/>
      <c r="HA70" s="739"/>
      <c r="HB70" s="739"/>
      <c r="HC70" s="739"/>
      <c r="HD70" s="739"/>
      <c r="HE70" s="739"/>
      <c r="HF70" s="739"/>
      <c r="HG70" s="845"/>
      <c r="HH70" s="369" t="s">
        <v>376</v>
      </c>
      <c r="HI70" s="1359" t="s">
        <v>79</v>
      </c>
      <c r="HJ70" s="1360"/>
      <c r="HK70" s="1360"/>
      <c r="HL70" s="1360"/>
      <c r="HM70" s="1360"/>
      <c r="HN70" s="1360"/>
      <c r="HO70" s="1360"/>
      <c r="HP70" s="1360"/>
      <c r="HQ70" s="1360"/>
      <c r="HR70" s="1360"/>
      <c r="HS70" s="1360"/>
      <c r="HT70" s="1360"/>
      <c r="HU70" s="1360"/>
      <c r="HV70" s="1360"/>
      <c r="HW70" s="1360"/>
      <c r="HX70" s="1360"/>
      <c r="HY70" s="1360"/>
      <c r="HZ70" s="1360"/>
      <c r="IA70" s="1360"/>
      <c r="IB70" s="1360"/>
      <c r="IC70" s="1360"/>
      <c r="ID70" s="1360"/>
      <c r="IE70" s="1360"/>
      <c r="IF70" s="1360"/>
      <c r="IG70" s="1360"/>
      <c r="IH70" s="1360"/>
      <c r="II70" s="1360"/>
      <c r="IJ70" s="1360"/>
      <c r="IK70" s="1360"/>
      <c r="IL70" s="1360"/>
      <c r="IM70" s="1360"/>
      <c r="IN70" s="1360"/>
      <c r="IO70" s="1360"/>
      <c r="IP70" s="1360"/>
      <c r="IQ70" s="1360"/>
      <c r="IR70" s="1360"/>
      <c r="IS70" s="1360"/>
      <c r="IT70" s="1360"/>
      <c r="IU70" s="1360"/>
      <c r="IV70" s="1360"/>
      <c r="IW70" s="1360"/>
      <c r="IX70" s="1360"/>
      <c r="IY70" s="1360"/>
      <c r="IZ70" s="1361"/>
      <c r="JC70" s="8"/>
      <c r="JD70" s="467"/>
      <c r="JE70" s="8"/>
      <c r="JF70" s="8"/>
      <c r="JG70" s="8"/>
      <c r="JH70" s="8"/>
      <c r="JI70" s="8"/>
      <c r="JJ70" s="8"/>
      <c r="JK70" s="8"/>
      <c r="JL70" s="8"/>
      <c r="JM70" s="8"/>
      <c r="JN70" s="8"/>
      <c r="JO70" s="8"/>
      <c r="JP70" s="8"/>
      <c r="JQ70" s="8"/>
      <c r="JR70" s="8"/>
      <c r="JS70" s="8"/>
      <c r="JT70" s="8"/>
      <c r="JU70" s="8"/>
      <c r="JV70" s="8"/>
      <c r="JW70" s="8"/>
      <c r="JX70" s="8"/>
      <c r="JY70" s="8"/>
      <c r="JZ70" s="8"/>
      <c r="KA70" s="8"/>
      <c r="KB70" s="8"/>
      <c r="KC70" s="8"/>
      <c r="KD70" s="8"/>
      <c r="KE70" s="774"/>
      <c r="KF70" s="774"/>
      <c r="KG70" s="774"/>
      <c r="KH70" s="774"/>
      <c r="KI70" s="774"/>
      <c r="KJ70" s="775"/>
      <c r="KK70" s="775"/>
      <c r="KL70" s="775"/>
      <c r="KM70" s="774"/>
      <c r="KN70" s="773"/>
      <c r="KO70" s="773"/>
      <c r="KP70" s="773"/>
    </row>
    <row r="71" spans="1:302" ht="15" customHeight="1" thickBot="1" x14ac:dyDescent="0.35">
      <c r="A71" s="716"/>
      <c r="B71" s="716"/>
      <c r="C71" s="716"/>
      <c r="D71" s="716"/>
      <c r="E71" s="716"/>
      <c r="F71" s="716"/>
      <c r="G71" s="716"/>
      <c r="H71" s="716"/>
      <c r="I71" s="716"/>
      <c r="J71" s="716"/>
      <c r="K71" s="716"/>
      <c r="L71" s="716"/>
      <c r="M71" s="716"/>
      <c r="N71" s="716"/>
      <c r="AP71" s="710" t="e">
        <f>#REF!</f>
        <v>#REF!</v>
      </c>
      <c r="AQ71" s="710" t="e">
        <f>#REF!</f>
        <v>#REF!</v>
      </c>
      <c r="AR71" s="710" t="e">
        <f>#REF!</f>
        <v>#REF!</v>
      </c>
      <c r="AS71" s="710" t="e">
        <f>#REF!</f>
        <v>#REF!</v>
      </c>
      <c r="AT71" s="733"/>
      <c r="AU71" s="734"/>
      <c r="AV71" s="734"/>
      <c r="AW71" s="735"/>
      <c r="AX71" s="316" t="e">
        <f>#REF!</f>
        <v>#REF!</v>
      </c>
      <c r="AY71" s="316" t="e">
        <f>#REF!</f>
        <v>#REF!</v>
      </c>
      <c r="AZ71" s="316" t="e">
        <f>#REF!</f>
        <v>#REF!</v>
      </c>
      <c r="BA71" s="316" t="e">
        <f>#REF!</f>
        <v>#REF!</v>
      </c>
      <c r="BB71" s="316" t="e">
        <f>#REF!</f>
        <v>#REF!</v>
      </c>
      <c r="BC71" s="457"/>
      <c r="BD71" s="316" t="e">
        <f>#REF!</f>
        <v>#REF!</v>
      </c>
      <c r="BE71" s="316" t="e">
        <f>#REF!</f>
        <v>#REF!</v>
      </c>
      <c r="BF71" s="316" t="e">
        <f>#REF!</f>
        <v>#REF!</v>
      </c>
      <c r="BG71" s="316" t="e">
        <f>#REF!</f>
        <v>#REF!</v>
      </c>
      <c r="BH71" s="316" t="e">
        <f>#REF!</f>
        <v>#REF!</v>
      </c>
      <c r="BI71" s="316" t="e">
        <f>#REF!</f>
        <v>#REF!</v>
      </c>
      <c r="BJ71" s="316" t="e">
        <f>#REF!</f>
        <v>#REF!</v>
      </c>
      <c r="BK71" s="316" t="e">
        <f>#REF!</f>
        <v>#REF!</v>
      </c>
      <c r="BL71" s="316" t="e">
        <f>#REF!</f>
        <v>#REF!</v>
      </c>
      <c r="BM71" s="316" t="e">
        <f>#REF!</f>
        <v>#REF!</v>
      </c>
      <c r="BN71" s="316" t="e">
        <f>#REF!</f>
        <v>#REF!</v>
      </c>
      <c r="BO71" s="316" t="e">
        <f>#REF!</f>
        <v>#REF!</v>
      </c>
      <c r="BP71" s="316" t="e">
        <f>#REF!</f>
        <v>#REF!</v>
      </c>
      <c r="BQ71" s="316" t="e">
        <f>#REF!</f>
        <v>#REF!</v>
      </c>
      <c r="BR71" s="316" t="e">
        <f>#REF!</f>
        <v>#REF!</v>
      </c>
      <c r="BS71" s="316" t="e">
        <f>#REF!</f>
        <v>#REF!</v>
      </c>
      <c r="BT71" s="318" t="e">
        <f>(AX71*AX$36+AY71*AY$36+AZ71*AZ$36+BA71*BA$36+BB71*BB$36+BD71*BD$36+BE71*BE$36+BF71*BF$36+BH71*BH$36+BI71*BI$36+BJ71*BJ$36+BK71*BK$36+BL71*BL$36+BM71*BM$36+BN71*BN$36+BO71*BO$36+BP71*BP$36+BQ71*BQ$36+BR71*BR$36+BS71*BS$36)</f>
        <v>#REF!</v>
      </c>
      <c r="BU71" s="318" t="e">
        <f t="shared" si="3"/>
        <v>#REF!</v>
      </c>
      <c r="BV71" s="155"/>
      <c r="BW71" s="189" t="s">
        <v>785</v>
      </c>
      <c r="BX71" s="190"/>
      <c r="BY71" s="203" t="e">
        <f>#REF!</f>
        <v>#REF!</v>
      </c>
      <c r="BZ71" s="203" t="e">
        <f>#REF!</f>
        <v>#REF!</v>
      </c>
      <c r="CA71" s="203" t="e">
        <f>#REF!</f>
        <v>#REF!</v>
      </c>
      <c r="CB71" s="208"/>
      <c r="CC71" s="1095" t="e">
        <f>#REF!</f>
        <v>#REF!</v>
      </c>
      <c r="CD71" s="1096"/>
      <c r="CE71" s="1096"/>
      <c r="CF71" s="1096"/>
      <c r="CG71" s="1097"/>
      <c r="CI71" s="716"/>
      <c r="CJ71" s="140" t="s">
        <v>282</v>
      </c>
      <c r="CK71" s="716"/>
      <c r="CL71" s="716"/>
      <c r="CM71" s="716"/>
      <c r="CN71" s="716"/>
      <c r="CO71" s="716"/>
      <c r="CP71" s="716"/>
      <c r="CQ71" s="716"/>
      <c r="CR71" s="716"/>
      <c r="CS71" s="716"/>
      <c r="CT71" s="716"/>
      <c r="CU71" s="716"/>
      <c r="CV71" s="716"/>
      <c r="CW71" s="716"/>
      <c r="CX71" s="716"/>
      <c r="CY71" s="716"/>
      <c r="CZ71" s="716"/>
      <c r="DA71" s="716"/>
      <c r="DB71" s="716"/>
      <c r="DC71" s="716"/>
      <c r="DD71" s="716"/>
      <c r="DE71" s="716"/>
      <c r="DF71" s="716"/>
      <c r="DG71" s="716"/>
      <c r="DH71" s="716"/>
      <c r="DI71" s="716"/>
      <c r="DJ71" s="716"/>
      <c r="DK71" s="716"/>
      <c r="DL71" s="716"/>
      <c r="DM71" s="716"/>
      <c r="DN71" s="716"/>
      <c r="DO71" s="716"/>
      <c r="DP71" s="716"/>
      <c r="DQ71" s="716"/>
      <c r="DR71" s="716"/>
      <c r="DS71" s="716"/>
      <c r="DT71" s="716"/>
      <c r="DU71" s="716"/>
      <c r="DV71" s="716"/>
      <c r="DW71" s="716"/>
      <c r="DX71" s="716"/>
      <c r="FN71" s="255"/>
      <c r="FO71" s="1501" t="s">
        <v>942</v>
      </c>
      <c r="FP71" s="1320"/>
      <c r="FQ71" s="1320"/>
      <c r="FR71" s="1320"/>
      <c r="FS71" s="1320"/>
      <c r="FT71" s="1320"/>
      <c r="FU71" s="1320"/>
      <c r="FV71" s="1502"/>
      <c r="FW71" s="1506" t="s">
        <v>943</v>
      </c>
      <c r="FX71" s="1507"/>
      <c r="FY71" s="1507"/>
      <c r="FZ71" s="1507"/>
      <c r="GA71" s="1508"/>
      <c r="GB71" s="1515" t="s">
        <v>946</v>
      </c>
      <c r="GC71" s="1516"/>
      <c r="GD71" s="1517"/>
      <c r="GE71" s="850"/>
      <c r="GF71" s="850"/>
      <c r="GG71" s="850"/>
      <c r="GH71" s="850"/>
      <c r="GI71" s="850"/>
      <c r="GJ71" s="850"/>
      <c r="GK71" s="850"/>
      <c r="GL71" s="162"/>
      <c r="GO71" s="451"/>
      <c r="GP71" s="615" t="e">
        <f>#REF!</f>
        <v>#REF!</v>
      </c>
      <c r="GQ71" s="845"/>
      <c r="GR71" s="1420" t="s">
        <v>1052</v>
      </c>
      <c r="GS71" s="1421"/>
      <c r="GT71" s="1421"/>
      <c r="GU71" s="1421"/>
      <c r="GV71" s="1421"/>
      <c r="GW71" s="1421"/>
      <c r="GX71" s="1421"/>
      <c r="GY71" s="1421"/>
      <c r="GZ71" s="1421"/>
      <c r="HA71" s="1421"/>
      <c r="HB71" s="1421"/>
      <c r="HC71" s="1421"/>
      <c r="HD71" s="1421"/>
      <c r="HE71" s="1421"/>
      <c r="HF71" s="1421"/>
      <c r="HG71" s="845"/>
      <c r="HH71" s="153"/>
      <c r="HI71" s="1362" t="s">
        <v>955</v>
      </c>
      <c r="HJ71" s="1363"/>
      <c r="HK71" s="1363"/>
      <c r="HL71" s="1363"/>
      <c r="HM71" s="1363"/>
      <c r="HN71" s="1363"/>
      <c r="HO71" s="1363"/>
      <c r="HP71" s="1363"/>
      <c r="HQ71" s="1363"/>
      <c r="HR71" s="1363"/>
      <c r="HS71" s="1363"/>
      <c r="HT71" s="1363"/>
      <c r="HU71" s="1363"/>
      <c r="HV71" s="1363"/>
      <c r="HW71" s="1363"/>
      <c r="HX71" s="1363"/>
      <c r="HY71" s="1363"/>
      <c r="HZ71" s="1363"/>
      <c r="IA71" s="1363"/>
      <c r="IB71" s="1363"/>
      <c r="IC71" s="1363"/>
      <c r="ID71" s="1363"/>
      <c r="IE71" s="1363"/>
      <c r="IF71" s="1363"/>
      <c r="IG71" s="1363"/>
      <c r="IH71" s="1363"/>
      <c r="II71" s="1363"/>
      <c r="IJ71" s="1363"/>
      <c r="IK71" s="1363"/>
      <c r="IL71" s="1363"/>
      <c r="IM71" s="1363"/>
      <c r="IN71" s="1363"/>
      <c r="IO71" s="1363"/>
      <c r="IP71" s="1363"/>
      <c r="IQ71" s="1363"/>
      <c r="IR71" s="1363"/>
      <c r="IS71" s="1363"/>
      <c r="IT71" s="1363"/>
      <c r="IU71" s="1363"/>
      <c r="IV71" s="1363"/>
      <c r="IW71" s="1363"/>
      <c r="IX71" s="1363"/>
      <c r="IY71" s="1363"/>
      <c r="IZ71" s="1363"/>
      <c r="JC71" s="8"/>
      <c r="JD71" s="1330" t="s">
        <v>718</v>
      </c>
      <c r="JE71" s="1331"/>
      <c r="JF71" s="1331"/>
      <c r="JG71" s="1331"/>
      <c r="JH71" s="1331"/>
      <c r="JI71" s="1331"/>
      <c r="JJ71" s="1331"/>
      <c r="JK71" s="1331"/>
      <c r="JL71" s="1331"/>
      <c r="JM71" s="1331"/>
      <c r="JN71" s="1331"/>
      <c r="JO71" s="8"/>
      <c r="JP71" s="8"/>
      <c r="JQ71" s="8"/>
      <c r="JR71" s="8"/>
      <c r="JS71" s="8"/>
      <c r="JT71" s="8"/>
      <c r="JU71" s="8"/>
      <c r="JV71" s="8"/>
      <c r="JW71" s="8"/>
      <c r="JX71" s="8"/>
      <c r="JY71" s="8"/>
      <c r="JZ71" s="8"/>
      <c r="KA71" s="8"/>
      <c r="KB71" s="8"/>
      <c r="KC71" s="8"/>
      <c r="KD71" s="8"/>
      <c r="KE71" s="399"/>
      <c r="KF71" s="399"/>
      <c r="KG71" s="399"/>
      <c r="KH71" s="180"/>
      <c r="KI71" s="8"/>
      <c r="KJ71" s="8"/>
      <c r="KK71" s="8"/>
      <c r="KL71" s="8"/>
      <c r="KM71" s="8"/>
      <c r="KN71" s="773"/>
      <c r="KO71" s="773"/>
      <c r="KP71" s="773"/>
    </row>
    <row r="72" spans="1:302" ht="15" customHeight="1" thickBot="1" x14ac:dyDescent="0.35">
      <c r="A72" s="720"/>
      <c r="B72" s="720"/>
      <c r="C72" s="111"/>
      <c r="D72" s="111"/>
      <c r="E72" s="111"/>
      <c r="F72" s="111"/>
      <c r="G72" s="720"/>
      <c r="H72" s="720"/>
      <c r="I72" s="720"/>
      <c r="J72" s="720"/>
      <c r="K72" s="720"/>
      <c r="L72" s="720"/>
      <c r="M72" s="720"/>
      <c r="N72" s="720"/>
      <c r="AP72" s="710" t="e">
        <f>#REF!</f>
        <v>#REF!</v>
      </c>
      <c r="AQ72" s="710" t="e">
        <f>#REF!</f>
        <v>#REF!</v>
      </c>
      <c r="AR72" s="710" t="e">
        <f>#REF!</f>
        <v>#REF!</v>
      </c>
      <c r="AS72" s="710" t="e">
        <f>#REF!</f>
        <v>#REF!</v>
      </c>
      <c r="AT72" s="733"/>
      <c r="AU72" s="734"/>
      <c r="AV72" s="734"/>
      <c r="AW72" s="735"/>
      <c r="AX72" s="316" t="e">
        <f>#REF!</f>
        <v>#REF!</v>
      </c>
      <c r="AY72" s="316" t="e">
        <f>#REF!</f>
        <v>#REF!</v>
      </c>
      <c r="AZ72" s="316" t="e">
        <f>#REF!</f>
        <v>#REF!</v>
      </c>
      <c r="BA72" s="316" t="e">
        <f>#REF!</f>
        <v>#REF!</v>
      </c>
      <c r="BB72" s="316" t="e">
        <f>#REF!</f>
        <v>#REF!</v>
      </c>
      <c r="BC72" s="457"/>
      <c r="BD72" s="316" t="e">
        <f>#REF!</f>
        <v>#REF!</v>
      </c>
      <c r="BE72" s="316" t="e">
        <f>#REF!</f>
        <v>#REF!</v>
      </c>
      <c r="BF72" s="316" t="e">
        <f>#REF!</f>
        <v>#REF!</v>
      </c>
      <c r="BG72" s="316" t="e">
        <f>#REF!</f>
        <v>#REF!</v>
      </c>
      <c r="BH72" s="316" t="e">
        <f>#REF!</f>
        <v>#REF!</v>
      </c>
      <c r="BI72" s="316" t="e">
        <f>#REF!</f>
        <v>#REF!</v>
      </c>
      <c r="BJ72" s="316" t="e">
        <f>#REF!</f>
        <v>#REF!</v>
      </c>
      <c r="BK72" s="316" t="e">
        <f>#REF!</f>
        <v>#REF!</v>
      </c>
      <c r="BL72" s="316" t="e">
        <f>#REF!</f>
        <v>#REF!</v>
      </c>
      <c r="BM72" s="316" t="e">
        <f>#REF!</f>
        <v>#REF!</v>
      </c>
      <c r="BN72" s="316" t="e">
        <f>#REF!</f>
        <v>#REF!</v>
      </c>
      <c r="BO72" s="316" t="e">
        <f>#REF!</f>
        <v>#REF!</v>
      </c>
      <c r="BP72" s="316" t="e">
        <f>#REF!</f>
        <v>#REF!</v>
      </c>
      <c r="BQ72" s="316" t="e">
        <f>#REF!</f>
        <v>#REF!</v>
      </c>
      <c r="BR72" s="316" t="e">
        <f>#REF!</f>
        <v>#REF!</v>
      </c>
      <c r="BS72" s="316" t="e">
        <f>#REF!</f>
        <v>#REF!</v>
      </c>
      <c r="BT72" s="318" t="e">
        <f>(AX72*AX$36+AY72*AY$36+AZ72*AZ$36+BA72*BA$36+BB72*BB$36+BD72*BD$36+BE72*BE$36+BF72*BF$36+BH72*BH$36+BI72*BI$36+BJ72*BJ$36+BK72*BK$36+BL72*BL$36+BM72*BM$36+BN72*BN$36+BO72*BO$36+BP72*BP$36+BQ72*BQ$36+BR72*BR$36+BS72*BS$36)</f>
        <v>#REF!</v>
      </c>
      <c r="BU72" s="318" t="e">
        <f>BT72*AS72</f>
        <v>#REF!</v>
      </c>
      <c r="BV72" s="155"/>
      <c r="BW72" s="190" t="s">
        <v>605</v>
      </c>
      <c r="BX72" s="190"/>
      <c r="BY72" s="203" t="e">
        <f>#REF!</f>
        <v>#REF!</v>
      </c>
      <c r="BZ72" s="203" t="e">
        <f>#REF!</f>
        <v>#REF!</v>
      </c>
      <c r="CA72" s="203" t="e">
        <f>#REF!</f>
        <v>#REF!</v>
      </c>
      <c r="CB72" s="208"/>
      <c r="CC72" s="1095" t="e">
        <f>#REF!</f>
        <v>#REF!</v>
      </c>
      <c r="CD72" s="1096"/>
      <c r="CE72" s="1096"/>
      <c r="CF72" s="1096"/>
      <c r="CG72" s="1097"/>
      <c r="CI72" s="716"/>
      <c r="CJ72" s="140" t="s">
        <v>283</v>
      </c>
      <c r="CK72" s="716"/>
      <c r="CL72" s="716"/>
      <c r="CM72" s="716"/>
      <c r="CN72" s="716"/>
      <c r="CO72" s="716"/>
      <c r="CP72" s="716"/>
      <c r="CQ72" s="716"/>
      <c r="CR72" s="716"/>
      <c r="CS72" s="716"/>
      <c r="CT72" s="716"/>
      <c r="CU72" s="716"/>
      <c r="CV72" s="716"/>
      <c r="CW72" s="716"/>
      <c r="CX72" s="716"/>
      <c r="CY72" s="716"/>
      <c r="CZ72" s="716"/>
      <c r="DA72" s="716"/>
      <c r="DB72" s="716"/>
      <c r="DC72" s="716"/>
      <c r="DD72" s="716"/>
      <c r="DE72" s="716"/>
      <c r="DF72" s="716"/>
      <c r="DG72" s="716"/>
      <c r="DH72" s="716"/>
      <c r="DI72" s="716"/>
      <c r="DJ72" s="716"/>
      <c r="DK72" s="716"/>
      <c r="DL72" s="716"/>
      <c r="DM72" s="716"/>
      <c r="DN72" s="716"/>
      <c r="DO72" s="716"/>
      <c r="DP72" s="716"/>
      <c r="DQ72" s="716"/>
      <c r="DR72" s="716"/>
      <c r="DS72" s="716"/>
      <c r="DT72" s="716"/>
      <c r="DU72" s="716"/>
      <c r="DV72" s="716"/>
      <c r="DW72" s="716"/>
      <c r="DX72" s="716"/>
      <c r="FN72" s="255"/>
      <c r="FO72" s="1472"/>
      <c r="FP72" s="1476"/>
      <c r="FQ72" s="1476"/>
      <c r="FR72" s="1476"/>
      <c r="FS72" s="1476"/>
      <c r="FT72" s="1476"/>
      <c r="FU72" s="1476"/>
      <c r="FV72" s="1473"/>
      <c r="FW72" s="1509"/>
      <c r="FX72" s="1510"/>
      <c r="FY72" s="1510"/>
      <c r="FZ72" s="1510"/>
      <c r="GA72" s="1511"/>
      <c r="GB72" s="1518">
        <v>2016</v>
      </c>
      <c r="GC72" s="1518">
        <v>2017</v>
      </c>
      <c r="GD72" s="1518">
        <v>2018</v>
      </c>
      <c r="GE72" s="850"/>
      <c r="GF72" s="850"/>
      <c r="GG72" s="850"/>
      <c r="GH72" s="850"/>
      <c r="GI72" s="850"/>
      <c r="GJ72" s="850"/>
      <c r="GK72" s="850"/>
      <c r="GL72" s="162"/>
      <c r="GO72" s="451"/>
      <c r="GP72" s="830"/>
      <c r="GQ72" s="830"/>
      <c r="GR72" s="1421"/>
      <c r="GS72" s="1421"/>
      <c r="GT72" s="1421"/>
      <c r="GU72" s="1421"/>
      <c r="GV72" s="1421"/>
      <c r="GW72" s="1421"/>
      <c r="GX72" s="1421"/>
      <c r="GY72" s="1421"/>
      <c r="GZ72" s="1421"/>
      <c r="HA72" s="1421"/>
      <c r="HB72" s="1421"/>
      <c r="HC72" s="1421"/>
      <c r="HD72" s="1421"/>
      <c r="HE72" s="1421"/>
      <c r="HF72" s="1421"/>
      <c r="HG72" s="845"/>
      <c r="HH72" s="153"/>
      <c r="HI72" s="1364"/>
      <c r="HJ72" s="1364"/>
      <c r="HK72" s="1364"/>
      <c r="HL72" s="1364"/>
      <c r="HM72" s="1364"/>
      <c r="HN72" s="1364"/>
      <c r="HO72" s="1364"/>
      <c r="HP72" s="1364"/>
      <c r="HQ72" s="1364"/>
      <c r="HR72" s="1364"/>
      <c r="HS72" s="1364"/>
      <c r="HT72" s="1364"/>
      <c r="HU72" s="1364"/>
      <c r="HV72" s="1364"/>
      <c r="HW72" s="1364"/>
      <c r="HX72" s="1364"/>
      <c r="HY72" s="1364"/>
      <c r="HZ72" s="1364"/>
      <c r="IA72" s="1364"/>
      <c r="IB72" s="1364"/>
      <c r="IC72" s="1364"/>
      <c r="ID72" s="1364"/>
      <c r="IE72" s="1364"/>
      <c r="IF72" s="1364"/>
      <c r="IG72" s="1364"/>
      <c r="IH72" s="1364"/>
      <c r="II72" s="1364"/>
      <c r="IJ72" s="1364"/>
      <c r="IK72" s="1364"/>
      <c r="IL72" s="1364"/>
      <c r="IM72" s="1364"/>
      <c r="IN72" s="1364"/>
      <c r="IO72" s="1364"/>
      <c r="IP72" s="1364"/>
      <c r="IQ72" s="1364"/>
      <c r="IR72" s="1364"/>
      <c r="IS72" s="1364"/>
      <c r="IT72" s="1364"/>
      <c r="IU72" s="1364"/>
      <c r="IV72" s="1364"/>
      <c r="IW72" s="1364"/>
      <c r="IX72" s="1364"/>
      <c r="IY72" s="1364"/>
      <c r="IZ72" s="1364"/>
      <c r="JC72" s="8"/>
      <c r="JD72" s="1324" t="e">
        <f>#REF!</f>
        <v>#REF!</v>
      </c>
      <c r="JE72" s="1325"/>
      <c r="JF72" s="1325"/>
      <c r="JG72" s="1325"/>
      <c r="JH72" s="1325"/>
      <c r="JI72" s="1325"/>
      <c r="JJ72" s="1325"/>
      <c r="JK72" s="1325"/>
      <c r="JL72" s="1325"/>
      <c r="JM72" s="1325"/>
      <c r="JN72" s="1325"/>
      <c r="JO72" s="104"/>
      <c r="JP72" s="1332" t="e">
        <f>#REF!</f>
        <v>#REF!</v>
      </c>
      <c r="JQ72" s="1332"/>
      <c r="JR72" s="1332"/>
      <c r="JS72" s="1332"/>
      <c r="JT72" s="1332"/>
      <c r="JU72" s="1332"/>
      <c r="JV72" s="1332"/>
      <c r="JW72" s="1332"/>
      <c r="JX72" s="1332"/>
      <c r="JY72" s="1332"/>
      <c r="JZ72" s="1332"/>
      <c r="KA72" s="1332"/>
      <c r="KB72" s="1332"/>
      <c r="KC72" s="1332"/>
      <c r="KD72" s="1332"/>
      <c r="KE72" s="1332"/>
      <c r="KF72" s="1332"/>
      <c r="KG72" s="104"/>
      <c r="KH72" s="1333" t="e">
        <f>#REF!</f>
        <v>#REF!</v>
      </c>
      <c r="KI72" s="1333"/>
      <c r="KJ72" s="1333"/>
      <c r="KK72" s="1333"/>
      <c r="KL72" s="1333"/>
      <c r="KM72" s="1334"/>
      <c r="KN72" s="773"/>
      <c r="KO72" s="773"/>
      <c r="KP72" s="773"/>
    </row>
    <row r="73" spans="1:302" ht="15" customHeight="1" thickBot="1" x14ac:dyDescent="0.35">
      <c r="A73" s="9"/>
      <c r="B73" s="10"/>
      <c r="C73" s="10"/>
      <c r="D73" s="11" t="s">
        <v>335</v>
      </c>
      <c r="E73" s="11" t="s">
        <v>336</v>
      </c>
      <c r="F73" s="12"/>
      <c r="G73" s="13"/>
      <c r="H73" s="13"/>
      <c r="I73" s="9"/>
      <c r="J73" s="10"/>
      <c r="K73" s="10"/>
      <c r="L73" s="11" t="str">
        <f>D73</f>
        <v>% of LI</v>
      </c>
      <c r="M73" s="11" t="str">
        <f>E73</f>
        <v>% of Total</v>
      </c>
      <c r="N73" s="12"/>
      <c r="AP73" s="710" t="e">
        <f>#REF!</f>
        <v>#REF!</v>
      </c>
      <c r="AQ73" s="710" t="e">
        <f>#REF!</f>
        <v>#REF!</v>
      </c>
      <c r="AR73" s="710" t="e">
        <f>#REF!</f>
        <v>#REF!</v>
      </c>
      <c r="AS73" s="710" t="e">
        <f>#REF!</f>
        <v>#REF!</v>
      </c>
      <c r="AT73" s="733"/>
      <c r="AU73" s="734"/>
      <c r="AV73" s="734"/>
      <c r="AW73" s="735"/>
      <c r="AX73" s="316" t="e">
        <f>#REF!</f>
        <v>#REF!</v>
      </c>
      <c r="AY73" s="316" t="e">
        <f>#REF!</f>
        <v>#REF!</v>
      </c>
      <c r="AZ73" s="316" t="e">
        <f>#REF!</f>
        <v>#REF!</v>
      </c>
      <c r="BA73" s="316" t="e">
        <f>#REF!</f>
        <v>#REF!</v>
      </c>
      <c r="BB73" s="316" t="e">
        <f>#REF!</f>
        <v>#REF!</v>
      </c>
      <c r="BC73" s="457"/>
      <c r="BD73" s="316" t="e">
        <f>#REF!</f>
        <v>#REF!</v>
      </c>
      <c r="BE73" s="316" t="e">
        <f>#REF!</f>
        <v>#REF!</v>
      </c>
      <c r="BF73" s="316" t="e">
        <f>#REF!</f>
        <v>#REF!</v>
      </c>
      <c r="BG73" s="316" t="e">
        <f>#REF!</f>
        <v>#REF!</v>
      </c>
      <c r="BH73" s="316" t="e">
        <f>#REF!</f>
        <v>#REF!</v>
      </c>
      <c r="BI73" s="316" t="e">
        <f>#REF!</f>
        <v>#REF!</v>
      </c>
      <c r="BJ73" s="316" t="e">
        <f>#REF!</f>
        <v>#REF!</v>
      </c>
      <c r="BK73" s="316" t="e">
        <f>#REF!</f>
        <v>#REF!</v>
      </c>
      <c r="BL73" s="316" t="e">
        <f>#REF!</f>
        <v>#REF!</v>
      </c>
      <c r="BM73" s="316" t="e">
        <f>#REF!</f>
        <v>#REF!</v>
      </c>
      <c r="BN73" s="316" t="e">
        <f>#REF!</f>
        <v>#REF!</v>
      </c>
      <c r="BO73" s="316" t="e">
        <f>#REF!</f>
        <v>#REF!</v>
      </c>
      <c r="BP73" s="316" t="e">
        <f>#REF!</f>
        <v>#REF!</v>
      </c>
      <c r="BQ73" s="316" t="e">
        <f>#REF!</f>
        <v>#REF!</v>
      </c>
      <c r="BR73" s="316" t="e">
        <f>#REF!</f>
        <v>#REF!</v>
      </c>
      <c r="BS73" s="316" t="e">
        <f>#REF!</f>
        <v>#REF!</v>
      </c>
      <c r="BT73" s="318" t="e">
        <f>(AX73*AX$36+AY73*AY$36+AZ73*AZ$36+BA73*BA$36+BB73*BB$36+BD73*BD$36+BE73*BE$36+BF73*BF$36+BH73*BH$36+BI73*BI$36+BJ73*BJ$36+BK73*BK$36+BL73*BL$36+BM73*BM$36+BN73*BN$36+BO73*BO$36+BP73*BP$36+BQ73*BQ$36+BR73*BR$36+BS73*BS$36)</f>
        <v>#REF!</v>
      </c>
      <c r="BU73" s="318" t="e">
        <f>BT73*AS73</f>
        <v>#REF!</v>
      </c>
      <c r="BV73" s="155"/>
      <c r="BW73" s="190" t="s">
        <v>780</v>
      </c>
      <c r="BX73" s="190"/>
      <c r="BY73" s="212" t="e">
        <f>#REF!</f>
        <v>#REF!</v>
      </c>
      <c r="BZ73" s="863"/>
      <c r="CA73" s="864"/>
      <c r="CB73" s="208"/>
      <c r="CC73" s="1095" t="e">
        <f>#REF!</f>
        <v>#REF!</v>
      </c>
      <c r="CD73" s="1096"/>
      <c r="CE73" s="1096"/>
      <c r="CF73" s="1096"/>
      <c r="CG73" s="1097"/>
      <c r="CI73" s="716"/>
      <c r="CJ73" s="140" t="s">
        <v>284</v>
      </c>
      <c r="CK73" s="716"/>
      <c r="CL73" s="716"/>
      <c r="CM73" s="716"/>
      <c r="CN73" s="716"/>
      <c r="CO73" s="716"/>
      <c r="CP73" s="716"/>
      <c r="CQ73" s="716"/>
      <c r="CR73" s="716"/>
      <c r="CS73" s="716"/>
      <c r="CT73" s="716"/>
      <c r="CU73" s="716"/>
      <c r="CV73" s="716"/>
      <c r="CW73" s="716"/>
      <c r="CX73" s="716"/>
      <c r="CY73" s="716"/>
      <c r="CZ73" s="716"/>
      <c r="DA73" s="716"/>
      <c r="DB73" s="716"/>
      <c r="DC73" s="716"/>
      <c r="DD73" s="716"/>
      <c r="DE73" s="716"/>
      <c r="DF73" s="716"/>
      <c r="DG73" s="716"/>
      <c r="DH73" s="716"/>
      <c r="DI73" s="716"/>
      <c r="DJ73" s="716"/>
      <c r="DK73" s="716"/>
      <c r="DL73" s="716"/>
      <c r="DM73" s="716"/>
      <c r="DN73" s="716"/>
      <c r="DO73" s="716"/>
      <c r="DP73" s="716"/>
      <c r="DQ73" s="716"/>
      <c r="DR73" s="716"/>
      <c r="DS73" s="716"/>
      <c r="DT73" s="716"/>
      <c r="DU73" s="716"/>
      <c r="DV73" s="716"/>
      <c r="DW73" s="716"/>
      <c r="DX73" s="716"/>
      <c r="FN73" s="255"/>
      <c r="FO73" s="1503"/>
      <c r="FP73" s="1504"/>
      <c r="FQ73" s="1504"/>
      <c r="FR73" s="1504"/>
      <c r="FS73" s="1504"/>
      <c r="FT73" s="1504"/>
      <c r="FU73" s="1504"/>
      <c r="FV73" s="1505"/>
      <c r="FW73" s="1512"/>
      <c r="FX73" s="1513"/>
      <c r="FY73" s="1513"/>
      <c r="FZ73" s="1513"/>
      <c r="GA73" s="1514"/>
      <c r="GB73" s="1519"/>
      <c r="GC73" s="1519"/>
      <c r="GD73" s="1519"/>
      <c r="GE73" s="850"/>
      <c r="GF73" s="850"/>
      <c r="GG73" s="850"/>
      <c r="GH73" s="850"/>
      <c r="GI73" s="850"/>
      <c r="GJ73" s="850"/>
      <c r="GK73" s="850"/>
      <c r="GL73" s="162"/>
      <c r="GO73" s="451"/>
      <c r="GP73" s="569"/>
      <c r="GQ73" s="569"/>
      <c r="GR73" s="1421"/>
      <c r="GS73" s="1421"/>
      <c r="GT73" s="1421"/>
      <c r="GU73" s="1421"/>
      <c r="GV73" s="1421"/>
      <c r="GW73" s="1421"/>
      <c r="GX73" s="1421"/>
      <c r="GY73" s="1421"/>
      <c r="GZ73" s="1421"/>
      <c r="HA73" s="1421"/>
      <c r="HB73" s="1421"/>
      <c r="HC73" s="1421"/>
      <c r="HD73" s="1421"/>
      <c r="HE73" s="1421"/>
      <c r="HF73" s="1421"/>
      <c r="HG73" s="845"/>
      <c r="HH73" s="153"/>
      <c r="HI73" s="153"/>
      <c r="HJ73" s="153"/>
      <c r="HK73" s="153"/>
      <c r="HL73" s="153"/>
      <c r="HM73" s="153"/>
      <c r="HN73" s="153"/>
      <c r="HO73" s="153"/>
      <c r="HP73" s="153"/>
      <c r="HQ73" s="153"/>
      <c r="HR73" s="153"/>
      <c r="HS73" s="153"/>
      <c r="HT73" s="153"/>
      <c r="HU73" s="153"/>
      <c r="HV73" s="153"/>
      <c r="HW73" s="153"/>
      <c r="HX73" s="153"/>
      <c r="HY73" s="153"/>
      <c r="HZ73" s="153"/>
      <c r="IA73" s="153"/>
      <c r="IB73" s="153"/>
      <c r="IC73" s="153"/>
      <c r="ID73" s="153"/>
      <c r="IE73" s="153"/>
      <c r="IF73" s="153"/>
      <c r="IG73" s="153"/>
      <c r="IH73" s="153"/>
      <c r="II73" s="153"/>
      <c r="IJ73" s="153"/>
      <c r="IK73" s="153"/>
      <c r="IL73" s="153"/>
      <c r="IM73" s="153"/>
      <c r="IN73" s="153"/>
      <c r="IO73" s="153"/>
      <c r="IP73" s="153"/>
      <c r="IQ73" s="153"/>
      <c r="IR73" s="153"/>
      <c r="IS73" s="153"/>
      <c r="IT73" s="153"/>
      <c r="IU73" s="153"/>
      <c r="IV73" s="153"/>
      <c r="IW73" s="153"/>
      <c r="IX73" s="153"/>
      <c r="IY73" s="153"/>
      <c r="IZ73" s="153"/>
      <c r="JC73" s="8"/>
      <c r="JD73" s="717"/>
      <c r="JE73" s="774"/>
      <c r="JF73" s="774"/>
      <c r="JG73" s="774"/>
      <c r="JH73" s="774"/>
      <c r="JI73" s="774"/>
      <c r="JJ73" s="774"/>
      <c r="JK73" s="774"/>
      <c r="JL73" s="774"/>
      <c r="JM73" s="774"/>
      <c r="JN73" s="774"/>
      <c r="JO73" s="8"/>
      <c r="JP73" s="466" t="s">
        <v>97</v>
      </c>
      <c r="JQ73" s="44"/>
      <c r="JR73" s="44"/>
      <c r="JS73" s="44"/>
      <c r="JT73" s="44"/>
      <c r="JU73" s="44"/>
      <c r="JV73" s="44"/>
      <c r="JW73" s="44"/>
      <c r="JX73" s="44"/>
      <c r="JY73" s="44"/>
      <c r="JZ73" s="44"/>
      <c r="KA73" s="44"/>
      <c r="KB73" s="44"/>
      <c r="KC73" s="44"/>
      <c r="KD73" s="44"/>
      <c r="KE73" s="44"/>
      <c r="KF73" s="44"/>
      <c r="KG73" s="44"/>
      <c r="KH73" s="461" t="s">
        <v>404</v>
      </c>
      <c r="KI73" s="8"/>
      <c r="KJ73" s="8"/>
      <c r="KK73" s="8"/>
      <c r="KL73" s="8"/>
      <c r="KM73" s="110"/>
      <c r="KN73" s="773"/>
      <c r="KO73" s="773"/>
      <c r="KP73" s="773"/>
    </row>
    <row r="74" spans="1:302" ht="15" customHeight="1" thickBot="1" x14ac:dyDescent="0.35">
      <c r="A74" s="512"/>
      <c r="B74" s="513"/>
      <c r="C74" s="14" t="s">
        <v>337</v>
      </c>
      <c r="D74" s="514" t="str">
        <f>IF(F74=0,"",F74/$F$78)</f>
        <v/>
      </c>
      <c r="E74" s="514" t="str">
        <f>IF(F74=0,"",(F74/($F$78+$F$81)))</f>
        <v/>
      </c>
      <c r="F74" s="515">
        <f>SUMIF(A10:A56,30, F10:F56)</f>
        <v>0</v>
      </c>
      <c r="G74" s="192"/>
      <c r="H74" s="192"/>
      <c r="I74" s="512"/>
      <c r="J74" s="513"/>
      <c r="K74" s="14" t="s">
        <v>338</v>
      </c>
      <c r="L74" s="514" t="str">
        <f>IF(N74=0,"",N74/$N$79)</f>
        <v/>
      </c>
      <c r="M74" s="514" t="str">
        <f>IF(N74=0,"",(N74/($N$79+$N$81)))</f>
        <v/>
      </c>
      <c r="N74" s="515">
        <f>SUMIF(C10:C56, 30, F10:F56)</f>
        <v>0</v>
      </c>
      <c r="AP74" s="710" t="e">
        <f>#REF!</f>
        <v>#REF!</v>
      </c>
      <c r="AQ74" s="710" t="e">
        <f>#REF!</f>
        <v>#REF!</v>
      </c>
      <c r="AR74" s="710" t="e">
        <f>#REF!</f>
        <v>#REF!</v>
      </c>
      <c r="AS74" s="710" t="e">
        <f>#REF!</f>
        <v>#REF!</v>
      </c>
      <c r="AT74" s="733"/>
      <c r="AU74" s="734"/>
      <c r="AV74" s="734"/>
      <c r="AW74" s="735"/>
      <c r="AX74" s="316" t="e">
        <f>#REF!</f>
        <v>#REF!</v>
      </c>
      <c r="AY74" s="316" t="e">
        <f>#REF!</f>
        <v>#REF!</v>
      </c>
      <c r="AZ74" s="316" t="e">
        <f>#REF!</f>
        <v>#REF!</v>
      </c>
      <c r="BA74" s="316" t="e">
        <f>#REF!</f>
        <v>#REF!</v>
      </c>
      <c r="BB74" s="316" t="e">
        <f>#REF!</f>
        <v>#REF!</v>
      </c>
      <c r="BC74" s="457"/>
      <c r="BD74" s="316" t="e">
        <f>#REF!</f>
        <v>#REF!</v>
      </c>
      <c r="BE74" s="316" t="e">
        <f>#REF!</f>
        <v>#REF!</v>
      </c>
      <c r="BF74" s="316" t="e">
        <f>#REF!</f>
        <v>#REF!</v>
      </c>
      <c r="BG74" s="316" t="e">
        <f>#REF!</f>
        <v>#REF!</v>
      </c>
      <c r="BH74" s="316" t="e">
        <f>#REF!</f>
        <v>#REF!</v>
      </c>
      <c r="BI74" s="316" t="e">
        <f>#REF!</f>
        <v>#REF!</v>
      </c>
      <c r="BJ74" s="316" t="e">
        <f>#REF!</f>
        <v>#REF!</v>
      </c>
      <c r="BK74" s="316" t="e">
        <f>#REF!</f>
        <v>#REF!</v>
      </c>
      <c r="BL74" s="316" t="e">
        <f>#REF!</f>
        <v>#REF!</v>
      </c>
      <c r="BM74" s="316" t="e">
        <f>#REF!</f>
        <v>#REF!</v>
      </c>
      <c r="BN74" s="316" t="e">
        <f>#REF!</f>
        <v>#REF!</v>
      </c>
      <c r="BO74" s="316" t="e">
        <f>#REF!</f>
        <v>#REF!</v>
      </c>
      <c r="BP74" s="316" t="e">
        <f>#REF!</f>
        <v>#REF!</v>
      </c>
      <c r="BQ74" s="316" t="e">
        <f>#REF!</f>
        <v>#REF!</v>
      </c>
      <c r="BR74" s="316" t="e">
        <f>#REF!</f>
        <v>#REF!</v>
      </c>
      <c r="BS74" s="316" t="e">
        <f>#REF!</f>
        <v>#REF!</v>
      </c>
      <c r="BT74" s="318" t="e">
        <f>(AX74*AX$36+AY74*AY$36+AZ74*AZ$36+BA74*BA$36+BB74*BB$36+BD74*BD$36+BE74*BE$36+BF74*BF$36+BH74*BH$36+BI74*BI$36+BJ74*BJ$36+BK74*BK$36+BL74*BL$36+BM74*BM$36+BN74*BN$36+BO74*BO$36+BP74*BP$36+BQ74*BQ$36+BR74*BR$36+BS74*BS$36)</f>
        <v>#REF!</v>
      </c>
      <c r="BU74" s="318" t="e">
        <f>BT74*AS74</f>
        <v>#REF!</v>
      </c>
      <c r="BV74" s="495"/>
      <c r="BW74" s="211" t="e">
        <f>#REF!</f>
        <v>#REF!</v>
      </c>
      <c r="BX74" s="190"/>
      <c r="BY74" s="212" t="e">
        <f>#REF!</f>
        <v>#REF!</v>
      </c>
      <c r="BZ74" s="212" t="e">
        <f>#REF!</f>
        <v>#REF!</v>
      </c>
      <c r="CA74" s="212" t="e">
        <f>#REF!</f>
        <v>#REF!</v>
      </c>
      <c r="CB74" s="208"/>
      <c r="CC74" s="1095" t="e">
        <f>#REF!</f>
        <v>#REF!</v>
      </c>
      <c r="CD74" s="1096"/>
      <c r="CE74" s="1096"/>
      <c r="CF74" s="1096"/>
      <c r="CG74" s="1097"/>
      <c r="CI74" s="716"/>
      <c r="CJ74" s="716"/>
      <c r="CK74" s="716"/>
      <c r="CL74" s="716"/>
      <c r="CM74" s="716"/>
      <c r="CN74" s="716"/>
      <c r="CO74" s="716"/>
      <c r="CP74" s="716"/>
      <c r="CQ74" s="716"/>
      <c r="CR74" s="716"/>
      <c r="CS74" s="716"/>
      <c r="CT74" s="716"/>
      <c r="CU74" s="716"/>
      <c r="CV74" s="716"/>
      <c r="CW74" s="716"/>
      <c r="CX74" s="716"/>
      <c r="CY74" s="716"/>
      <c r="CZ74" s="716"/>
      <c r="DA74" s="716"/>
      <c r="DB74" s="716"/>
      <c r="DC74" s="716"/>
      <c r="DD74" s="716"/>
      <c r="DE74" s="716"/>
      <c r="DF74" s="716"/>
      <c r="DG74" s="716"/>
      <c r="DH74" s="716"/>
      <c r="DI74" s="716"/>
      <c r="DJ74" s="716"/>
      <c r="DK74" s="716"/>
      <c r="DL74" s="716"/>
      <c r="DM74" s="716"/>
      <c r="DN74" s="716"/>
      <c r="DO74" s="716"/>
      <c r="DP74" s="716"/>
      <c r="DQ74" s="716"/>
      <c r="DR74" s="716"/>
      <c r="DS74" s="716"/>
      <c r="DT74" s="716"/>
      <c r="DU74" s="716"/>
      <c r="DV74" s="716"/>
      <c r="DW74" s="716"/>
      <c r="DX74" s="716"/>
      <c r="FN74" s="266"/>
      <c r="FO74" s="1543" t="e">
        <f>#REF!</f>
        <v>#REF!</v>
      </c>
      <c r="FP74" s="1544"/>
      <c r="FQ74" s="1544"/>
      <c r="FR74" s="1544"/>
      <c r="FS74" s="1544"/>
      <c r="FT74" s="1544"/>
      <c r="FU74" s="1544"/>
      <c r="FV74" s="1545"/>
      <c r="FW74" s="766" t="e">
        <f>#REF!</f>
        <v>#REF!</v>
      </c>
      <c r="FX74" s="1546" t="s">
        <v>944</v>
      </c>
      <c r="FY74" s="1547"/>
      <c r="FZ74" s="1548"/>
      <c r="GA74" s="766" t="e">
        <f>#REF!</f>
        <v>#REF!</v>
      </c>
      <c r="GB74" s="764" t="e">
        <f>#REF!</f>
        <v>#REF!</v>
      </c>
      <c r="GC74" s="764" t="e">
        <f>#REF!</f>
        <v>#REF!</v>
      </c>
      <c r="GD74" s="765" t="e">
        <f>#REF!</f>
        <v>#REF!</v>
      </c>
      <c r="GE74" s="845"/>
      <c r="GF74" s="845"/>
      <c r="GG74" s="845"/>
      <c r="GH74" s="845"/>
      <c r="GI74" s="845"/>
      <c r="GJ74" s="845"/>
      <c r="GK74" s="845"/>
      <c r="GL74" s="569"/>
      <c r="GO74" s="451"/>
      <c r="GP74" s="569"/>
      <c r="GQ74" s="569"/>
      <c r="GR74" s="569"/>
      <c r="GS74" s="1422" t="s">
        <v>1053</v>
      </c>
      <c r="GT74" s="1422"/>
      <c r="GU74" s="1422"/>
      <c r="GV74" s="1422"/>
      <c r="GW74" s="1422"/>
      <c r="GX74" s="1422"/>
      <c r="GY74" s="1422"/>
      <c r="GZ74" s="1422"/>
      <c r="HA74" s="1422"/>
      <c r="HB74" s="1422"/>
      <c r="HC74" s="1422"/>
      <c r="HD74" s="1422"/>
      <c r="HE74" s="1422"/>
      <c r="HF74" s="1422"/>
      <c r="HG74" s="845"/>
      <c r="HH74" s="153"/>
      <c r="HI74" s="153"/>
      <c r="HJ74" s="1381" t="s">
        <v>80</v>
      </c>
      <c r="HK74" s="1382"/>
      <c r="HL74" s="1382"/>
      <c r="HM74" s="1382"/>
      <c r="HN74" s="1382"/>
      <c r="HO74" s="1382"/>
      <c r="HP74" s="1382"/>
      <c r="HQ74" s="1383"/>
      <c r="HR74" s="1381" t="s">
        <v>81</v>
      </c>
      <c r="HS74" s="1382"/>
      <c r="HT74" s="1382"/>
      <c r="HU74" s="1382"/>
      <c r="HV74" s="1382"/>
      <c r="HW74" s="1382"/>
      <c r="HX74" s="1383"/>
      <c r="HY74" s="1381" t="s">
        <v>33</v>
      </c>
      <c r="HZ74" s="1382"/>
      <c r="IA74" s="1382"/>
      <c r="IB74" s="1382"/>
      <c r="IC74" s="1382"/>
      <c r="ID74" s="1382"/>
      <c r="IE74" s="1382"/>
      <c r="IF74" s="1382"/>
      <c r="IG74" s="1382"/>
      <c r="IH74" s="1382"/>
      <c r="II74" s="1382"/>
      <c r="IJ74" s="1382"/>
      <c r="IK74" s="1382"/>
      <c r="IL74" s="1382"/>
      <c r="IM74" s="1382"/>
      <c r="IN74" s="1382"/>
      <c r="IO74" s="1382"/>
      <c r="IP74" s="1382"/>
      <c r="IQ74" s="1382"/>
      <c r="IR74" s="1382"/>
      <c r="IS74" s="1382"/>
      <c r="IT74" s="1382"/>
      <c r="IU74" s="1382"/>
      <c r="IV74" s="1382"/>
      <c r="IW74" s="1382"/>
      <c r="IX74" s="1390"/>
      <c r="IY74" s="1390"/>
      <c r="IZ74" s="1391"/>
      <c r="JC74" s="8"/>
      <c r="JD74" s="1335" t="e">
        <f>#REF!</f>
        <v>#REF!</v>
      </c>
      <c r="JE74" s="1336"/>
      <c r="JF74" s="1336"/>
      <c r="JG74" s="1336"/>
      <c r="JH74" s="1336"/>
      <c r="JI74" s="1336"/>
      <c r="JJ74" s="1336"/>
      <c r="JK74" s="1336"/>
      <c r="JL74" s="1336"/>
      <c r="JM74" s="1336"/>
      <c r="JN74" s="1336"/>
      <c r="JO74" s="1336"/>
      <c r="JP74" s="1336"/>
      <c r="JQ74" s="1336"/>
      <c r="JR74" s="1336"/>
      <c r="JS74" s="1336"/>
      <c r="JT74" s="8"/>
      <c r="JU74" s="1352" t="e">
        <f>#REF!</f>
        <v>#REF!</v>
      </c>
      <c r="JV74" s="1352"/>
      <c r="JW74" s="1352"/>
      <c r="JX74" s="1352"/>
      <c r="JY74" s="1352"/>
      <c r="JZ74" s="1352"/>
      <c r="KA74" s="1352"/>
      <c r="KB74" s="1352"/>
      <c r="KC74" s="1352"/>
      <c r="KD74" s="8"/>
      <c r="KE74" s="1353" t="e">
        <f>#REF!</f>
        <v>#REF!</v>
      </c>
      <c r="KF74" s="1353"/>
      <c r="KG74" s="1353"/>
      <c r="KH74" s="1353"/>
      <c r="KI74" s="1353"/>
      <c r="KJ74" s="1353"/>
      <c r="KK74" s="1353"/>
      <c r="KL74" s="1353"/>
      <c r="KM74" s="1354"/>
      <c r="KN74" s="773"/>
      <c r="KO74" s="773"/>
      <c r="KP74" s="773"/>
    </row>
    <row r="75" spans="1:302" ht="15" customHeight="1" x14ac:dyDescent="0.3">
      <c r="A75" s="516"/>
      <c r="B75" s="467"/>
      <c r="C75" s="15" t="s">
        <v>339</v>
      </c>
      <c r="D75" s="517" t="str">
        <f>IF(F75=0,"",F75/$F$78)</f>
        <v/>
      </c>
      <c r="E75" s="517" t="str">
        <f>IF(F75=0,"",(F75/($F$78+$F$81)))</f>
        <v/>
      </c>
      <c r="F75" s="518">
        <f>SUMIF(A10:A56, 40, F10:F56)</f>
        <v>0</v>
      </c>
      <c r="G75" s="192"/>
      <c r="H75" s="192"/>
      <c r="I75" s="519"/>
      <c r="J75" s="467"/>
      <c r="K75" s="15" t="s">
        <v>341</v>
      </c>
      <c r="L75" s="517" t="str">
        <f>IF(N75=0,"",N75/$N$79)</f>
        <v/>
      </c>
      <c r="M75" s="517" t="str">
        <f>IF(N75=0,"",(N75/($N$79+$N$81)))</f>
        <v/>
      </c>
      <c r="N75" s="518">
        <f>SUMIF(C10:C56, 40, F10:F56)</f>
        <v>0</v>
      </c>
      <c r="AP75" s="312"/>
      <c r="AQ75" s="312"/>
      <c r="AR75" s="312"/>
      <c r="AS75" s="312"/>
      <c r="AT75" s="319" t="s">
        <v>310</v>
      </c>
      <c r="AU75" s="401"/>
      <c r="AV75" s="401"/>
      <c r="AW75" s="320"/>
      <c r="AX75" s="321" t="e">
        <f>SUM(AX39:AX74)*AX36</f>
        <v>#REF!</v>
      </c>
      <c r="AY75" s="321" t="e">
        <f>SUM(AY39:AY74)*AY36</f>
        <v>#REF!</v>
      </c>
      <c r="AZ75" s="321" t="e">
        <f>SUM(AZ39:AZ74)*AZ36</f>
        <v>#REF!</v>
      </c>
      <c r="BA75" s="321" t="e">
        <f>SUM(BA39:BA74)*BA36</f>
        <v>#REF!</v>
      </c>
      <c r="BB75" s="321" t="e">
        <f>SUM(BB39:BB74)*BB36</f>
        <v>#REF!</v>
      </c>
      <c r="BC75" s="418"/>
      <c r="BD75" s="321" t="e">
        <f t="shared" ref="BD75:BS75" si="6">SUM(BD39:BD74)*BD36</f>
        <v>#REF!</v>
      </c>
      <c r="BE75" s="321" t="e">
        <f t="shared" si="6"/>
        <v>#REF!</v>
      </c>
      <c r="BF75" s="321" t="e">
        <f t="shared" si="6"/>
        <v>#REF!</v>
      </c>
      <c r="BG75" s="321" t="e">
        <f t="shared" si="6"/>
        <v>#REF!</v>
      </c>
      <c r="BH75" s="321" t="e">
        <f t="shared" si="6"/>
        <v>#REF!</v>
      </c>
      <c r="BI75" s="321" t="e">
        <f t="shared" si="6"/>
        <v>#REF!</v>
      </c>
      <c r="BJ75" s="321" t="e">
        <f t="shared" si="6"/>
        <v>#REF!</v>
      </c>
      <c r="BK75" s="321" t="e">
        <f t="shared" si="6"/>
        <v>#REF!</v>
      </c>
      <c r="BL75" s="321" t="e">
        <f t="shared" si="6"/>
        <v>#REF!</v>
      </c>
      <c r="BM75" s="321" t="e">
        <f t="shared" si="6"/>
        <v>#REF!</v>
      </c>
      <c r="BN75" s="321" t="e">
        <f t="shared" si="6"/>
        <v>#REF!</v>
      </c>
      <c r="BO75" s="321" t="e">
        <f t="shared" si="6"/>
        <v>#REF!</v>
      </c>
      <c r="BP75" s="321" t="e">
        <f t="shared" si="6"/>
        <v>#REF!</v>
      </c>
      <c r="BQ75" s="321" t="e">
        <f t="shared" si="6"/>
        <v>#REF!</v>
      </c>
      <c r="BR75" s="321" t="e">
        <f t="shared" si="6"/>
        <v>#REF!</v>
      </c>
      <c r="BS75" s="321" t="e">
        <f t="shared" si="6"/>
        <v>#REF!</v>
      </c>
      <c r="BT75" s="321" t="e">
        <f>SUM(BT39:BT74)</f>
        <v>#REF!</v>
      </c>
      <c r="BU75" s="321" t="e">
        <f>SUM(BU39:BU74)</f>
        <v>#REF!</v>
      </c>
      <c r="BV75" s="521"/>
      <c r="BW75" s="424" t="s">
        <v>932</v>
      </c>
      <c r="BX75" s="201"/>
      <c r="BY75" s="219" t="e">
        <f>SUM(BY52:BY58,BY59:BY66,BY68:BY74)</f>
        <v>#REF!</v>
      </c>
      <c r="BZ75" s="219" t="e">
        <f>SUM(BZ52:BZ58,BZ59:BZ66,BZ68:BZ74)</f>
        <v>#REF!</v>
      </c>
      <c r="CA75" s="219" t="e">
        <f>SUM(CA52:CA58,CA59:CA66,CA68:CA74)</f>
        <v>#REF!</v>
      </c>
      <c r="CB75" s="420"/>
      <c r="CC75" s="1095" t="e">
        <f>#REF!</f>
        <v>#REF!</v>
      </c>
      <c r="CD75" s="1096"/>
      <c r="CE75" s="1096"/>
      <c r="CF75" s="1096"/>
      <c r="CG75" s="1097"/>
      <c r="CI75" s="716"/>
      <c r="CJ75" s="140" t="s">
        <v>285</v>
      </c>
      <c r="CK75" s="716"/>
      <c r="CL75" s="716"/>
      <c r="CM75" s="716"/>
      <c r="CN75" s="716"/>
      <c r="CO75" s="716"/>
      <c r="CP75" s="716"/>
      <c r="CQ75" s="716"/>
      <c r="CR75" s="716"/>
      <c r="CS75" s="716"/>
      <c r="CT75" s="716"/>
      <c r="CU75" s="716"/>
      <c r="CV75" s="716"/>
      <c r="CW75" s="716"/>
      <c r="CX75" s="716"/>
      <c r="CY75" s="716"/>
      <c r="CZ75" s="716"/>
      <c r="DA75" s="716"/>
      <c r="DB75" s="716"/>
      <c r="DC75" s="716"/>
      <c r="DD75" s="716"/>
      <c r="DE75" s="716"/>
      <c r="DF75" s="716"/>
      <c r="DG75" s="716"/>
      <c r="DH75" s="716"/>
      <c r="DI75" s="716"/>
      <c r="DJ75" s="716"/>
      <c r="DK75" s="716"/>
      <c r="DL75" s="716"/>
      <c r="DM75" s="716"/>
      <c r="DN75" s="716"/>
      <c r="DO75" s="716"/>
      <c r="DP75" s="716"/>
      <c r="DQ75" s="716"/>
      <c r="DR75" s="716"/>
      <c r="DS75" s="716"/>
      <c r="DT75" s="716"/>
      <c r="DU75" s="716"/>
      <c r="DV75" s="716"/>
      <c r="DW75" s="716"/>
      <c r="DX75" s="716"/>
      <c r="FN75" s="266"/>
      <c r="FO75" s="1525" t="e">
        <f>#REF!</f>
        <v>#REF!</v>
      </c>
      <c r="FP75" s="1526"/>
      <c r="FQ75" s="1526"/>
      <c r="FR75" s="1526"/>
      <c r="FS75" s="1526"/>
      <c r="FT75" s="1526"/>
      <c r="FU75" s="1526"/>
      <c r="FV75" s="1527"/>
      <c r="FW75" s="766" t="e">
        <f>#REF!</f>
        <v>#REF!</v>
      </c>
      <c r="FX75" s="1485" t="s">
        <v>944</v>
      </c>
      <c r="FY75" s="1486"/>
      <c r="FZ75" s="1487"/>
      <c r="GA75" s="766" t="e">
        <f>#REF!</f>
        <v>#REF!</v>
      </c>
      <c r="GB75" s="764" t="e">
        <f>#REF!</f>
        <v>#REF!</v>
      </c>
      <c r="GC75" s="764" t="e">
        <f>#REF!</f>
        <v>#REF!</v>
      </c>
      <c r="GD75" s="765" t="e">
        <f>#REF!</f>
        <v>#REF!</v>
      </c>
      <c r="GE75" s="845"/>
      <c r="GF75" s="1549" t="s">
        <v>1012</v>
      </c>
      <c r="GG75" s="1550"/>
      <c r="GH75" s="1550"/>
      <c r="GI75" s="1550"/>
      <c r="GJ75" s="1550"/>
      <c r="GK75" s="1551"/>
      <c r="GL75" s="569"/>
      <c r="GO75" s="451"/>
      <c r="GP75" s="569"/>
      <c r="GQ75" s="569"/>
      <c r="GR75" s="821"/>
      <c r="GS75" s="1422"/>
      <c r="GT75" s="1422"/>
      <c r="GU75" s="1422"/>
      <c r="GV75" s="1422"/>
      <c r="GW75" s="1422"/>
      <c r="GX75" s="1422"/>
      <c r="GY75" s="1422"/>
      <c r="GZ75" s="1422"/>
      <c r="HA75" s="1422"/>
      <c r="HB75" s="1422"/>
      <c r="HC75" s="1422"/>
      <c r="HD75" s="1422"/>
      <c r="HE75" s="1422"/>
      <c r="HF75" s="1422"/>
      <c r="HG75" s="845"/>
      <c r="HH75" s="153"/>
      <c r="HI75" s="153"/>
      <c r="HJ75" s="1384"/>
      <c r="HK75" s="1385"/>
      <c r="HL75" s="1385"/>
      <c r="HM75" s="1385"/>
      <c r="HN75" s="1385"/>
      <c r="HO75" s="1385"/>
      <c r="HP75" s="1385"/>
      <c r="HQ75" s="1386"/>
      <c r="HR75" s="1384"/>
      <c r="HS75" s="1385"/>
      <c r="HT75" s="1385"/>
      <c r="HU75" s="1385"/>
      <c r="HV75" s="1385"/>
      <c r="HW75" s="1385"/>
      <c r="HX75" s="1386"/>
      <c r="HY75" s="1387"/>
      <c r="HZ75" s="1388"/>
      <c r="IA75" s="1388"/>
      <c r="IB75" s="1388"/>
      <c r="IC75" s="1388"/>
      <c r="ID75" s="1388"/>
      <c r="IE75" s="1388"/>
      <c r="IF75" s="1388"/>
      <c r="IG75" s="1388"/>
      <c r="IH75" s="1388"/>
      <c r="II75" s="1388"/>
      <c r="IJ75" s="1388"/>
      <c r="IK75" s="1388"/>
      <c r="IL75" s="1388"/>
      <c r="IM75" s="1388"/>
      <c r="IN75" s="1388"/>
      <c r="IO75" s="1388"/>
      <c r="IP75" s="1388"/>
      <c r="IQ75" s="1388"/>
      <c r="IR75" s="1388"/>
      <c r="IS75" s="1388"/>
      <c r="IT75" s="1388"/>
      <c r="IU75" s="1388"/>
      <c r="IV75" s="1388"/>
      <c r="IW75" s="1388"/>
      <c r="IX75" s="1392"/>
      <c r="IY75" s="1392"/>
      <c r="IZ75" s="1393"/>
      <c r="JC75" s="8"/>
      <c r="JD75" s="1326" t="s">
        <v>93</v>
      </c>
      <c r="JE75" s="1327"/>
      <c r="JF75" s="1327"/>
      <c r="JG75" s="1327"/>
      <c r="JH75" s="1327"/>
      <c r="JI75" s="1327"/>
      <c r="JJ75" s="1327"/>
      <c r="JK75" s="1327"/>
      <c r="JL75" s="1327"/>
      <c r="JM75" s="1327"/>
      <c r="JN75" s="1327"/>
      <c r="JO75" s="1327"/>
      <c r="JP75" s="1327"/>
      <c r="JQ75" s="1327"/>
      <c r="JR75" s="1327"/>
      <c r="JS75" s="1327"/>
      <c r="JT75" s="8"/>
      <c r="JU75" s="1328" t="s">
        <v>43</v>
      </c>
      <c r="JV75" s="1328"/>
      <c r="JW75" s="1328"/>
      <c r="JX75" s="1328"/>
      <c r="JY75" s="1328"/>
      <c r="JZ75" s="1328"/>
      <c r="KA75" s="1328"/>
      <c r="KB75" s="1328"/>
      <c r="KC75" s="1328"/>
      <c r="KD75" s="8"/>
      <c r="KE75" s="1327" t="s">
        <v>42</v>
      </c>
      <c r="KF75" s="1327"/>
      <c r="KG75" s="1327"/>
      <c r="KH75" s="1327"/>
      <c r="KI75" s="1327"/>
      <c r="KJ75" s="1327"/>
      <c r="KK75" s="1327"/>
      <c r="KL75" s="1327"/>
      <c r="KM75" s="1329"/>
      <c r="KN75" s="773"/>
      <c r="KO75" s="773"/>
      <c r="KP75" s="773"/>
    </row>
    <row r="76" spans="1:302" ht="15" customHeight="1" thickBot="1" x14ac:dyDescent="0.35">
      <c r="A76" s="717"/>
      <c r="B76" s="716"/>
      <c r="C76" s="15" t="s">
        <v>342</v>
      </c>
      <c r="D76" s="517" t="str">
        <f>IF(F76=0,"",F76/$F$78)</f>
        <v/>
      </c>
      <c r="E76" s="517" t="str">
        <f>IF(F76=0,"",(F76/($F$78+$F$81)))</f>
        <v/>
      </c>
      <c r="F76" s="518">
        <f>SUMIF(A10:A56, 50, F10:F56)</f>
        <v>0</v>
      </c>
      <c r="G76" s="192"/>
      <c r="H76" s="520"/>
      <c r="I76" s="716"/>
      <c r="J76" s="716"/>
      <c r="K76" s="15" t="s">
        <v>343</v>
      </c>
      <c r="L76" s="517" t="str">
        <f>IF(N76=0,"",N76/$N$79)</f>
        <v/>
      </c>
      <c r="M76" s="517" t="str">
        <f>IF(N76=0,"",(N76/($N$79+$N$81)))</f>
        <v/>
      </c>
      <c r="N76" s="518">
        <f>SUMIF(C10:C56, 50, F10:F56)</f>
        <v>0</v>
      </c>
      <c r="AP76" s="312"/>
      <c r="AQ76" s="312"/>
      <c r="AR76" s="312"/>
      <c r="AS76" s="312"/>
      <c r="AT76" s="312"/>
      <c r="AU76" s="312"/>
      <c r="AV76" s="312"/>
      <c r="AW76" s="312"/>
      <c r="AX76" s="312"/>
      <c r="AY76" s="312"/>
      <c r="AZ76" s="312"/>
      <c r="BA76" s="312"/>
      <c r="BB76" s="312"/>
      <c r="BC76" s="291"/>
      <c r="BD76" s="312"/>
      <c r="BE76" s="312"/>
      <c r="BF76" s="312"/>
      <c r="BG76" s="312"/>
      <c r="BH76" s="312"/>
      <c r="BI76" s="312"/>
      <c r="BJ76" s="312"/>
      <c r="BK76" s="312"/>
      <c r="BL76" s="312"/>
      <c r="BM76" s="312"/>
      <c r="BN76" s="312"/>
      <c r="BO76" s="312"/>
      <c r="BP76" s="312"/>
      <c r="BQ76" s="312"/>
      <c r="BR76" s="312"/>
      <c r="BS76" s="312"/>
      <c r="BT76" s="312"/>
      <c r="BU76" s="312"/>
      <c r="BV76" s="495"/>
      <c r="BW76" s="424" t="s">
        <v>930</v>
      </c>
      <c r="BX76" s="201"/>
      <c r="BY76" s="224"/>
      <c r="BZ76" s="224"/>
      <c r="CA76" s="703"/>
      <c r="CB76" s="208"/>
      <c r="CC76" s="1095" t="e">
        <f>#REF!</f>
        <v>#REF!</v>
      </c>
      <c r="CD76" s="1096"/>
      <c r="CE76" s="1096"/>
      <c r="CF76" s="1096"/>
      <c r="CG76" s="1097"/>
      <c r="CI76" s="716"/>
      <c r="CJ76" s="140" t="s">
        <v>291</v>
      </c>
      <c r="CK76" s="716"/>
      <c r="CL76" s="716"/>
      <c r="CM76" s="716"/>
      <c r="CN76" s="716"/>
      <c r="CO76" s="716"/>
      <c r="CP76" s="716"/>
      <c r="CQ76" s="716"/>
      <c r="CR76" s="716"/>
      <c r="CS76" s="716"/>
      <c r="CT76" s="716"/>
      <c r="CU76" s="716"/>
      <c r="CV76" s="716"/>
      <c r="CW76" s="716"/>
      <c r="CX76" s="716"/>
      <c r="CY76" s="716"/>
      <c r="CZ76" s="716"/>
      <c r="DA76" s="716"/>
      <c r="DB76" s="716"/>
      <c r="DC76" s="716"/>
      <c r="DD76" s="716"/>
      <c r="DE76" s="716"/>
      <c r="DF76" s="716"/>
      <c r="DG76" s="716"/>
      <c r="DH76" s="716"/>
      <c r="DI76" s="716"/>
      <c r="DJ76" s="716"/>
      <c r="DK76" s="716"/>
      <c r="DL76" s="716"/>
      <c r="DM76" s="716"/>
      <c r="DN76" s="716"/>
      <c r="DO76" s="716"/>
      <c r="DP76" s="716"/>
      <c r="DQ76" s="716"/>
      <c r="DR76" s="716"/>
      <c r="DS76" s="716"/>
      <c r="DT76" s="716"/>
      <c r="DU76" s="716"/>
      <c r="DV76" s="716"/>
      <c r="DW76" s="716"/>
      <c r="DX76" s="716"/>
      <c r="FN76" s="266"/>
      <c r="FO76" s="1525" t="e">
        <f>#REF!</f>
        <v>#REF!</v>
      </c>
      <c r="FP76" s="1526"/>
      <c r="FQ76" s="1526"/>
      <c r="FR76" s="1526"/>
      <c r="FS76" s="1526"/>
      <c r="FT76" s="1526"/>
      <c r="FU76" s="1526"/>
      <c r="FV76" s="1527"/>
      <c r="FW76" s="766" t="e">
        <f>#REF!</f>
        <v>#REF!</v>
      </c>
      <c r="FX76" s="1485" t="s">
        <v>944</v>
      </c>
      <c r="FY76" s="1486"/>
      <c r="FZ76" s="1487"/>
      <c r="GA76" s="766" t="e">
        <f>#REF!</f>
        <v>#REF!</v>
      </c>
      <c r="GB76" s="764" t="e">
        <f>#REF!</f>
        <v>#REF!</v>
      </c>
      <c r="GC76" s="764" t="e">
        <f>#REF!</f>
        <v>#REF!</v>
      </c>
      <c r="GD76" s="765" t="e">
        <f>#REF!</f>
        <v>#REF!</v>
      </c>
      <c r="GE76" s="845"/>
      <c r="GF76" s="1552"/>
      <c r="GG76" s="1553"/>
      <c r="GH76" s="1553"/>
      <c r="GI76" s="1553"/>
      <c r="GJ76" s="1553"/>
      <c r="GK76" s="1554"/>
      <c r="GL76" s="569"/>
      <c r="GO76" s="451"/>
      <c r="GP76" s="569"/>
      <c r="GQ76" s="569"/>
      <c r="GR76" s="569"/>
      <c r="GS76" s="1423" t="s">
        <v>1024</v>
      </c>
      <c r="GT76" s="1423"/>
      <c r="GU76" s="1423"/>
      <c r="GV76" s="1423"/>
      <c r="GW76" s="1423"/>
      <c r="GX76" s="1423"/>
      <c r="GY76" s="1423"/>
      <c r="GZ76" s="1423"/>
      <c r="HA76" s="1423"/>
      <c r="HB76" s="1423"/>
      <c r="HC76" s="1423"/>
      <c r="HD76" s="1423"/>
      <c r="HE76" s="819"/>
      <c r="HF76" s="819"/>
      <c r="HH76" s="153"/>
      <c r="HI76" s="153"/>
      <c r="HJ76" s="1387"/>
      <c r="HK76" s="1388"/>
      <c r="HL76" s="1388"/>
      <c r="HM76" s="1388"/>
      <c r="HN76" s="1388"/>
      <c r="HO76" s="1388"/>
      <c r="HP76" s="1388"/>
      <c r="HQ76" s="1389"/>
      <c r="HR76" s="1387"/>
      <c r="HS76" s="1388"/>
      <c r="HT76" s="1388"/>
      <c r="HU76" s="1388"/>
      <c r="HV76" s="1388"/>
      <c r="HW76" s="1388"/>
      <c r="HX76" s="1389"/>
      <c r="HY76" s="1394" t="s">
        <v>83</v>
      </c>
      <c r="HZ76" s="1394"/>
      <c r="IA76" s="1394"/>
      <c r="IB76" s="1394"/>
      <c r="IC76" s="1394"/>
      <c r="ID76" s="1394"/>
      <c r="IE76" s="1394"/>
      <c r="IF76" s="1394" t="s">
        <v>82</v>
      </c>
      <c r="IG76" s="1394"/>
      <c r="IH76" s="1394"/>
      <c r="II76" s="1394"/>
      <c r="IJ76" s="1394"/>
      <c r="IK76" s="1394"/>
      <c r="IL76" s="1394"/>
      <c r="IM76" s="1394"/>
      <c r="IN76" s="1394"/>
      <c r="IO76" s="1395" t="s">
        <v>934</v>
      </c>
      <c r="IP76" s="1396"/>
      <c r="IQ76" s="1396"/>
      <c r="IR76" s="1396"/>
      <c r="IS76" s="1396"/>
      <c r="IT76" s="1396"/>
      <c r="IU76" s="1396"/>
      <c r="IV76" s="1396"/>
      <c r="IW76" s="1396"/>
      <c r="IX76" s="1392"/>
      <c r="IY76" s="1392"/>
      <c r="IZ76" s="1393"/>
      <c r="JC76" s="8"/>
      <c r="JD76" s="51"/>
      <c r="JE76" s="8"/>
      <c r="JF76" s="8"/>
      <c r="JG76" s="8"/>
      <c r="JH76" s="8"/>
      <c r="JI76" s="8"/>
      <c r="JJ76" s="8"/>
      <c r="JK76" s="8"/>
      <c r="JL76" s="8"/>
      <c r="JM76" s="8"/>
      <c r="JN76" s="8"/>
      <c r="JO76" s="8"/>
      <c r="JP76" s="8"/>
      <c r="JQ76" s="8"/>
      <c r="JR76" s="8"/>
      <c r="JS76" s="8"/>
      <c r="JT76" s="8"/>
      <c r="JU76" s="8"/>
      <c r="JV76" s="8"/>
      <c r="JW76" s="8"/>
      <c r="JX76" s="8"/>
      <c r="JY76" s="8"/>
      <c r="JZ76" s="8"/>
      <c r="KA76" s="8"/>
      <c r="KB76" s="46"/>
      <c r="KC76" s="8"/>
      <c r="KD76" s="8"/>
      <c r="KE76" s="8"/>
      <c r="KF76" s="8"/>
      <c r="KG76" s="8"/>
      <c r="KH76" s="8"/>
      <c r="KI76" s="8"/>
      <c r="KJ76" s="8"/>
      <c r="KK76" s="8"/>
      <c r="KL76" s="8"/>
      <c r="KM76" s="110"/>
      <c r="KN76" s="773"/>
      <c r="KO76" s="773"/>
      <c r="KP76" s="773"/>
    </row>
    <row r="77" spans="1:302" ht="15" customHeight="1" thickBot="1" x14ac:dyDescent="0.35">
      <c r="A77" s="1072" t="s">
        <v>340</v>
      </c>
      <c r="B77" s="1073"/>
      <c r="C77" s="15" t="s">
        <v>344</v>
      </c>
      <c r="D77" s="517" t="str">
        <f>IF(F77=0,"",F77/$F$78)</f>
        <v/>
      </c>
      <c r="E77" s="517" t="str">
        <f>IF(F77=0,"",(F77/($F$78+$F$81)))</f>
        <v/>
      </c>
      <c r="F77" s="518">
        <f>SUMIF(A10:A56, 60, F10:F56)</f>
        <v>0</v>
      </c>
      <c r="G77" s="192"/>
      <c r="H77" s="192"/>
      <c r="I77" s="1072" t="s">
        <v>340</v>
      </c>
      <c r="J77" s="1073"/>
      <c r="K77" s="15" t="s">
        <v>345</v>
      </c>
      <c r="L77" s="517" t="str">
        <f>IF(N77=0,"",N77/$N$79)</f>
        <v/>
      </c>
      <c r="M77" s="517" t="str">
        <f>IF(N77=0,"",(N77/($N$79+$N$81)))</f>
        <v/>
      </c>
      <c r="N77" s="518">
        <f>SUMIF(C10:C56, 60, F10:F56)</f>
        <v>0</v>
      </c>
      <c r="AP77" s="312"/>
      <c r="AQ77" s="312"/>
      <c r="AR77" s="312"/>
      <c r="AS77" s="312"/>
      <c r="AT77" s="312"/>
      <c r="AU77" s="312"/>
      <c r="AV77" s="312"/>
      <c r="AW77" s="312"/>
      <c r="AX77" s="312"/>
      <c r="AY77" s="312"/>
      <c r="AZ77" s="312"/>
      <c r="BA77" s="312"/>
      <c r="BB77" s="1134" t="s">
        <v>377</v>
      </c>
      <c r="BC77" s="1134"/>
      <c r="BD77" s="1134"/>
      <c r="BE77" s="1134"/>
      <c r="BF77" s="1134"/>
      <c r="BG77" s="1134"/>
      <c r="BH77" s="1134"/>
      <c r="BI77" s="705"/>
      <c r="BJ77" s="705"/>
      <c r="BK77" s="705"/>
      <c r="BL77" s="705"/>
      <c r="BM77" s="705"/>
      <c r="BN77" s="705"/>
      <c r="BO77" s="705"/>
      <c r="BP77" s="705"/>
      <c r="BQ77" s="705"/>
      <c r="BR77" s="705"/>
      <c r="BS77" s="705"/>
      <c r="BT77" s="705"/>
      <c r="BU77" s="322" t="e">
        <f>J57</f>
        <v>#REF!</v>
      </c>
      <c r="BV77" s="495"/>
      <c r="BW77" s="1098" t="s">
        <v>931</v>
      </c>
      <c r="BX77" s="1098"/>
      <c r="BY77" s="1098"/>
      <c r="BZ77" s="1099" t="e">
        <f>(CA77+BZ18)/#REF!</f>
        <v>#REF!</v>
      </c>
      <c r="CA77" s="1101" t="e">
        <f>#REF!</f>
        <v>#REF!</v>
      </c>
      <c r="CB77" s="186"/>
      <c r="CC77" s="1117" t="e">
        <f>#REF!</f>
        <v>#REF!</v>
      </c>
      <c r="CD77" s="1118"/>
      <c r="CE77" s="1118"/>
      <c r="CF77" s="1118"/>
      <c r="CG77" s="1119"/>
      <c r="CI77" s="716"/>
      <c r="CJ77" s="140" t="s">
        <v>292</v>
      </c>
      <c r="CK77" s="716"/>
      <c r="CL77" s="716"/>
      <c r="CM77" s="716"/>
      <c r="CN77" s="716"/>
      <c r="CO77" s="716"/>
      <c r="CP77" s="716"/>
      <c r="CQ77" s="716"/>
      <c r="CR77" s="716"/>
      <c r="CS77" s="716"/>
      <c r="CT77" s="716"/>
      <c r="CU77" s="716"/>
      <c r="CV77" s="716"/>
      <c r="CW77" s="716"/>
      <c r="CX77" s="716"/>
      <c r="CY77" s="716"/>
      <c r="CZ77" s="716"/>
      <c r="DA77" s="716"/>
      <c r="DB77" s="716"/>
      <c r="DC77" s="716"/>
      <c r="DD77" s="716"/>
      <c r="DE77" s="716"/>
      <c r="DF77" s="716"/>
      <c r="DG77" s="716"/>
      <c r="DH77" s="716"/>
      <c r="DI77" s="716"/>
      <c r="DJ77" s="716"/>
      <c r="DK77" s="716"/>
      <c r="DL77" s="716"/>
      <c r="DM77" s="716"/>
      <c r="DN77" s="716"/>
      <c r="DO77" s="716"/>
      <c r="DP77" s="716"/>
      <c r="DQ77" s="716"/>
      <c r="DR77" s="716"/>
      <c r="DS77" s="716"/>
      <c r="DT77" s="716"/>
      <c r="DU77" s="716"/>
      <c r="DV77" s="716"/>
      <c r="DW77" s="716"/>
      <c r="DX77" s="716"/>
      <c r="FN77" s="266"/>
      <c r="FO77" s="1525" t="e">
        <f>#REF!</f>
        <v>#REF!</v>
      </c>
      <c r="FP77" s="1526"/>
      <c r="FQ77" s="1526"/>
      <c r="FR77" s="1526"/>
      <c r="FS77" s="1526"/>
      <c r="FT77" s="1526"/>
      <c r="FU77" s="1526"/>
      <c r="FV77" s="1527"/>
      <c r="FW77" s="766" t="e">
        <f>#REF!</f>
        <v>#REF!</v>
      </c>
      <c r="FX77" s="1485" t="s">
        <v>944</v>
      </c>
      <c r="FY77" s="1486"/>
      <c r="FZ77" s="1487"/>
      <c r="GA77" s="766" t="e">
        <f>#REF!</f>
        <v>#REF!</v>
      </c>
      <c r="GB77" s="764" t="e">
        <f>#REF!</f>
        <v>#REF!</v>
      </c>
      <c r="GC77" s="764" t="e">
        <f>#REF!</f>
        <v>#REF!</v>
      </c>
      <c r="GD77" s="765" t="e">
        <f>#REF!</f>
        <v>#REF!</v>
      </c>
      <c r="GE77" s="845"/>
      <c r="GF77" s="1555"/>
      <c r="GG77" s="1556"/>
      <c r="GH77" s="1556"/>
      <c r="GI77" s="1556"/>
      <c r="GJ77" s="1556"/>
      <c r="GK77" s="1557"/>
      <c r="GL77" s="569"/>
      <c r="GO77" s="266"/>
      <c r="GP77" s="272"/>
      <c r="GQ77" s="272"/>
      <c r="GR77" s="259"/>
      <c r="GS77" s="739"/>
      <c r="GT77" s="739"/>
      <c r="GU77" s="739"/>
      <c r="GV77" s="739"/>
      <c r="GW77" s="739"/>
      <c r="GX77" s="739"/>
      <c r="GY77" s="739"/>
      <c r="GZ77" s="739"/>
      <c r="HA77" s="739"/>
      <c r="HB77" s="739"/>
      <c r="HC77" s="739"/>
      <c r="HD77" s="739"/>
      <c r="HE77" s="739"/>
      <c r="HF77" s="739"/>
      <c r="HH77" s="153"/>
      <c r="HI77" s="153"/>
      <c r="HJ77" s="1365" t="s">
        <v>935</v>
      </c>
      <c r="HK77" s="1366"/>
      <c r="HL77" s="1366"/>
      <c r="HM77" s="1366"/>
      <c r="HN77" s="1366"/>
      <c r="HO77" s="1366"/>
      <c r="HP77" s="1366"/>
      <c r="HQ77" s="1367"/>
      <c r="HR77" s="1368" t="e">
        <f>#REF!</f>
        <v>#REF!</v>
      </c>
      <c r="HS77" s="1369"/>
      <c r="HT77" s="1369"/>
      <c r="HU77" s="1369"/>
      <c r="HV77" s="1369"/>
      <c r="HW77" s="1369"/>
      <c r="HX77" s="1370"/>
      <c r="HY77" s="1397" t="e">
        <f>#REF!</f>
        <v>#REF!</v>
      </c>
      <c r="HZ77" s="1397"/>
      <c r="IA77" s="1397"/>
      <c r="IB77" s="1397"/>
      <c r="IC77" s="1397"/>
      <c r="ID77" s="1397"/>
      <c r="IE77" s="1397"/>
      <c r="IF77" s="1398" t="e">
        <f>#REF!</f>
        <v>#REF!</v>
      </c>
      <c r="IG77" s="1398"/>
      <c r="IH77" s="1398"/>
      <c r="II77" s="1398"/>
      <c r="IJ77" s="1398"/>
      <c r="IK77" s="1398"/>
      <c r="IL77" s="1398"/>
      <c r="IM77" s="1398"/>
      <c r="IN77" s="1398"/>
      <c r="IO77" s="1377" t="e">
        <f>#REF!</f>
        <v>#REF!</v>
      </c>
      <c r="IP77" s="1378"/>
      <c r="IQ77" s="1378"/>
      <c r="IR77" s="1378"/>
      <c r="IS77" s="1378"/>
      <c r="IT77" s="1378"/>
      <c r="IU77" s="1378"/>
      <c r="IV77" s="1378"/>
      <c r="IW77" s="1378"/>
      <c r="IX77" s="1379"/>
      <c r="IY77" s="1379"/>
      <c r="IZ77" s="1380"/>
      <c r="JC77" s="8"/>
      <c r="JD77" s="462" t="s">
        <v>41</v>
      </c>
      <c r="JE77" s="772"/>
      <c r="JF77" s="772"/>
      <c r="JG77" s="388"/>
      <c r="JH77" s="389"/>
      <c r="JI77" s="389"/>
      <c r="JJ77" s="390"/>
      <c r="JK77" s="1402" t="e">
        <f>#REF!</f>
        <v>#REF!</v>
      </c>
      <c r="JL77" s="1403"/>
      <c r="JM77" s="1404"/>
      <c r="JN77" s="8"/>
      <c r="JO77" s="8"/>
      <c r="JP77" s="8"/>
      <c r="JQ77" s="8"/>
      <c r="JR77" s="8"/>
      <c r="JS77" s="8"/>
      <c r="JT77" s="8"/>
      <c r="JU77" s="8"/>
      <c r="JV77" s="8"/>
      <c r="JW77" s="8"/>
      <c r="JX77" s="8"/>
      <c r="JY77" s="8"/>
      <c r="JZ77" s="8"/>
      <c r="KA77" s="8"/>
      <c r="KB77" s="8"/>
      <c r="KC77" s="8"/>
      <c r="KD77" s="8"/>
      <c r="KE77" s="774"/>
      <c r="KF77" s="774"/>
      <c r="KG77" s="774"/>
      <c r="KH77" s="774"/>
      <c r="KI77" s="774"/>
      <c r="KJ77" s="1405"/>
      <c r="KK77" s="1405"/>
      <c r="KL77" s="1405"/>
      <c r="KM77" s="110"/>
      <c r="KN77" s="773"/>
      <c r="KO77" s="773"/>
      <c r="KP77" s="773"/>
    </row>
    <row r="78" spans="1:302" ht="15" customHeight="1" thickBot="1" x14ac:dyDescent="0.35">
      <c r="A78" s="1072" t="s">
        <v>346</v>
      </c>
      <c r="B78" s="1073"/>
      <c r="C78" s="126" t="s">
        <v>347</v>
      </c>
      <c r="D78" s="522"/>
      <c r="E78" s="522"/>
      <c r="F78" s="523">
        <f>SUM(F74:F77)</f>
        <v>0</v>
      </c>
      <c r="G78" s="192"/>
      <c r="H78" s="192"/>
      <c r="I78" s="1072" t="s">
        <v>348</v>
      </c>
      <c r="J78" s="1073"/>
      <c r="K78" s="15" t="s">
        <v>349</v>
      </c>
      <c r="L78" s="517" t="str">
        <f>IF(N78=0,"",N78/$N$79)</f>
        <v/>
      </c>
      <c r="M78" s="517" t="str">
        <f>IF(N78=0,"",(N78/($N$79+$N$81)))</f>
        <v/>
      </c>
      <c r="N78" s="518">
        <f>SUMIF(C10:C56, 80, F10:F56)</f>
        <v>0</v>
      </c>
      <c r="AP78" s="1093" t="s">
        <v>914</v>
      </c>
      <c r="AQ78" s="1093"/>
      <c r="AR78" s="1093"/>
      <c r="AS78" s="1093"/>
      <c r="AT78" s="1093"/>
      <c r="AU78" s="1093"/>
      <c r="AV78" s="1093"/>
      <c r="AW78" s="1093"/>
      <c r="AX78" s="312"/>
      <c r="AY78" s="312"/>
      <c r="AZ78" s="312"/>
      <c r="BA78" s="312"/>
      <c r="BB78" s="706"/>
      <c r="BC78" s="706"/>
      <c r="BD78" s="706"/>
      <c r="BE78" s="706"/>
      <c r="BF78" s="706"/>
      <c r="BG78" s="706"/>
      <c r="BH78" s="706"/>
      <c r="BI78" s="705"/>
      <c r="BJ78" s="705"/>
      <c r="BK78" s="705"/>
      <c r="BL78" s="705"/>
      <c r="BM78" s="705"/>
      <c r="BN78" s="705"/>
      <c r="BO78" s="705"/>
      <c r="BP78" s="705"/>
      <c r="BQ78" s="705"/>
      <c r="BR78" s="705"/>
      <c r="BS78" s="705"/>
      <c r="BT78" s="705"/>
      <c r="BU78" s="707"/>
      <c r="BV78" s="511"/>
      <c r="BW78" s="1098"/>
      <c r="BX78" s="1098"/>
      <c r="BY78" s="1098"/>
      <c r="BZ78" s="1100"/>
      <c r="CA78" s="1102"/>
      <c r="CB78" s="186"/>
      <c r="CC78" s="1120"/>
      <c r="CD78" s="1121"/>
      <c r="CE78" s="1121"/>
      <c r="CF78" s="1121"/>
      <c r="CG78" s="1122"/>
      <c r="CI78" s="716"/>
      <c r="CJ78" s="140" t="s">
        <v>611</v>
      </c>
      <c r="CK78" s="716"/>
      <c r="CL78" s="716"/>
      <c r="CM78" s="716"/>
      <c r="CN78" s="716"/>
      <c r="CO78" s="716"/>
      <c r="CP78" s="716"/>
      <c r="CQ78" s="716"/>
      <c r="CR78" s="716"/>
      <c r="CS78" s="716"/>
      <c r="CT78" s="716"/>
      <c r="CU78" s="716"/>
      <c r="CV78" s="716"/>
      <c r="CW78" s="716"/>
      <c r="CX78" s="716"/>
      <c r="CY78" s="716"/>
      <c r="CZ78" s="716"/>
      <c r="DA78" s="716"/>
      <c r="DB78" s="716"/>
      <c r="DC78" s="716"/>
      <c r="DD78" s="716"/>
      <c r="DE78" s="716"/>
      <c r="DF78" s="716"/>
      <c r="DG78" s="716"/>
      <c r="DH78" s="716"/>
      <c r="DI78" s="716"/>
      <c r="DJ78" s="716"/>
      <c r="DK78" s="716"/>
      <c r="DL78" s="716"/>
      <c r="DM78" s="716"/>
      <c r="DN78" s="716"/>
      <c r="DO78" s="716"/>
      <c r="DP78" s="716"/>
      <c r="DQ78" s="716"/>
      <c r="DR78" s="716"/>
      <c r="DS78" s="716"/>
      <c r="DT78" s="716"/>
      <c r="DU78" s="716"/>
      <c r="DV78" s="716"/>
      <c r="DW78" s="716"/>
      <c r="DX78" s="716"/>
      <c r="FN78" s="266"/>
      <c r="FO78" s="1525" t="e">
        <f>#REF!</f>
        <v>#REF!</v>
      </c>
      <c r="FP78" s="1526"/>
      <c r="FQ78" s="1526"/>
      <c r="FR78" s="1526"/>
      <c r="FS78" s="1526"/>
      <c r="FT78" s="1526"/>
      <c r="FU78" s="1526"/>
      <c r="FV78" s="1527"/>
      <c r="FW78" s="766" t="e">
        <f>#REF!</f>
        <v>#REF!</v>
      </c>
      <c r="FX78" s="1485" t="s">
        <v>944</v>
      </c>
      <c r="FY78" s="1486"/>
      <c r="FZ78" s="1487"/>
      <c r="GA78" s="766" t="e">
        <f>#REF!</f>
        <v>#REF!</v>
      </c>
      <c r="GB78" s="764" t="e">
        <f>#REF!</f>
        <v>#REF!</v>
      </c>
      <c r="GC78" s="764" t="e">
        <f>#REF!</f>
        <v>#REF!</v>
      </c>
      <c r="GD78" s="765" t="e">
        <f>#REF!</f>
        <v>#REF!</v>
      </c>
      <c r="GE78" s="845"/>
      <c r="GF78" s="845"/>
      <c r="GG78" s="845"/>
      <c r="GH78" s="845"/>
      <c r="GI78" s="845"/>
      <c r="GJ78" s="845"/>
      <c r="GK78" s="845"/>
      <c r="GL78" s="569"/>
      <c r="GO78" s="266"/>
      <c r="GP78" s="671" t="e">
        <f>#REF!</f>
        <v>#REF!</v>
      </c>
      <c r="GQ78" s="845"/>
      <c r="GR78" s="1355" t="s">
        <v>808</v>
      </c>
      <c r="GS78" s="1355"/>
      <c r="GT78" s="1355"/>
      <c r="GU78" s="1355"/>
      <c r="GV78" s="1355"/>
      <c r="GW78" s="1355"/>
      <c r="GX78" s="1355"/>
      <c r="GY78" s="1355"/>
      <c r="GZ78" s="1355"/>
      <c r="HA78" s="1355"/>
      <c r="HB78" s="1355"/>
      <c r="HC78" s="739"/>
      <c r="HD78" s="739"/>
      <c r="HE78" s="739"/>
      <c r="HF78" s="739"/>
      <c r="HH78" s="153"/>
      <c r="HI78" s="153"/>
      <c r="HJ78" s="1365" t="s">
        <v>936</v>
      </c>
      <c r="HK78" s="1581"/>
      <c r="HL78" s="1581"/>
      <c r="HM78" s="1581"/>
      <c r="HN78" s="1581"/>
      <c r="HO78" s="1581"/>
      <c r="HP78" s="1581"/>
      <c r="HQ78" s="1582"/>
      <c r="HR78" s="1368" t="e">
        <f>#REF!</f>
        <v>#REF!</v>
      </c>
      <c r="HS78" s="1369"/>
      <c r="HT78" s="1369"/>
      <c r="HU78" s="1369"/>
      <c r="HV78" s="1369"/>
      <c r="HW78" s="1369"/>
      <c r="HX78" s="1370"/>
      <c r="HY78" s="1583" t="e">
        <f>#REF!</f>
        <v>#REF!</v>
      </c>
      <c r="HZ78" s="1584"/>
      <c r="IA78" s="1584"/>
      <c r="IB78" s="1584"/>
      <c r="IC78" s="1584"/>
      <c r="ID78" s="1584"/>
      <c r="IE78" s="1585"/>
      <c r="IF78" s="1374"/>
      <c r="IG78" s="1375"/>
      <c r="IH78" s="1375"/>
      <c r="II78" s="1375"/>
      <c r="IJ78" s="1375"/>
      <c r="IK78" s="1375"/>
      <c r="IL78" s="1375"/>
      <c r="IM78" s="1375"/>
      <c r="IN78" s="1376"/>
      <c r="IO78" s="1374"/>
      <c r="IP78" s="1586"/>
      <c r="IQ78" s="1586"/>
      <c r="IR78" s="1586"/>
      <c r="IS78" s="1586"/>
      <c r="IT78" s="1586"/>
      <c r="IU78" s="1586"/>
      <c r="IV78" s="1586"/>
      <c r="IW78" s="1586"/>
      <c r="IX78" s="1587"/>
      <c r="IY78" s="1587"/>
      <c r="IZ78" s="1588"/>
      <c r="JC78" s="8"/>
      <c r="JD78" s="463"/>
      <c r="JE78" s="8"/>
      <c r="JF78" s="8"/>
      <c r="JG78" s="8"/>
      <c r="JH78" s="8"/>
      <c r="JI78" s="8"/>
      <c r="JJ78" s="8"/>
      <c r="JK78" s="8"/>
      <c r="JL78" s="8"/>
      <c r="JM78" s="8"/>
      <c r="JN78" s="8"/>
      <c r="JO78" s="8"/>
      <c r="JP78" s="8"/>
      <c r="JQ78" s="8"/>
      <c r="JR78" s="8"/>
      <c r="JS78" s="8"/>
      <c r="JT78" s="8"/>
      <c r="JU78" s="8"/>
      <c r="JV78" s="8"/>
      <c r="JW78" s="8"/>
      <c r="JX78" s="8"/>
      <c r="JY78" s="8"/>
      <c r="JZ78" s="8"/>
      <c r="KA78" s="8"/>
      <c r="KB78" s="8"/>
      <c r="KC78" s="8"/>
      <c r="KD78" s="8"/>
      <c r="KE78" s="8"/>
      <c r="KF78" s="8"/>
      <c r="KG78" s="774"/>
      <c r="KH78" s="774"/>
      <c r="KI78" s="774"/>
      <c r="KJ78" s="8"/>
      <c r="KK78" s="8"/>
      <c r="KL78" s="8"/>
      <c r="KM78" s="110"/>
      <c r="KN78" s="773"/>
      <c r="KO78" s="773"/>
      <c r="KP78" s="773"/>
    </row>
    <row r="79" spans="1:302" ht="15" customHeight="1" thickBot="1" x14ac:dyDescent="0.35">
      <c r="A79" s="1072" t="s">
        <v>351</v>
      </c>
      <c r="B79" s="1073"/>
      <c r="C79" s="15" t="s">
        <v>366</v>
      </c>
      <c r="D79" s="517"/>
      <c r="E79" s="517"/>
      <c r="F79" s="518">
        <f>SUMIF(A10:A56, "EO", F10:F56)</f>
        <v>0</v>
      </c>
      <c r="G79" s="192"/>
      <c r="H79" s="192"/>
      <c r="I79" s="1072" t="s">
        <v>354</v>
      </c>
      <c r="J79" s="1073"/>
      <c r="K79" s="126" t="s">
        <v>350</v>
      </c>
      <c r="L79" s="127"/>
      <c r="M79" s="127"/>
      <c r="N79" s="523">
        <f>SUM(N74:N78)</f>
        <v>0</v>
      </c>
      <c r="AP79" s="1093"/>
      <c r="AQ79" s="1093"/>
      <c r="AR79" s="1093"/>
      <c r="AS79" s="1093"/>
      <c r="AT79" s="1093"/>
      <c r="AU79" s="1093"/>
      <c r="AV79" s="1093"/>
      <c r="AW79" s="1093"/>
      <c r="AX79" s="312"/>
      <c r="AY79" s="312"/>
      <c r="AZ79" s="312"/>
      <c r="BA79" s="312"/>
      <c r="BB79" s="706"/>
      <c r="BC79" s="706"/>
      <c r="BD79" s="706"/>
      <c r="BE79" s="706"/>
      <c r="BF79" s="706"/>
      <c r="BG79" s="706"/>
      <c r="BH79" s="706"/>
      <c r="BI79" s="705"/>
      <c r="BJ79" s="705"/>
      <c r="BK79" s="705"/>
      <c r="BL79" s="705"/>
      <c r="BM79" s="705"/>
      <c r="BN79" s="705"/>
      <c r="BO79" s="705"/>
      <c r="BP79" s="705"/>
      <c r="BQ79" s="705"/>
      <c r="BR79" s="705"/>
      <c r="BS79" s="705"/>
      <c r="BT79" s="705"/>
      <c r="BU79" s="707"/>
      <c r="BV79" s="139"/>
      <c r="BW79" s="424"/>
      <c r="BX79" s="223"/>
      <c r="BY79" s="224"/>
      <c r="BZ79" s="225"/>
      <c r="CA79" s="225"/>
      <c r="CB79" s="420"/>
      <c r="CC79"/>
      <c r="CD79"/>
      <c r="CE79"/>
      <c r="CF79"/>
      <c r="CG79"/>
      <c r="CI79" s="716"/>
      <c r="CJ79" s="140" t="s">
        <v>280</v>
      </c>
      <c r="CK79" s="716"/>
      <c r="CL79" s="716"/>
      <c r="CM79" s="716"/>
      <c r="CN79" s="716"/>
      <c r="CO79" s="716"/>
      <c r="CP79" s="716"/>
      <c r="CQ79" s="716"/>
      <c r="CR79" s="716"/>
      <c r="CS79" s="716"/>
      <c r="CT79" s="716"/>
      <c r="CU79" s="716"/>
      <c r="CV79" s="716"/>
      <c r="CW79" s="716"/>
      <c r="CX79" s="716"/>
      <c r="CY79" s="716"/>
      <c r="CZ79" s="716"/>
      <c r="DA79" s="716"/>
      <c r="DB79" s="716"/>
      <c r="DC79" s="716"/>
      <c r="DD79" s="716"/>
      <c r="DE79" s="716"/>
      <c r="DF79" s="716"/>
      <c r="DG79" s="716"/>
      <c r="DH79" s="716"/>
      <c r="DI79" s="716"/>
      <c r="DJ79" s="716"/>
      <c r="DK79" s="716"/>
      <c r="DL79" s="716"/>
      <c r="DM79" s="716"/>
      <c r="DN79" s="716"/>
      <c r="DO79" s="716"/>
      <c r="DP79" s="716"/>
      <c r="DQ79" s="716"/>
      <c r="DR79" s="716"/>
      <c r="DS79" s="716"/>
      <c r="DT79" s="716"/>
      <c r="DU79" s="716"/>
      <c r="DV79" s="716"/>
      <c r="DW79" s="716"/>
      <c r="DX79" s="716"/>
      <c r="FN79" s="266"/>
      <c r="FO79" s="259"/>
      <c r="FP79" s="259"/>
      <c r="FQ79" s="259"/>
      <c r="FR79" s="259"/>
      <c r="FS79" s="259"/>
      <c r="FT79" s="259"/>
      <c r="FU79" s="259"/>
      <c r="FV79" s="259"/>
      <c r="FW79" s="259"/>
      <c r="FX79" s="259"/>
      <c r="FY79" s="845"/>
      <c r="FZ79" s="845"/>
      <c r="GA79" s="845"/>
      <c r="GB79" s="845"/>
      <c r="GC79" s="845"/>
      <c r="GD79" s="845"/>
      <c r="GE79" s="845"/>
      <c r="GF79" s="845"/>
      <c r="GG79" s="845"/>
      <c r="GH79" s="845"/>
      <c r="GI79" s="845"/>
      <c r="GJ79" s="845"/>
      <c r="GK79" s="845"/>
      <c r="GL79" s="569"/>
      <c r="GO79" s="266"/>
      <c r="GP79" s="272"/>
      <c r="GQ79" s="845"/>
      <c r="GR79" s="739"/>
      <c r="GS79" s="739"/>
      <c r="GT79" s="739"/>
      <c r="GU79" s="739"/>
      <c r="GV79" s="739"/>
      <c r="GW79" s="739"/>
      <c r="GX79" s="739"/>
      <c r="GY79" s="739"/>
      <c r="GZ79" s="739"/>
      <c r="HA79" s="272"/>
      <c r="HB79" s="739"/>
      <c r="HC79" s="739"/>
      <c r="HD79" s="739"/>
      <c r="HE79" s="739"/>
      <c r="HF79" s="739"/>
      <c r="HH79" s="153"/>
      <c r="HI79" s="153"/>
      <c r="HJ79" s="1365" t="s">
        <v>951</v>
      </c>
      <c r="HK79" s="1366"/>
      <c r="HL79" s="1366"/>
      <c r="HM79" s="1366"/>
      <c r="HN79" s="1366"/>
      <c r="HO79" s="1366"/>
      <c r="HP79" s="1366"/>
      <c r="HQ79" s="1367"/>
      <c r="HR79" s="1368" t="e">
        <f>#REF!</f>
        <v>#REF!</v>
      </c>
      <c r="HS79" s="1369"/>
      <c r="HT79" s="1369"/>
      <c r="HU79" s="1369"/>
      <c r="HV79" s="1369"/>
      <c r="HW79" s="1369"/>
      <c r="HX79" s="1370"/>
      <c r="HY79" s="1371" t="e">
        <f>#REF!</f>
        <v>#REF!</v>
      </c>
      <c r="HZ79" s="1372"/>
      <c r="IA79" s="1372"/>
      <c r="IB79" s="1372"/>
      <c r="IC79" s="1372"/>
      <c r="ID79" s="1372"/>
      <c r="IE79" s="1373"/>
      <c r="IF79" s="1374"/>
      <c r="IG79" s="1375"/>
      <c r="IH79" s="1375"/>
      <c r="II79" s="1375"/>
      <c r="IJ79" s="1375"/>
      <c r="IK79" s="1375"/>
      <c r="IL79" s="1375"/>
      <c r="IM79" s="1375"/>
      <c r="IN79" s="1376"/>
      <c r="IO79" s="1377" t="e">
        <f>#REF!</f>
        <v>#REF!</v>
      </c>
      <c r="IP79" s="1378"/>
      <c r="IQ79" s="1378"/>
      <c r="IR79" s="1378"/>
      <c r="IS79" s="1378"/>
      <c r="IT79" s="1378"/>
      <c r="IU79" s="1378"/>
      <c r="IV79" s="1378"/>
      <c r="IW79" s="1378"/>
      <c r="IX79" s="1379"/>
      <c r="IY79" s="1379"/>
      <c r="IZ79" s="1380"/>
      <c r="JC79" s="8"/>
      <c r="JD79" s="464" t="s">
        <v>417</v>
      </c>
      <c r="JE79" s="465"/>
      <c r="JF79" s="465"/>
      <c r="JG79" s="465"/>
      <c r="JH79" s="465"/>
      <c r="JI79" s="465"/>
      <c r="JJ79" s="465"/>
      <c r="JK79" s="465"/>
      <c r="JL79" s="465"/>
      <c r="JM79" s="465"/>
      <c r="JN79" s="465"/>
      <c r="JO79" s="465"/>
      <c r="JP79" s="465"/>
      <c r="JQ79" s="465"/>
      <c r="JR79" s="465"/>
      <c r="JS79" s="465"/>
      <c r="JT79" s="465"/>
      <c r="JU79" s="465"/>
      <c r="JV79" s="465"/>
      <c r="JW79" s="465"/>
      <c r="JX79" s="465"/>
      <c r="JY79" s="465"/>
      <c r="JZ79" s="465"/>
      <c r="KA79" s="465"/>
      <c r="KB79" s="465"/>
      <c r="KC79" s="465"/>
      <c r="KD79" s="45"/>
      <c r="KE79" s="770"/>
      <c r="KF79" s="770"/>
      <c r="KG79" s="770"/>
      <c r="KH79" s="770"/>
      <c r="KI79" s="770"/>
      <c r="KJ79" s="1406" t="e">
        <f>#REF!</f>
        <v>#REF!</v>
      </c>
      <c r="KK79" s="1406"/>
      <c r="KL79" s="1406"/>
      <c r="KM79" s="771"/>
      <c r="KN79" s="773"/>
      <c r="KO79" s="773"/>
      <c r="KP79" s="773"/>
    </row>
    <row r="80" spans="1:302" ht="15" customHeight="1" thickBot="1" x14ac:dyDescent="0.35">
      <c r="A80" s="519"/>
      <c r="B80" s="467"/>
      <c r="C80" s="15" t="s">
        <v>352</v>
      </c>
      <c r="D80" s="517"/>
      <c r="E80" s="517"/>
      <c r="F80" s="518">
        <f>SUMIF(A10:A56, "MR", F10:F56)</f>
        <v>0</v>
      </c>
      <c r="G80" s="192"/>
      <c r="H80" s="192"/>
      <c r="I80" s="525"/>
      <c r="J80" s="467"/>
      <c r="K80" s="15" t="s">
        <v>352</v>
      </c>
      <c r="L80" s="16"/>
      <c r="M80" s="16"/>
      <c r="N80" s="518">
        <f>SUMIF(C10:C56, "MR", F10:F56)</f>
        <v>0</v>
      </c>
      <c r="AP80" s="290"/>
      <c r="AQ80" s="290"/>
      <c r="AR80" s="290"/>
      <c r="AS80" s="290"/>
      <c r="AT80" s="290"/>
      <c r="AU80" s="290"/>
      <c r="AV80" s="290"/>
      <c r="AW80" s="290"/>
      <c r="AX80" s="290"/>
      <c r="AY80" s="312"/>
      <c r="AZ80" s="312"/>
      <c r="BA80" s="312"/>
      <c r="BB80" s="312"/>
      <c r="BC80" s="291"/>
      <c r="BD80" s="312"/>
      <c r="BE80" s="705"/>
      <c r="BF80" s="705"/>
      <c r="BG80" s="705"/>
      <c r="BH80" s="705"/>
      <c r="BI80" s="705"/>
      <c r="BJ80" s="705"/>
      <c r="BK80" s="705"/>
      <c r="BL80" s="705"/>
      <c r="BM80" s="705"/>
      <c r="BN80" s="705"/>
      <c r="BO80" s="705"/>
      <c r="BP80" s="705"/>
      <c r="BQ80" s="705"/>
      <c r="BR80" s="705"/>
      <c r="BS80" s="705"/>
      <c r="BT80" s="705"/>
      <c r="BU80" s="323" t="e">
        <f>IF(NOT(BU75=BU77),"UNIT SIZES AND/OR UNIT TYPES BETWEEN THIS EXHIBIT AND THE RENT SCHEDULE DO NOT MATCH.","")</f>
        <v>#REF!</v>
      </c>
      <c r="BV80" s="175"/>
      <c r="BW80" s="426" t="s">
        <v>739</v>
      </c>
      <c r="BX80" s="201"/>
      <c r="BY80" s="427" t="e">
        <f>BY43+BY50+BY75</f>
        <v>#REF!</v>
      </c>
      <c r="BZ80" s="427" t="e">
        <f>BZ43+BZ50+BZ75</f>
        <v>#REF!</v>
      </c>
      <c r="CA80" s="427" t="e">
        <f>CA43+CA50+MIN(CA75, CA77)</f>
        <v>#REF!</v>
      </c>
      <c r="CB80" s="420"/>
      <c r="CC80" s="1095" t="e">
        <f>#REF!</f>
        <v>#REF!</v>
      </c>
      <c r="CD80" s="1096"/>
      <c r="CE80" s="1096"/>
      <c r="CF80" s="1096"/>
      <c r="CG80" s="1097"/>
      <c r="CI80" s="716"/>
      <c r="CJ80" s="140" t="s">
        <v>281</v>
      </c>
      <c r="CK80" s="716"/>
      <c r="CL80" s="716"/>
      <c r="CM80" s="716"/>
      <c r="CN80" s="716"/>
      <c r="CO80" s="716"/>
      <c r="CP80" s="716"/>
      <c r="CQ80" s="716"/>
      <c r="CR80" s="716"/>
      <c r="CS80" s="716"/>
      <c r="CT80" s="716"/>
      <c r="CU80" s="716"/>
      <c r="CV80" s="716"/>
      <c r="CW80" s="716"/>
      <c r="CX80" s="716"/>
      <c r="CY80" s="716"/>
      <c r="CZ80" s="716"/>
      <c r="DA80" s="716"/>
      <c r="DB80" s="716"/>
      <c r="DC80" s="716"/>
      <c r="DD80" s="716"/>
      <c r="DE80" s="716"/>
      <c r="DF80" s="716"/>
      <c r="DG80" s="716"/>
      <c r="DH80" s="716"/>
      <c r="DI80" s="716"/>
      <c r="DJ80" s="716"/>
      <c r="DK80" s="716"/>
      <c r="DL80" s="716"/>
      <c r="DM80" s="716"/>
      <c r="DN80" s="716"/>
      <c r="DO80" s="716"/>
      <c r="DP80" s="716"/>
      <c r="DQ80" s="716"/>
      <c r="DR80" s="716"/>
      <c r="DS80" s="716"/>
      <c r="DT80" s="716"/>
      <c r="DU80" s="716"/>
      <c r="DV80" s="716"/>
      <c r="DW80" s="716"/>
      <c r="DX80" s="716"/>
      <c r="FN80" s="763"/>
      <c r="FO80" s="805" t="e">
        <f>#REF!</f>
        <v>#REF!</v>
      </c>
      <c r="FP80" s="1528" t="s">
        <v>945</v>
      </c>
      <c r="FQ80" s="1528"/>
      <c r="FR80" s="1528"/>
      <c r="FS80" s="1528"/>
      <c r="FT80" s="1528"/>
      <c r="FU80" s="1528"/>
      <c r="FV80" s="1528"/>
      <c r="FW80" s="1528"/>
      <c r="FX80" s="1528"/>
      <c r="FY80" s="1528"/>
      <c r="FZ80" s="1528"/>
      <c r="GA80" s="1528"/>
      <c r="GB80" s="1528"/>
      <c r="GC80" s="1528"/>
      <c r="GD80" s="845"/>
      <c r="GE80" s="845"/>
      <c r="GF80" s="845"/>
      <c r="GG80" s="845"/>
      <c r="GH80" s="845"/>
      <c r="GI80" s="845"/>
      <c r="GJ80" s="845"/>
      <c r="GK80" s="845"/>
      <c r="GL80" s="845"/>
      <c r="GO80" s="266"/>
      <c r="GP80" s="672" t="e">
        <f>#REF!</f>
        <v>#REF!</v>
      </c>
      <c r="GQ80" s="845"/>
      <c r="GR80" s="1355" t="s">
        <v>833</v>
      </c>
      <c r="GS80" s="1355"/>
      <c r="GT80" s="1355"/>
      <c r="GU80" s="1355"/>
      <c r="GV80" s="1355"/>
      <c r="GW80" s="1355"/>
      <c r="GX80" s="1355"/>
      <c r="GY80" s="739"/>
      <c r="GZ80" s="739"/>
      <c r="HA80" s="272"/>
      <c r="HB80" s="739"/>
      <c r="HC80" s="739"/>
      <c r="HD80" s="739"/>
      <c r="HE80" s="739"/>
      <c r="HF80" s="739"/>
      <c r="HH80" s="153"/>
      <c r="HI80" s="153"/>
      <c r="HJ80" s="1608" t="s">
        <v>923</v>
      </c>
      <c r="HK80" s="1608"/>
      <c r="HL80" s="1608"/>
      <c r="HM80" s="1608"/>
      <c r="HN80" s="1608"/>
      <c r="HO80" s="1608"/>
      <c r="HP80" s="1608"/>
      <c r="HQ80" s="1608"/>
      <c r="HR80" s="1368" t="e">
        <f>#REF!</f>
        <v>#REF!</v>
      </c>
      <c r="HS80" s="1369"/>
      <c r="HT80" s="1369"/>
      <c r="HU80" s="1369"/>
      <c r="HV80" s="1369"/>
      <c r="HW80" s="1369"/>
      <c r="HX80" s="1370"/>
      <c r="HY80" s="1399"/>
      <c r="HZ80" s="1399"/>
      <c r="IA80" s="1399"/>
      <c r="IB80" s="1399"/>
      <c r="IC80" s="1399"/>
      <c r="ID80" s="1399"/>
      <c r="IE80" s="1399"/>
      <c r="IF80" s="1399"/>
      <c r="IG80" s="1399"/>
      <c r="IH80" s="1399"/>
      <c r="II80" s="1399"/>
      <c r="IJ80" s="1399"/>
      <c r="IK80" s="1399"/>
      <c r="IL80" s="1399"/>
      <c r="IM80" s="1399"/>
      <c r="IN80" s="1399"/>
      <c r="IO80" s="1400"/>
      <c r="IP80" s="1401"/>
      <c r="IQ80" s="1401"/>
      <c r="IR80" s="1401"/>
      <c r="IS80" s="1401"/>
      <c r="IT80" s="1401"/>
      <c r="IU80" s="1401"/>
      <c r="IV80" s="1401"/>
      <c r="IW80" s="1401"/>
      <c r="IX80" s="1379"/>
      <c r="IY80" s="1379"/>
      <c r="IZ80" s="1380"/>
      <c r="JC80" s="8"/>
      <c r="JD80" s="467"/>
      <c r="JE80" s="8"/>
      <c r="JF80" s="8"/>
      <c r="JG80" s="8"/>
      <c r="JH80" s="8"/>
      <c r="JI80" s="8"/>
      <c r="JJ80" s="8"/>
      <c r="JK80" s="8"/>
      <c r="JL80" s="8"/>
      <c r="JM80" s="8"/>
      <c r="JN80" s="8"/>
      <c r="JO80" s="8"/>
      <c r="JP80" s="8"/>
      <c r="JQ80" s="8"/>
      <c r="JR80" s="8"/>
      <c r="JS80" s="8"/>
      <c r="JT80" s="8"/>
      <c r="JU80" s="8"/>
      <c r="JV80" s="8"/>
      <c r="JW80" s="8"/>
      <c r="JX80" s="8"/>
      <c r="JY80" s="8"/>
      <c r="JZ80" s="8"/>
      <c r="KA80" s="8"/>
      <c r="KB80" s="8"/>
      <c r="KC80" s="8"/>
      <c r="KD80" s="8"/>
      <c r="KE80" s="774"/>
      <c r="KF80" s="774"/>
      <c r="KG80" s="774"/>
      <c r="KH80" s="774"/>
      <c r="KI80" s="774"/>
      <c r="KJ80" s="775"/>
      <c r="KK80" s="775"/>
      <c r="KL80" s="775"/>
      <c r="KM80" s="774"/>
      <c r="KN80" s="773"/>
      <c r="KO80" s="773"/>
      <c r="KP80" s="773"/>
    </row>
    <row r="81" spans="1:302" ht="15" customHeight="1" thickBot="1" x14ac:dyDescent="0.35">
      <c r="A81" s="525"/>
      <c r="B81" s="467"/>
      <c r="C81" s="128" t="s">
        <v>353</v>
      </c>
      <c r="D81" s="526"/>
      <c r="E81" s="526"/>
      <c r="F81" s="527">
        <f>SUM(F79:F80)</f>
        <v>0</v>
      </c>
      <c r="G81" s="192"/>
      <c r="H81" s="192"/>
      <c r="I81" s="519"/>
      <c r="J81" s="467"/>
      <c r="K81" s="128" t="s">
        <v>353</v>
      </c>
      <c r="L81" s="129"/>
      <c r="M81" s="129"/>
      <c r="N81" s="523">
        <f>SUM(N80)</f>
        <v>0</v>
      </c>
      <c r="AP81" s="716"/>
      <c r="AQ81" s="293" t="e">
        <f>#REF!</f>
        <v>#REF!</v>
      </c>
      <c r="AR81" s="716"/>
      <c r="AS81" s="716" t="s">
        <v>915</v>
      </c>
      <c r="AT81" s="716"/>
      <c r="AU81" s="716"/>
      <c r="AV81" s="716"/>
      <c r="AW81" s="716"/>
      <c r="AX81" s="716"/>
      <c r="AY81" s="716"/>
      <c r="AZ81" s="716"/>
      <c r="BA81" s="716"/>
      <c r="BB81" s="716"/>
      <c r="BC81" s="716"/>
      <c r="BD81" s="716"/>
      <c r="BE81" s="716"/>
      <c r="BF81" s="716"/>
      <c r="BG81" s="716"/>
      <c r="BH81" s="716"/>
      <c r="BI81" s="716"/>
      <c r="BJ81" s="716"/>
      <c r="BK81" s="716"/>
      <c r="BL81" s="716"/>
      <c r="BM81" s="716"/>
      <c r="BN81" s="716"/>
      <c r="BO81" s="716"/>
      <c r="BP81" s="716"/>
      <c r="BQ81" s="716"/>
      <c r="BR81" s="716"/>
      <c r="BS81" s="716"/>
      <c r="BT81" s="716"/>
      <c r="BU81" s="716"/>
      <c r="BV81" s="139"/>
      <c r="BW81" s="485" t="s">
        <v>740</v>
      </c>
      <c r="BX81" s="201"/>
      <c r="BY81" s="425"/>
      <c r="BZ81" s="425"/>
      <c r="CA81" s="425"/>
      <c r="CB81" s="208"/>
      <c r="CC81" s="1095" t="e">
        <f>#REF!</f>
        <v>#REF!</v>
      </c>
      <c r="CD81" s="1096"/>
      <c r="CE81" s="1096"/>
      <c r="CF81" s="1096"/>
      <c r="CG81" s="1097"/>
      <c r="CI81" s="716"/>
      <c r="CJ81" s="140" t="s">
        <v>286</v>
      </c>
      <c r="CK81" s="716"/>
      <c r="CL81" s="716"/>
      <c r="CM81" s="716"/>
      <c r="CN81" s="716"/>
      <c r="CO81" s="716"/>
      <c r="CP81" s="716"/>
      <c r="CQ81" s="716"/>
      <c r="CR81" s="716"/>
      <c r="CS81" s="716"/>
      <c r="CT81" s="716"/>
      <c r="CU81" s="716"/>
      <c r="CV81" s="716"/>
      <c r="CW81" s="716"/>
      <c r="CX81" s="716"/>
      <c r="CY81" s="716"/>
      <c r="CZ81" s="716"/>
      <c r="DA81" s="716"/>
      <c r="DB81" s="716"/>
      <c r="DC81" s="716"/>
      <c r="DD81" s="716"/>
      <c r="DE81" s="716"/>
      <c r="DF81" s="716"/>
      <c r="DG81" s="716"/>
      <c r="DH81" s="716"/>
      <c r="DI81" s="716"/>
      <c r="DJ81" s="716"/>
      <c r="DK81" s="716"/>
      <c r="DL81" s="716"/>
      <c r="DM81" s="716"/>
      <c r="DN81" s="716"/>
      <c r="DO81" s="716"/>
      <c r="DP81" s="716"/>
      <c r="DQ81" s="716"/>
      <c r="DR81" s="716"/>
      <c r="DS81" s="716"/>
      <c r="DT81" s="716"/>
      <c r="DU81" s="716"/>
      <c r="DV81" s="716"/>
      <c r="DW81" s="716"/>
      <c r="DX81" s="716"/>
      <c r="FN81" s="266"/>
      <c r="FO81" s="256"/>
      <c r="FP81" s="739"/>
      <c r="FQ81" s="739"/>
      <c r="FR81" s="257"/>
      <c r="FS81" s="257"/>
      <c r="FT81" s="257"/>
      <c r="FU81" s="257"/>
      <c r="FV81" s="257"/>
      <c r="FW81" s="739"/>
      <c r="FX81" s="739"/>
      <c r="FY81" s="739"/>
      <c r="FZ81" s="739"/>
      <c r="GA81" s="739"/>
      <c r="GB81" s="739"/>
      <c r="GC81" s="739"/>
      <c r="GD81" s="739"/>
      <c r="GE81" s="739"/>
      <c r="GF81" s="739"/>
      <c r="GG81" s="739"/>
      <c r="GH81" s="739"/>
      <c r="GI81" s="739"/>
      <c r="GJ81" s="739"/>
      <c r="GK81" s="739"/>
      <c r="GL81" s="739"/>
      <c r="GO81" s="266"/>
      <c r="GP81" s="272"/>
      <c r="GQ81" s="845"/>
      <c r="GR81" s="739"/>
      <c r="GS81" s="739"/>
      <c r="GT81" s="739"/>
      <c r="GU81" s="739"/>
      <c r="GV81" s="739"/>
      <c r="GW81" s="739"/>
      <c r="GX81" s="739"/>
      <c r="GY81" s="739"/>
      <c r="GZ81" s="739"/>
      <c r="HA81" s="272"/>
      <c r="HB81" s="739"/>
      <c r="HC81" s="739"/>
      <c r="HD81" s="739"/>
      <c r="HE81" s="739"/>
      <c r="HF81" s="739"/>
      <c r="HH81" s="153"/>
      <c r="HI81" s="153"/>
      <c r="HJ81" s="1609" t="s">
        <v>85</v>
      </c>
      <c r="HK81" s="1609"/>
      <c r="HL81" s="1609"/>
      <c r="HM81" s="1609"/>
      <c r="HN81" s="1609"/>
      <c r="HO81" s="1609"/>
      <c r="HP81" s="1609"/>
      <c r="HQ81" s="1609"/>
      <c r="HR81" s="1368" t="e">
        <f>#REF!</f>
        <v>#REF!</v>
      </c>
      <c r="HS81" s="1369"/>
      <c r="HT81" s="1369"/>
      <c r="HU81" s="1369"/>
      <c r="HV81" s="1369"/>
      <c r="HW81" s="1369"/>
      <c r="HX81" s="1370"/>
      <c r="HY81" s="1399"/>
      <c r="HZ81" s="1399"/>
      <c r="IA81" s="1399"/>
      <c r="IB81" s="1399"/>
      <c r="IC81" s="1399"/>
      <c r="ID81" s="1399"/>
      <c r="IE81" s="1399"/>
      <c r="IF81" s="1399"/>
      <c r="IG81" s="1399"/>
      <c r="IH81" s="1399"/>
      <c r="II81" s="1399"/>
      <c r="IJ81" s="1399"/>
      <c r="IK81" s="1399"/>
      <c r="IL81" s="1399"/>
      <c r="IM81" s="1399"/>
      <c r="IN81" s="1399"/>
      <c r="IO81" s="1400"/>
      <c r="IP81" s="1401"/>
      <c r="IQ81" s="1401"/>
      <c r="IR81" s="1401"/>
      <c r="IS81" s="1401"/>
      <c r="IT81" s="1401"/>
      <c r="IU81" s="1401"/>
      <c r="IV81" s="1401"/>
      <c r="IW81" s="1401"/>
      <c r="IX81" s="1379"/>
      <c r="IY81" s="1379"/>
      <c r="IZ81" s="1380"/>
      <c r="JC81" s="8"/>
      <c r="JD81" s="1330" t="s">
        <v>719</v>
      </c>
      <c r="JE81" s="1331"/>
      <c r="JF81" s="1331"/>
      <c r="JG81" s="1331"/>
      <c r="JH81" s="1331"/>
      <c r="JI81" s="1331"/>
      <c r="JJ81" s="1331"/>
      <c r="JK81" s="1331"/>
      <c r="JL81" s="1331"/>
      <c r="JM81" s="1331"/>
      <c r="JN81" s="1331"/>
      <c r="JO81" s="8"/>
      <c r="JP81" s="8"/>
      <c r="JQ81" s="8"/>
      <c r="JR81" s="8"/>
      <c r="JS81" s="8"/>
      <c r="JT81" s="8"/>
      <c r="JU81" s="8"/>
      <c r="JV81" s="8"/>
      <c r="JW81" s="8"/>
      <c r="JX81" s="8"/>
      <c r="JY81" s="8"/>
      <c r="JZ81" s="8"/>
      <c r="KA81" s="8"/>
      <c r="KB81" s="8"/>
      <c r="KC81" s="8"/>
      <c r="KD81" s="8"/>
      <c r="KE81" s="399"/>
      <c r="KF81" s="399"/>
      <c r="KG81" s="399"/>
      <c r="KH81" s="180"/>
      <c r="KI81" s="8"/>
      <c r="KJ81" s="8"/>
      <c r="KK81" s="8"/>
      <c r="KL81" s="8"/>
      <c r="KM81" s="8"/>
      <c r="KN81" s="773"/>
      <c r="KO81" s="773"/>
      <c r="KP81" s="773"/>
    </row>
    <row r="82" spans="1:302" ht="15" customHeight="1" thickBot="1" x14ac:dyDescent="0.35">
      <c r="A82" s="528"/>
      <c r="B82" s="529"/>
      <c r="C82" s="1074" t="s">
        <v>604</v>
      </c>
      <c r="D82" s="1075"/>
      <c r="E82" s="1075"/>
      <c r="F82" s="530">
        <f>F78+F81</f>
        <v>0</v>
      </c>
      <c r="G82" s="192"/>
      <c r="H82" s="192"/>
      <c r="I82" s="528"/>
      <c r="J82" s="531"/>
      <c r="K82" s="17" t="s">
        <v>356</v>
      </c>
      <c r="L82" s="18"/>
      <c r="M82" s="18"/>
      <c r="N82" s="532">
        <f>SUM(N79,N81)</f>
        <v>0</v>
      </c>
      <c r="AP82" s="716"/>
      <c r="AQ82" s="29"/>
      <c r="AR82" s="716"/>
      <c r="AS82" s="29"/>
      <c r="AT82" s="1094" t="s">
        <v>918</v>
      </c>
      <c r="AU82" s="1094"/>
      <c r="AV82" s="1094"/>
      <c r="AW82" s="1094"/>
      <c r="AX82" s="1094"/>
      <c r="AY82" s="1094"/>
      <c r="AZ82" s="1094"/>
      <c r="BA82" s="1094"/>
      <c r="BB82" s="1094"/>
      <c r="BC82" s="716"/>
      <c r="BD82" s="716"/>
      <c r="BE82" s="716"/>
      <c r="BF82" s="716"/>
      <c r="BG82" s="716"/>
      <c r="BH82" s="716"/>
      <c r="BI82" s="716"/>
      <c r="BJ82" s="716"/>
      <c r="BK82" s="716"/>
      <c r="BL82" s="716"/>
      <c r="BM82" s="716"/>
      <c r="BN82" s="716"/>
      <c r="BO82" s="716"/>
      <c r="BP82" s="716"/>
      <c r="BQ82" s="716"/>
      <c r="BR82" s="716"/>
      <c r="BS82" s="716"/>
      <c r="BT82" s="716"/>
      <c r="BU82" s="677" t="e">
        <f>#REF!</f>
        <v>#REF!</v>
      </c>
      <c r="BV82" s="175"/>
      <c r="BW82" s="702" t="s">
        <v>706</v>
      </c>
      <c r="BX82" s="712" t="e">
        <f>IF(BY82=0,0,BY82/(BY80+BY29))</f>
        <v>#REF!</v>
      </c>
      <c r="BY82" s="469" t="e">
        <f>#REF!</f>
        <v>#REF!</v>
      </c>
      <c r="BZ82" s="469" t="e">
        <f>#REF!</f>
        <v>#REF!</v>
      </c>
      <c r="CA82" s="469" t="e">
        <f>#REF!</f>
        <v>#REF!</v>
      </c>
      <c r="CB82" s="420"/>
      <c r="CC82" s="1095" t="e">
        <f>#REF!</f>
        <v>#REF!</v>
      </c>
      <c r="CD82" s="1096"/>
      <c r="CE82" s="1096"/>
      <c r="CF82" s="1096"/>
      <c r="CG82" s="1097"/>
      <c r="CI82" s="716"/>
      <c r="CJ82" s="140" t="s">
        <v>287</v>
      </c>
      <c r="CK82" s="716"/>
      <c r="CL82" s="716"/>
      <c r="CM82" s="716"/>
      <c r="CN82" s="716"/>
      <c r="CO82" s="716"/>
      <c r="CP82" s="716"/>
      <c r="CQ82" s="716"/>
      <c r="CR82" s="716"/>
      <c r="CS82" s="716"/>
      <c r="CT82" s="716"/>
      <c r="CU82" s="716"/>
      <c r="CV82" s="716"/>
      <c r="CW82" s="716"/>
      <c r="CX82" s="716"/>
      <c r="CY82" s="716"/>
      <c r="CZ82" s="716"/>
      <c r="DA82" s="716"/>
      <c r="DB82" s="716"/>
      <c r="DC82" s="716"/>
      <c r="DD82" s="716"/>
      <c r="DE82" s="716"/>
      <c r="DF82" s="716"/>
      <c r="DG82" s="716"/>
      <c r="DH82" s="716"/>
      <c r="DI82" s="716"/>
      <c r="DJ82" s="716"/>
      <c r="DK82" s="716"/>
      <c r="DL82" s="716"/>
      <c r="DM82" s="716"/>
      <c r="DN82" s="716"/>
      <c r="DO82" s="716"/>
      <c r="DP82" s="716"/>
      <c r="DQ82" s="716"/>
      <c r="DR82" s="716"/>
      <c r="DS82" s="716"/>
      <c r="DT82" s="716"/>
      <c r="DU82" s="716"/>
      <c r="DV82" s="716"/>
      <c r="DW82" s="716"/>
      <c r="DX82" s="716"/>
      <c r="FN82" s="569"/>
      <c r="FO82" s="805" t="e">
        <f>#REF!</f>
        <v>#REF!</v>
      </c>
      <c r="FP82" s="1529" t="s">
        <v>1013</v>
      </c>
      <c r="FQ82" s="1529"/>
      <c r="FR82" s="1529"/>
      <c r="FS82" s="1529"/>
      <c r="FT82" s="1529"/>
      <c r="FU82" s="1529"/>
      <c r="FV82" s="1529"/>
      <c r="FW82" s="1529"/>
      <c r="FX82" s="1529"/>
      <c r="FY82" s="1529"/>
      <c r="FZ82" s="1529"/>
      <c r="GA82" s="1529"/>
      <c r="GB82" s="1529"/>
      <c r="GC82" s="1529"/>
      <c r="GD82" s="1529"/>
      <c r="GE82" s="1529"/>
      <c r="GF82" s="1529"/>
      <c r="GG82" s="1529"/>
      <c r="GH82" s="1529"/>
      <c r="GI82" s="1529"/>
      <c r="GJ82" s="1529"/>
      <c r="GK82" s="1529"/>
      <c r="GL82" s="1529"/>
      <c r="GO82" s="266"/>
      <c r="GP82" s="672" t="e">
        <f>#REF!</f>
        <v>#REF!</v>
      </c>
      <c r="GQ82" s="845"/>
      <c r="GR82" s="1355" t="s">
        <v>841</v>
      </c>
      <c r="GS82" s="1355"/>
      <c r="GT82" s="1355"/>
      <c r="GU82" s="1355"/>
      <c r="GV82" s="1355"/>
      <c r="GW82" s="1355"/>
      <c r="GX82" s="1355"/>
      <c r="GY82" s="1355"/>
      <c r="GZ82" s="1355"/>
      <c r="HA82" s="1355"/>
      <c r="HB82" s="739"/>
      <c r="HC82" s="739"/>
      <c r="HD82" s="739"/>
      <c r="HE82" s="739"/>
      <c r="HF82" s="739"/>
      <c r="HH82" s="153"/>
      <c r="HI82" s="153"/>
      <c r="HJ82" s="1589" t="s">
        <v>84</v>
      </c>
      <c r="HK82" s="1589"/>
      <c r="HL82" s="1589"/>
      <c r="HM82" s="1589"/>
      <c r="HN82" s="1589"/>
      <c r="HO82" s="1589"/>
      <c r="HP82" s="1589"/>
      <c r="HQ82" s="1589"/>
      <c r="HR82" s="1368" t="e">
        <f>#REF!</f>
        <v>#REF!</v>
      </c>
      <c r="HS82" s="1369"/>
      <c r="HT82" s="1369"/>
      <c r="HU82" s="1369"/>
      <c r="HV82" s="1369"/>
      <c r="HW82" s="1369"/>
      <c r="HX82" s="1370"/>
      <c r="HY82" s="1590" t="e">
        <f>#REF!</f>
        <v>#REF!</v>
      </c>
      <c r="HZ82" s="1590"/>
      <c r="IA82" s="1590"/>
      <c r="IB82" s="1590"/>
      <c r="IC82" s="1590"/>
      <c r="ID82" s="1590"/>
      <c r="IE82" s="1590"/>
      <c r="IF82" s="1591" t="e">
        <f>#REF!</f>
        <v>#REF!</v>
      </c>
      <c r="IG82" s="1591"/>
      <c r="IH82" s="1591"/>
      <c r="II82" s="1591"/>
      <c r="IJ82" s="1591"/>
      <c r="IK82" s="1591"/>
      <c r="IL82" s="1591"/>
      <c r="IM82" s="1591"/>
      <c r="IN82" s="1591"/>
      <c r="IO82" s="1377" t="e">
        <f>#REF!</f>
        <v>#REF!</v>
      </c>
      <c r="IP82" s="1378"/>
      <c r="IQ82" s="1378"/>
      <c r="IR82" s="1378"/>
      <c r="IS82" s="1378"/>
      <c r="IT82" s="1378"/>
      <c r="IU82" s="1378"/>
      <c r="IV82" s="1378"/>
      <c r="IW82" s="1378"/>
      <c r="IX82" s="1379"/>
      <c r="IY82" s="1379"/>
      <c r="IZ82" s="1380"/>
      <c r="JC82" s="8"/>
      <c r="JD82" s="1324" t="e">
        <f>#REF!</f>
        <v>#REF!</v>
      </c>
      <c r="JE82" s="1325"/>
      <c r="JF82" s="1325"/>
      <c r="JG82" s="1325"/>
      <c r="JH82" s="1325"/>
      <c r="JI82" s="1325"/>
      <c r="JJ82" s="1325"/>
      <c r="JK82" s="1325"/>
      <c r="JL82" s="1325"/>
      <c r="JM82" s="1325"/>
      <c r="JN82" s="1325"/>
      <c r="JO82" s="104"/>
      <c r="JP82" s="1332" t="e">
        <f>#REF!</f>
        <v>#REF!</v>
      </c>
      <c r="JQ82" s="1332"/>
      <c r="JR82" s="1332"/>
      <c r="JS82" s="1332"/>
      <c r="JT82" s="1332"/>
      <c r="JU82" s="1332"/>
      <c r="JV82" s="1332"/>
      <c r="JW82" s="1332"/>
      <c r="JX82" s="1332"/>
      <c r="JY82" s="1332"/>
      <c r="JZ82" s="1332"/>
      <c r="KA82" s="1332"/>
      <c r="KB82" s="1332"/>
      <c r="KC82" s="1332"/>
      <c r="KD82" s="1332"/>
      <c r="KE82" s="1332"/>
      <c r="KF82" s="1332"/>
      <c r="KG82" s="104"/>
      <c r="KH82" s="1333" t="e">
        <f>#REF!</f>
        <v>#REF!</v>
      </c>
      <c r="KI82" s="1333"/>
      <c r="KJ82" s="1333"/>
      <c r="KK82" s="1333"/>
      <c r="KL82" s="1333"/>
      <c r="KM82" s="1334"/>
      <c r="KN82" s="773"/>
      <c r="KO82" s="773"/>
      <c r="KP82" s="773"/>
    </row>
    <row r="83" spans="1:302" ht="15" customHeight="1" thickBot="1" x14ac:dyDescent="0.35">
      <c r="A83" s="525"/>
      <c r="B83" s="467"/>
      <c r="C83" s="19"/>
      <c r="D83" s="20"/>
      <c r="E83" s="20"/>
      <c r="F83" s="533"/>
      <c r="G83" s="192"/>
      <c r="H83" s="192"/>
      <c r="I83" s="525"/>
      <c r="J83" s="467"/>
      <c r="K83" s="21">
        <v>0.3</v>
      </c>
      <c r="L83" s="517" t="str">
        <f>IF(N83=0,"",N83/$N$87)</f>
        <v/>
      </c>
      <c r="M83" s="517" t="str">
        <f>IF(N83=0,"",(N83/($N$87+$N$90)))</f>
        <v/>
      </c>
      <c r="N83" s="518">
        <f>SUMIF(B10:B56, "30%/30%", F10:F56)</f>
        <v>0</v>
      </c>
      <c r="AP83" s="716"/>
      <c r="AQ83" s="716"/>
      <c r="AR83" s="716"/>
      <c r="AS83" s="716"/>
      <c r="AT83" s="29"/>
      <c r="AU83" s="29"/>
      <c r="AV83" s="29"/>
      <c r="AW83" s="29"/>
      <c r="AX83" s="29"/>
      <c r="AY83" s="29"/>
      <c r="AZ83" s="29"/>
      <c r="BA83" s="29"/>
      <c r="BB83" s="29"/>
      <c r="BC83" s="716"/>
      <c r="BD83" s="716"/>
      <c r="BE83" s="716"/>
      <c r="BF83" s="716"/>
      <c r="BG83" s="716"/>
      <c r="BH83" s="716"/>
      <c r="BI83" s="716"/>
      <c r="BJ83" s="716"/>
      <c r="BK83" s="716"/>
      <c r="BL83" s="716"/>
      <c r="BM83" s="716"/>
      <c r="BN83" s="716"/>
      <c r="BO83" s="716"/>
      <c r="BP83" s="716"/>
      <c r="BQ83" s="716"/>
      <c r="BR83" s="716"/>
      <c r="BS83" s="716"/>
      <c r="BT83" s="716"/>
      <c r="BU83" s="716"/>
      <c r="BV83" s="139"/>
      <c r="BW83" s="190"/>
      <c r="BX83" s="524"/>
      <c r="BY83" s="845"/>
      <c r="BZ83" s="845"/>
      <c r="CA83" s="845"/>
      <c r="CB83" s="208"/>
      <c r="CC83" s="1095" t="e">
        <f>#REF!</f>
        <v>#REF!</v>
      </c>
      <c r="CD83" s="1096"/>
      <c r="CE83" s="1096"/>
      <c r="CF83" s="1096"/>
      <c r="CG83" s="1097"/>
      <c r="CI83" s="738">
        <f>16/6</f>
        <v>2.6666666666666665</v>
      </c>
      <c r="CJ83" s="140" t="s">
        <v>288</v>
      </c>
      <c r="CK83" s="716"/>
      <c r="CL83" s="716"/>
      <c r="CM83" s="716"/>
      <c r="CN83" s="716"/>
      <c r="CO83" s="716"/>
      <c r="CP83" s="716"/>
      <c r="CQ83" s="716"/>
      <c r="CR83" s="716"/>
      <c r="CS83" s="716"/>
      <c r="CT83" s="716"/>
      <c r="CU83" s="716"/>
      <c r="CV83" s="716"/>
      <c r="CW83" s="716"/>
      <c r="CX83" s="716"/>
      <c r="CY83" s="716"/>
      <c r="CZ83" s="716"/>
      <c r="DA83" s="716"/>
      <c r="DB83" s="716"/>
      <c r="DC83" s="716"/>
      <c r="DD83" s="716"/>
      <c r="DE83" s="716"/>
      <c r="DF83" s="716"/>
      <c r="DG83" s="716"/>
      <c r="DH83" s="716"/>
      <c r="DI83" s="716"/>
      <c r="DJ83" s="716"/>
      <c r="DK83" s="716"/>
      <c r="DL83" s="716"/>
      <c r="DM83" s="716"/>
      <c r="DN83" s="716"/>
      <c r="DO83" s="716"/>
      <c r="DP83" s="716"/>
      <c r="DQ83" s="716"/>
      <c r="DR83" s="716"/>
      <c r="DS83" s="716"/>
      <c r="DT83" s="716"/>
      <c r="DU83" s="716"/>
      <c r="DV83" s="716"/>
      <c r="DW83" s="716"/>
      <c r="DX83" s="716"/>
      <c r="FN83" s="835"/>
      <c r="FO83" s="647"/>
      <c r="FP83" s="1529"/>
      <c r="FQ83" s="1529"/>
      <c r="FR83" s="1529"/>
      <c r="FS83" s="1529"/>
      <c r="FT83" s="1529"/>
      <c r="FU83" s="1529"/>
      <c r="FV83" s="1529"/>
      <c r="FW83" s="1529"/>
      <c r="FX83" s="1529"/>
      <c r="FY83" s="1529"/>
      <c r="FZ83" s="1529"/>
      <c r="GA83" s="1529"/>
      <c r="GB83" s="1529"/>
      <c r="GC83" s="1529"/>
      <c r="GD83" s="1529"/>
      <c r="GE83" s="1529"/>
      <c r="GF83" s="1529"/>
      <c r="GG83" s="1529"/>
      <c r="GH83" s="1529"/>
      <c r="GI83" s="1529"/>
      <c r="GJ83" s="1529"/>
      <c r="GK83" s="1529"/>
      <c r="GL83" s="1529"/>
      <c r="GO83" s="266"/>
      <c r="GP83" s="739"/>
      <c r="GQ83" s="845"/>
      <c r="GR83" s="739"/>
      <c r="GS83" s="739"/>
      <c r="GT83" s="739"/>
      <c r="GU83" s="739"/>
      <c r="GV83" s="739"/>
      <c r="GW83" s="739"/>
      <c r="GX83" s="739"/>
      <c r="GY83" s="739"/>
      <c r="GZ83" s="739"/>
      <c r="HA83" s="739"/>
      <c r="HB83" s="739"/>
      <c r="HC83" s="739"/>
      <c r="HD83" s="739"/>
      <c r="HE83" s="739"/>
      <c r="HF83" s="739"/>
      <c r="HH83" s="153"/>
      <c r="HI83" s="153"/>
      <c r="HJ83" s="153"/>
      <c r="HK83" s="153"/>
      <c r="HL83" s="153"/>
      <c r="HM83" s="153"/>
      <c r="HN83" s="153"/>
      <c r="HO83" s="153"/>
      <c r="HP83" s="153"/>
      <c r="HQ83" s="153"/>
      <c r="HR83" s="153"/>
      <c r="HS83" s="153"/>
      <c r="HT83" s="153"/>
      <c r="HU83" s="153"/>
      <c r="HV83" s="153"/>
      <c r="HW83" s="153"/>
      <c r="HX83" s="153"/>
      <c r="HY83" s="153"/>
      <c r="HZ83" s="153"/>
      <c r="IA83" s="153"/>
      <c r="IB83" s="153"/>
      <c r="IC83" s="153"/>
      <c r="ID83" s="153"/>
      <c r="IE83" s="153"/>
      <c r="IF83" s="153"/>
      <c r="IG83" s="153"/>
      <c r="IH83" s="153"/>
      <c r="II83" s="153"/>
      <c r="IJ83" s="153"/>
      <c r="IK83" s="153"/>
      <c r="IL83" s="153"/>
      <c r="IM83" s="153"/>
      <c r="IN83" s="153"/>
      <c r="IO83" s="153"/>
      <c r="IP83" s="153"/>
      <c r="IQ83" s="153"/>
      <c r="IR83" s="153"/>
      <c r="IS83" s="153"/>
      <c r="IT83" s="153"/>
      <c r="IU83" s="153"/>
      <c r="IV83" s="153"/>
      <c r="IW83" s="153"/>
      <c r="IX83" s="153"/>
      <c r="IY83" s="153"/>
      <c r="IZ83" s="153"/>
      <c r="JC83" s="8"/>
      <c r="JD83" s="717"/>
      <c r="JE83" s="774"/>
      <c r="JF83" s="774"/>
      <c r="JG83" s="774"/>
      <c r="JH83" s="774"/>
      <c r="JI83" s="774"/>
      <c r="JJ83" s="774"/>
      <c r="JK83" s="774"/>
      <c r="JL83" s="774"/>
      <c r="JM83" s="774"/>
      <c r="JN83" s="774"/>
      <c r="JO83" s="8"/>
      <c r="JP83" s="466" t="s">
        <v>97</v>
      </c>
      <c r="JQ83" s="44"/>
      <c r="JR83" s="44"/>
      <c r="JS83" s="44"/>
      <c r="JT83" s="44"/>
      <c r="JU83" s="44"/>
      <c r="JV83" s="44"/>
      <c r="JW83" s="44"/>
      <c r="JX83" s="44"/>
      <c r="JY83" s="44"/>
      <c r="JZ83" s="44"/>
      <c r="KA83" s="44"/>
      <c r="KB83" s="44"/>
      <c r="KC83" s="44"/>
      <c r="KD83" s="44"/>
      <c r="KE83" s="44"/>
      <c r="KF83" s="44"/>
      <c r="KG83" s="44"/>
      <c r="KH83" s="461" t="s">
        <v>404</v>
      </c>
      <c r="KI83" s="8"/>
      <c r="KJ83" s="8"/>
      <c r="KK83" s="8"/>
      <c r="KL83" s="8"/>
      <c r="KM83" s="110"/>
      <c r="KN83" s="773"/>
      <c r="KO83" s="773"/>
      <c r="KP83" s="773"/>
    </row>
    <row r="84" spans="1:302" ht="15" customHeight="1" thickBot="1" x14ac:dyDescent="0.35">
      <c r="A84" s="534"/>
      <c r="B84" s="535"/>
      <c r="C84" s="15" t="s">
        <v>357</v>
      </c>
      <c r="D84" s="517" t="str">
        <f ca="1">IF(F84=0,"",F84/$F$88)</f>
        <v/>
      </c>
      <c r="E84" s="517" t="str">
        <f ca="1">IF(F84=0,"",(F84/($F$88+$F$90)))</f>
        <v/>
      </c>
      <c r="F84" s="518">
        <f ca="1">SUMIF(D10:D58, 30, F10:F56)</f>
        <v>0</v>
      </c>
      <c r="G84" s="192"/>
      <c r="H84" s="192"/>
      <c r="I84" s="525"/>
      <c r="J84" s="467"/>
      <c r="K84" s="15" t="s">
        <v>358</v>
      </c>
      <c r="L84" s="517" t="str">
        <f>IF(N84=0,"",N84/$N$87)</f>
        <v/>
      </c>
      <c r="M84" s="517" t="str">
        <f>IF(N84=0,"",(N84/($N$87+$N$90)))</f>
        <v/>
      </c>
      <c r="N84" s="518">
        <f>SUMIF(B10:B56, "LH/50%", F10:F56)</f>
        <v>0</v>
      </c>
      <c r="AP84" s="716"/>
      <c r="AQ84" s="293" t="e">
        <f>#REF!</f>
        <v>#REF!</v>
      </c>
      <c r="AR84" s="716"/>
      <c r="AS84" s="716" t="s">
        <v>916</v>
      </c>
      <c r="AT84" s="711"/>
      <c r="AU84" s="711"/>
      <c r="AV84" s="711"/>
      <c r="AW84" s="711"/>
      <c r="AX84" s="711"/>
      <c r="AY84" s="711"/>
      <c r="AZ84" s="711"/>
      <c r="BA84" s="711"/>
      <c r="BB84" s="711"/>
      <c r="BC84" s="716"/>
      <c r="BD84" s="716"/>
      <c r="BE84" s="716"/>
      <c r="BF84" s="716"/>
      <c r="BG84" s="716"/>
      <c r="BH84" s="716"/>
      <c r="BI84" s="716"/>
      <c r="BJ84" s="716"/>
      <c r="BK84" s="716"/>
      <c r="BL84" s="716"/>
      <c r="BM84" s="716"/>
      <c r="BN84" s="716"/>
      <c r="BO84" s="716"/>
      <c r="BP84" s="716"/>
      <c r="BQ84" s="716"/>
      <c r="BR84" s="716"/>
      <c r="BS84" s="716"/>
      <c r="BT84" s="716"/>
      <c r="BU84" s="716"/>
      <c r="BV84" s="176"/>
      <c r="BW84" s="426" t="s">
        <v>736</v>
      </c>
      <c r="BX84" s="201"/>
      <c r="BY84" s="865" t="e">
        <f>SUM(BY82,BY80,BY29)</f>
        <v>#REF!</v>
      </c>
      <c r="BZ84" s="865" t="e">
        <f>SUM(BZ82,BZ80,BZ29)</f>
        <v>#REF!</v>
      </c>
      <c r="CA84" s="865" t="e">
        <f>SUM(CA82,CA80,CA29)</f>
        <v>#REF!</v>
      </c>
      <c r="CB84" s="420"/>
      <c r="CC84" s="1095" t="e">
        <f>#REF!</f>
        <v>#REF!</v>
      </c>
      <c r="CD84" s="1096"/>
      <c r="CE84" s="1096"/>
      <c r="CF84" s="1096"/>
      <c r="CG84" s="1097"/>
      <c r="CI84" s="716"/>
      <c r="CJ84" s="140" t="s">
        <v>289</v>
      </c>
      <c r="CK84" s="716"/>
      <c r="CL84" s="716"/>
      <c r="CM84" s="716"/>
      <c r="CN84" s="716"/>
      <c r="CO84" s="716"/>
      <c r="CP84" s="716"/>
      <c r="CQ84" s="716"/>
      <c r="CR84" s="716"/>
      <c r="CS84" s="716"/>
      <c r="CT84" s="716"/>
      <c r="CU84" s="716"/>
      <c r="CV84" s="716"/>
      <c r="CW84" s="716"/>
      <c r="CX84" s="716"/>
      <c r="CY84" s="716"/>
      <c r="CZ84" s="716"/>
      <c r="DA84" s="716"/>
      <c r="DB84" s="716"/>
      <c r="DC84" s="716"/>
      <c r="DD84" s="716"/>
      <c r="DE84" s="716"/>
      <c r="DF84" s="716"/>
      <c r="DG84" s="716"/>
      <c r="DH84" s="716"/>
      <c r="DI84" s="716"/>
      <c r="DJ84" s="716"/>
      <c r="DK84" s="716"/>
      <c r="DL84" s="716"/>
      <c r="DM84" s="716"/>
      <c r="DN84" s="716"/>
      <c r="DO84" s="716"/>
      <c r="DP84" s="716"/>
      <c r="DQ84" s="716"/>
      <c r="DR84" s="716"/>
      <c r="DS84" s="716"/>
      <c r="DT84" s="716"/>
      <c r="DU84" s="716"/>
      <c r="DV84" s="716"/>
      <c r="DW84" s="716"/>
      <c r="DX84" s="716"/>
      <c r="FN84" s="835"/>
      <c r="FO84" s="805" t="e">
        <f>#REF!</f>
        <v>#REF!</v>
      </c>
      <c r="FP84" s="1479" t="s">
        <v>1014</v>
      </c>
      <c r="FQ84" s="1479"/>
      <c r="FR84" s="1479"/>
      <c r="FS84" s="1479"/>
      <c r="FT84" s="1479"/>
      <c r="FU84" s="1479"/>
      <c r="FV84" s="1479"/>
      <c r="FW84" s="1479"/>
      <c r="FX84" s="1479"/>
      <c r="FY84" s="1479"/>
      <c r="FZ84" s="1479"/>
      <c r="GA84" s="1479"/>
      <c r="GB84" s="1479"/>
      <c r="GC84" s="1479"/>
      <c r="GD84" s="1479"/>
      <c r="GE84" s="1479"/>
      <c r="GF84" s="1479"/>
      <c r="GG84" s="1479"/>
      <c r="GH84" s="1479"/>
      <c r="GI84" s="1479"/>
      <c r="GJ84" s="1479"/>
      <c r="GK84" s="1479"/>
      <c r="GL84" s="1479"/>
      <c r="GO84" s="266"/>
      <c r="GP84" s="672" t="e">
        <f>#REF!</f>
        <v>#REF!</v>
      </c>
      <c r="GQ84" s="845"/>
      <c r="GR84" s="1356" t="s">
        <v>834</v>
      </c>
      <c r="GS84" s="1356"/>
      <c r="GT84" s="1356"/>
      <c r="GU84" s="1356"/>
      <c r="GV84" s="1356"/>
      <c r="GW84" s="1356"/>
      <c r="GX84" s="1356"/>
      <c r="GY84" s="1356"/>
      <c r="GZ84" s="1356"/>
      <c r="HA84" s="1356"/>
      <c r="HB84" s="1356"/>
      <c r="HC84" s="1356"/>
      <c r="HD84" s="1356"/>
      <c r="HE84" s="1356"/>
      <c r="HF84" s="1356"/>
      <c r="HH84" s="373" t="s">
        <v>387</v>
      </c>
      <c r="HI84" s="1359" t="s">
        <v>813</v>
      </c>
      <c r="HJ84" s="1360"/>
      <c r="HK84" s="1360"/>
      <c r="HL84" s="1360"/>
      <c r="HM84" s="1360"/>
      <c r="HN84" s="1360"/>
      <c r="HO84" s="1360"/>
      <c r="HP84" s="1360"/>
      <c r="HQ84" s="1360"/>
      <c r="HR84" s="1360"/>
      <c r="HS84" s="1360"/>
      <c r="HT84" s="1360"/>
      <c r="HU84" s="1360"/>
      <c r="HV84" s="1360"/>
      <c r="HW84" s="1360"/>
      <c r="HX84" s="1360"/>
      <c r="HY84" s="1360"/>
      <c r="HZ84" s="1360"/>
      <c r="IA84" s="1360"/>
      <c r="IB84" s="1360"/>
      <c r="IC84" s="1360"/>
      <c r="ID84" s="1360"/>
      <c r="IE84" s="1360"/>
      <c r="IF84" s="1360"/>
      <c r="IG84" s="1360"/>
      <c r="IH84" s="1360"/>
      <c r="II84" s="1360"/>
      <c r="IJ84" s="1360"/>
      <c r="IK84" s="1360"/>
      <c r="IL84" s="1360"/>
      <c r="IM84" s="1360"/>
      <c r="IN84" s="1360"/>
      <c r="IO84" s="1360"/>
      <c r="IP84" s="1360"/>
      <c r="IQ84" s="1360"/>
      <c r="IR84" s="1360"/>
      <c r="IS84" s="1360"/>
      <c r="IT84" s="1360"/>
      <c r="IU84" s="1360"/>
      <c r="IV84" s="1360"/>
      <c r="IW84" s="1360"/>
      <c r="IX84" s="1360"/>
      <c r="IY84" s="1360"/>
      <c r="IZ84" s="1361"/>
      <c r="JC84" s="8"/>
      <c r="JD84" s="1335" t="e">
        <f>#REF!</f>
        <v>#REF!</v>
      </c>
      <c r="JE84" s="1336"/>
      <c r="JF84" s="1336"/>
      <c r="JG84" s="1336"/>
      <c r="JH84" s="1336"/>
      <c r="JI84" s="1336"/>
      <c r="JJ84" s="1336"/>
      <c r="JK84" s="1336"/>
      <c r="JL84" s="1336"/>
      <c r="JM84" s="1336"/>
      <c r="JN84" s="1336"/>
      <c r="JO84" s="1336"/>
      <c r="JP84" s="1336"/>
      <c r="JQ84" s="1336"/>
      <c r="JR84" s="1336"/>
      <c r="JS84" s="1336"/>
      <c r="JT84" s="8"/>
      <c r="JU84" s="1352" t="e">
        <f>#REF!</f>
        <v>#REF!</v>
      </c>
      <c r="JV84" s="1352"/>
      <c r="JW84" s="1352"/>
      <c r="JX84" s="1352"/>
      <c r="JY84" s="1352"/>
      <c r="JZ84" s="1352"/>
      <c r="KA84" s="1352"/>
      <c r="KB84" s="1352"/>
      <c r="KC84" s="1352"/>
      <c r="KD84" s="8"/>
      <c r="KE84" s="1353" t="e">
        <f>#REF!</f>
        <v>#REF!</v>
      </c>
      <c r="KF84" s="1353"/>
      <c r="KG84" s="1353"/>
      <c r="KH84" s="1353"/>
      <c r="KI84" s="1353"/>
      <c r="KJ84" s="1353"/>
      <c r="KK84" s="1353"/>
      <c r="KL84" s="1353"/>
      <c r="KM84" s="1354"/>
      <c r="KN84" s="773"/>
      <c r="KO84" s="773"/>
      <c r="KP84" s="773"/>
    </row>
    <row r="85" spans="1:302" ht="15" customHeight="1" thickBot="1" x14ac:dyDescent="0.35">
      <c r="A85" s="534"/>
      <c r="B85" s="535"/>
      <c r="C85" s="15" t="s">
        <v>359</v>
      </c>
      <c r="D85" s="517" t="str">
        <f ca="1">IF(F85=0,"",F85/$F$88)</f>
        <v/>
      </c>
      <c r="E85" s="517" t="str">
        <f ca="1">IF(F85=0,"",(F85/($F$88+$F$90)))</f>
        <v/>
      </c>
      <c r="F85" s="518">
        <f ca="1">SUMIF(D10:D58, 40, F10:F56)</f>
        <v>0</v>
      </c>
      <c r="G85" s="192"/>
      <c r="H85" s="192"/>
      <c r="I85" s="525"/>
      <c r="J85" s="467"/>
      <c r="K85" s="15" t="s">
        <v>360</v>
      </c>
      <c r="L85" s="517" t="str">
        <f>IF(N85=0,"",N85/$N$87)</f>
        <v/>
      </c>
      <c r="M85" s="517" t="str">
        <f>IF(N85=0,"",(N85/($N$87+$N$90)))</f>
        <v/>
      </c>
      <c r="N85" s="518">
        <f>SUMIF(B10:B56, "HH/60%", F10:F56)</f>
        <v>0</v>
      </c>
      <c r="AP85" s="716"/>
      <c r="AQ85" s="29"/>
      <c r="AR85" s="716"/>
      <c r="AS85" s="29"/>
      <c r="AT85" s="716"/>
      <c r="AU85" s="716"/>
      <c r="AV85" s="716"/>
      <c r="AW85" s="716"/>
      <c r="AX85" s="716"/>
      <c r="AY85" s="716"/>
      <c r="AZ85" s="716"/>
      <c r="BA85" s="716"/>
      <c r="BB85" s="716"/>
      <c r="BC85" s="716"/>
      <c r="BD85" s="716"/>
      <c r="BE85" s="716"/>
      <c r="BF85" s="716"/>
      <c r="BG85" s="716"/>
      <c r="BH85" s="716"/>
      <c r="BI85" s="716"/>
      <c r="BJ85" s="716"/>
      <c r="BK85" s="716"/>
      <c r="BL85" s="716"/>
      <c r="BM85" s="716"/>
      <c r="BN85" s="716"/>
      <c r="BO85" s="716"/>
      <c r="BP85" s="716"/>
      <c r="BQ85" s="716"/>
      <c r="BR85" s="716"/>
      <c r="BS85" s="716"/>
      <c r="BT85" s="716"/>
      <c r="BU85" s="708" t="e">
        <f>BT75*50</f>
        <v>#REF!</v>
      </c>
      <c r="BV85" s="536"/>
      <c r="BW85" s="221" t="s">
        <v>202</v>
      </c>
      <c r="BX85" s="714" t="s">
        <v>919</v>
      </c>
      <c r="BY85" s="191"/>
      <c r="BZ85" s="140"/>
      <c r="CA85" s="140"/>
      <c r="CB85" s="715" t="s">
        <v>920</v>
      </c>
      <c r="CC85" s="1095" t="e">
        <f>#REF!</f>
        <v>#REF!</v>
      </c>
      <c r="CD85" s="1096"/>
      <c r="CE85" s="1096"/>
      <c r="CF85" s="1096"/>
      <c r="CG85" s="1097"/>
      <c r="CI85" s="716"/>
      <c r="CJ85" s="140" t="s">
        <v>290</v>
      </c>
      <c r="CK85" s="716"/>
      <c r="CL85" s="716"/>
      <c r="CM85" s="716"/>
      <c r="CN85" s="716"/>
      <c r="CO85" s="716"/>
      <c r="CP85" s="716"/>
      <c r="CQ85" s="716"/>
      <c r="CR85" s="716"/>
      <c r="CS85" s="716"/>
      <c r="CT85" s="716"/>
      <c r="CU85" s="716"/>
      <c r="CV85" s="716"/>
      <c r="CW85" s="716"/>
      <c r="CX85" s="716"/>
      <c r="CY85" s="716"/>
      <c r="CZ85" s="716"/>
      <c r="DA85" s="716"/>
      <c r="DB85" s="716"/>
      <c r="DC85" s="716"/>
      <c r="DD85" s="716"/>
      <c r="DE85" s="716"/>
      <c r="DF85" s="716"/>
      <c r="DG85" s="716"/>
      <c r="DH85" s="716"/>
      <c r="DI85" s="716"/>
      <c r="DJ85" s="716"/>
      <c r="DK85" s="716"/>
      <c r="DL85" s="716"/>
      <c r="DM85" s="716"/>
      <c r="DN85" s="716"/>
      <c r="DO85" s="716"/>
      <c r="DP85" s="716"/>
      <c r="DQ85" s="716"/>
      <c r="DR85" s="716"/>
      <c r="DS85" s="716"/>
      <c r="DT85" s="716"/>
      <c r="DU85" s="716"/>
      <c r="DV85" s="716"/>
      <c r="DW85" s="716"/>
      <c r="DX85" s="716"/>
      <c r="FN85" s="257"/>
      <c r="FO85" s="257"/>
      <c r="FP85" s="1479"/>
      <c r="FQ85" s="1479"/>
      <c r="FR85" s="1479"/>
      <c r="FS85" s="1479"/>
      <c r="FT85" s="1479"/>
      <c r="FU85" s="1479"/>
      <c r="FV85" s="1479"/>
      <c r="FW85" s="1479"/>
      <c r="FX85" s="1479"/>
      <c r="FY85" s="1479"/>
      <c r="FZ85" s="1479"/>
      <c r="GA85" s="1479"/>
      <c r="GB85" s="1479"/>
      <c r="GC85" s="1479"/>
      <c r="GD85" s="1479"/>
      <c r="GE85" s="1479"/>
      <c r="GF85" s="1479"/>
      <c r="GG85" s="1479"/>
      <c r="GH85" s="1479"/>
      <c r="GI85" s="1479"/>
      <c r="GJ85" s="1479"/>
      <c r="GK85" s="1479"/>
      <c r="GL85" s="1479"/>
      <c r="GO85" s="266"/>
      <c r="GP85" s="739"/>
      <c r="GQ85" s="845"/>
      <c r="GR85" s="1356"/>
      <c r="GS85" s="1356"/>
      <c r="GT85" s="1356"/>
      <c r="GU85" s="1356"/>
      <c r="GV85" s="1356"/>
      <c r="GW85" s="1356"/>
      <c r="GX85" s="1356"/>
      <c r="GY85" s="1356"/>
      <c r="GZ85" s="1356"/>
      <c r="HA85" s="1356"/>
      <c r="HB85" s="1356"/>
      <c r="HC85" s="1356"/>
      <c r="HD85" s="1356"/>
      <c r="HE85" s="1356"/>
      <c r="HF85" s="1356"/>
      <c r="HH85" s="153"/>
      <c r="HI85" s="152" t="s">
        <v>926</v>
      </c>
      <c r="HJ85" s="153"/>
      <c r="HK85" s="153"/>
      <c r="HL85" s="153"/>
      <c r="HM85" s="153"/>
      <c r="HN85" s="153"/>
      <c r="HO85" s="153"/>
      <c r="HP85" s="153"/>
      <c r="HQ85" s="153"/>
      <c r="HR85" s="153"/>
      <c r="HS85" s="153"/>
      <c r="HT85" s="153"/>
      <c r="HU85" s="153"/>
      <c r="HV85" s="153"/>
      <c r="HW85" s="153"/>
      <c r="HX85" s="153"/>
      <c r="HY85" s="153"/>
      <c r="HZ85" s="153"/>
      <c r="IA85" s="153"/>
      <c r="IB85" s="153"/>
      <c r="IC85" s="153"/>
      <c r="ID85" s="153"/>
      <c r="IE85" s="153"/>
      <c r="IF85" s="153"/>
      <c r="IG85" s="153"/>
      <c r="IH85" s="153"/>
      <c r="II85" s="153"/>
      <c r="IJ85" s="153"/>
      <c r="IK85" s="153"/>
      <c r="IL85" s="153"/>
      <c r="IM85" s="153"/>
      <c r="IN85" s="153"/>
      <c r="IO85" s="153"/>
      <c r="IP85" s="153"/>
      <c r="IQ85" s="153"/>
      <c r="IR85" s="153"/>
      <c r="IS85" s="153"/>
      <c r="IT85" s="153"/>
      <c r="IU85" s="153"/>
      <c r="IV85" s="153"/>
      <c r="IW85" s="153"/>
      <c r="IX85" s="153"/>
      <c r="IY85" s="153"/>
      <c r="IZ85" s="153"/>
      <c r="JC85" s="8"/>
      <c r="JD85" s="1326" t="s">
        <v>93</v>
      </c>
      <c r="JE85" s="1327"/>
      <c r="JF85" s="1327"/>
      <c r="JG85" s="1327"/>
      <c r="JH85" s="1327"/>
      <c r="JI85" s="1327"/>
      <c r="JJ85" s="1327"/>
      <c r="JK85" s="1327"/>
      <c r="JL85" s="1327"/>
      <c r="JM85" s="1327"/>
      <c r="JN85" s="1327"/>
      <c r="JO85" s="1327"/>
      <c r="JP85" s="1327"/>
      <c r="JQ85" s="1327"/>
      <c r="JR85" s="1327"/>
      <c r="JS85" s="1327"/>
      <c r="JT85" s="8"/>
      <c r="JU85" s="1328" t="s">
        <v>43</v>
      </c>
      <c r="JV85" s="1328"/>
      <c r="JW85" s="1328"/>
      <c r="JX85" s="1328"/>
      <c r="JY85" s="1328"/>
      <c r="JZ85" s="1328"/>
      <c r="KA85" s="1328"/>
      <c r="KB85" s="1328"/>
      <c r="KC85" s="1328"/>
      <c r="KD85" s="8"/>
      <c r="KE85" s="1327" t="s">
        <v>42</v>
      </c>
      <c r="KF85" s="1327"/>
      <c r="KG85" s="1327"/>
      <c r="KH85" s="1327"/>
      <c r="KI85" s="1327"/>
      <c r="KJ85" s="1327"/>
      <c r="KK85" s="1327"/>
      <c r="KL85" s="1327"/>
      <c r="KM85" s="1329"/>
      <c r="KN85" s="773"/>
      <c r="KO85" s="773"/>
      <c r="KP85" s="773"/>
    </row>
    <row r="86" spans="1:302" ht="15" customHeight="1" thickBot="1" x14ac:dyDescent="0.35">
      <c r="A86" s="1072" t="s">
        <v>361</v>
      </c>
      <c r="B86" s="1073"/>
      <c r="C86" s="15" t="s">
        <v>362</v>
      </c>
      <c r="D86" s="517" t="str">
        <f ca="1">IF(F86=0,"",F86/$F$88)</f>
        <v/>
      </c>
      <c r="E86" s="517" t="str">
        <f ca="1">IF(F86=0,"",(F86/($F$88+$F$90)))</f>
        <v/>
      </c>
      <c r="F86" s="518">
        <f ca="1">SUMIF(D10:D58, 50, F10:F56)</f>
        <v>0</v>
      </c>
      <c r="G86" s="192"/>
      <c r="H86" s="192"/>
      <c r="I86" s="1072"/>
      <c r="J86" s="1073"/>
      <c r="K86" s="15" t="s">
        <v>363</v>
      </c>
      <c r="L86" s="517" t="str">
        <f>IF(N86=0,"",N86/$N$87)</f>
        <v/>
      </c>
      <c r="M86" s="517" t="str">
        <f>IF(N86=0,"",(N86/($N$87+$N$90)))</f>
        <v/>
      </c>
      <c r="N86" s="518">
        <f>SUMIF(B10:B56, "HH/80%", F10:F56)</f>
        <v>0</v>
      </c>
      <c r="AP86" s="716"/>
      <c r="AQ86" s="293" t="e">
        <f>#REF!</f>
        <v>#REF!</v>
      </c>
      <c r="AR86" s="716"/>
      <c r="AS86" s="716" t="s">
        <v>917</v>
      </c>
      <c r="AT86" s="716"/>
      <c r="AU86" s="716"/>
      <c r="AV86" s="716"/>
      <c r="AW86" s="716"/>
      <c r="AX86" s="716"/>
      <c r="AY86" s="716"/>
      <c r="AZ86" s="716"/>
      <c r="BA86" s="716"/>
      <c r="BB86" s="716"/>
      <c r="BC86" s="716"/>
      <c r="BD86" s="716"/>
      <c r="BE86" s="716"/>
      <c r="BF86" s="716"/>
      <c r="BG86" s="716"/>
      <c r="BH86" s="716"/>
      <c r="BI86" s="716"/>
      <c r="BJ86" s="716"/>
      <c r="BK86" s="716"/>
      <c r="BL86" s="716"/>
      <c r="BM86" s="716"/>
      <c r="BN86" s="716"/>
      <c r="BO86" s="716"/>
      <c r="BP86" s="716"/>
      <c r="BQ86" s="716"/>
      <c r="BR86" s="716"/>
      <c r="BS86" s="716"/>
      <c r="BT86" s="716"/>
      <c r="BU86" s="716"/>
      <c r="BV86" s="536"/>
      <c r="BW86" s="700" t="s">
        <v>203</v>
      </c>
      <c r="BX86" s="704" t="e">
        <f>IF(BY86=0,0,(BY86+BY87)/(BY$80+BY$29+BY$82))</f>
        <v>#REF!</v>
      </c>
      <c r="BY86" s="203" t="e">
        <f>#REF!</f>
        <v>#REF!</v>
      </c>
      <c r="BZ86" s="203" t="e">
        <f>#REF!</f>
        <v>#REF!</v>
      </c>
      <c r="CA86" s="203" t="e">
        <f>#REF!</f>
        <v>#REF!</v>
      </c>
      <c r="CB86" s="726" t="e">
        <f>IF(BY86=0,0,(CA86+CA87)/(CA$80+CA$29+CA$82))</f>
        <v>#REF!</v>
      </c>
      <c r="CC86" s="1095" t="e">
        <f>#REF!</f>
        <v>#REF!</v>
      </c>
      <c r="CD86" s="1096"/>
      <c r="CE86" s="1096"/>
      <c r="CF86" s="1096"/>
      <c r="CG86" s="1097"/>
      <c r="GO86" s="451"/>
      <c r="GP86" s="615" t="e">
        <f>#REF!</f>
        <v>#REF!</v>
      </c>
      <c r="GQ86" s="845"/>
      <c r="GR86" s="1357" t="s">
        <v>1026</v>
      </c>
      <c r="GS86" s="1357"/>
      <c r="GT86" s="1357"/>
      <c r="GU86" s="1357"/>
      <c r="GV86" s="1357"/>
      <c r="GW86" s="1357"/>
      <c r="GX86" s="1357"/>
      <c r="GY86" s="1357"/>
      <c r="GZ86" s="1357"/>
      <c r="HA86" s="1357"/>
      <c r="HB86" s="1357"/>
      <c r="HC86" s="1357"/>
      <c r="HD86" s="1357"/>
      <c r="HE86" s="835"/>
      <c r="HF86" s="835"/>
      <c r="HH86" s="153"/>
      <c r="HI86" s="153" t="s">
        <v>37</v>
      </c>
      <c r="HJ86" s="153"/>
      <c r="HK86" s="153"/>
      <c r="HL86" s="153"/>
      <c r="HM86" s="153"/>
      <c r="HN86" s="153"/>
      <c r="HO86" s="153"/>
      <c r="HP86" s="153"/>
      <c r="HQ86" s="153"/>
      <c r="HR86" s="153"/>
      <c r="HS86" s="153"/>
      <c r="HT86" s="153"/>
      <c r="HU86" s="153"/>
      <c r="HV86" s="153"/>
      <c r="HW86" s="153"/>
      <c r="HX86" s="153"/>
      <c r="HY86" s="153"/>
      <c r="HZ86" s="153"/>
      <c r="IA86" s="153"/>
      <c r="IB86" s="153"/>
      <c r="IC86" s="153"/>
      <c r="ID86" s="153"/>
      <c r="IE86" s="153"/>
      <c r="IF86" s="153"/>
      <c r="IG86" s="153"/>
      <c r="IH86" s="153"/>
      <c r="II86" s="153"/>
      <c r="IJ86" s="153"/>
      <c r="IK86" s="153"/>
      <c r="IL86" s="153"/>
      <c r="IM86" s="153"/>
      <c r="IN86" s="153"/>
      <c r="IO86" s="153"/>
      <c r="IP86" s="153"/>
      <c r="IQ86" s="153"/>
      <c r="IR86" s="153"/>
      <c r="IS86" s="153"/>
      <c r="IT86" s="153"/>
      <c r="IU86" s="153"/>
      <c r="IV86" s="153"/>
      <c r="IW86" s="153"/>
      <c r="IX86" s="153"/>
      <c r="IY86" s="153"/>
      <c r="IZ86" s="153"/>
      <c r="JC86" s="8"/>
      <c r="JD86" s="51"/>
      <c r="JE86" s="8"/>
      <c r="JF86" s="8"/>
      <c r="JG86" s="8"/>
      <c r="JH86" s="8"/>
      <c r="JI86" s="8"/>
      <c r="JJ86" s="8"/>
      <c r="JK86" s="8"/>
      <c r="JL86" s="8"/>
      <c r="JM86" s="8"/>
      <c r="JN86" s="8"/>
      <c r="JO86" s="8"/>
      <c r="JP86" s="8"/>
      <c r="JQ86" s="8"/>
      <c r="JR86" s="8"/>
      <c r="JS86" s="8"/>
      <c r="JT86" s="8"/>
      <c r="JU86" s="8"/>
      <c r="JV86" s="8"/>
      <c r="JW86" s="8"/>
      <c r="JX86" s="8"/>
      <c r="JY86" s="8"/>
      <c r="JZ86" s="8"/>
      <c r="KA86" s="8"/>
      <c r="KB86" s="46"/>
      <c r="KC86" s="8"/>
      <c r="KD86" s="8"/>
      <c r="KE86" s="8"/>
      <c r="KF86" s="8"/>
      <c r="KG86" s="8"/>
      <c r="KH86" s="8"/>
      <c r="KI86" s="8"/>
      <c r="KJ86" s="8"/>
      <c r="KK86" s="8"/>
      <c r="KL86" s="8"/>
      <c r="KM86" s="110"/>
      <c r="KN86" s="773"/>
      <c r="KO86" s="773"/>
      <c r="KP86" s="773"/>
    </row>
    <row r="87" spans="1:302" ht="15" customHeight="1" x14ac:dyDescent="0.3">
      <c r="A87" s="1072" t="s">
        <v>367</v>
      </c>
      <c r="B87" s="1073"/>
      <c r="C87" s="15" t="s">
        <v>364</v>
      </c>
      <c r="D87" s="517" t="str">
        <f ca="1">IF(F87=0,"",F87/$F$88)</f>
        <v/>
      </c>
      <c r="E87" s="517" t="str">
        <f ca="1">IF(F87=0,"",(F87/($F$88+$F$90)))</f>
        <v/>
      </c>
      <c r="F87" s="518">
        <f ca="1">SUMIF(D10:D58, 60, F10:F56)</f>
        <v>0</v>
      </c>
      <c r="G87" s="192"/>
      <c r="H87" s="192"/>
      <c r="I87" s="1072" t="s">
        <v>831</v>
      </c>
      <c r="J87" s="1073"/>
      <c r="K87" s="126" t="s">
        <v>829</v>
      </c>
      <c r="L87" s="522"/>
      <c r="M87" s="127"/>
      <c r="N87" s="523">
        <f>SUM(N83:N86)</f>
        <v>0</v>
      </c>
      <c r="AP87" s="716"/>
      <c r="AQ87" s="29"/>
      <c r="AR87" s="716"/>
      <c r="AS87" s="29"/>
      <c r="AT87" s="716"/>
      <c r="AU87" s="716"/>
      <c r="AV87" s="716"/>
      <c r="AW87" s="716"/>
      <c r="AX87" s="716"/>
      <c r="AY87" s="716"/>
      <c r="AZ87" s="716"/>
      <c r="BA87" s="716"/>
      <c r="BB87" s="716"/>
      <c r="BC87" s="716"/>
      <c r="BD87" s="716"/>
      <c r="BE87" s="716"/>
      <c r="BF87" s="716"/>
      <c r="BG87" s="716"/>
      <c r="BH87" s="716"/>
      <c r="BI87" s="716"/>
      <c r="BJ87" s="716"/>
      <c r="BK87" s="716"/>
      <c r="BL87" s="716"/>
      <c r="BM87" s="716"/>
      <c r="BN87" s="716"/>
      <c r="BO87" s="716"/>
      <c r="BP87" s="716"/>
      <c r="BQ87" s="716"/>
      <c r="BR87" s="716"/>
      <c r="BS87" s="716"/>
      <c r="BT87" s="716"/>
      <c r="BU87" s="708" t="e">
        <f>IF(BU82&lt;BU85, BU82,BU85)+BU77</f>
        <v>#REF!</v>
      </c>
      <c r="BV87" s="536"/>
      <c r="BW87" s="189" t="s">
        <v>204</v>
      </c>
      <c r="BX87" s="713"/>
      <c r="BY87" s="203" t="e">
        <f>#REF!</f>
        <v>#REF!</v>
      </c>
      <c r="BZ87" s="203" t="e">
        <f>#REF!</f>
        <v>#REF!</v>
      </c>
      <c r="CA87" s="203" t="e">
        <f>#REF!</f>
        <v>#REF!</v>
      </c>
      <c r="CB87" s="727"/>
      <c r="CC87" s="1095" t="e">
        <f>#REF!</f>
        <v>#REF!</v>
      </c>
      <c r="CD87" s="1096"/>
      <c r="CE87" s="1096"/>
      <c r="CF87" s="1096"/>
      <c r="CG87" s="1097"/>
      <c r="GO87" s="451"/>
      <c r="GP87" s="569"/>
      <c r="GQ87" s="845"/>
      <c r="GR87" s="569"/>
      <c r="GS87" s="1578" t="s">
        <v>1025</v>
      </c>
      <c r="GT87" s="1578"/>
      <c r="GU87" s="1578"/>
      <c r="GV87" s="1578"/>
      <c r="GW87" s="1578"/>
      <c r="GX87" s="1578"/>
      <c r="GY87" s="1578"/>
      <c r="GZ87" s="1578"/>
      <c r="HA87" s="1578"/>
      <c r="HB87" s="1578"/>
      <c r="HC87" s="1578"/>
      <c r="HD87" s="1578"/>
      <c r="HE87" s="1578"/>
      <c r="HF87" s="1578"/>
      <c r="HH87" s="153"/>
      <c r="HI87" s="153"/>
      <c r="HJ87" s="153"/>
      <c r="HK87" s="153"/>
      <c r="HL87" s="153"/>
      <c r="HM87" s="153"/>
      <c r="HN87" s="153"/>
      <c r="HO87" s="153"/>
      <c r="HP87" s="153"/>
      <c r="HQ87" s="153"/>
      <c r="HR87" s="153"/>
      <c r="HS87" s="153"/>
      <c r="HT87" s="153"/>
      <c r="HU87" s="153"/>
      <c r="HV87" s="153"/>
      <c r="HW87" s="153"/>
      <c r="HX87" s="153"/>
      <c r="HY87" s="153"/>
      <c r="HZ87" s="153"/>
      <c r="IA87" s="153"/>
      <c r="IB87" s="153"/>
      <c r="IC87" s="153"/>
      <c r="ID87" s="153"/>
      <c r="IE87" s="153"/>
      <c r="IF87" s="153"/>
      <c r="IG87" s="153"/>
      <c r="IH87" s="153"/>
      <c r="II87" s="153"/>
      <c r="IJ87" s="153"/>
      <c r="IK87" s="153"/>
      <c r="IL87" s="153"/>
      <c r="IM87" s="153"/>
      <c r="IN87" s="153"/>
      <c r="IO87" s="153"/>
      <c r="IP87" s="153"/>
      <c r="IQ87" s="153"/>
      <c r="IR87" s="153"/>
      <c r="IS87" s="153"/>
      <c r="IT87" s="153"/>
      <c r="IU87" s="153"/>
      <c r="IV87" s="153"/>
      <c r="IW87" s="153"/>
      <c r="IX87" s="153"/>
      <c r="IY87" s="153"/>
      <c r="IZ87" s="153"/>
      <c r="JC87" s="8"/>
      <c r="JD87" s="462" t="s">
        <v>41</v>
      </c>
      <c r="JE87" s="772"/>
      <c r="JF87" s="772"/>
      <c r="JG87" s="388"/>
      <c r="JH87" s="389"/>
      <c r="JI87" s="389"/>
      <c r="JJ87" s="390"/>
      <c r="JK87" s="1402" t="e">
        <f>#REF!</f>
        <v>#REF!</v>
      </c>
      <c r="JL87" s="1403"/>
      <c r="JM87" s="1404"/>
      <c r="JN87" s="8"/>
      <c r="JO87" s="8"/>
      <c r="JP87" s="8"/>
      <c r="JQ87" s="8"/>
      <c r="JR87" s="8"/>
      <c r="JS87" s="8"/>
      <c r="JT87" s="8"/>
      <c r="JU87" s="8"/>
      <c r="JV87" s="8"/>
      <c r="JW87" s="8"/>
      <c r="JX87" s="8"/>
      <c r="JY87" s="8"/>
      <c r="JZ87" s="8"/>
      <c r="KA87" s="8"/>
      <c r="KB87" s="8"/>
      <c r="KC87" s="8"/>
      <c r="KD87" s="8"/>
      <c r="KE87" s="774"/>
      <c r="KF87" s="774"/>
      <c r="KG87" s="774"/>
      <c r="KH87" s="774"/>
      <c r="KI87" s="774"/>
      <c r="KJ87" s="1405"/>
      <c r="KK87" s="1405"/>
      <c r="KL87" s="1405"/>
      <c r="KM87" s="110"/>
      <c r="KN87" s="773"/>
      <c r="KO87" s="773"/>
      <c r="KP87" s="773"/>
    </row>
    <row r="88" spans="1:302" ht="15" customHeight="1" x14ac:dyDescent="0.3">
      <c r="A88" s="1072" t="s">
        <v>370</v>
      </c>
      <c r="B88" s="1073"/>
      <c r="C88" s="126" t="s">
        <v>365</v>
      </c>
      <c r="D88" s="537"/>
      <c r="E88" s="537"/>
      <c r="F88" s="523">
        <f ca="1">SUM(F84:F87)</f>
        <v>0</v>
      </c>
      <c r="G88" s="192"/>
      <c r="H88" s="192"/>
      <c r="I88" s="525"/>
      <c r="J88" s="467"/>
      <c r="K88" s="15" t="s">
        <v>366</v>
      </c>
      <c r="L88" s="517"/>
      <c r="M88" s="16"/>
      <c r="N88" s="518">
        <f>SUMIF(B10:B56, "EO", F10:F56)</f>
        <v>0</v>
      </c>
      <c r="AP88" s="716"/>
      <c r="AQ88" s="716"/>
      <c r="AR88" s="716"/>
      <c r="AS88" s="716"/>
      <c r="AT88" s="716"/>
      <c r="AU88" s="716"/>
      <c r="AV88" s="716"/>
      <c r="AW88" s="716"/>
      <c r="AX88" s="716"/>
      <c r="AY88" s="716"/>
      <c r="AZ88" s="716"/>
      <c r="BA88" s="716"/>
      <c r="BB88" s="716"/>
      <c r="BC88" s="716"/>
      <c r="BD88" s="716"/>
      <c r="BE88" s="716"/>
      <c r="BF88" s="716"/>
      <c r="BG88" s="716"/>
      <c r="BH88" s="716"/>
      <c r="BI88" s="716"/>
      <c r="BJ88" s="716"/>
      <c r="BK88" s="716"/>
      <c r="BL88" s="716"/>
      <c r="BM88" s="716"/>
      <c r="BN88" s="716"/>
      <c r="BO88" s="716"/>
      <c r="BP88" s="716"/>
      <c r="BQ88" s="716"/>
      <c r="BR88" s="716"/>
      <c r="BS88" s="716"/>
      <c r="BT88" s="716"/>
      <c r="BU88" s="716"/>
      <c r="BV88" s="536"/>
      <c r="BW88" s="700" t="s">
        <v>205</v>
      </c>
      <c r="BX88" s="704" t="e">
        <f>IF(BY88=0,0,(BY88+BY89)/(BY$80+BY$29+BY$82))</f>
        <v>#REF!</v>
      </c>
      <c r="BY88" s="203" t="e">
        <f>#REF!</f>
        <v>#REF!</v>
      </c>
      <c r="BZ88" s="203" t="e">
        <f>#REF!</f>
        <v>#REF!</v>
      </c>
      <c r="CA88" s="203" t="e">
        <f>#REF!</f>
        <v>#REF!</v>
      </c>
      <c r="CB88" s="726" t="e">
        <f>IF(BY88=0,0,(CA88+CA89)/(CA$80+CA$29+CA$82))</f>
        <v>#REF!</v>
      </c>
      <c r="CC88" s="1095" t="e">
        <f>#REF!</f>
        <v>#REF!</v>
      </c>
      <c r="CD88" s="1096"/>
      <c r="CE88" s="1096"/>
      <c r="CF88" s="1096"/>
      <c r="CG88" s="1097"/>
      <c r="GO88" s="451"/>
      <c r="GP88" s="569"/>
      <c r="GQ88" s="845"/>
      <c r="GR88" s="822"/>
      <c r="GS88" s="1578"/>
      <c r="GT88" s="1578"/>
      <c r="GU88" s="1578"/>
      <c r="GV88" s="1578"/>
      <c r="GW88" s="1578"/>
      <c r="GX88" s="1578"/>
      <c r="GY88" s="1578"/>
      <c r="GZ88" s="1578"/>
      <c r="HA88" s="1578"/>
      <c r="HB88" s="1578"/>
      <c r="HC88" s="1578"/>
      <c r="HD88" s="1578"/>
      <c r="HE88" s="1578"/>
      <c r="HF88" s="1578"/>
      <c r="HH88" s="153"/>
      <c r="HI88" s="153"/>
      <c r="HJ88" s="1592" t="s">
        <v>36</v>
      </c>
      <c r="HK88" s="1592"/>
      <c r="HL88" s="1592"/>
      <c r="HM88" s="1592"/>
      <c r="HN88" s="1592"/>
      <c r="HO88" s="1592"/>
      <c r="HP88" s="1592"/>
      <c r="HQ88" s="1592"/>
      <c r="HR88" s="1592"/>
      <c r="HS88" s="1592"/>
      <c r="HT88" s="1592"/>
      <c r="HU88" s="1592"/>
      <c r="HV88" s="1592"/>
      <c r="HW88" s="1592"/>
      <c r="HX88" s="1592"/>
      <c r="HY88" s="1592"/>
      <c r="HZ88" s="1592"/>
      <c r="IA88" s="1592"/>
      <c r="IB88" s="1592"/>
      <c r="IC88" s="1592"/>
      <c r="ID88" s="1592"/>
      <c r="IE88" s="1592"/>
      <c r="IF88" s="1593" t="s">
        <v>811</v>
      </c>
      <c r="IG88" s="1594"/>
      <c r="IH88" s="1594"/>
      <c r="II88" s="1594"/>
      <c r="IJ88" s="1594"/>
      <c r="IK88" s="1594"/>
      <c r="IL88" s="1594"/>
      <c r="IM88" s="1594"/>
      <c r="IN88" s="1594"/>
      <c r="IO88" s="1594"/>
      <c r="IP88" s="1594"/>
      <c r="IQ88" s="1594"/>
      <c r="IR88" s="1594"/>
      <c r="IS88" s="1594"/>
      <c r="IT88" s="1594"/>
      <c r="IU88" s="1594"/>
      <c r="IV88" s="1594"/>
      <c r="IW88" s="1594"/>
      <c r="IX88" s="1594"/>
      <c r="IY88" s="1594"/>
      <c r="IZ88" s="1595"/>
      <c r="JC88" s="8"/>
      <c r="JD88" s="463"/>
      <c r="JE88" s="8"/>
      <c r="JF88" s="8"/>
      <c r="JG88" s="8"/>
      <c r="JH88" s="8"/>
      <c r="JI88" s="8"/>
      <c r="JJ88" s="8"/>
      <c r="JK88" s="8"/>
      <c r="JL88" s="8"/>
      <c r="JM88" s="8"/>
      <c r="JN88" s="8"/>
      <c r="JO88" s="8"/>
      <c r="JP88" s="8"/>
      <c r="JQ88" s="8"/>
      <c r="JR88" s="8"/>
      <c r="JS88" s="8"/>
      <c r="JT88" s="8"/>
      <c r="JU88" s="8"/>
      <c r="JV88" s="8"/>
      <c r="JW88" s="8"/>
      <c r="JX88" s="8"/>
      <c r="JY88" s="8"/>
      <c r="JZ88" s="8"/>
      <c r="KA88" s="8"/>
      <c r="KB88" s="8"/>
      <c r="KC88" s="8"/>
      <c r="KD88" s="8"/>
      <c r="KE88" s="8"/>
      <c r="KF88" s="8"/>
      <c r="KG88" s="774"/>
      <c r="KH88" s="774"/>
      <c r="KI88" s="774"/>
      <c r="KJ88" s="8"/>
      <c r="KK88" s="8"/>
      <c r="KL88" s="8"/>
      <c r="KM88" s="110"/>
      <c r="KN88" s="773"/>
      <c r="KO88" s="773"/>
      <c r="KP88" s="773"/>
    </row>
    <row r="89" spans="1:302" ht="15" customHeight="1" thickBot="1" x14ac:dyDescent="0.35">
      <c r="A89" s="534"/>
      <c r="B89" s="535"/>
      <c r="C89" s="22" t="s">
        <v>368</v>
      </c>
      <c r="D89" s="538"/>
      <c r="E89" s="538"/>
      <c r="F89" s="518">
        <f ca="1">SUMIF(D10:D58, "MR", F10:F56)</f>
        <v>0</v>
      </c>
      <c r="G89" s="192"/>
      <c r="H89" s="192"/>
      <c r="I89" s="525"/>
      <c r="J89" s="467"/>
      <c r="K89" s="15" t="s">
        <v>352</v>
      </c>
      <c r="L89" s="16"/>
      <c r="M89" s="16"/>
      <c r="N89" s="518">
        <f>SUMIF(B10:B56, "MR", F10:F56)</f>
        <v>0</v>
      </c>
      <c r="AP89" s="682" t="s">
        <v>610</v>
      </c>
      <c r="AQ89" s="683"/>
      <c r="AR89" s="683"/>
      <c r="AS89" s="683"/>
      <c r="AT89" s="683"/>
      <c r="AU89" s="683"/>
      <c r="AV89" s="683"/>
      <c r="AW89" s="683"/>
      <c r="AX89" s="683"/>
      <c r="AY89" s="683"/>
      <c r="AZ89" s="683"/>
      <c r="BA89" s="257"/>
      <c r="BB89" s="257"/>
      <c r="BC89" s="716"/>
      <c r="BD89" s="716"/>
      <c r="BE89" s="716"/>
      <c r="BF89" s="716"/>
      <c r="BG89" s="716"/>
      <c r="BH89" s="716"/>
      <c r="BI89" s="716"/>
      <c r="BJ89" s="716"/>
      <c r="BK89" s="716"/>
      <c r="BL89" s="716"/>
      <c r="BM89" s="716"/>
      <c r="BN89" s="716"/>
      <c r="BO89" s="716"/>
      <c r="BP89" s="716"/>
      <c r="BQ89" s="716"/>
      <c r="BR89" s="716"/>
      <c r="BS89" s="716"/>
      <c r="BT89" s="716"/>
      <c r="BU89" s="716"/>
      <c r="BV89" s="511"/>
      <c r="BW89" s="189" t="s">
        <v>206</v>
      </c>
      <c r="BX89" s="713"/>
      <c r="BY89" s="203" t="e">
        <f>#REF!</f>
        <v>#REF!</v>
      </c>
      <c r="BZ89" s="203" t="e">
        <f>#REF!</f>
        <v>#REF!</v>
      </c>
      <c r="CA89" s="203" t="e">
        <f>#REF!</f>
        <v>#REF!</v>
      </c>
      <c r="CB89" s="727"/>
      <c r="CC89" s="1095" t="e">
        <f>#REF!</f>
        <v>#REF!</v>
      </c>
      <c r="CD89" s="1096"/>
      <c r="CE89" s="1096"/>
      <c r="CF89" s="1096"/>
      <c r="CG89" s="1097"/>
      <c r="GO89" s="451"/>
      <c r="GP89" s="569"/>
      <c r="GQ89" s="845"/>
      <c r="GR89" s="820"/>
      <c r="GS89" s="820"/>
      <c r="GT89" s="820"/>
      <c r="GU89" s="820"/>
      <c r="GV89" s="820"/>
      <c r="GW89" s="820"/>
      <c r="GX89" s="820"/>
      <c r="GY89" s="820"/>
      <c r="GZ89" s="820"/>
      <c r="HA89" s="820"/>
      <c r="HB89" s="820"/>
      <c r="HC89" s="820"/>
      <c r="HD89" s="820"/>
      <c r="HE89" s="820"/>
      <c r="HF89" s="820"/>
      <c r="HH89" s="153"/>
      <c r="HI89" s="153"/>
      <c r="HJ89" s="1596" t="s">
        <v>34</v>
      </c>
      <c r="HK89" s="1597"/>
      <c r="HL89" s="1597"/>
      <c r="HM89" s="1597"/>
      <c r="HN89" s="1597"/>
      <c r="HO89" s="1597"/>
      <c r="HP89" s="1598"/>
      <c r="HQ89" s="1599" t="s">
        <v>732</v>
      </c>
      <c r="HR89" s="1600"/>
      <c r="HS89" s="1600"/>
      <c r="HT89" s="1600"/>
      <c r="HU89" s="1600"/>
      <c r="HV89" s="1600"/>
      <c r="HW89" s="1601"/>
      <c r="HX89" s="1602" t="s">
        <v>609</v>
      </c>
      <c r="HY89" s="1603"/>
      <c r="HZ89" s="1603"/>
      <c r="IA89" s="1603"/>
      <c r="IB89" s="1603"/>
      <c r="IC89" s="1603"/>
      <c r="ID89" s="1603"/>
      <c r="IE89" s="1604"/>
      <c r="IF89" s="1602" t="s">
        <v>35</v>
      </c>
      <c r="IG89" s="1603"/>
      <c r="IH89" s="1603"/>
      <c r="II89" s="1603"/>
      <c r="IJ89" s="1603"/>
      <c r="IK89" s="1603"/>
      <c r="IL89" s="1603"/>
      <c r="IM89" s="1604"/>
      <c r="IN89" s="1602" t="s">
        <v>924</v>
      </c>
      <c r="IO89" s="1603"/>
      <c r="IP89" s="1603"/>
      <c r="IQ89" s="1603"/>
      <c r="IR89" s="1603"/>
      <c r="IS89" s="1603"/>
      <c r="IT89" s="1603"/>
      <c r="IU89" s="1603"/>
      <c r="IV89" s="1604"/>
      <c r="IW89" s="1605" t="s">
        <v>1056</v>
      </c>
      <c r="IX89" s="1606"/>
      <c r="IY89" s="1606"/>
      <c r="IZ89" s="1607"/>
      <c r="JC89" s="8"/>
      <c r="JD89" s="464" t="s">
        <v>417</v>
      </c>
      <c r="JE89" s="465"/>
      <c r="JF89" s="465"/>
      <c r="JG89" s="465"/>
      <c r="JH89" s="465"/>
      <c r="JI89" s="465"/>
      <c r="JJ89" s="465"/>
      <c r="JK89" s="465"/>
      <c r="JL89" s="465"/>
      <c r="JM89" s="465"/>
      <c r="JN89" s="465"/>
      <c r="JO89" s="465"/>
      <c r="JP89" s="465"/>
      <c r="JQ89" s="465"/>
      <c r="JR89" s="465"/>
      <c r="JS89" s="465"/>
      <c r="JT89" s="465"/>
      <c r="JU89" s="465"/>
      <c r="JV89" s="465"/>
      <c r="JW89" s="465"/>
      <c r="JX89" s="465"/>
      <c r="JY89" s="465"/>
      <c r="JZ89" s="465"/>
      <c r="KA89" s="465"/>
      <c r="KB89" s="465"/>
      <c r="KC89" s="465"/>
      <c r="KD89" s="45"/>
      <c r="KE89" s="770"/>
      <c r="KF89" s="770"/>
      <c r="KG89" s="770"/>
      <c r="KH89" s="770"/>
      <c r="KI89" s="770"/>
      <c r="KJ89" s="1406" t="e">
        <f>#REF!</f>
        <v>#REF!</v>
      </c>
      <c r="KK89" s="1406"/>
      <c r="KL89" s="1406"/>
      <c r="KM89" s="771"/>
      <c r="KN89" s="773"/>
      <c r="KO89" s="773"/>
      <c r="KP89" s="773"/>
    </row>
    <row r="90" spans="1:302" ht="15" customHeight="1" thickBot="1" x14ac:dyDescent="0.35">
      <c r="A90" s="534"/>
      <c r="B90" s="535"/>
      <c r="C90" s="128" t="s">
        <v>369</v>
      </c>
      <c r="D90" s="539"/>
      <c r="E90" s="539"/>
      <c r="F90" s="527">
        <f ca="1">SUM(F89)</f>
        <v>0</v>
      </c>
      <c r="G90" s="192"/>
      <c r="H90" s="192"/>
      <c r="I90" s="525"/>
      <c r="J90" s="467"/>
      <c r="K90" s="130" t="s">
        <v>353</v>
      </c>
      <c r="L90" s="131"/>
      <c r="M90" s="131"/>
      <c r="N90" s="527">
        <f>SUM(N88:N89)</f>
        <v>0</v>
      </c>
      <c r="AP90" s="290"/>
      <c r="AQ90" s="290"/>
      <c r="AR90" s="290"/>
      <c r="AS90" s="290"/>
      <c r="AT90" s="290"/>
      <c r="AU90" s="290"/>
      <c r="AV90" s="290"/>
      <c r="AW90" s="290"/>
      <c r="AX90" s="290"/>
      <c r="AY90" s="290"/>
      <c r="AZ90" s="290"/>
      <c r="BA90" s="290"/>
      <c r="BB90" s="290"/>
      <c r="BC90" s="716"/>
      <c r="BD90" s="716"/>
      <c r="BE90" s="716"/>
      <c r="BF90" s="716"/>
      <c r="BG90" s="716"/>
      <c r="BH90" s="716"/>
      <c r="BI90" s="716"/>
      <c r="BJ90" s="716"/>
      <c r="BK90" s="716"/>
      <c r="BL90" s="716"/>
      <c r="BM90" s="716"/>
      <c r="BN90" s="716"/>
      <c r="BO90" s="716"/>
      <c r="BP90" s="716"/>
      <c r="BQ90" s="716"/>
      <c r="BR90" s="716"/>
      <c r="BS90" s="716"/>
      <c r="BT90" s="716"/>
      <c r="BU90" s="716"/>
      <c r="BV90" s="155"/>
      <c r="BW90" s="700" t="s">
        <v>207</v>
      </c>
      <c r="BX90" s="704" t="e">
        <f>IF(BY90=0,0,(BY90)/(BY$80+BY$29+BY$82))</f>
        <v>#REF!</v>
      </c>
      <c r="BY90" s="203" t="e">
        <f>#REF!</f>
        <v>#REF!</v>
      </c>
      <c r="BZ90" s="203" t="e">
        <f>#REF!</f>
        <v>#REF!</v>
      </c>
      <c r="CA90" s="203" t="e">
        <f>#REF!</f>
        <v>#REF!</v>
      </c>
      <c r="CB90" s="726" t="e">
        <f>IF(BY90=0,0,(CA90)/(CA$80+CA$29+CA$82))</f>
        <v>#REF!</v>
      </c>
      <c r="CC90" s="1095" t="e">
        <f>#REF!</f>
        <v>#REF!</v>
      </c>
      <c r="CD90" s="1096"/>
      <c r="CE90" s="1096"/>
      <c r="CF90" s="1096"/>
      <c r="CG90" s="1097"/>
      <c r="GO90" s="266"/>
      <c r="GP90" s="617" t="e">
        <f>#REF!</f>
        <v>#REF!</v>
      </c>
      <c r="GQ90" s="845"/>
      <c r="GR90" s="1579" t="s">
        <v>1028</v>
      </c>
      <c r="GS90" s="1580"/>
      <c r="GT90" s="1580"/>
      <c r="GU90" s="1580"/>
      <c r="GV90" s="1580"/>
      <c r="GW90" s="1580"/>
      <c r="GX90" s="1580"/>
      <c r="GY90" s="1580"/>
      <c r="GZ90" s="1580"/>
      <c r="HA90" s="1580"/>
      <c r="HB90" s="1580"/>
      <c r="HC90" s="1580"/>
      <c r="HD90" s="1580"/>
      <c r="HE90" s="1580"/>
      <c r="HF90" s="1580"/>
      <c r="HH90" s="153"/>
      <c r="HI90" s="153"/>
      <c r="HJ90" s="375"/>
      <c r="HK90" s="376"/>
      <c r="HL90" s="1618" t="e">
        <f>#REF!</f>
        <v>#REF!</v>
      </c>
      <c r="HM90" s="1619"/>
      <c r="HN90" s="1620"/>
      <c r="HO90" s="376"/>
      <c r="HP90" s="377"/>
      <c r="HQ90" s="378"/>
      <c r="HR90" s="379"/>
      <c r="HS90" s="1618" t="e">
        <f>#REF!</f>
        <v>#REF!</v>
      </c>
      <c r="HT90" s="1619"/>
      <c r="HU90" s="1620"/>
      <c r="HV90" s="378"/>
      <c r="HW90" s="379"/>
      <c r="HX90" s="378"/>
      <c r="HY90" s="380"/>
      <c r="HZ90" s="379"/>
      <c r="IA90" s="1618" t="e">
        <f>#REF!</f>
        <v>#REF!</v>
      </c>
      <c r="IB90" s="1619"/>
      <c r="IC90" s="1620"/>
      <c r="ID90" s="378"/>
      <c r="IE90" s="379"/>
      <c r="IF90" s="380"/>
      <c r="IG90" s="379"/>
      <c r="IH90" s="1618" t="e">
        <f>#REF!</f>
        <v>#REF!</v>
      </c>
      <c r="II90" s="1619"/>
      <c r="IJ90" s="1619"/>
      <c r="IK90" s="1620"/>
      <c r="IL90" s="378"/>
      <c r="IM90" s="379"/>
      <c r="IN90" s="380"/>
      <c r="IO90" s="380"/>
      <c r="IP90" s="379"/>
      <c r="IQ90" s="1618" t="e">
        <f>#REF!</f>
        <v>#REF!</v>
      </c>
      <c r="IR90" s="1619"/>
      <c r="IS90" s="1620"/>
      <c r="IT90" s="378"/>
      <c r="IU90" s="380"/>
      <c r="IV90" s="379"/>
      <c r="IW90" s="833"/>
      <c r="IX90" s="1621" t="e">
        <f>#REF!</f>
        <v>#REF!</v>
      </c>
      <c r="IY90" s="1621"/>
      <c r="IZ90" s="833"/>
      <c r="JC90" s="8"/>
      <c r="JD90" s="467"/>
      <c r="JE90" s="8"/>
      <c r="JF90" s="8"/>
      <c r="JG90" s="8"/>
      <c r="JH90" s="8"/>
      <c r="JI90" s="8"/>
      <c r="JJ90" s="8"/>
      <c r="JK90" s="8"/>
      <c r="JL90" s="8"/>
      <c r="JM90" s="8"/>
      <c r="JN90" s="8"/>
      <c r="JO90" s="8"/>
      <c r="JP90" s="8"/>
      <c r="JQ90" s="8"/>
      <c r="JR90" s="8"/>
      <c r="JS90" s="8"/>
      <c r="JT90" s="8"/>
      <c r="JU90" s="8"/>
      <c r="JV90" s="8"/>
      <c r="JW90" s="8"/>
      <c r="JX90" s="8"/>
      <c r="JY90" s="8"/>
      <c r="JZ90" s="8"/>
      <c r="KA90" s="8"/>
      <c r="KB90" s="8"/>
      <c r="KC90" s="8"/>
      <c r="KD90" s="8"/>
      <c r="KE90" s="774"/>
      <c r="KF90" s="774"/>
      <c r="KG90" s="774"/>
      <c r="KH90" s="774"/>
      <c r="KI90" s="774"/>
      <c r="KJ90" s="775"/>
      <c r="KK90" s="775"/>
      <c r="KL90" s="775"/>
      <c r="KM90" s="774"/>
      <c r="KN90" s="773"/>
      <c r="KO90" s="773"/>
      <c r="KP90" s="773"/>
    </row>
    <row r="91" spans="1:302" ht="15" customHeight="1" thickBot="1" x14ac:dyDescent="0.35">
      <c r="A91" s="540"/>
      <c r="B91" s="541"/>
      <c r="C91" s="17" t="s">
        <v>371</v>
      </c>
      <c r="D91" s="18"/>
      <c r="E91" s="18"/>
      <c r="F91" s="530">
        <f ca="1">SUM(F88,F90)</f>
        <v>0</v>
      </c>
      <c r="G91" s="192"/>
      <c r="H91" s="192"/>
      <c r="I91" s="528"/>
      <c r="J91" s="531"/>
      <c r="K91" s="17" t="s">
        <v>830</v>
      </c>
      <c r="L91" s="18"/>
      <c r="M91" s="18"/>
      <c r="N91" s="530">
        <f>SUM(N87,N90)</f>
        <v>0</v>
      </c>
      <c r="AP91" s="684" t="s">
        <v>860</v>
      </c>
      <c r="AQ91" s="716"/>
      <c r="AR91" s="716"/>
      <c r="AS91" s="716"/>
      <c r="AT91" s="716"/>
      <c r="AU91" s="716"/>
      <c r="AV91" s="716"/>
      <c r="AW91" s="716"/>
      <c r="AX91" s="716"/>
      <c r="AY91" s="716"/>
      <c r="AZ91" s="716"/>
      <c r="BA91" s="716"/>
      <c r="BB91" s="716"/>
      <c r="BC91" s="716"/>
      <c r="BD91" s="716"/>
      <c r="BE91" s="716"/>
      <c r="BF91" s="716"/>
      <c r="BG91" s="716"/>
      <c r="BH91" s="716"/>
      <c r="BI91" s="716"/>
      <c r="BJ91" s="716"/>
      <c r="BK91" s="716"/>
      <c r="BL91" s="716"/>
      <c r="BM91" s="716"/>
      <c r="BN91" s="716"/>
      <c r="BO91" s="716"/>
      <c r="BP91" s="716"/>
      <c r="BQ91" s="716"/>
      <c r="BR91" s="716"/>
      <c r="BS91" s="716"/>
      <c r="BT91" s="716"/>
      <c r="BU91" s="716"/>
      <c r="BV91" s="155"/>
      <c r="BW91" s="424" t="s">
        <v>737</v>
      </c>
      <c r="BX91" s="227"/>
      <c r="BY91" s="701" t="e">
        <f>SUM(BY86:BY90)</f>
        <v>#REF!</v>
      </c>
      <c r="BZ91" s="701" t="e">
        <f>SUM(BZ86:BZ90)</f>
        <v>#REF!</v>
      </c>
      <c r="CA91" s="701" t="e">
        <f>SUM(CA86:CA90)</f>
        <v>#REF!</v>
      </c>
      <c r="CB91" s="208"/>
      <c r="CC91" s="1095" t="e">
        <f>#REF!</f>
        <v>#REF!</v>
      </c>
      <c r="CD91" s="1096"/>
      <c r="CE91" s="1096"/>
      <c r="CF91" s="1096"/>
      <c r="CG91" s="1097"/>
      <c r="GO91" s="266"/>
      <c r="GP91" s="739"/>
      <c r="GQ91" s="845"/>
      <c r="GR91" s="1580"/>
      <c r="GS91" s="1580"/>
      <c r="GT91" s="1580"/>
      <c r="GU91" s="1580"/>
      <c r="GV91" s="1580"/>
      <c r="GW91" s="1580"/>
      <c r="GX91" s="1580"/>
      <c r="GY91" s="1580"/>
      <c r="GZ91" s="1580"/>
      <c r="HA91" s="1580"/>
      <c r="HB91" s="1580"/>
      <c r="HC91" s="1580"/>
      <c r="HD91" s="1580"/>
      <c r="HE91" s="1580"/>
      <c r="HF91" s="1580"/>
      <c r="HH91" s="153"/>
      <c r="HI91" s="381"/>
      <c r="HJ91" s="381"/>
      <c r="HK91" s="382"/>
      <c r="HL91" s="382"/>
      <c r="HM91" s="382"/>
      <c r="HN91" s="381"/>
      <c r="HO91" s="381"/>
      <c r="HP91" s="372"/>
      <c r="HQ91" s="372"/>
      <c r="HR91" s="382"/>
      <c r="HS91" s="382"/>
      <c r="HT91" s="382"/>
      <c r="HU91" s="372"/>
      <c r="HV91" s="372"/>
      <c r="HW91" s="372"/>
      <c r="HX91" s="372"/>
      <c r="HY91" s="372"/>
      <c r="HZ91" s="382"/>
      <c r="IA91" s="382"/>
      <c r="IB91" s="382"/>
      <c r="IC91" s="372"/>
      <c r="ID91" s="372"/>
      <c r="IE91" s="372"/>
      <c r="IF91" s="372"/>
      <c r="IG91" s="382"/>
      <c r="IH91" s="382"/>
      <c r="II91" s="382"/>
      <c r="IJ91" s="382"/>
      <c r="IK91" s="372"/>
      <c r="IL91" s="372"/>
      <c r="IM91" s="372"/>
      <c r="IN91" s="372"/>
      <c r="IO91" s="372"/>
      <c r="IP91" s="382"/>
      <c r="IQ91" s="382"/>
      <c r="IR91" s="382"/>
      <c r="IS91" s="372"/>
      <c r="IT91" s="372"/>
      <c r="IU91" s="372"/>
      <c r="IV91" s="372"/>
      <c r="IW91" s="153"/>
      <c r="IX91" s="153"/>
      <c r="IY91" s="153"/>
      <c r="IZ91" s="153"/>
      <c r="JC91" s="180"/>
      <c r="JD91" s="1330" t="s">
        <v>720</v>
      </c>
      <c r="JE91" s="1331"/>
      <c r="JF91" s="1331"/>
      <c r="JG91" s="1331"/>
      <c r="JH91" s="1331"/>
      <c r="JI91" s="1331"/>
      <c r="JJ91" s="1331"/>
      <c r="JK91" s="1331"/>
      <c r="JL91" s="1331"/>
      <c r="JM91" s="1331"/>
      <c r="JN91" s="1331"/>
      <c r="JO91" s="180"/>
      <c r="JP91" s="180"/>
      <c r="JQ91" s="180"/>
      <c r="JR91" s="180"/>
      <c r="JS91" s="180"/>
      <c r="JT91" s="180"/>
      <c r="JU91" s="180"/>
      <c r="JV91" s="180"/>
      <c r="JW91" s="180"/>
      <c r="JX91" s="180"/>
      <c r="JY91" s="180"/>
      <c r="JZ91" s="180"/>
      <c r="KA91" s="180"/>
      <c r="KB91" s="180"/>
      <c r="KC91" s="180"/>
      <c r="KD91" s="180"/>
      <c r="KE91" s="399"/>
      <c r="KF91" s="399"/>
      <c r="KG91" s="399"/>
      <c r="KH91" s="180"/>
      <c r="KI91" s="180"/>
      <c r="KJ91" s="180"/>
      <c r="KK91" s="180"/>
      <c r="KL91" s="180"/>
      <c r="KM91" s="180"/>
      <c r="KN91" s="40"/>
      <c r="KO91" s="40"/>
      <c r="KP91" s="40"/>
    </row>
    <row r="92" spans="1:302" ht="15" customHeight="1" thickBot="1" x14ac:dyDescent="0.35">
      <c r="A92" s="513"/>
      <c r="B92" s="467"/>
      <c r="C92" s="542"/>
      <c r="D92" s="542"/>
      <c r="E92" s="542"/>
      <c r="F92" s="542"/>
      <c r="G92" s="252"/>
      <c r="H92" s="192"/>
      <c r="I92" s="23" t="s">
        <v>373</v>
      </c>
      <c r="J92" s="543"/>
      <c r="K92" s="24" t="s">
        <v>374</v>
      </c>
      <c r="L92" s="25"/>
      <c r="M92" s="25"/>
      <c r="N92" s="530">
        <f>SUMIF(E10:E56,"*",F10:F56)</f>
        <v>0</v>
      </c>
      <c r="AP92" s="716"/>
      <c r="AQ92" s="716"/>
      <c r="AR92" s="716"/>
      <c r="AS92" s="716"/>
      <c r="AT92" s="716"/>
      <c r="AU92" s="716"/>
      <c r="AV92" s="716"/>
      <c r="AW92" s="716"/>
      <c r="AX92" s="716"/>
      <c r="AY92" s="716"/>
      <c r="AZ92" s="716"/>
      <c r="BA92" s="716"/>
      <c r="BB92" s="716"/>
      <c r="BC92" s="716"/>
      <c r="BD92" s="716"/>
      <c r="BE92" s="716"/>
      <c r="BF92" s="716"/>
      <c r="BG92" s="716"/>
      <c r="BH92" s="716"/>
      <c r="BI92" s="716"/>
      <c r="BJ92" s="716"/>
      <c r="BK92" s="716"/>
      <c r="BL92" s="716"/>
      <c r="BM92" s="716"/>
      <c r="BN92" s="716"/>
      <c r="BO92" s="716"/>
      <c r="BP92" s="716"/>
      <c r="BQ92" s="716"/>
      <c r="BR92" s="716"/>
      <c r="BS92" s="716"/>
      <c r="BT92" s="716"/>
      <c r="BU92" s="716"/>
      <c r="BV92" s="155"/>
      <c r="BW92" s="226"/>
      <c r="BX92" s="227"/>
      <c r="BY92" s="225"/>
      <c r="BZ92" s="225"/>
      <c r="CA92" s="225"/>
      <c r="CB92" s="208"/>
      <c r="CC92" s="1095" t="e">
        <f>#REF!</f>
        <v>#REF!</v>
      </c>
      <c r="CD92" s="1096"/>
      <c r="CE92" s="1096"/>
      <c r="CF92" s="1096"/>
      <c r="CG92" s="1097"/>
      <c r="GO92" s="451"/>
      <c r="GP92" s="569"/>
      <c r="GQ92" s="569"/>
      <c r="GR92" s="569"/>
      <c r="GS92" s="569"/>
      <c r="GT92" s="569"/>
      <c r="GU92" s="569"/>
      <c r="GV92" s="569"/>
      <c r="GW92" s="569"/>
      <c r="GX92" s="569"/>
      <c r="GY92" s="569"/>
      <c r="GZ92" s="569"/>
      <c r="HA92" s="569"/>
      <c r="HB92" s="569"/>
      <c r="HC92" s="569"/>
      <c r="HD92" s="569"/>
      <c r="HE92" s="569"/>
      <c r="HF92" s="569"/>
      <c r="HH92" s="153"/>
      <c r="HI92" s="1622" t="s">
        <v>27</v>
      </c>
      <c r="HJ92" s="1623"/>
      <c r="HK92" s="1623"/>
      <c r="HL92" s="1623"/>
      <c r="HM92" s="1623"/>
      <c r="HN92" s="1623"/>
      <c r="HO92" s="1623"/>
      <c r="HP92" s="1623"/>
      <c r="HQ92" s="1623"/>
      <c r="HR92" s="1623"/>
      <c r="HS92" s="1623"/>
      <c r="HT92" s="1623"/>
      <c r="HU92" s="1623"/>
      <c r="HV92" s="1623"/>
      <c r="HW92" s="1623"/>
      <c r="HX92" s="1623"/>
      <c r="HY92" s="1623"/>
      <c r="HZ92" s="1623"/>
      <c r="IA92" s="1623"/>
      <c r="IB92" s="1623"/>
      <c r="IC92" s="1623"/>
      <c r="ID92" s="1623"/>
      <c r="IE92" s="1623"/>
      <c r="IF92" s="1623"/>
      <c r="IG92" s="1623"/>
      <c r="IH92" s="1623"/>
      <c r="II92" s="1623"/>
      <c r="IJ92" s="1623"/>
      <c r="IK92" s="1623"/>
      <c r="IL92" s="1623"/>
      <c r="IM92" s="1623"/>
      <c r="IN92" s="1623"/>
      <c r="IO92" s="1623"/>
      <c r="IP92" s="1623"/>
      <c r="IQ92" s="1623"/>
      <c r="IR92" s="1623"/>
      <c r="IS92" s="1623"/>
      <c r="IT92" s="1623"/>
      <c r="IU92" s="1623"/>
      <c r="IV92" s="1623"/>
      <c r="IW92" s="1623"/>
      <c r="IX92" s="1623"/>
      <c r="IY92" s="1623"/>
      <c r="IZ92" s="1623"/>
      <c r="JC92" s="8"/>
      <c r="JD92" s="1324" t="e">
        <f>#REF!</f>
        <v>#REF!</v>
      </c>
      <c r="JE92" s="1325"/>
      <c r="JF92" s="1325"/>
      <c r="JG92" s="1325"/>
      <c r="JH92" s="1325"/>
      <c r="JI92" s="1325"/>
      <c r="JJ92" s="1325"/>
      <c r="JK92" s="1325"/>
      <c r="JL92" s="1325"/>
      <c r="JM92" s="1325"/>
      <c r="JN92" s="1325"/>
      <c r="JO92" s="104"/>
      <c r="JP92" s="1332" t="e">
        <f>#REF!</f>
        <v>#REF!</v>
      </c>
      <c r="JQ92" s="1332"/>
      <c r="JR92" s="1332"/>
      <c r="JS92" s="1332"/>
      <c r="JT92" s="1332"/>
      <c r="JU92" s="1332"/>
      <c r="JV92" s="1332"/>
      <c r="JW92" s="1332"/>
      <c r="JX92" s="1332"/>
      <c r="JY92" s="1332"/>
      <c r="JZ92" s="1332"/>
      <c r="KA92" s="1332"/>
      <c r="KB92" s="1332"/>
      <c r="KC92" s="1332"/>
      <c r="KD92" s="1332"/>
      <c r="KE92" s="1332"/>
      <c r="KF92" s="1332"/>
      <c r="KG92" s="104"/>
      <c r="KH92" s="1333" t="e">
        <f>#REF!</f>
        <v>#REF!</v>
      </c>
      <c r="KI92" s="1333"/>
      <c r="KJ92" s="1333"/>
      <c r="KK92" s="1333"/>
      <c r="KL92" s="1333"/>
      <c r="KM92" s="1334"/>
      <c r="KN92" s="773"/>
      <c r="KO92" s="773"/>
      <c r="KP92" s="773"/>
    </row>
    <row r="93" spans="1:302" ht="15" customHeight="1" thickBot="1" x14ac:dyDescent="0.35">
      <c r="A93" s="720"/>
      <c r="B93" s="720"/>
      <c r="C93" s="111"/>
      <c r="D93" s="111"/>
      <c r="E93" s="111"/>
      <c r="F93" s="111"/>
      <c r="G93" s="720"/>
      <c r="H93" s="720"/>
      <c r="I93" s="720"/>
      <c r="J93" s="720"/>
      <c r="K93" s="720"/>
      <c r="L93" s="720"/>
      <c r="M93" s="720"/>
      <c r="N93" s="720"/>
      <c r="AP93" s="1138" t="s">
        <v>842</v>
      </c>
      <c r="AQ93" s="1138"/>
      <c r="AR93" s="1138"/>
      <c r="AS93" s="1138"/>
      <c r="AT93" s="1138"/>
      <c r="AU93" s="1138"/>
      <c r="AV93" s="1138"/>
      <c r="AW93" s="1138"/>
      <c r="AX93" s="1138"/>
      <c r="AY93" s="718"/>
      <c r="AZ93" s="718"/>
      <c r="BA93" s="718"/>
      <c r="BB93" s="716"/>
      <c r="BC93" s="716"/>
      <c r="BD93" s="716"/>
      <c r="BE93" s="716"/>
      <c r="BF93" s="716"/>
      <c r="BG93" s="716"/>
      <c r="BH93" s="716"/>
      <c r="BI93" s="716"/>
      <c r="BJ93" s="716"/>
      <c r="BK93" s="716"/>
      <c r="BL93" s="716"/>
      <c r="BM93" s="716"/>
      <c r="BN93" s="716"/>
      <c r="BO93" s="716"/>
      <c r="BP93" s="716"/>
      <c r="BQ93" s="716"/>
      <c r="BR93" s="716"/>
      <c r="BS93" s="716"/>
      <c r="BT93" s="716"/>
      <c r="BU93" s="716"/>
      <c r="BV93" s="544"/>
      <c r="BW93" s="424" t="s">
        <v>707</v>
      </c>
      <c r="BX93" s="227"/>
      <c r="BY93" s="427" t="e">
        <f>SUM(BY91,BY84)</f>
        <v>#REF!</v>
      </c>
      <c r="BZ93" s="427" t="e">
        <f>SUM(BZ91,BZ84)</f>
        <v>#REF!</v>
      </c>
      <c r="CA93" s="427" t="e">
        <f>SUM(CA91,CA84)</f>
        <v>#REF!</v>
      </c>
      <c r="CB93" s="420"/>
      <c r="CC93" s="1095" t="e">
        <f>#REF!</f>
        <v>#REF!</v>
      </c>
      <c r="CD93" s="1096"/>
      <c r="CE93" s="1096"/>
      <c r="CF93" s="1096"/>
      <c r="CG93" s="1097"/>
      <c r="GO93" s="266"/>
      <c r="GP93" s="617" t="e">
        <f>#REF!</f>
        <v>#REF!</v>
      </c>
      <c r="GQ93" s="845"/>
      <c r="GR93" s="1579" t="s">
        <v>1027</v>
      </c>
      <c r="GS93" s="1580"/>
      <c r="GT93" s="1580"/>
      <c r="GU93" s="1580"/>
      <c r="GV93" s="1580"/>
      <c r="GW93" s="1580"/>
      <c r="GX93" s="1580"/>
      <c r="GY93" s="1580"/>
      <c r="GZ93" s="1580"/>
      <c r="HA93" s="1580"/>
      <c r="HB93" s="1580"/>
      <c r="HC93" s="1580"/>
      <c r="HD93" s="1580"/>
      <c r="HE93" s="1580"/>
      <c r="HF93" s="1580"/>
      <c r="HH93" s="153"/>
      <c r="HI93" s="1623"/>
      <c r="HJ93" s="1623"/>
      <c r="HK93" s="1623"/>
      <c r="HL93" s="1623"/>
      <c r="HM93" s="1623"/>
      <c r="HN93" s="1623"/>
      <c r="HO93" s="1623"/>
      <c r="HP93" s="1623"/>
      <c r="HQ93" s="1623"/>
      <c r="HR93" s="1623"/>
      <c r="HS93" s="1623"/>
      <c r="HT93" s="1623"/>
      <c r="HU93" s="1623"/>
      <c r="HV93" s="1623"/>
      <c r="HW93" s="1623"/>
      <c r="HX93" s="1623"/>
      <c r="HY93" s="1623"/>
      <c r="HZ93" s="1623"/>
      <c r="IA93" s="1623"/>
      <c r="IB93" s="1623"/>
      <c r="IC93" s="1623"/>
      <c r="ID93" s="1623"/>
      <c r="IE93" s="1623"/>
      <c r="IF93" s="1623"/>
      <c r="IG93" s="1623"/>
      <c r="IH93" s="1623"/>
      <c r="II93" s="1623"/>
      <c r="IJ93" s="1623"/>
      <c r="IK93" s="1623"/>
      <c r="IL93" s="1623"/>
      <c r="IM93" s="1623"/>
      <c r="IN93" s="1623"/>
      <c r="IO93" s="1623"/>
      <c r="IP93" s="1623"/>
      <c r="IQ93" s="1623"/>
      <c r="IR93" s="1623"/>
      <c r="IS93" s="1623"/>
      <c r="IT93" s="1623"/>
      <c r="IU93" s="1623"/>
      <c r="IV93" s="1623"/>
      <c r="IW93" s="1623"/>
      <c r="IX93" s="1623"/>
      <c r="IY93" s="1623"/>
      <c r="IZ93" s="1623"/>
      <c r="JC93" s="8"/>
      <c r="JD93" s="717"/>
      <c r="JE93" s="774"/>
      <c r="JF93" s="774"/>
      <c r="JG93" s="774"/>
      <c r="JH93" s="774"/>
      <c r="JI93" s="774"/>
      <c r="JJ93" s="774"/>
      <c r="JK93" s="774"/>
      <c r="JL93" s="774"/>
      <c r="JM93" s="774"/>
      <c r="JN93" s="774"/>
      <c r="JO93" s="8"/>
      <c r="JP93" s="466" t="s">
        <v>97</v>
      </c>
      <c r="JQ93" s="44"/>
      <c r="JR93" s="44"/>
      <c r="JS93" s="44"/>
      <c r="JT93" s="44"/>
      <c r="JU93" s="44"/>
      <c r="JV93" s="44"/>
      <c r="JW93" s="44"/>
      <c r="JX93" s="44"/>
      <c r="JY93" s="44"/>
      <c r="JZ93" s="44"/>
      <c r="KA93" s="44"/>
      <c r="KB93" s="44"/>
      <c r="KC93" s="44"/>
      <c r="KD93" s="44"/>
      <c r="KE93" s="44"/>
      <c r="KF93" s="44"/>
      <c r="KG93" s="44"/>
      <c r="KH93" s="461" t="s">
        <v>404</v>
      </c>
      <c r="KI93" s="8"/>
      <c r="KJ93" s="8"/>
      <c r="KK93" s="8"/>
      <c r="KL93" s="8"/>
      <c r="KM93" s="110"/>
      <c r="KN93" s="773"/>
      <c r="KO93" s="773"/>
      <c r="KP93" s="773"/>
    </row>
    <row r="94" spans="1:302" ht="15" customHeight="1" thickBot="1" x14ac:dyDescent="0.35">
      <c r="A94" s="720"/>
      <c r="B94" s="720"/>
      <c r="C94" s="111"/>
      <c r="D94" s="111"/>
      <c r="E94" s="111"/>
      <c r="F94" s="111"/>
      <c r="G94" s="720"/>
      <c r="H94" s="720"/>
      <c r="I94" s="720"/>
      <c r="J94" s="720"/>
      <c r="K94" s="720"/>
      <c r="L94" s="720"/>
      <c r="M94" s="720"/>
      <c r="N94" s="720"/>
      <c r="AP94" s="716"/>
      <c r="AQ94" s="720" t="s">
        <v>843</v>
      </c>
      <c r="AR94" s="716"/>
      <c r="AS94" s="716"/>
      <c r="AT94" s="716"/>
      <c r="AU94" s="716"/>
      <c r="AV94" s="716"/>
      <c r="AW94" s="716"/>
      <c r="AX94" s="716"/>
      <c r="AY94" s="716"/>
      <c r="AZ94" s="716"/>
      <c r="BA94" s="716"/>
      <c r="BB94" s="716"/>
      <c r="BC94" s="33"/>
      <c r="BD94" s="29"/>
      <c r="BE94" s="29"/>
      <c r="BF94" s="29"/>
      <c r="BG94" s="29"/>
      <c r="BH94" s="29"/>
      <c r="BI94" s="29"/>
      <c r="BJ94" s="29"/>
      <c r="BK94" s="29"/>
      <c r="BL94" s="29"/>
      <c r="BM94" s="29"/>
      <c r="BN94" s="29"/>
      <c r="BO94" s="29"/>
      <c r="BP94" s="29"/>
      <c r="BQ94" s="29"/>
      <c r="BR94" s="29"/>
      <c r="BS94" s="29"/>
      <c r="BT94" s="29"/>
      <c r="BU94" s="29"/>
      <c r="BV94" s="155"/>
      <c r="BW94" s="424" t="s">
        <v>930</v>
      </c>
      <c r="BX94" s="227"/>
      <c r="BY94" s="224"/>
      <c r="BZ94" s="224"/>
      <c r="CA94" s="224"/>
      <c r="CB94" s="420"/>
      <c r="CC94" s="745"/>
      <c r="CD94" s="729"/>
      <c r="CE94" s="729"/>
      <c r="CF94" s="729"/>
      <c r="CG94" s="729"/>
      <c r="GO94" s="266"/>
      <c r="GP94" s="739"/>
      <c r="GQ94" s="845"/>
      <c r="GR94" s="1580"/>
      <c r="GS94" s="1580"/>
      <c r="GT94" s="1580"/>
      <c r="GU94" s="1580"/>
      <c r="GV94" s="1580"/>
      <c r="GW94" s="1580"/>
      <c r="GX94" s="1580"/>
      <c r="GY94" s="1580"/>
      <c r="GZ94" s="1580"/>
      <c r="HA94" s="1580"/>
      <c r="HB94" s="1580"/>
      <c r="HC94" s="1580"/>
      <c r="HD94" s="1580"/>
      <c r="HE94" s="1580"/>
      <c r="HF94" s="1580"/>
      <c r="HH94" s="153"/>
      <c r="HI94" s="1623"/>
      <c r="HJ94" s="1623"/>
      <c r="HK94" s="1623"/>
      <c r="HL94" s="1623"/>
      <c r="HM94" s="1623"/>
      <c r="HN94" s="1623"/>
      <c r="HO94" s="1623"/>
      <c r="HP94" s="1623"/>
      <c r="HQ94" s="1623"/>
      <c r="HR94" s="1623"/>
      <c r="HS94" s="1623"/>
      <c r="HT94" s="1623"/>
      <c r="HU94" s="1623"/>
      <c r="HV94" s="1623"/>
      <c r="HW94" s="1623"/>
      <c r="HX94" s="1623"/>
      <c r="HY94" s="1623"/>
      <c r="HZ94" s="1623"/>
      <c r="IA94" s="1623"/>
      <c r="IB94" s="1623"/>
      <c r="IC94" s="1623"/>
      <c r="ID94" s="1623"/>
      <c r="IE94" s="1623"/>
      <c r="IF94" s="1623"/>
      <c r="IG94" s="1623"/>
      <c r="IH94" s="1623"/>
      <c r="II94" s="1623"/>
      <c r="IJ94" s="1623"/>
      <c r="IK94" s="1623"/>
      <c r="IL94" s="1623"/>
      <c r="IM94" s="1623"/>
      <c r="IN94" s="1623"/>
      <c r="IO94" s="1623"/>
      <c r="IP94" s="1623"/>
      <c r="IQ94" s="1623"/>
      <c r="IR94" s="1623"/>
      <c r="IS94" s="1623"/>
      <c r="IT94" s="1623"/>
      <c r="IU94" s="1623"/>
      <c r="IV94" s="1623"/>
      <c r="IW94" s="1623"/>
      <c r="IX94" s="1623"/>
      <c r="IY94" s="1623"/>
      <c r="IZ94" s="1623"/>
      <c r="JC94" s="8"/>
      <c r="JD94" s="1335" t="e">
        <f>#REF!</f>
        <v>#REF!</v>
      </c>
      <c r="JE94" s="1336"/>
      <c r="JF94" s="1336"/>
      <c r="JG94" s="1336"/>
      <c r="JH94" s="1336"/>
      <c r="JI94" s="1336"/>
      <c r="JJ94" s="1336"/>
      <c r="JK94" s="1336"/>
      <c r="JL94" s="1336"/>
      <c r="JM94" s="1336"/>
      <c r="JN94" s="1336"/>
      <c r="JO94" s="1336"/>
      <c r="JP94" s="1336"/>
      <c r="JQ94" s="1336"/>
      <c r="JR94" s="1336"/>
      <c r="JS94" s="1336"/>
      <c r="JT94" s="8"/>
      <c r="JU94" s="1352" t="e">
        <f>#REF!</f>
        <v>#REF!</v>
      </c>
      <c r="JV94" s="1352"/>
      <c r="JW94" s="1352"/>
      <c r="JX94" s="1352"/>
      <c r="JY94" s="1352"/>
      <c r="JZ94" s="1352"/>
      <c r="KA94" s="1352"/>
      <c r="KB94" s="1352"/>
      <c r="KC94" s="1352"/>
      <c r="KD94" s="8"/>
      <c r="KE94" s="1353" t="e">
        <f>#REF!</f>
        <v>#REF!</v>
      </c>
      <c r="KF94" s="1353"/>
      <c r="KG94" s="1353"/>
      <c r="KH94" s="1353"/>
      <c r="KI94" s="1353"/>
      <c r="KJ94" s="1353"/>
      <c r="KK94" s="1353"/>
      <c r="KL94" s="1353"/>
      <c r="KM94" s="1354"/>
      <c r="KN94" s="773"/>
      <c r="KO94" s="773"/>
      <c r="KP94" s="773"/>
    </row>
    <row r="95" spans="1:302" ht="15" customHeight="1" x14ac:dyDescent="0.3">
      <c r="A95" s="720"/>
      <c r="B95" s="720"/>
      <c r="C95" s="111"/>
      <c r="D95" s="111"/>
      <c r="E95" s="111"/>
      <c r="F95" s="111"/>
      <c r="G95" s="720"/>
      <c r="H95" s="720"/>
      <c r="I95" s="720"/>
      <c r="J95" s="720"/>
      <c r="K95" s="720"/>
      <c r="L95" s="720"/>
      <c r="M95" s="720"/>
      <c r="N95" s="720"/>
      <c r="AP95" s="716"/>
      <c r="AQ95" s="1124" t="s">
        <v>844</v>
      </c>
      <c r="AR95" s="1124"/>
      <c r="AS95" s="1124"/>
      <c r="AT95" s="1124"/>
      <c r="AU95" s="1124"/>
      <c r="AV95" s="1124"/>
      <c r="AW95" s="1124"/>
      <c r="AX95" s="1124"/>
      <c r="AY95" s="1124"/>
      <c r="AZ95" s="1124"/>
      <c r="BA95" s="716"/>
      <c r="BB95" s="716"/>
      <c r="BC95" s="33"/>
      <c r="BD95" s="29"/>
      <c r="BE95" s="29"/>
      <c r="BF95" s="29"/>
      <c r="BG95" s="29"/>
      <c r="BH95" s="29"/>
      <c r="BI95" s="29"/>
      <c r="BJ95" s="29"/>
      <c r="BK95" s="29"/>
      <c r="BL95" s="29"/>
      <c r="BM95" s="29"/>
      <c r="BN95" s="29"/>
      <c r="BO95" s="29"/>
      <c r="BP95" s="29"/>
      <c r="BQ95" s="29"/>
      <c r="BR95" s="29"/>
      <c r="BS95" s="29"/>
      <c r="BT95" s="29"/>
      <c r="BU95" s="29"/>
      <c r="BV95" s="155"/>
      <c r="BW95" s="1076" t="s">
        <v>933</v>
      </c>
      <c r="BX95" s="1076"/>
      <c r="BY95" s="1076"/>
      <c r="BZ95" s="1099" t="e">
        <f>(CA95+BZ18)/#REF!</f>
        <v>#REF!</v>
      </c>
      <c r="CA95" s="1101" t="e">
        <f>#REF!</f>
        <v>#REF!</v>
      </c>
      <c r="CB95" s="186"/>
      <c r="CC95" s="1117" t="e">
        <f>#REF!</f>
        <v>#REF!</v>
      </c>
      <c r="CD95" s="1118"/>
      <c r="CE95" s="1118"/>
      <c r="CF95" s="1118"/>
      <c r="CG95" s="1119"/>
      <c r="GO95" s="451"/>
      <c r="GP95" s="569"/>
      <c r="GQ95" s="569"/>
      <c r="GR95" s="569"/>
      <c r="GS95" s="569"/>
      <c r="GT95" s="569"/>
      <c r="GU95" s="569"/>
      <c r="GV95" s="569"/>
      <c r="GW95" s="569"/>
      <c r="GX95" s="569"/>
      <c r="GY95" s="569"/>
      <c r="GZ95" s="569"/>
      <c r="HA95" s="569"/>
      <c r="HB95" s="569"/>
      <c r="HC95" s="569"/>
      <c r="HD95" s="569"/>
      <c r="HE95" s="569"/>
      <c r="HF95" s="569"/>
      <c r="HH95" s="153"/>
      <c r="HI95" s="1623"/>
      <c r="HJ95" s="1623"/>
      <c r="HK95" s="1623"/>
      <c r="HL95" s="1623"/>
      <c r="HM95" s="1623"/>
      <c r="HN95" s="1623"/>
      <c r="HO95" s="1623"/>
      <c r="HP95" s="1623"/>
      <c r="HQ95" s="1623"/>
      <c r="HR95" s="1623"/>
      <c r="HS95" s="1623"/>
      <c r="HT95" s="1623"/>
      <c r="HU95" s="1623"/>
      <c r="HV95" s="1623"/>
      <c r="HW95" s="1623"/>
      <c r="HX95" s="1623"/>
      <c r="HY95" s="1623"/>
      <c r="HZ95" s="1623"/>
      <c r="IA95" s="1623"/>
      <c r="IB95" s="1623"/>
      <c r="IC95" s="1623"/>
      <c r="ID95" s="1623"/>
      <c r="IE95" s="1623"/>
      <c r="IF95" s="1623"/>
      <c r="IG95" s="1623"/>
      <c r="IH95" s="1623"/>
      <c r="II95" s="1623"/>
      <c r="IJ95" s="1623"/>
      <c r="IK95" s="1623"/>
      <c r="IL95" s="1623"/>
      <c r="IM95" s="1623"/>
      <c r="IN95" s="1623"/>
      <c r="IO95" s="1623"/>
      <c r="IP95" s="1623"/>
      <c r="IQ95" s="1623"/>
      <c r="IR95" s="1623"/>
      <c r="IS95" s="1623"/>
      <c r="IT95" s="1623"/>
      <c r="IU95" s="1623"/>
      <c r="IV95" s="1623"/>
      <c r="IW95" s="1623"/>
      <c r="IX95" s="1623"/>
      <c r="IY95" s="1623"/>
      <c r="IZ95" s="1623"/>
      <c r="JC95" s="8"/>
      <c r="JD95" s="1326" t="s">
        <v>93</v>
      </c>
      <c r="JE95" s="1327"/>
      <c r="JF95" s="1327"/>
      <c r="JG95" s="1327"/>
      <c r="JH95" s="1327"/>
      <c r="JI95" s="1327"/>
      <c r="JJ95" s="1327"/>
      <c r="JK95" s="1327"/>
      <c r="JL95" s="1327"/>
      <c r="JM95" s="1327"/>
      <c r="JN95" s="1327"/>
      <c r="JO95" s="1327"/>
      <c r="JP95" s="1327"/>
      <c r="JQ95" s="1327"/>
      <c r="JR95" s="1327"/>
      <c r="JS95" s="1327"/>
      <c r="JT95" s="8"/>
      <c r="JU95" s="1328" t="s">
        <v>43</v>
      </c>
      <c r="JV95" s="1328"/>
      <c r="JW95" s="1328"/>
      <c r="JX95" s="1328"/>
      <c r="JY95" s="1328"/>
      <c r="JZ95" s="1328"/>
      <c r="KA95" s="1328"/>
      <c r="KB95" s="1328"/>
      <c r="KC95" s="1328"/>
      <c r="KD95" s="8"/>
      <c r="KE95" s="1327" t="s">
        <v>42</v>
      </c>
      <c r="KF95" s="1327"/>
      <c r="KG95" s="1327"/>
      <c r="KH95" s="1327"/>
      <c r="KI95" s="1327"/>
      <c r="KJ95" s="1327"/>
      <c r="KK95" s="1327"/>
      <c r="KL95" s="1327"/>
      <c r="KM95" s="1329"/>
      <c r="KN95" s="773"/>
      <c r="KO95" s="773"/>
      <c r="KP95" s="773"/>
    </row>
    <row r="96" spans="1:302" ht="15" customHeight="1" thickBot="1" x14ac:dyDescent="0.35">
      <c r="A96" s="720"/>
      <c r="B96" s="720"/>
      <c r="C96" s="111"/>
      <c r="D96" s="111"/>
      <c r="E96" s="111"/>
      <c r="F96" s="111"/>
      <c r="G96" s="720"/>
      <c r="H96" s="720"/>
      <c r="I96" s="471"/>
      <c r="J96" s="721"/>
      <c r="K96" s="721"/>
      <c r="L96" s="721"/>
      <c r="M96" s="721"/>
      <c r="N96" s="721"/>
      <c r="AP96" s="716"/>
      <c r="AQ96" s="1124"/>
      <c r="AR96" s="1124"/>
      <c r="AS96" s="1124"/>
      <c r="AT96" s="1124"/>
      <c r="AU96" s="1124"/>
      <c r="AV96" s="1124"/>
      <c r="AW96" s="1124"/>
      <c r="AX96" s="1124"/>
      <c r="AY96" s="1124"/>
      <c r="AZ96" s="1124"/>
      <c r="BA96" s="716"/>
      <c r="BB96" s="716"/>
      <c r="BC96" s="29"/>
      <c r="BD96" s="29"/>
      <c r="BE96" s="29"/>
      <c r="BF96" s="29"/>
      <c r="BG96" s="29"/>
      <c r="BH96" s="29"/>
      <c r="BI96" s="29"/>
      <c r="BJ96" s="29"/>
      <c r="BK96" s="29"/>
      <c r="BL96" s="29"/>
      <c r="BM96" s="29"/>
      <c r="BN96" s="29"/>
      <c r="BO96" s="29"/>
      <c r="BP96" s="29"/>
      <c r="BQ96" s="29"/>
      <c r="BR96" s="29"/>
      <c r="BS96" s="29"/>
      <c r="BT96" s="29"/>
      <c r="BU96" s="29"/>
      <c r="BV96" s="155"/>
      <c r="BW96" s="1076"/>
      <c r="BX96" s="1076"/>
      <c r="BY96" s="1076"/>
      <c r="BZ96" s="1100"/>
      <c r="CA96" s="1102"/>
      <c r="CB96" s="186"/>
      <c r="CC96" s="1120"/>
      <c r="CD96" s="1121"/>
      <c r="CE96" s="1121"/>
      <c r="CF96" s="1121"/>
      <c r="CG96" s="1122"/>
      <c r="GO96" s="451"/>
      <c r="GP96" s="569"/>
      <c r="GQ96" s="569"/>
      <c r="GR96" s="569"/>
      <c r="GS96" s="569"/>
      <c r="GT96" s="569"/>
      <c r="GU96" s="569"/>
      <c r="GV96" s="569"/>
      <c r="GW96" s="569"/>
      <c r="GX96" s="569"/>
      <c r="GY96" s="569"/>
      <c r="GZ96" s="569"/>
      <c r="HA96" s="569"/>
      <c r="HB96" s="569"/>
      <c r="HC96" s="569"/>
      <c r="HD96" s="569"/>
      <c r="HE96" s="569"/>
      <c r="HF96" s="569"/>
      <c r="HH96" s="153"/>
      <c r="HI96" s="1623"/>
      <c r="HJ96" s="1623"/>
      <c r="HK96" s="1623"/>
      <c r="HL96" s="1623"/>
      <c r="HM96" s="1623"/>
      <c r="HN96" s="1623"/>
      <c r="HO96" s="1623"/>
      <c r="HP96" s="1623"/>
      <c r="HQ96" s="1623"/>
      <c r="HR96" s="1623"/>
      <c r="HS96" s="1623"/>
      <c r="HT96" s="1623"/>
      <c r="HU96" s="1623"/>
      <c r="HV96" s="1623"/>
      <c r="HW96" s="1623"/>
      <c r="HX96" s="1623"/>
      <c r="HY96" s="1623"/>
      <c r="HZ96" s="1623"/>
      <c r="IA96" s="1623"/>
      <c r="IB96" s="1623"/>
      <c r="IC96" s="1623"/>
      <c r="ID96" s="1623"/>
      <c r="IE96" s="1623"/>
      <c r="IF96" s="1623"/>
      <c r="IG96" s="1623"/>
      <c r="IH96" s="1623"/>
      <c r="II96" s="1623"/>
      <c r="IJ96" s="1623"/>
      <c r="IK96" s="1623"/>
      <c r="IL96" s="1623"/>
      <c r="IM96" s="1623"/>
      <c r="IN96" s="1623"/>
      <c r="IO96" s="1623"/>
      <c r="IP96" s="1623"/>
      <c r="IQ96" s="1623"/>
      <c r="IR96" s="1623"/>
      <c r="IS96" s="1623"/>
      <c r="IT96" s="1623"/>
      <c r="IU96" s="1623"/>
      <c r="IV96" s="1623"/>
      <c r="IW96" s="1623"/>
      <c r="IX96" s="1623"/>
      <c r="IY96" s="1623"/>
      <c r="IZ96" s="1623"/>
      <c r="JC96" s="8"/>
      <c r="JD96" s="51"/>
      <c r="JE96" s="8"/>
      <c r="JF96" s="8"/>
      <c r="JG96" s="8"/>
      <c r="JH96" s="8"/>
      <c r="JI96" s="8"/>
      <c r="JJ96" s="8"/>
      <c r="JK96" s="8"/>
      <c r="JL96" s="8"/>
      <c r="JM96" s="8"/>
      <c r="JN96" s="8"/>
      <c r="JO96" s="8"/>
      <c r="JP96" s="8"/>
      <c r="JQ96" s="8"/>
      <c r="JR96" s="8"/>
      <c r="JS96" s="8"/>
      <c r="JT96" s="8"/>
      <c r="JU96" s="8"/>
      <c r="JV96" s="8"/>
      <c r="JW96" s="8"/>
      <c r="JX96" s="8"/>
      <c r="JY96" s="8"/>
      <c r="JZ96" s="8"/>
      <c r="KA96" s="8"/>
      <c r="KB96" s="46"/>
      <c r="KC96" s="8"/>
      <c r="KD96" s="8"/>
      <c r="KE96" s="8"/>
      <c r="KF96" s="8"/>
      <c r="KG96" s="8"/>
      <c r="KH96" s="8"/>
      <c r="KI96" s="8"/>
      <c r="KJ96" s="8"/>
      <c r="KK96" s="8"/>
      <c r="KL96" s="8"/>
      <c r="KM96" s="110"/>
      <c r="KN96" s="773"/>
      <c r="KO96" s="773"/>
      <c r="KP96" s="773"/>
    </row>
    <row r="97" spans="1:302" ht="15" customHeight="1" thickBot="1" x14ac:dyDescent="0.35">
      <c r="A97" s="1142" t="s">
        <v>375</v>
      </c>
      <c r="B97" s="1143"/>
      <c r="C97" s="546">
        <v>0</v>
      </c>
      <c r="D97" s="547"/>
      <c r="E97" s="547"/>
      <c r="F97" s="548">
        <f>SUMIF(G10:G56, "0", F10:F56)</f>
        <v>0</v>
      </c>
      <c r="G97" s="720"/>
      <c r="H97" s="545"/>
      <c r="I97" s="474" t="s">
        <v>735</v>
      </c>
      <c r="J97" s="475"/>
      <c r="K97" s="480"/>
      <c r="L97" s="1148" t="s">
        <v>912</v>
      </c>
      <c r="M97" s="1149"/>
      <c r="N97" s="1150"/>
      <c r="AP97" s="716"/>
      <c r="AQ97" s="719"/>
      <c r="AR97" s="719"/>
      <c r="AS97" s="719"/>
      <c r="AT97" s="719"/>
      <c r="AU97" s="719"/>
      <c r="AV97" s="719"/>
      <c r="AW97" s="719"/>
      <c r="AX97" s="719"/>
      <c r="AY97" s="719"/>
      <c r="AZ97" s="719"/>
      <c r="BA97" s="716"/>
      <c r="BB97" s="716"/>
      <c r="BC97" s="29"/>
      <c r="BD97" s="29"/>
      <c r="BE97" s="29"/>
      <c r="BF97" s="29"/>
      <c r="BG97" s="29"/>
      <c r="BH97" s="29"/>
      <c r="BI97" s="29"/>
      <c r="BJ97" s="29"/>
      <c r="BK97" s="29"/>
      <c r="BL97" s="29"/>
      <c r="BM97" s="29"/>
      <c r="BN97" s="29"/>
      <c r="BO97" s="29"/>
      <c r="BP97" s="29"/>
      <c r="BQ97" s="29"/>
      <c r="BR97" s="29"/>
      <c r="BS97" s="29"/>
      <c r="BT97" s="29"/>
      <c r="BU97" s="29"/>
      <c r="BV97" s="155"/>
      <c r="BW97" s="424"/>
      <c r="BX97" s="227"/>
      <c r="BY97" s="224"/>
      <c r="BZ97" s="224"/>
      <c r="CA97" s="224"/>
      <c r="CB97" s="420"/>
      <c r="CC97" s="745"/>
      <c r="CD97" s="729"/>
      <c r="CE97" s="729"/>
      <c r="CF97" s="729"/>
      <c r="CG97" s="729"/>
      <c r="GO97" s="451"/>
      <c r="GP97" s="569"/>
      <c r="GQ97" s="569"/>
      <c r="GR97" s="569"/>
      <c r="GS97" s="569"/>
      <c r="GT97" s="569"/>
      <c r="GU97" s="569"/>
      <c r="GV97" s="569"/>
      <c r="GW97" s="569"/>
      <c r="GX97" s="569"/>
      <c r="GY97" s="569"/>
      <c r="GZ97" s="569"/>
      <c r="HA97" s="569"/>
      <c r="HB97" s="569"/>
      <c r="HC97" s="569"/>
      <c r="HD97" s="569"/>
      <c r="HE97" s="569"/>
      <c r="HF97" s="569"/>
      <c r="HH97" s="373" t="s">
        <v>388</v>
      </c>
      <c r="HI97" s="1624" t="s">
        <v>418</v>
      </c>
      <c r="HJ97" s="1625"/>
      <c r="HK97" s="1625"/>
      <c r="HL97" s="1625"/>
      <c r="HM97" s="1625"/>
      <c r="HN97" s="1625"/>
      <c r="HO97" s="1625"/>
      <c r="HP97" s="1625"/>
      <c r="HQ97" s="1625"/>
      <c r="HR97" s="1625"/>
      <c r="HS97" s="1625"/>
      <c r="HT97" s="1625"/>
      <c r="HU97" s="1625"/>
      <c r="HV97" s="1625"/>
      <c r="HW97" s="1625"/>
      <c r="HX97" s="1625"/>
      <c r="HY97" s="1625"/>
      <c r="HZ97" s="1625"/>
      <c r="IA97" s="1625"/>
      <c r="IB97" s="1625"/>
      <c r="IC97" s="1625"/>
      <c r="ID97" s="1625"/>
      <c r="IE97" s="1625"/>
      <c r="IF97" s="1625"/>
      <c r="IG97" s="1625"/>
      <c r="IH97" s="1625"/>
      <c r="II97" s="1625"/>
      <c r="IJ97" s="1625"/>
      <c r="IK97" s="1625"/>
      <c r="IL97" s="1625"/>
      <c r="IM97" s="1625"/>
      <c r="IN97" s="1625"/>
      <c r="IO97" s="1625"/>
      <c r="IP97" s="1625"/>
      <c r="IQ97" s="1625"/>
      <c r="IR97" s="1625"/>
      <c r="IS97" s="1625"/>
      <c r="IT97" s="1625"/>
      <c r="IU97" s="1625"/>
      <c r="IV97" s="1625"/>
      <c r="IW97" s="1625"/>
      <c r="IX97" s="1625"/>
      <c r="IY97" s="1625"/>
      <c r="IZ97" s="1626"/>
      <c r="JC97" s="8"/>
      <c r="JD97" s="462" t="s">
        <v>41</v>
      </c>
      <c r="JE97" s="772"/>
      <c r="JF97" s="772"/>
      <c r="JG97" s="388"/>
      <c r="JH97" s="389"/>
      <c r="JI97" s="389"/>
      <c r="JJ97" s="390"/>
      <c r="JK97" s="1402" t="e">
        <f>#REF!</f>
        <v>#REF!</v>
      </c>
      <c r="JL97" s="1403"/>
      <c r="JM97" s="1404"/>
      <c r="JN97" s="8"/>
      <c r="JO97" s="8"/>
      <c r="JP97" s="8"/>
      <c r="JQ97" s="8"/>
      <c r="JR97" s="8"/>
      <c r="JS97" s="8"/>
      <c r="JT97" s="8"/>
      <c r="JU97" s="8"/>
      <c r="JV97" s="8"/>
      <c r="JW97" s="8"/>
      <c r="JX97" s="8"/>
      <c r="JY97" s="8"/>
      <c r="JZ97" s="8"/>
      <c r="KA97" s="8"/>
      <c r="KB97" s="8"/>
      <c r="KC97" s="8"/>
      <c r="KD97" s="8"/>
      <c r="KE97" s="774"/>
      <c r="KF97" s="774"/>
      <c r="KG97" s="774"/>
      <c r="KH97" s="774"/>
      <c r="KI97" s="774"/>
      <c r="KJ97" s="1405"/>
      <c r="KK97" s="1405"/>
      <c r="KL97" s="1405"/>
      <c r="KM97" s="110"/>
      <c r="KN97" s="773"/>
      <c r="KO97" s="773"/>
      <c r="KP97" s="773"/>
    </row>
    <row r="98" spans="1:302" ht="15" customHeight="1" thickBot="1" x14ac:dyDescent="0.35">
      <c r="A98" s="1144"/>
      <c r="B98" s="1145"/>
      <c r="C98" s="549">
        <v>1</v>
      </c>
      <c r="D98" s="550"/>
      <c r="E98" s="550"/>
      <c r="F98" s="551">
        <f>SUMIF(G10:G56, "1", F10:F56)</f>
        <v>0</v>
      </c>
      <c r="G98" s="720"/>
      <c r="H98" s="545"/>
      <c r="I98" s="477" t="s">
        <v>694</v>
      </c>
      <c r="J98" s="478"/>
      <c r="K98" s="553" t="e">
        <f>(#REF!+#REF!+#REF!+#REF!)/#REF!</f>
        <v>#REF!</v>
      </c>
      <c r="L98" s="1151"/>
      <c r="M98" s="1152"/>
      <c r="N98" s="1153"/>
      <c r="AP98" s="1124" t="s">
        <v>845</v>
      </c>
      <c r="AQ98" s="1124"/>
      <c r="AR98" s="1124"/>
      <c r="AS98" s="1124"/>
      <c r="AT98" s="1124"/>
      <c r="AU98" s="1124"/>
      <c r="AV98" s="1124"/>
      <c r="AW98" s="1124"/>
      <c r="AX98" s="1124"/>
      <c r="AY98" s="1124"/>
      <c r="AZ98" s="1124"/>
      <c r="BA98" s="718"/>
      <c r="BB98" s="718"/>
      <c r="BC98" s="29"/>
      <c r="BD98" s="29"/>
      <c r="BE98" s="29"/>
      <c r="BF98" s="29"/>
      <c r="BG98" s="29"/>
      <c r="BH98" s="29"/>
      <c r="BI98" s="29"/>
      <c r="BJ98" s="29"/>
      <c r="BK98" s="29"/>
      <c r="BL98" s="29"/>
      <c r="BM98" s="29"/>
      <c r="BN98" s="29"/>
      <c r="BO98" s="29"/>
      <c r="BP98" s="29"/>
      <c r="BQ98" s="29"/>
      <c r="BR98" s="29"/>
      <c r="BS98" s="29"/>
      <c r="BT98" s="29"/>
      <c r="BU98" s="29"/>
      <c r="BV98" s="554"/>
      <c r="BW98" s="1123" t="s">
        <v>950</v>
      </c>
      <c r="BX98" s="1123"/>
      <c r="BY98" s="1123"/>
      <c r="BZ98" s="1123"/>
      <c r="CA98" s="1123"/>
      <c r="CB98" s="1123"/>
      <c r="CC98" s="1123"/>
      <c r="CD98" s="1123"/>
      <c r="CE98" s="1123"/>
      <c r="CF98" s="1123"/>
      <c r="CG98" s="1123"/>
      <c r="GO98" s="266"/>
      <c r="GP98" s="739"/>
      <c r="GQ98" s="739"/>
      <c r="GR98" s="276"/>
      <c r="GS98" s="276"/>
      <c r="GT98" s="276"/>
      <c r="GU98" s="432" t="s">
        <v>929</v>
      </c>
      <c r="GV98" s="739"/>
      <c r="GW98" s="739"/>
      <c r="GX98" s="739"/>
      <c r="GY98" s="269"/>
      <c r="GZ98" s="269"/>
      <c r="HA98" s="739"/>
      <c r="HB98" s="1558" t="e">
        <f>#REF!</f>
        <v>#REF!</v>
      </c>
      <c r="HC98" s="1558"/>
      <c r="HD98" s="1558"/>
      <c r="HE98" s="450"/>
      <c r="HF98" s="450"/>
      <c r="HH98" s="153"/>
      <c r="HI98" s="383" t="s">
        <v>927</v>
      </c>
      <c r="HJ98" s="153"/>
      <c r="HK98" s="153"/>
      <c r="HL98" s="153"/>
      <c r="HM98" s="153"/>
      <c r="HN98" s="153"/>
      <c r="HO98" s="153"/>
      <c r="HP98" s="153"/>
      <c r="HQ98" s="153"/>
      <c r="HR98" s="153"/>
      <c r="HS98" s="153"/>
      <c r="HT98" s="153"/>
      <c r="HU98" s="153"/>
      <c r="HV98" s="153"/>
      <c r="HW98" s="153"/>
      <c r="HX98" s="153"/>
      <c r="HY98" s="153"/>
      <c r="HZ98" s="153"/>
      <c r="IA98" s="153"/>
      <c r="IB98" s="153"/>
      <c r="IC98" s="153"/>
      <c r="ID98" s="153"/>
      <c r="IE98" s="153"/>
      <c r="IF98" s="153"/>
      <c r="IG98" s="153"/>
      <c r="IH98" s="111"/>
      <c r="II98" s="111"/>
      <c r="IJ98" s="111"/>
      <c r="IK98" s="1611" t="e">
        <f>#REF!</f>
        <v>#REF!</v>
      </c>
      <c r="IL98" s="1611"/>
      <c r="IM98" s="1611"/>
      <c r="IN98" s="1611"/>
      <c r="IO98" s="153"/>
      <c r="IP98" s="153"/>
      <c r="IQ98" s="153"/>
      <c r="IR98" s="153"/>
      <c r="IS98" s="856"/>
      <c r="IT98" s="856"/>
      <c r="IU98" s="856"/>
      <c r="IV98" s="856"/>
      <c r="IW98" s="153"/>
      <c r="IX98" s="111"/>
      <c r="IY98" s="111"/>
      <c r="IZ98" s="111"/>
      <c r="JC98" s="8"/>
      <c r="JD98" s="463"/>
      <c r="JE98" s="8"/>
      <c r="JF98" s="8"/>
      <c r="JG98" s="8"/>
      <c r="JH98" s="8"/>
      <c r="JI98" s="8"/>
      <c r="JJ98" s="8"/>
      <c r="JK98" s="8"/>
      <c r="JL98" s="8"/>
      <c r="JM98" s="8"/>
      <c r="JN98" s="8"/>
      <c r="JO98" s="8"/>
      <c r="JP98" s="8"/>
      <c r="JQ98" s="8"/>
      <c r="JR98" s="8"/>
      <c r="JS98" s="8"/>
      <c r="JT98" s="8"/>
      <c r="JU98" s="8"/>
      <c r="JV98" s="8"/>
      <c r="JW98" s="8"/>
      <c r="JX98" s="8"/>
      <c r="JY98" s="8"/>
      <c r="JZ98" s="8"/>
      <c r="KA98" s="8"/>
      <c r="KB98" s="8"/>
      <c r="KC98" s="8"/>
      <c r="KD98" s="8"/>
      <c r="KE98" s="8"/>
      <c r="KF98" s="8"/>
      <c r="KG98" s="774"/>
      <c r="KH98" s="774"/>
      <c r="KI98" s="774"/>
      <c r="KJ98" s="8"/>
      <c r="KK98" s="8"/>
      <c r="KL98" s="8"/>
      <c r="KM98" s="110"/>
      <c r="KN98" s="773"/>
      <c r="KO98" s="773"/>
      <c r="KP98" s="773"/>
    </row>
    <row r="99" spans="1:302" ht="15" customHeight="1" thickBot="1" x14ac:dyDescent="0.35">
      <c r="A99" s="1144"/>
      <c r="B99" s="1145"/>
      <c r="C99" s="549">
        <v>2</v>
      </c>
      <c r="D99" s="550"/>
      <c r="E99" s="550"/>
      <c r="F99" s="551">
        <f>SUMIF(G10:G56, "2", F10:F56)</f>
        <v>0</v>
      </c>
      <c r="G99" s="720"/>
      <c r="H99" s="545"/>
      <c r="I99" s="472" t="s">
        <v>695</v>
      </c>
      <c r="J99" s="721"/>
      <c r="K99" s="481"/>
      <c r="L99" s="1151"/>
      <c r="M99" s="1152"/>
      <c r="N99" s="1153"/>
      <c r="AP99" s="1124"/>
      <c r="AQ99" s="1124"/>
      <c r="AR99" s="1124"/>
      <c r="AS99" s="1124"/>
      <c r="AT99" s="1124"/>
      <c r="AU99" s="1124"/>
      <c r="AV99" s="1124"/>
      <c r="AW99" s="1124"/>
      <c r="AX99" s="1124"/>
      <c r="AY99" s="1124"/>
      <c r="AZ99" s="1124"/>
      <c r="BA99" s="718"/>
      <c r="BB99" s="718"/>
      <c r="BC99" s="29"/>
      <c r="BD99" s="29"/>
      <c r="BE99" s="29"/>
      <c r="BF99" s="29"/>
      <c r="BG99" s="29"/>
      <c r="BH99" s="29"/>
      <c r="BI99" s="29"/>
      <c r="BJ99" s="29"/>
      <c r="BK99" s="29"/>
      <c r="BL99" s="29"/>
      <c r="BM99" s="29"/>
      <c r="BN99" s="29"/>
      <c r="BO99" s="29"/>
      <c r="BP99" s="29"/>
      <c r="BQ99" s="29"/>
      <c r="BR99" s="29"/>
      <c r="BS99" s="29"/>
      <c r="BT99" s="29"/>
      <c r="BU99" s="29"/>
      <c r="BV99" s="554"/>
      <c r="BW99" s="1123"/>
      <c r="BX99" s="1123"/>
      <c r="BY99" s="1123"/>
      <c r="BZ99" s="1123"/>
      <c r="CA99" s="1123"/>
      <c r="CB99" s="1123"/>
      <c r="CC99" s="1123"/>
      <c r="CD99" s="1123"/>
      <c r="CE99" s="1123"/>
      <c r="CF99" s="1123"/>
      <c r="CG99" s="1123"/>
      <c r="GP99" s="180"/>
      <c r="GQ99" s="180"/>
      <c r="GR99" s="180"/>
      <c r="GS99" s="622"/>
      <c r="GT99" s="622"/>
      <c r="GU99" s="622"/>
      <c r="GV99" s="622"/>
      <c r="GW99" s="622"/>
      <c r="GX99" s="622"/>
      <c r="GY99" s="622"/>
      <c r="GZ99" s="622"/>
      <c r="HA99" s="622"/>
      <c r="HB99" s="180"/>
      <c r="HC99" s="180"/>
      <c r="HH99" s="153"/>
      <c r="HI99" s="383"/>
      <c r="HJ99" s="153"/>
      <c r="HK99" s="153"/>
      <c r="HL99" s="153"/>
      <c r="HM99" s="153"/>
      <c r="HN99" s="153"/>
      <c r="HO99" s="153"/>
      <c r="HP99" s="153"/>
      <c r="HQ99" s="153"/>
      <c r="HR99" s="153"/>
      <c r="HS99" s="153"/>
      <c r="HT99" s="153"/>
      <c r="HU99" s="153"/>
      <c r="HV99" s="153"/>
      <c r="HW99" s="153"/>
      <c r="HX99" s="153"/>
      <c r="HY99" s="153"/>
      <c r="HZ99" s="153"/>
      <c r="IA99" s="153"/>
      <c r="IB99" s="153"/>
      <c r="IC99" s="153"/>
      <c r="ID99" s="153"/>
      <c r="IE99" s="153"/>
      <c r="IF99" s="153"/>
      <c r="IG99" s="153"/>
      <c r="IH99" s="153"/>
      <c r="II99" s="153"/>
      <c r="IJ99" s="153"/>
      <c r="IK99" s="153"/>
      <c r="IL99" s="153"/>
      <c r="IM99" s="153"/>
      <c r="IN99" s="153"/>
      <c r="IO99" s="153"/>
      <c r="IP99" s="153"/>
      <c r="IQ99" s="153"/>
      <c r="IR99" s="153"/>
      <c r="IS99" s="153"/>
      <c r="IT99" s="153"/>
      <c r="IU99" s="153"/>
      <c r="IV99" s="153"/>
      <c r="IW99" s="153"/>
      <c r="IX99" s="153"/>
      <c r="IY99" s="153"/>
      <c r="IZ99" s="153"/>
      <c r="JC99" s="8"/>
      <c r="JD99" s="464" t="s">
        <v>417</v>
      </c>
      <c r="JE99" s="465"/>
      <c r="JF99" s="465"/>
      <c r="JG99" s="465"/>
      <c r="JH99" s="465"/>
      <c r="JI99" s="465"/>
      <c r="JJ99" s="465"/>
      <c r="JK99" s="465"/>
      <c r="JL99" s="465"/>
      <c r="JM99" s="465"/>
      <c r="JN99" s="465"/>
      <c r="JO99" s="465"/>
      <c r="JP99" s="465"/>
      <c r="JQ99" s="465"/>
      <c r="JR99" s="465"/>
      <c r="JS99" s="465"/>
      <c r="JT99" s="465"/>
      <c r="JU99" s="465"/>
      <c r="JV99" s="465"/>
      <c r="JW99" s="465"/>
      <c r="JX99" s="465"/>
      <c r="JY99" s="465"/>
      <c r="JZ99" s="465"/>
      <c r="KA99" s="465"/>
      <c r="KB99" s="465"/>
      <c r="KC99" s="465"/>
      <c r="KD99" s="45"/>
      <c r="KE99" s="770"/>
      <c r="KF99" s="770"/>
      <c r="KG99" s="770"/>
      <c r="KH99" s="770"/>
      <c r="KI99" s="770"/>
      <c r="KJ99" s="1406" t="e">
        <f>#REF!</f>
        <v>#REF!</v>
      </c>
      <c r="KK99" s="1406"/>
      <c r="KL99" s="1406"/>
      <c r="KM99" s="771"/>
      <c r="KN99" s="773"/>
      <c r="KO99" s="773"/>
      <c r="KP99" s="773"/>
    </row>
    <row r="100" spans="1:302" ht="15" customHeight="1" thickBot="1" x14ac:dyDescent="0.35">
      <c r="A100" s="1144"/>
      <c r="B100" s="1145"/>
      <c r="C100" s="549">
        <v>3</v>
      </c>
      <c r="D100" s="550"/>
      <c r="E100" s="550"/>
      <c r="F100" s="551">
        <f>SUMIF(G10:G56, "3", F10:F56)</f>
        <v>0</v>
      </c>
      <c r="G100" s="720"/>
      <c r="H100" s="552"/>
      <c r="I100" s="477" t="s">
        <v>694</v>
      </c>
      <c r="J100" s="478"/>
      <c r="K100" s="553" t="e">
        <f>(#REF!+#REF!)/#REF!</f>
        <v>#REF!</v>
      </c>
      <c r="L100" s="1151"/>
      <c r="M100" s="1152"/>
      <c r="N100" s="1153"/>
      <c r="O100" s="174"/>
      <c r="AP100" s="1124"/>
      <c r="AQ100" s="1124"/>
      <c r="AR100" s="1124"/>
      <c r="AS100" s="1124"/>
      <c r="AT100" s="1124"/>
      <c r="AU100" s="1124"/>
      <c r="AV100" s="1124"/>
      <c r="AW100" s="1124"/>
      <c r="AX100" s="1124"/>
      <c r="AY100" s="1124"/>
      <c r="AZ100" s="1124"/>
      <c r="BA100" s="718"/>
      <c r="BB100" s="718"/>
      <c r="BC100" s="29"/>
      <c r="BD100" s="29"/>
      <c r="BE100" s="29"/>
      <c r="BF100" s="29"/>
      <c r="BG100" s="29"/>
      <c r="BH100" s="29"/>
      <c r="BI100" s="29"/>
      <c r="BJ100" s="29"/>
      <c r="BK100" s="29"/>
      <c r="BL100" s="29"/>
      <c r="BM100" s="29"/>
      <c r="BN100" s="29"/>
      <c r="BO100" s="29"/>
      <c r="BP100" s="29"/>
      <c r="BQ100" s="29"/>
      <c r="BR100" s="29"/>
      <c r="BS100" s="29"/>
      <c r="BT100" s="29"/>
      <c r="BU100" s="29"/>
      <c r="BV100" s="554"/>
      <c r="BW100" s="1123"/>
      <c r="BX100" s="1123"/>
      <c r="BY100" s="1123"/>
      <c r="BZ100" s="1123"/>
      <c r="CA100" s="1123"/>
      <c r="CB100" s="1123"/>
      <c r="CC100" s="1123"/>
      <c r="CD100" s="1123"/>
      <c r="CE100" s="1123"/>
      <c r="CF100" s="1123"/>
      <c r="CG100" s="1123"/>
      <c r="GP100" s="180"/>
      <c r="GQ100" s="180"/>
      <c r="GR100" s="180"/>
      <c r="GS100" s="622"/>
      <c r="GT100" s="622"/>
      <c r="GU100" s="622"/>
      <c r="GV100" s="622"/>
      <c r="GW100" s="622"/>
      <c r="GX100" s="622"/>
      <c r="GY100" s="622"/>
      <c r="GZ100" s="622"/>
      <c r="HA100" s="622"/>
      <c r="HB100" s="622"/>
      <c r="HC100" s="622"/>
      <c r="HH100" s="153"/>
      <c r="HI100" s="383" t="s">
        <v>928</v>
      </c>
      <c r="HJ100" s="153"/>
      <c r="HK100" s="153"/>
      <c r="HL100" s="153"/>
      <c r="HM100" s="153"/>
      <c r="HN100" s="153"/>
      <c r="HO100" s="153"/>
      <c r="HP100" s="153"/>
      <c r="HQ100" s="153"/>
      <c r="HR100" s="153"/>
      <c r="HS100" s="153"/>
      <c r="HT100" s="153"/>
      <c r="HU100" s="153"/>
      <c r="HV100" s="153"/>
      <c r="HW100" s="153"/>
      <c r="HX100" s="153"/>
      <c r="HY100" s="153"/>
      <c r="HZ100" s="153"/>
      <c r="IA100" s="153"/>
      <c r="IB100" s="153"/>
      <c r="IC100" s="153"/>
      <c r="ID100" s="153"/>
      <c r="IE100" s="153"/>
      <c r="IF100" s="153"/>
      <c r="IG100" s="153"/>
      <c r="IH100" s="153"/>
      <c r="II100" s="153"/>
      <c r="IJ100" s="153"/>
      <c r="IK100" s="1611" t="e">
        <f>#REF!</f>
        <v>#REF!</v>
      </c>
      <c r="IL100" s="1611"/>
      <c r="IM100" s="1611"/>
      <c r="IN100" s="1611"/>
      <c r="IO100" s="153"/>
      <c r="IP100" s="153"/>
      <c r="IQ100" s="153"/>
      <c r="IR100" s="153"/>
      <c r="IS100" s="153"/>
      <c r="IT100" s="153"/>
      <c r="IU100" s="153"/>
      <c r="IV100" s="153"/>
      <c r="IW100" s="153"/>
      <c r="IX100" s="153"/>
      <c r="IY100" s="153"/>
      <c r="IZ100" s="153"/>
      <c r="JC100" s="8"/>
      <c r="JD100" s="467"/>
      <c r="JE100" s="8"/>
      <c r="JF100" s="8"/>
      <c r="JG100" s="8"/>
      <c r="JH100" s="8"/>
      <c r="JI100" s="8"/>
      <c r="JJ100" s="8"/>
      <c r="JK100" s="8"/>
      <c r="JL100" s="8"/>
      <c r="JM100" s="8"/>
      <c r="JN100" s="8"/>
      <c r="JO100" s="8"/>
      <c r="JP100" s="8"/>
      <c r="JQ100" s="8"/>
      <c r="JR100" s="8"/>
      <c r="JS100" s="8"/>
      <c r="JT100" s="8"/>
      <c r="JU100" s="8"/>
      <c r="JV100" s="8"/>
      <c r="JW100" s="8"/>
      <c r="JX100" s="8"/>
      <c r="JY100" s="8"/>
      <c r="JZ100" s="8"/>
      <c r="KA100" s="8"/>
      <c r="KB100" s="8"/>
      <c r="KC100" s="8"/>
      <c r="KD100" s="8"/>
      <c r="KE100" s="774"/>
      <c r="KF100" s="774"/>
      <c r="KG100" s="774"/>
      <c r="KH100" s="774"/>
      <c r="KI100" s="774"/>
      <c r="KJ100" s="775"/>
      <c r="KK100" s="775"/>
      <c r="KL100" s="775"/>
      <c r="KM100" s="774"/>
      <c r="KN100" s="773"/>
      <c r="KO100" s="773"/>
      <c r="KP100" s="773"/>
    </row>
    <row r="101" spans="1:302" ht="15" customHeight="1" thickBot="1" x14ac:dyDescent="0.35">
      <c r="A101" s="1144"/>
      <c r="B101" s="1145"/>
      <c r="C101" s="549">
        <v>4</v>
      </c>
      <c r="D101" s="550"/>
      <c r="E101" s="550"/>
      <c r="F101" s="551">
        <f>SUMIF(G10:G56, "4", F10:F56)</f>
        <v>0</v>
      </c>
      <c r="G101" s="720"/>
      <c r="H101" s="8"/>
      <c r="I101" s="472" t="s">
        <v>693</v>
      </c>
      <c r="J101" s="32"/>
      <c r="K101" s="481"/>
      <c r="L101" s="1151"/>
      <c r="M101" s="1152"/>
      <c r="N101" s="1153"/>
      <c r="O101" s="555">
        <v>0</v>
      </c>
      <c r="AP101" s="716"/>
      <c r="AQ101" s="719"/>
      <c r="AR101" s="719"/>
      <c r="AS101" s="719"/>
      <c r="AT101" s="719"/>
      <c r="AU101" s="719"/>
      <c r="AV101" s="719"/>
      <c r="AW101" s="719"/>
      <c r="AX101" s="719"/>
      <c r="AY101" s="716"/>
      <c r="AZ101" s="716"/>
      <c r="BA101" s="716"/>
      <c r="BB101" s="716"/>
      <c r="BC101" s="29"/>
      <c r="BD101" s="29"/>
      <c r="BE101" s="29"/>
      <c r="BF101" s="29"/>
      <c r="BG101" s="29"/>
      <c r="BH101" s="29"/>
      <c r="BI101" s="29"/>
      <c r="BJ101" s="29"/>
      <c r="BK101" s="29"/>
      <c r="BL101" s="29"/>
      <c r="BM101" s="29"/>
      <c r="BN101" s="29"/>
      <c r="BO101" s="29"/>
      <c r="BP101" s="29"/>
      <c r="BQ101" s="29"/>
      <c r="BR101" s="29"/>
      <c r="BS101" s="29"/>
      <c r="BT101" s="29"/>
      <c r="BU101" s="29"/>
      <c r="BV101" s="554"/>
      <c r="BW101" s="221" t="s">
        <v>708</v>
      </c>
      <c r="BX101" s="222"/>
      <c r="BY101" s="191"/>
      <c r="BZ101" s="140"/>
      <c r="CA101" s="140"/>
      <c r="CB101" s="208"/>
      <c r="CC101" s="1104" t="e">
        <f>#REF!</f>
        <v>#REF!</v>
      </c>
      <c r="CD101" s="1105"/>
      <c r="CE101" s="1105"/>
      <c r="CF101" s="1105"/>
      <c r="CG101" s="1106"/>
      <c r="GP101" s="619"/>
      <c r="GQ101" s="625"/>
      <c r="GR101" s="625"/>
      <c r="GS101" s="625"/>
      <c r="GT101" s="625"/>
      <c r="GU101" s="625"/>
      <c r="GV101" s="625"/>
      <c r="GW101" s="625"/>
      <c r="GX101" s="625"/>
      <c r="GY101" s="625"/>
      <c r="GZ101" s="625"/>
      <c r="HA101" s="625"/>
      <c r="HB101" s="622"/>
      <c r="HC101" s="622"/>
      <c r="HH101" s="153"/>
      <c r="HI101" s="383"/>
      <c r="HJ101" s="153"/>
      <c r="HK101" s="153"/>
      <c r="HL101" s="153"/>
      <c r="HM101" s="153"/>
      <c r="HN101" s="153"/>
      <c r="HO101" s="153"/>
      <c r="HP101" s="153"/>
      <c r="HQ101" s="153"/>
      <c r="HR101" s="153"/>
      <c r="HS101" s="153"/>
      <c r="HT101" s="153"/>
      <c r="HU101" s="153"/>
      <c r="HV101" s="153"/>
      <c r="HW101" s="153"/>
      <c r="HX101" s="153"/>
      <c r="HY101" s="153"/>
      <c r="HZ101" s="153"/>
      <c r="IA101" s="153"/>
      <c r="IB101" s="153"/>
      <c r="IC101" s="153"/>
      <c r="ID101" s="153"/>
      <c r="IE101" s="153"/>
      <c r="IF101" s="153"/>
      <c r="IG101" s="153"/>
      <c r="IH101" s="153"/>
      <c r="II101" s="153"/>
      <c r="IJ101" s="153"/>
      <c r="IK101" s="153"/>
      <c r="IL101" s="153"/>
      <c r="IM101" s="153"/>
      <c r="IN101" s="153"/>
      <c r="IO101" s="153"/>
      <c r="IP101" s="153"/>
      <c r="IQ101" s="153"/>
      <c r="IR101" s="153"/>
      <c r="IS101" s="153"/>
      <c r="IT101" s="153"/>
      <c r="IU101" s="153"/>
      <c r="IV101" s="153"/>
      <c r="IW101" s="153"/>
      <c r="IX101" s="153"/>
      <c r="IY101" s="153"/>
      <c r="IZ101" s="153"/>
      <c r="JC101" s="180"/>
      <c r="JD101" s="1330" t="s">
        <v>721</v>
      </c>
      <c r="JE101" s="1331"/>
      <c r="JF101" s="1331"/>
      <c r="JG101" s="1331"/>
      <c r="JH101" s="1331"/>
      <c r="JI101" s="1331"/>
      <c r="JJ101" s="1331"/>
      <c r="JK101" s="1331"/>
      <c r="JL101" s="1331"/>
      <c r="JM101" s="1331"/>
      <c r="JN101" s="1331"/>
      <c r="JO101" s="180"/>
      <c r="JP101" s="180"/>
      <c r="JQ101" s="180"/>
      <c r="JR101" s="180"/>
      <c r="JS101" s="180"/>
      <c r="JT101" s="180"/>
      <c r="JU101" s="180"/>
      <c r="JV101" s="180"/>
      <c r="JW101" s="180"/>
      <c r="JX101" s="180"/>
      <c r="JY101" s="180"/>
      <c r="JZ101" s="180"/>
      <c r="KA101" s="180"/>
      <c r="KB101" s="180"/>
      <c r="KC101" s="180"/>
      <c r="KD101" s="180"/>
      <c r="KE101" s="399"/>
      <c r="KF101" s="399"/>
      <c r="KG101" s="399"/>
      <c r="KH101" s="180"/>
      <c r="KI101" s="180"/>
      <c r="KJ101" s="180"/>
      <c r="KK101" s="180"/>
      <c r="KL101" s="180"/>
      <c r="KM101" s="180"/>
      <c r="KN101" s="40"/>
      <c r="KO101" s="40"/>
      <c r="KP101" s="40"/>
    </row>
    <row r="102" spans="1:302" ht="15" customHeight="1" thickBot="1" x14ac:dyDescent="0.35">
      <c r="A102" s="1146"/>
      <c r="B102" s="1147"/>
      <c r="C102" s="556">
        <v>5</v>
      </c>
      <c r="D102" s="557"/>
      <c r="E102" s="557"/>
      <c r="F102" s="558">
        <f>SUMIF(G10:G56, "5", F10:F56)</f>
        <v>0</v>
      </c>
      <c r="G102" s="720"/>
      <c r="H102" s="720"/>
      <c r="I102" s="473" t="s">
        <v>694</v>
      </c>
      <c r="J102" s="476"/>
      <c r="K102" s="559" t="e">
        <f>(#REF!+#REF!)/#REF!</f>
        <v>#REF!</v>
      </c>
      <c r="L102" s="1154"/>
      <c r="M102" s="1155"/>
      <c r="N102" s="1156"/>
      <c r="O102" s="555">
        <v>10</v>
      </c>
      <c r="AP102" s="674" t="s">
        <v>846</v>
      </c>
      <c r="AQ102" s="674"/>
      <c r="AR102" s="674"/>
      <c r="AS102" s="674"/>
      <c r="AT102" s="719"/>
      <c r="AU102" s="719"/>
      <c r="AV102" s="719"/>
      <c r="AW102" s="674" t="s">
        <v>847</v>
      </c>
      <c r="AX102" s="719"/>
      <c r="AY102" s="716"/>
      <c r="AZ102" s="716"/>
      <c r="BA102" s="716"/>
      <c r="BB102" s="716"/>
      <c r="BC102" s="29"/>
      <c r="BD102" s="29"/>
      <c r="BE102" s="29"/>
      <c r="BF102" s="29"/>
      <c r="BG102" s="29"/>
      <c r="BH102" s="29"/>
      <c r="BI102" s="29"/>
      <c r="BJ102" s="29"/>
      <c r="BK102" s="29"/>
      <c r="BL102" s="29"/>
      <c r="BM102" s="29"/>
      <c r="BN102" s="29"/>
      <c r="BO102" s="29"/>
      <c r="BP102" s="29"/>
      <c r="BQ102" s="29"/>
      <c r="BR102" s="29"/>
      <c r="BS102" s="29"/>
      <c r="BT102" s="29"/>
      <c r="BU102" s="29"/>
      <c r="BV102" s="554"/>
      <c r="BW102" s="193" t="s">
        <v>208</v>
      </c>
      <c r="BX102" s="190"/>
      <c r="BY102" s="203" t="e">
        <f>#REF!</f>
        <v>#REF!</v>
      </c>
      <c r="BZ102" s="203" t="e">
        <f>#REF!</f>
        <v>#REF!</v>
      </c>
      <c r="CA102" s="203" t="e">
        <f>#REF!</f>
        <v>#REF!</v>
      </c>
      <c r="CB102" s="208"/>
      <c r="CC102" s="1104" t="e">
        <f>#REF!</f>
        <v>#REF!</v>
      </c>
      <c r="CD102" s="1105"/>
      <c r="CE102" s="1105"/>
      <c r="CF102" s="1105"/>
      <c r="CG102" s="1106"/>
      <c r="GP102" s="619"/>
      <c r="GQ102" s="618"/>
      <c r="GR102" s="618"/>
      <c r="GS102" s="618"/>
      <c r="GT102" s="618"/>
      <c r="GU102" s="618"/>
      <c r="GV102" s="618"/>
      <c r="GW102" s="618"/>
      <c r="GX102" s="618"/>
      <c r="GY102" s="618"/>
      <c r="GZ102" s="618"/>
      <c r="HA102" s="618"/>
      <c r="HB102" s="622"/>
      <c r="HC102" s="622"/>
      <c r="HH102" s="153"/>
      <c r="HI102" s="384" t="s">
        <v>419</v>
      </c>
      <c r="HJ102" s="856"/>
      <c r="HK102" s="856"/>
      <c r="HL102" s="856"/>
      <c r="HM102" s="856"/>
      <c r="HN102" s="856"/>
      <c r="HO102" s="856"/>
      <c r="HP102" s="856"/>
      <c r="HQ102" s="856"/>
      <c r="HR102" s="856"/>
      <c r="HS102" s="856"/>
      <c r="HT102" s="137"/>
      <c r="HU102" s="1612" t="e">
        <f>#REF!</f>
        <v>#REF!</v>
      </c>
      <c r="HV102" s="1612"/>
      <c r="HW102" s="1612"/>
      <c r="HX102" s="1612"/>
      <c r="HY102" s="1612"/>
      <c r="HZ102" s="1612"/>
      <c r="IA102" s="1612"/>
      <c r="IB102" s="1612"/>
      <c r="IC102" s="856" t="s">
        <v>420</v>
      </c>
      <c r="ID102" s="856"/>
      <c r="IE102" s="856"/>
      <c r="IF102" s="856"/>
      <c r="IG102" s="856"/>
      <c r="IH102" s="856"/>
      <c r="II102" s="856"/>
      <c r="IJ102" s="856"/>
      <c r="IK102" s="856"/>
      <c r="IL102" s="856"/>
      <c r="IM102" s="856"/>
      <c r="IN102" s="1612" t="e">
        <f>#REF!</f>
        <v>#REF!</v>
      </c>
      <c r="IO102" s="1612"/>
      <c r="IP102" s="1612"/>
      <c r="IQ102" s="1612"/>
      <c r="IR102" s="1612"/>
      <c r="IS102" s="1612"/>
      <c r="IT102" s="1612"/>
      <c r="IU102" s="1612"/>
      <c r="IV102" s="1612"/>
      <c r="IW102" s="1612"/>
      <c r="IX102" s="1612"/>
      <c r="IY102" s="1612"/>
      <c r="IZ102" s="1612"/>
      <c r="JC102" s="8"/>
      <c r="JD102" s="1324" t="e">
        <f>#REF!</f>
        <v>#REF!</v>
      </c>
      <c r="JE102" s="1325"/>
      <c r="JF102" s="1325"/>
      <c r="JG102" s="1325"/>
      <c r="JH102" s="1325"/>
      <c r="JI102" s="1325"/>
      <c r="JJ102" s="1325"/>
      <c r="JK102" s="1325"/>
      <c r="JL102" s="1325"/>
      <c r="JM102" s="1325"/>
      <c r="JN102" s="1325"/>
      <c r="JO102" s="104"/>
      <c r="JP102" s="1332" t="e">
        <f>#REF!</f>
        <v>#REF!</v>
      </c>
      <c r="JQ102" s="1332"/>
      <c r="JR102" s="1332"/>
      <c r="JS102" s="1332"/>
      <c r="JT102" s="1332"/>
      <c r="JU102" s="1332"/>
      <c r="JV102" s="1332"/>
      <c r="JW102" s="1332"/>
      <c r="JX102" s="1332"/>
      <c r="JY102" s="1332"/>
      <c r="JZ102" s="1332"/>
      <c r="KA102" s="1332"/>
      <c r="KB102" s="1332"/>
      <c r="KC102" s="1332"/>
      <c r="KD102" s="1332"/>
      <c r="KE102" s="1332"/>
      <c r="KF102" s="1332"/>
      <c r="KG102" s="104"/>
      <c r="KH102" s="1333" t="e">
        <f>#REF!</f>
        <v>#REF!</v>
      </c>
      <c r="KI102" s="1333"/>
      <c r="KJ102" s="1333"/>
      <c r="KK102" s="1333"/>
      <c r="KL102" s="1333"/>
      <c r="KM102" s="1334"/>
      <c r="KN102" s="773"/>
      <c r="KO102" s="773"/>
      <c r="KP102" s="773"/>
    </row>
    <row r="103" spans="1:302" ht="15" customHeight="1" x14ac:dyDescent="0.3">
      <c r="G103" s="169"/>
      <c r="H103" s="169"/>
      <c r="I103" s="870"/>
      <c r="J103" s="870"/>
      <c r="K103" s="870"/>
      <c r="L103" s="870"/>
      <c r="M103" s="870"/>
      <c r="N103" s="870"/>
      <c r="O103" s="555">
        <v>11</v>
      </c>
      <c r="AP103" s="716"/>
      <c r="AQ103" s="675" t="s">
        <v>604</v>
      </c>
      <c r="AR103" s="675" t="s">
        <v>848</v>
      </c>
      <c r="AS103" s="675" t="s">
        <v>849</v>
      </c>
      <c r="AT103" s="675" t="s">
        <v>850</v>
      </c>
      <c r="AU103" s="675" t="s">
        <v>851</v>
      </c>
      <c r="AV103" s="716"/>
      <c r="AW103" s="716"/>
      <c r="AX103" s="675" t="s">
        <v>604</v>
      </c>
      <c r="AY103" s="675" t="s">
        <v>848</v>
      </c>
      <c r="AZ103" s="675" t="s">
        <v>849</v>
      </c>
      <c r="BA103" s="675" t="s">
        <v>850</v>
      </c>
      <c r="BB103" s="675" t="s">
        <v>851</v>
      </c>
      <c r="BC103" s="29"/>
      <c r="BD103" s="29"/>
      <c r="BE103" s="29"/>
      <c r="BF103" s="29"/>
      <c r="BG103" s="29"/>
      <c r="BH103" s="29"/>
      <c r="BI103" s="29"/>
      <c r="BJ103" s="29"/>
      <c r="BK103" s="29"/>
      <c r="BL103" s="29"/>
      <c r="BM103" s="29"/>
      <c r="BN103" s="29"/>
      <c r="BO103" s="29"/>
      <c r="BP103" s="29"/>
      <c r="BQ103" s="29"/>
      <c r="BR103" s="29"/>
      <c r="BS103" s="29"/>
      <c r="BT103" s="29"/>
      <c r="BU103" s="29"/>
      <c r="BV103" s="554"/>
      <c r="BW103" s="193" t="s">
        <v>209</v>
      </c>
      <c r="BX103" s="190"/>
      <c r="BY103" s="203" t="e">
        <f>#REF!</f>
        <v>#REF!</v>
      </c>
      <c r="BZ103" s="203" t="e">
        <f>#REF!</f>
        <v>#REF!</v>
      </c>
      <c r="CA103" s="203" t="e">
        <f>#REF!</f>
        <v>#REF!</v>
      </c>
      <c r="CB103" s="208"/>
      <c r="CC103" s="1104" t="e">
        <f>#REF!</f>
        <v>#REF!</v>
      </c>
      <c r="CD103" s="1105"/>
      <c r="CE103" s="1105"/>
      <c r="CF103" s="1105"/>
      <c r="CG103" s="1106"/>
      <c r="GP103" s="180"/>
      <c r="GQ103" s="180"/>
      <c r="GR103" s="180"/>
      <c r="GS103" s="180"/>
      <c r="GT103" s="180"/>
      <c r="GU103" s="180"/>
      <c r="GV103" s="180"/>
      <c r="GW103" s="180"/>
      <c r="GX103" s="180"/>
      <c r="GY103" s="180"/>
      <c r="GZ103" s="180"/>
      <c r="HA103" s="180"/>
      <c r="HB103" s="625"/>
      <c r="HC103" s="625"/>
      <c r="HH103" s="153"/>
      <c r="HI103" s="383"/>
      <c r="HJ103" s="153"/>
      <c r="HK103" s="153"/>
      <c r="HL103" s="153"/>
      <c r="HM103" s="153"/>
      <c r="HN103" s="153"/>
      <c r="HO103" s="153"/>
      <c r="HP103" s="153"/>
      <c r="HQ103" s="153"/>
      <c r="HR103" s="153"/>
      <c r="HS103" s="153"/>
      <c r="HT103" s="153"/>
      <c r="HU103" s="153"/>
      <c r="HV103" s="153"/>
      <c r="HW103" s="153"/>
      <c r="HX103" s="153"/>
      <c r="HY103" s="153"/>
      <c r="HZ103" s="153"/>
      <c r="IA103" s="153"/>
      <c r="IB103" s="153"/>
      <c r="IC103" s="153"/>
      <c r="ID103" s="153"/>
      <c r="IE103" s="153"/>
      <c r="IF103" s="153"/>
      <c r="IG103" s="153"/>
      <c r="IH103" s="153"/>
      <c r="II103" s="153"/>
      <c r="IJ103" s="153"/>
      <c r="IK103" s="153"/>
      <c r="IL103" s="153"/>
      <c r="IM103" s="153"/>
      <c r="IN103" s="153"/>
      <c r="IO103" s="153"/>
      <c r="IP103" s="153"/>
      <c r="IQ103" s="153"/>
      <c r="IR103" s="153"/>
      <c r="IS103" s="153"/>
      <c r="IT103" s="153"/>
      <c r="IU103" s="153"/>
      <c r="IV103" s="153"/>
      <c r="IW103" s="153"/>
      <c r="IX103" s="153"/>
      <c r="IY103" s="153"/>
      <c r="IZ103" s="153"/>
      <c r="JC103" s="8"/>
      <c r="JD103" s="717"/>
      <c r="JE103" s="774"/>
      <c r="JF103" s="774"/>
      <c r="JG103" s="774"/>
      <c r="JH103" s="774"/>
      <c r="JI103" s="774"/>
      <c r="JJ103" s="774"/>
      <c r="JK103" s="774"/>
      <c r="JL103" s="774"/>
      <c r="JM103" s="774"/>
      <c r="JN103" s="774"/>
      <c r="JO103" s="8"/>
      <c r="JP103" s="466" t="s">
        <v>97</v>
      </c>
      <c r="JQ103" s="44"/>
      <c r="JR103" s="44"/>
      <c r="JS103" s="44"/>
      <c r="JT103" s="44"/>
      <c r="JU103" s="44"/>
      <c r="JV103" s="44"/>
      <c r="JW103" s="44"/>
      <c r="JX103" s="44"/>
      <c r="JY103" s="44"/>
      <c r="JZ103" s="44"/>
      <c r="KA103" s="44"/>
      <c r="KB103" s="44"/>
      <c r="KC103" s="44"/>
      <c r="KD103" s="44"/>
      <c r="KE103" s="44"/>
      <c r="KF103" s="44"/>
      <c r="KG103" s="44"/>
      <c r="KH103" s="461" t="s">
        <v>404</v>
      </c>
      <c r="KI103" s="8"/>
      <c r="KJ103" s="8"/>
      <c r="KK103" s="8"/>
      <c r="KL103" s="8"/>
      <c r="KM103" s="110"/>
      <c r="KN103" s="773"/>
      <c r="KO103" s="773"/>
      <c r="KP103" s="773"/>
    </row>
    <row r="104" spans="1:302" ht="15" customHeight="1" thickBot="1" x14ac:dyDescent="0.35">
      <c r="G104" s="169"/>
      <c r="H104" s="169"/>
      <c r="I104" s="871"/>
      <c r="J104" s="871"/>
      <c r="K104" s="871"/>
      <c r="L104" s="871"/>
      <c r="M104" s="871"/>
      <c r="N104" s="871"/>
      <c r="O104" s="555">
        <v>12</v>
      </c>
      <c r="AP104" s="681" t="s">
        <v>859</v>
      </c>
      <c r="AQ104" s="677" t="e">
        <f>#REF!</f>
        <v>#REF!</v>
      </c>
      <c r="AR104" s="678">
        <v>0.05</v>
      </c>
      <c r="AS104" s="676" t="e">
        <f>AQ104*AR104</f>
        <v>#REF!</v>
      </c>
      <c r="AT104" s="676" t="e">
        <f>ROUNDUP(AS104,0)</f>
        <v>#REF!</v>
      </c>
      <c r="AU104" s="676" t="e">
        <f>SUM(AU106:AU110)</f>
        <v>#REF!</v>
      </c>
      <c r="AV104" s="716"/>
      <c r="AW104" s="681" t="s">
        <v>859</v>
      </c>
      <c r="AX104" s="677" t="e">
        <f>#REF!</f>
        <v>#REF!</v>
      </c>
      <c r="AY104" s="678">
        <v>0.02</v>
      </c>
      <c r="AZ104" s="676" t="e">
        <f>AX104*AY104</f>
        <v>#REF!</v>
      </c>
      <c r="BA104" s="676" t="e">
        <f>ROUNDUP(AZ104,0)</f>
        <v>#REF!</v>
      </c>
      <c r="BB104" s="676" t="e">
        <f>SUM(BB106:BB110)</f>
        <v>#REF!</v>
      </c>
      <c r="BC104" s="29"/>
      <c r="BD104" s="29"/>
      <c r="BE104" s="29"/>
      <c r="BF104" s="29"/>
      <c r="BG104" s="29"/>
      <c r="BH104" s="29"/>
      <c r="BI104" s="29"/>
      <c r="BJ104" s="29"/>
      <c r="BK104" s="29"/>
      <c r="BL104" s="29"/>
      <c r="BM104" s="29"/>
      <c r="BN104" s="29"/>
      <c r="BO104" s="29"/>
      <c r="BP104" s="29"/>
      <c r="BQ104" s="29"/>
      <c r="BR104" s="29"/>
      <c r="BS104" s="29"/>
      <c r="BT104" s="29"/>
      <c r="BU104" s="29"/>
      <c r="BV104" s="554"/>
      <c r="BW104" s="193" t="s">
        <v>210</v>
      </c>
      <c r="BX104" s="190"/>
      <c r="BY104" s="203" t="e">
        <f>#REF!</f>
        <v>#REF!</v>
      </c>
      <c r="BZ104" s="203" t="e">
        <f>#REF!</f>
        <v>#REF!</v>
      </c>
      <c r="CA104" s="203" t="e">
        <f>#REF!</f>
        <v>#REF!</v>
      </c>
      <c r="CB104" s="208"/>
      <c r="CC104" s="1104" t="e">
        <f>#REF!</f>
        <v>#REF!</v>
      </c>
      <c r="CD104" s="1105"/>
      <c r="CE104" s="1105"/>
      <c r="CF104" s="1105"/>
      <c r="CG104" s="1106"/>
      <c r="GP104" s="180"/>
      <c r="GQ104" s="629"/>
      <c r="GR104" s="629"/>
      <c r="GS104" s="629"/>
      <c r="GT104" s="629"/>
      <c r="GU104" s="629"/>
      <c r="GV104" s="629"/>
      <c r="GW104" s="629"/>
      <c r="GX104" s="629"/>
      <c r="GY104" s="629"/>
      <c r="GZ104" s="629"/>
      <c r="HA104" s="629"/>
      <c r="HB104" s="618"/>
      <c r="HC104" s="618"/>
      <c r="HH104" s="153"/>
      <c r="HI104" s="385" t="s">
        <v>421</v>
      </c>
      <c r="HJ104" s="856"/>
      <c r="HK104" s="856"/>
      <c r="HL104" s="856"/>
      <c r="HM104" s="856"/>
      <c r="HN104" s="856"/>
      <c r="HO104" s="856"/>
      <c r="HP104" s="856"/>
      <c r="HQ104" s="856"/>
      <c r="HR104" s="856"/>
      <c r="HS104" s="856"/>
      <c r="HT104" s="856"/>
      <c r="HU104" s="856"/>
      <c r="HV104" s="856"/>
      <c r="HW104" s="856"/>
      <c r="HX104" s="856"/>
      <c r="HY104" s="856"/>
      <c r="HZ104" s="856"/>
      <c r="IA104" s="856"/>
      <c r="IB104" s="856"/>
      <c r="IC104" s="856"/>
      <c r="ID104" s="856"/>
      <c r="IE104" s="856"/>
      <c r="IF104" s="856"/>
      <c r="IG104" s="856"/>
      <c r="IH104" s="111"/>
      <c r="II104" s="111"/>
      <c r="IJ104" s="111"/>
      <c r="IK104" s="1611" t="e">
        <f>#REF!</f>
        <v>#REF!</v>
      </c>
      <c r="IL104" s="1611"/>
      <c r="IM104" s="1611"/>
      <c r="IN104" s="1611"/>
      <c r="IO104" s="652"/>
      <c r="IP104" s="153"/>
      <c r="IQ104" s="153"/>
      <c r="IR104" s="153"/>
      <c r="IS104" s="153"/>
      <c r="IT104" s="111"/>
      <c r="IU104" s="111"/>
      <c r="IV104" s="111"/>
      <c r="IW104" s="111"/>
      <c r="IX104" s="111"/>
      <c r="IY104" s="153"/>
      <c r="IZ104" s="153"/>
      <c r="JC104" s="8"/>
      <c r="JD104" s="1335" t="e">
        <f>#REF!</f>
        <v>#REF!</v>
      </c>
      <c r="JE104" s="1336"/>
      <c r="JF104" s="1336"/>
      <c r="JG104" s="1336"/>
      <c r="JH104" s="1336"/>
      <c r="JI104" s="1336"/>
      <c r="JJ104" s="1336"/>
      <c r="JK104" s="1336"/>
      <c r="JL104" s="1336"/>
      <c r="JM104" s="1336"/>
      <c r="JN104" s="1336"/>
      <c r="JO104" s="1336"/>
      <c r="JP104" s="1336"/>
      <c r="JQ104" s="1336"/>
      <c r="JR104" s="1336"/>
      <c r="JS104" s="1336"/>
      <c r="JT104" s="8"/>
      <c r="JU104" s="1352" t="e">
        <f>#REF!</f>
        <v>#REF!</v>
      </c>
      <c r="JV104" s="1352"/>
      <c r="JW104" s="1352"/>
      <c r="JX104" s="1352"/>
      <c r="JY104" s="1352"/>
      <c r="JZ104" s="1352"/>
      <c r="KA104" s="1352"/>
      <c r="KB104" s="1352"/>
      <c r="KC104" s="1352"/>
      <c r="KD104" s="8"/>
      <c r="KE104" s="1353" t="e">
        <f>#REF!</f>
        <v>#REF!</v>
      </c>
      <c r="KF104" s="1353"/>
      <c r="KG104" s="1353"/>
      <c r="KH104" s="1353"/>
      <c r="KI104" s="1353"/>
      <c r="KJ104" s="1353"/>
      <c r="KK104" s="1353"/>
      <c r="KL104" s="1353"/>
      <c r="KM104" s="1354"/>
      <c r="KN104" s="773"/>
      <c r="KO104" s="773"/>
      <c r="KP104" s="773"/>
    </row>
    <row r="105" spans="1:302" ht="14.4" x14ac:dyDescent="0.3">
      <c r="AP105" s="1139"/>
      <c r="AQ105" s="1140"/>
      <c r="AR105" s="1140"/>
      <c r="AS105" s="1140"/>
      <c r="AT105" s="1140"/>
      <c r="AU105" s="1141"/>
      <c r="AV105" s="716"/>
      <c r="AW105" s="1139"/>
      <c r="AX105" s="1140"/>
      <c r="AY105" s="1140"/>
      <c r="AZ105" s="1140"/>
      <c r="BA105" s="1140"/>
      <c r="BB105" s="1141"/>
      <c r="BC105" s="29"/>
      <c r="BD105" s="29"/>
      <c r="BE105" s="29"/>
      <c r="BF105" s="29"/>
      <c r="BG105" s="29"/>
      <c r="BH105" s="29"/>
      <c r="BI105" s="29"/>
      <c r="BJ105" s="29"/>
      <c r="BK105" s="29"/>
      <c r="BL105" s="29"/>
      <c r="BM105" s="29"/>
      <c r="BN105" s="29"/>
      <c r="BO105" s="29"/>
      <c r="BP105" s="29"/>
      <c r="BQ105" s="29"/>
      <c r="BR105" s="29"/>
      <c r="BS105" s="29"/>
      <c r="BT105" s="29"/>
      <c r="BU105" s="29"/>
      <c r="BW105" s="189" t="s">
        <v>211</v>
      </c>
      <c r="BX105" s="228"/>
      <c r="BY105" s="203" t="e">
        <f>#REF!</f>
        <v>#REF!</v>
      </c>
      <c r="BZ105" s="203" t="e">
        <f>#REF!</f>
        <v>#REF!</v>
      </c>
      <c r="CA105" s="203" t="e">
        <f>#REF!</f>
        <v>#REF!</v>
      </c>
      <c r="CB105" s="208"/>
      <c r="CC105" s="1104" t="e">
        <f>#REF!</f>
        <v>#REF!</v>
      </c>
      <c r="CD105" s="1105"/>
      <c r="CE105" s="1105"/>
      <c r="CF105" s="1105"/>
      <c r="CG105" s="1106"/>
      <c r="GP105" s="180"/>
      <c r="GQ105" s="629"/>
      <c r="GR105" s="629"/>
      <c r="GS105" s="629"/>
      <c r="GT105" s="629"/>
      <c r="GU105" s="629"/>
      <c r="GV105" s="629"/>
      <c r="GW105" s="629"/>
      <c r="GX105" s="629"/>
      <c r="GY105" s="629"/>
      <c r="GZ105" s="629"/>
      <c r="HA105" s="629"/>
      <c r="HB105" s="180"/>
      <c r="HC105" s="180"/>
      <c r="HH105" s="153"/>
      <c r="HI105" s="383"/>
      <c r="HJ105" s="153"/>
      <c r="HK105" s="153"/>
      <c r="HL105" s="153"/>
      <c r="HM105" s="153"/>
      <c r="HN105" s="153"/>
      <c r="HO105" s="153"/>
      <c r="HP105" s="153"/>
      <c r="HQ105" s="153"/>
      <c r="HR105" s="153"/>
      <c r="HS105" s="153"/>
      <c r="HT105" s="153"/>
      <c r="HU105" s="153"/>
      <c r="HV105" s="153"/>
      <c r="HW105" s="153"/>
      <c r="HX105" s="153"/>
      <c r="HY105" s="153"/>
      <c r="HZ105" s="153"/>
      <c r="IA105" s="153"/>
      <c r="IB105" s="153"/>
      <c r="IC105" s="153"/>
      <c r="ID105" s="153"/>
      <c r="IE105" s="153"/>
      <c r="IF105" s="153"/>
      <c r="IG105" s="153"/>
      <c r="IH105" s="153"/>
      <c r="II105" s="153"/>
      <c r="IJ105" s="153"/>
      <c r="IK105" s="153"/>
      <c r="IL105" s="153"/>
      <c r="IM105" s="153"/>
      <c r="IN105" s="153"/>
      <c r="IO105" s="153"/>
      <c r="IP105" s="153"/>
      <c r="IQ105" s="153"/>
      <c r="IR105" s="153"/>
      <c r="IS105" s="153"/>
      <c r="IT105" s="153"/>
      <c r="IU105" s="153"/>
      <c r="IV105" s="153"/>
      <c r="IW105" s="153"/>
      <c r="IX105" s="153"/>
      <c r="IY105" s="153"/>
      <c r="IZ105" s="153"/>
      <c r="JC105" s="8"/>
      <c r="JD105" s="1326" t="s">
        <v>93</v>
      </c>
      <c r="JE105" s="1327"/>
      <c r="JF105" s="1327"/>
      <c r="JG105" s="1327"/>
      <c r="JH105" s="1327"/>
      <c r="JI105" s="1327"/>
      <c r="JJ105" s="1327"/>
      <c r="JK105" s="1327"/>
      <c r="JL105" s="1327"/>
      <c r="JM105" s="1327"/>
      <c r="JN105" s="1327"/>
      <c r="JO105" s="1327"/>
      <c r="JP105" s="1327"/>
      <c r="JQ105" s="1327"/>
      <c r="JR105" s="1327"/>
      <c r="JS105" s="1327"/>
      <c r="JT105" s="8"/>
      <c r="JU105" s="1328" t="s">
        <v>43</v>
      </c>
      <c r="JV105" s="1328"/>
      <c r="JW105" s="1328"/>
      <c r="JX105" s="1328"/>
      <c r="JY105" s="1328"/>
      <c r="JZ105" s="1328"/>
      <c r="KA105" s="1328"/>
      <c r="KB105" s="1328"/>
      <c r="KC105" s="1328"/>
      <c r="KD105" s="8"/>
      <c r="KE105" s="1327" t="s">
        <v>42</v>
      </c>
      <c r="KF105" s="1327"/>
      <c r="KG105" s="1327"/>
      <c r="KH105" s="1327"/>
      <c r="KI105" s="1327"/>
      <c r="KJ105" s="1327"/>
      <c r="KK105" s="1327"/>
      <c r="KL105" s="1327"/>
      <c r="KM105" s="1329"/>
      <c r="KN105" s="773"/>
      <c r="KO105" s="773"/>
      <c r="KP105" s="773"/>
    </row>
    <row r="106" spans="1:302" ht="15" customHeight="1" thickBot="1" x14ac:dyDescent="0.35">
      <c r="AP106" s="676" t="s">
        <v>852</v>
      </c>
      <c r="AQ106" s="677" t="e">
        <f>#REF!</f>
        <v>#REF!</v>
      </c>
      <c r="AR106" s="678">
        <v>0.05</v>
      </c>
      <c r="AS106" s="676" t="e">
        <f>AQ106*AR106</f>
        <v>#REF!</v>
      </c>
      <c r="AT106" s="676" t="e">
        <f>ROUND(AS106,0)</f>
        <v>#REF!</v>
      </c>
      <c r="AU106" s="677" t="e">
        <f>#REF!</f>
        <v>#REF!</v>
      </c>
      <c r="AV106" s="716"/>
      <c r="AW106" s="676" t="s">
        <v>852</v>
      </c>
      <c r="AX106" s="677" t="e">
        <f>#REF!</f>
        <v>#REF!</v>
      </c>
      <c r="AY106" s="678">
        <v>0.02</v>
      </c>
      <c r="AZ106" s="676" t="e">
        <f>AX106*AY106</f>
        <v>#REF!</v>
      </c>
      <c r="BA106" s="676" t="e">
        <f>ROUND(AZ106,0)</f>
        <v>#REF!</v>
      </c>
      <c r="BB106" s="677" t="e">
        <f>#REF!</f>
        <v>#REF!</v>
      </c>
      <c r="BC106" s="29"/>
      <c r="BD106" s="29"/>
      <c r="BE106" s="29"/>
      <c r="BF106" s="29"/>
      <c r="BG106" s="29"/>
      <c r="BH106" s="29"/>
      <c r="BI106" s="29"/>
      <c r="BJ106" s="29"/>
      <c r="BK106" s="29"/>
      <c r="BL106" s="29"/>
      <c r="BM106" s="29"/>
      <c r="BN106" s="29"/>
      <c r="BO106" s="29"/>
      <c r="BP106" s="29"/>
      <c r="BQ106" s="29"/>
      <c r="BR106" s="29"/>
      <c r="BS106" s="29"/>
      <c r="BT106" s="29"/>
      <c r="BU106" s="29"/>
      <c r="BW106" s="193" t="s">
        <v>212</v>
      </c>
      <c r="BX106" s="190"/>
      <c r="BY106" s="203" t="e">
        <f>#REF!</f>
        <v>#REF!</v>
      </c>
      <c r="BZ106" s="203" t="e">
        <f>#REF!</f>
        <v>#REF!</v>
      </c>
      <c r="CA106" s="203" t="e">
        <f>#REF!</f>
        <v>#REF!</v>
      </c>
      <c r="CB106" s="208"/>
      <c r="CC106" s="1104" t="e">
        <f>#REF!</f>
        <v>#REF!</v>
      </c>
      <c r="CD106" s="1105"/>
      <c r="CE106" s="1105"/>
      <c r="CF106" s="1105"/>
      <c r="CG106" s="1106"/>
      <c r="GP106" s="180"/>
      <c r="GQ106" s="629"/>
      <c r="GR106" s="629"/>
      <c r="GS106" s="629"/>
      <c r="GT106" s="629"/>
      <c r="GU106" s="629"/>
      <c r="GV106" s="629"/>
      <c r="GW106" s="629"/>
      <c r="GX106" s="629"/>
      <c r="GY106" s="629"/>
      <c r="GZ106" s="629"/>
      <c r="HA106" s="629"/>
      <c r="HB106" s="629"/>
      <c r="HC106" s="629"/>
      <c r="HH106" s="153"/>
      <c r="HI106" s="845" t="s">
        <v>948</v>
      </c>
      <c r="HJ106" s="153"/>
      <c r="HK106" s="153"/>
      <c r="HL106" s="153"/>
      <c r="HM106" s="153"/>
      <c r="HN106" s="153"/>
      <c r="HO106" s="1186" t="e">
        <f>#REF!</f>
        <v>#REF!</v>
      </c>
      <c r="HP106" s="1186"/>
      <c r="HQ106" s="1186"/>
      <c r="HR106" s="1186"/>
      <c r="HS106" s="1186"/>
      <c r="HT106" s="1186"/>
      <c r="HU106" s="1186"/>
      <c r="HV106" s="1186"/>
      <c r="HW106" s="1186"/>
      <c r="HX106" s="1186"/>
      <c r="HY106" s="1186"/>
      <c r="HZ106" s="1186"/>
      <c r="IA106" s="1186"/>
      <c r="IB106" s="1186"/>
      <c r="IC106" s="1186"/>
      <c r="ID106" s="1186"/>
      <c r="IE106" s="1186"/>
      <c r="IF106" s="1186"/>
      <c r="IG106" s="1186"/>
      <c r="IH106" s="1186"/>
      <c r="II106" s="1186"/>
      <c r="IJ106" s="1186"/>
      <c r="IK106" s="1186"/>
      <c r="IL106" s="1186"/>
      <c r="IM106" s="1186"/>
      <c r="IN106" s="1186"/>
      <c r="IO106" s="1186"/>
      <c r="IP106" s="1186"/>
      <c r="IQ106" s="1186"/>
      <c r="IR106" s="1186"/>
      <c r="IS106" s="1186"/>
      <c r="IT106" s="1186"/>
      <c r="IU106" s="1186"/>
      <c r="IV106" s="1186"/>
      <c r="IW106" s="1186"/>
      <c r="IX106" s="1186"/>
      <c r="IY106" s="1186"/>
      <c r="IZ106" s="1186"/>
      <c r="JC106" s="8"/>
      <c r="JD106" s="51"/>
      <c r="JE106" s="8"/>
      <c r="JF106" s="8"/>
      <c r="JG106" s="8"/>
      <c r="JH106" s="8"/>
      <c r="JI106" s="8"/>
      <c r="JJ106" s="8"/>
      <c r="JK106" s="8"/>
      <c r="JL106" s="8"/>
      <c r="JM106" s="8"/>
      <c r="JN106" s="8"/>
      <c r="JO106" s="8"/>
      <c r="JP106" s="8"/>
      <c r="JQ106" s="8"/>
      <c r="JR106" s="8"/>
      <c r="JS106" s="8"/>
      <c r="JT106" s="8"/>
      <c r="JU106" s="8"/>
      <c r="JV106" s="8"/>
      <c r="JW106" s="8"/>
      <c r="JX106" s="8"/>
      <c r="JY106" s="8"/>
      <c r="JZ106" s="8"/>
      <c r="KA106" s="8"/>
      <c r="KB106" s="46"/>
      <c r="KC106" s="8"/>
      <c r="KD106" s="8"/>
      <c r="KE106" s="8"/>
      <c r="KF106" s="8"/>
      <c r="KG106" s="8"/>
      <c r="KH106" s="8"/>
      <c r="KI106" s="8"/>
      <c r="KJ106" s="8"/>
      <c r="KK106" s="8"/>
      <c r="KL106" s="8"/>
      <c r="KM106" s="110"/>
      <c r="KN106" s="773"/>
      <c r="KO106" s="773"/>
      <c r="KP106" s="773"/>
    </row>
    <row r="107" spans="1:302" ht="14.4" x14ac:dyDescent="0.3">
      <c r="AP107" s="676" t="s">
        <v>853</v>
      </c>
      <c r="AQ107" s="677" t="e">
        <f>#REF!</f>
        <v>#REF!</v>
      </c>
      <c r="AR107" s="678">
        <v>0.05</v>
      </c>
      <c r="AS107" s="676" t="e">
        <f>AQ107*AR107</f>
        <v>#REF!</v>
      </c>
      <c r="AT107" s="676" t="e">
        <f>ROUND(AS107,0)</f>
        <v>#REF!</v>
      </c>
      <c r="AU107" s="677" t="e">
        <f>#REF!</f>
        <v>#REF!</v>
      </c>
      <c r="AV107" s="716"/>
      <c r="AW107" s="676" t="s">
        <v>853</v>
      </c>
      <c r="AX107" s="677" t="e">
        <f>#REF!</f>
        <v>#REF!</v>
      </c>
      <c r="AY107" s="678">
        <v>0.02</v>
      </c>
      <c r="AZ107" s="676" t="e">
        <f>AX107*AY107</f>
        <v>#REF!</v>
      </c>
      <c r="BA107" s="676" t="e">
        <f>ROUND(AZ107,0)</f>
        <v>#REF!</v>
      </c>
      <c r="BB107" s="677" t="e">
        <f>#REF!</f>
        <v>#REF!</v>
      </c>
      <c r="BC107" s="29"/>
      <c r="BD107" s="29"/>
      <c r="BE107" s="29"/>
      <c r="BF107" s="29"/>
      <c r="BG107" s="29"/>
      <c r="BH107" s="29"/>
      <c r="BI107" s="29"/>
      <c r="BJ107" s="29"/>
      <c r="BK107" s="29"/>
      <c r="BL107" s="29"/>
      <c r="BM107" s="29"/>
      <c r="BN107" s="29"/>
      <c r="BO107" s="29"/>
      <c r="BP107" s="29"/>
      <c r="BQ107" s="29"/>
      <c r="BR107" s="29"/>
      <c r="BS107" s="29"/>
      <c r="BT107" s="29"/>
      <c r="BU107" s="29"/>
      <c r="BW107" s="193" t="s">
        <v>213</v>
      </c>
      <c r="BX107" s="190"/>
      <c r="BY107" s="203" t="e">
        <f>#REF!</f>
        <v>#REF!</v>
      </c>
      <c r="BZ107" s="203" t="e">
        <f>#REF!</f>
        <v>#REF!</v>
      </c>
      <c r="CA107" s="203" t="e">
        <f>#REF!</f>
        <v>#REF!</v>
      </c>
      <c r="CB107" s="208"/>
      <c r="CC107" s="1104" t="e">
        <f>#REF!</f>
        <v>#REF!</v>
      </c>
      <c r="CD107" s="1105"/>
      <c r="CE107" s="1105"/>
      <c r="CF107" s="1105"/>
      <c r="CG107" s="1106"/>
      <c r="GP107" s="180"/>
      <c r="GQ107" s="629"/>
      <c r="GR107" s="629"/>
      <c r="GS107" s="629"/>
      <c r="GT107" s="629"/>
      <c r="GU107" s="629"/>
      <c r="GV107" s="629"/>
      <c r="GW107" s="629"/>
      <c r="GX107" s="629"/>
      <c r="GY107" s="629"/>
      <c r="GZ107" s="629"/>
      <c r="HA107" s="629"/>
      <c r="HB107" s="629"/>
      <c r="HC107" s="629"/>
      <c r="HH107" s="845"/>
      <c r="HI107" s="845"/>
      <c r="HJ107" s="845"/>
      <c r="HK107" s="845"/>
      <c r="HL107" s="845"/>
      <c r="HM107" s="845"/>
      <c r="HN107" s="845"/>
      <c r="HO107" s="845"/>
      <c r="HP107" s="845"/>
      <c r="HQ107" s="845"/>
      <c r="HR107" s="845"/>
      <c r="HS107" s="845"/>
      <c r="HT107" s="845"/>
      <c r="HU107" s="845"/>
      <c r="HV107" s="845"/>
      <c r="HW107" s="845"/>
      <c r="HX107" s="845"/>
      <c r="HY107" s="845"/>
      <c r="HZ107" s="845"/>
      <c r="IA107" s="845"/>
      <c r="IB107" s="845"/>
      <c r="IC107" s="845"/>
      <c r="ID107" s="845"/>
      <c r="IE107" s="845"/>
      <c r="IF107" s="845"/>
      <c r="IG107" s="845"/>
      <c r="IH107" s="845"/>
      <c r="II107" s="845"/>
      <c r="IJ107" s="845"/>
      <c r="IK107" s="845"/>
      <c r="IL107" s="845"/>
      <c r="IM107" s="845"/>
      <c r="IN107" s="845"/>
      <c r="IO107" s="845"/>
      <c r="IP107" s="845"/>
      <c r="IQ107" s="845"/>
      <c r="IR107" s="845"/>
      <c r="IS107" s="845"/>
      <c r="IT107" s="845"/>
      <c r="IU107" s="845"/>
      <c r="IV107" s="845"/>
      <c r="IW107" s="845"/>
      <c r="IX107" s="845"/>
      <c r="IY107" s="845"/>
      <c r="IZ107" s="845"/>
      <c r="JC107" s="8"/>
      <c r="JD107" s="462" t="s">
        <v>41</v>
      </c>
      <c r="JE107" s="772"/>
      <c r="JF107" s="772"/>
      <c r="JG107" s="388"/>
      <c r="JH107" s="389"/>
      <c r="JI107" s="389"/>
      <c r="JJ107" s="390"/>
      <c r="JK107" s="1402" t="e">
        <f>#REF!</f>
        <v>#REF!</v>
      </c>
      <c r="JL107" s="1403"/>
      <c r="JM107" s="1404"/>
      <c r="JN107" s="8"/>
      <c r="JO107" s="8"/>
      <c r="JP107" s="8"/>
      <c r="JQ107" s="8"/>
      <c r="JR107" s="8"/>
      <c r="JS107" s="8"/>
      <c r="JT107" s="8"/>
      <c r="JU107" s="8"/>
      <c r="JV107" s="8"/>
      <c r="JW107" s="8"/>
      <c r="JX107" s="8"/>
      <c r="JY107" s="8"/>
      <c r="JZ107" s="8"/>
      <c r="KA107" s="8"/>
      <c r="KB107" s="8"/>
      <c r="KC107" s="8"/>
      <c r="KD107" s="8"/>
      <c r="KE107" s="774"/>
      <c r="KF107" s="774"/>
      <c r="KG107" s="774"/>
      <c r="KH107" s="774"/>
      <c r="KI107" s="774"/>
      <c r="KJ107" s="1405"/>
      <c r="KK107" s="1405"/>
      <c r="KL107" s="1405"/>
      <c r="KM107" s="110"/>
      <c r="KN107" s="773"/>
      <c r="KO107" s="773"/>
      <c r="KP107" s="773"/>
    </row>
    <row r="108" spans="1:302" ht="15" thickBot="1" x14ac:dyDescent="0.35">
      <c r="AP108" s="676" t="s">
        <v>854</v>
      </c>
      <c r="AQ108" s="677" t="e">
        <f>#REF!</f>
        <v>#REF!</v>
      </c>
      <c r="AR108" s="678">
        <v>0.05</v>
      </c>
      <c r="AS108" s="676" t="e">
        <f>AQ108*AR108</f>
        <v>#REF!</v>
      </c>
      <c r="AT108" s="676" t="e">
        <f>ROUND(AS108,0)</f>
        <v>#REF!</v>
      </c>
      <c r="AU108" s="677" t="e">
        <f>#REF!</f>
        <v>#REF!</v>
      </c>
      <c r="AV108" s="716"/>
      <c r="AW108" s="676" t="s">
        <v>854</v>
      </c>
      <c r="AX108" s="677" t="e">
        <f>#REF!</f>
        <v>#REF!</v>
      </c>
      <c r="AY108" s="678">
        <v>0.02</v>
      </c>
      <c r="AZ108" s="676" t="e">
        <f>AX108*AY108</f>
        <v>#REF!</v>
      </c>
      <c r="BA108" s="676" t="e">
        <f>ROUND(AZ108,0)</f>
        <v>#REF!</v>
      </c>
      <c r="BB108" s="677" t="e">
        <f>#REF!</f>
        <v>#REF!</v>
      </c>
      <c r="BC108" s="29"/>
      <c r="BD108" s="29"/>
      <c r="BE108" s="29"/>
      <c r="BF108" s="29"/>
      <c r="BG108" s="29"/>
      <c r="BH108" s="29"/>
      <c r="BI108" s="29"/>
      <c r="BJ108" s="29"/>
      <c r="BK108" s="29"/>
      <c r="BL108" s="29"/>
      <c r="BM108" s="29"/>
      <c r="BN108" s="29"/>
      <c r="BO108" s="29"/>
      <c r="BP108" s="29"/>
      <c r="BQ108" s="29"/>
      <c r="BR108" s="29"/>
      <c r="BS108" s="29"/>
      <c r="BT108" s="29"/>
      <c r="BU108" s="29"/>
      <c r="BW108" s="193" t="s">
        <v>214</v>
      </c>
      <c r="BX108" s="190"/>
      <c r="BY108" s="203" t="e">
        <f>#REF!</f>
        <v>#REF!</v>
      </c>
      <c r="BZ108" s="203" t="e">
        <f>#REF!</f>
        <v>#REF!</v>
      </c>
      <c r="CA108" s="203" t="e">
        <f>#REF!</f>
        <v>#REF!</v>
      </c>
      <c r="CB108" s="208"/>
      <c r="CC108" s="1104" t="e">
        <f>#REF!</f>
        <v>#REF!</v>
      </c>
      <c r="CD108" s="1105"/>
      <c r="CE108" s="1105"/>
      <c r="CF108" s="1105"/>
      <c r="CG108" s="1106"/>
      <c r="GP108" s="180"/>
      <c r="GQ108" s="629"/>
      <c r="GR108" s="629"/>
      <c r="GS108" s="629"/>
      <c r="GT108" s="629"/>
      <c r="GU108" s="629"/>
      <c r="GV108" s="629"/>
      <c r="GW108" s="629"/>
      <c r="GX108" s="629"/>
      <c r="GY108" s="629"/>
      <c r="GZ108" s="629"/>
      <c r="HA108" s="629"/>
      <c r="HB108" s="629"/>
      <c r="HC108" s="629"/>
      <c r="HH108" s="153"/>
      <c r="HI108" s="385" t="s">
        <v>422</v>
      </c>
      <c r="HJ108" s="856"/>
      <c r="HK108" s="856"/>
      <c r="HL108" s="856"/>
      <c r="HM108" s="856"/>
      <c r="HN108" s="856"/>
      <c r="HO108" s="856"/>
      <c r="HP108" s="856"/>
      <c r="HQ108" s="856"/>
      <c r="HR108" s="856"/>
      <c r="HS108" s="856"/>
      <c r="HT108" s="856"/>
      <c r="HU108" s="856"/>
      <c r="HV108" s="856"/>
      <c r="HW108" s="856"/>
      <c r="HX108" s="856"/>
      <c r="HY108" s="856"/>
      <c r="HZ108" s="856"/>
      <c r="IA108" s="856"/>
      <c r="IB108" s="856"/>
      <c r="IC108" s="856"/>
      <c r="ID108" s="856"/>
      <c r="IE108" s="856"/>
      <c r="IF108" s="856"/>
      <c r="IG108" s="856"/>
      <c r="IH108" s="856"/>
      <c r="II108" s="856"/>
      <c r="IJ108" s="856"/>
      <c r="IK108" s="856"/>
      <c r="IL108" s="856"/>
      <c r="IM108" s="856"/>
      <c r="IN108" s="856"/>
      <c r="IO108" s="856"/>
      <c r="IP108" s="856"/>
      <c r="IQ108" s="111"/>
      <c r="IR108" s="111"/>
      <c r="IS108" s="111"/>
      <c r="IT108" s="111"/>
      <c r="IU108" s="1611" t="e">
        <f>#REF!</f>
        <v>#REF!</v>
      </c>
      <c r="IV108" s="1611"/>
      <c r="IW108" s="1611"/>
      <c r="IX108" s="1611"/>
      <c r="IY108" s="153"/>
      <c r="IZ108" s="153"/>
      <c r="JC108" s="8"/>
      <c r="JD108" s="463"/>
      <c r="JE108" s="8"/>
      <c r="JF108" s="8"/>
      <c r="JG108" s="8"/>
      <c r="JH108" s="8"/>
      <c r="JI108" s="8"/>
      <c r="JJ108" s="8"/>
      <c r="JK108" s="8"/>
      <c r="JL108" s="8"/>
      <c r="JM108" s="8"/>
      <c r="JN108" s="8"/>
      <c r="JO108" s="8"/>
      <c r="JP108" s="8"/>
      <c r="JQ108" s="8"/>
      <c r="JR108" s="8"/>
      <c r="JS108" s="8"/>
      <c r="JT108" s="8"/>
      <c r="JU108" s="8"/>
      <c r="JV108" s="8"/>
      <c r="JW108" s="8"/>
      <c r="JX108" s="8"/>
      <c r="JY108" s="8"/>
      <c r="JZ108" s="8"/>
      <c r="KA108" s="8"/>
      <c r="KB108" s="8"/>
      <c r="KC108" s="8"/>
      <c r="KD108" s="8"/>
      <c r="KE108" s="8"/>
      <c r="KF108" s="8"/>
      <c r="KG108" s="774"/>
      <c r="KH108" s="774"/>
      <c r="KI108" s="774"/>
      <c r="KJ108" s="8"/>
      <c r="KK108" s="8"/>
      <c r="KL108" s="8"/>
      <c r="KM108" s="110"/>
      <c r="KN108" s="773"/>
      <c r="KO108" s="773"/>
      <c r="KP108" s="773"/>
    </row>
    <row r="109" spans="1:302" ht="15" thickBot="1" x14ac:dyDescent="0.35">
      <c r="AP109" s="676" t="s">
        <v>855</v>
      </c>
      <c r="AQ109" s="677" t="e">
        <f>#REF!</f>
        <v>#REF!</v>
      </c>
      <c r="AR109" s="678">
        <v>0.05</v>
      </c>
      <c r="AS109" s="676" t="e">
        <f>AQ109*AR109</f>
        <v>#REF!</v>
      </c>
      <c r="AT109" s="676" t="e">
        <f>ROUND(AS109,0)</f>
        <v>#REF!</v>
      </c>
      <c r="AU109" s="677" t="e">
        <f>#REF!</f>
        <v>#REF!</v>
      </c>
      <c r="AV109" s="716"/>
      <c r="AW109" s="676" t="s">
        <v>855</v>
      </c>
      <c r="AX109" s="677" t="e">
        <f>#REF!</f>
        <v>#REF!</v>
      </c>
      <c r="AY109" s="678">
        <v>0.02</v>
      </c>
      <c r="AZ109" s="676" t="e">
        <f>AX109*AY109</f>
        <v>#REF!</v>
      </c>
      <c r="BA109" s="676" t="e">
        <f>ROUND(AZ109,0)</f>
        <v>#REF!</v>
      </c>
      <c r="BB109" s="677" t="e">
        <f>#REF!</f>
        <v>#REF!</v>
      </c>
      <c r="BC109" s="29"/>
      <c r="BD109" s="29"/>
      <c r="BE109" s="29"/>
      <c r="BF109" s="29"/>
      <c r="BG109" s="29"/>
      <c r="BH109" s="29"/>
      <c r="BI109" s="29"/>
      <c r="BJ109" s="29"/>
      <c r="BK109" s="29"/>
      <c r="BL109" s="29"/>
      <c r="BM109" s="29"/>
      <c r="BN109" s="29"/>
      <c r="BO109" s="29"/>
      <c r="BP109" s="29"/>
      <c r="BQ109" s="29"/>
      <c r="BR109" s="29"/>
      <c r="BS109" s="29"/>
      <c r="BT109" s="29"/>
      <c r="BU109" s="29"/>
      <c r="BW109" s="193" t="s">
        <v>95</v>
      </c>
      <c r="BX109" s="190"/>
      <c r="BY109" s="203" t="e">
        <f>#REF!</f>
        <v>#REF!</v>
      </c>
      <c r="BZ109" s="203" t="e">
        <f>#REF!</f>
        <v>#REF!</v>
      </c>
      <c r="CA109" s="203" t="e">
        <f>#REF!</f>
        <v>#REF!</v>
      </c>
      <c r="CB109" s="208"/>
      <c r="CC109" s="1104" t="e">
        <f>#REF!</f>
        <v>#REF!</v>
      </c>
      <c r="CD109" s="1105"/>
      <c r="CE109" s="1105"/>
      <c r="CF109" s="1105"/>
      <c r="CG109" s="1106"/>
      <c r="GP109" s="180"/>
      <c r="GQ109" s="629"/>
      <c r="GR109" s="629"/>
      <c r="GS109" s="629"/>
      <c r="GT109" s="629"/>
      <c r="GU109" s="629"/>
      <c r="GV109" s="629"/>
      <c r="GW109" s="629"/>
      <c r="GX109" s="629"/>
      <c r="GY109" s="629"/>
      <c r="GZ109" s="629"/>
      <c r="HA109" s="629"/>
      <c r="HB109" s="629"/>
      <c r="HC109" s="629"/>
      <c r="HH109" s="153"/>
      <c r="HI109" s="153"/>
      <c r="HJ109" s="153"/>
      <c r="HK109" s="153"/>
      <c r="HL109" s="153"/>
      <c r="HM109" s="153"/>
      <c r="HN109" s="153"/>
      <c r="HO109" s="153"/>
      <c r="HP109" s="153"/>
      <c r="HQ109" s="153"/>
      <c r="HR109" s="153"/>
      <c r="HS109" s="153"/>
      <c r="HT109" s="153"/>
      <c r="HU109" s="153"/>
      <c r="HV109" s="153"/>
      <c r="HW109" s="153"/>
      <c r="HX109" s="153"/>
      <c r="HY109" s="153"/>
      <c r="HZ109" s="153"/>
      <c r="IA109" s="153"/>
      <c r="IB109" s="153"/>
      <c r="IC109" s="153"/>
      <c r="ID109" s="153"/>
      <c r="IE109" s="153"/>
      <c r="IF109" s="153"/>
      <c r="IG109" s="153"/>
      <c r="IH109" s="153"/>
      <c r="II109" s="153"/>
      <c r="IJ109" s="153"/>
      <c r="IK109" s="153"/>
      <c r="IL109" s="153"/>
      <c r="IM109" s="153"/>
      <c r="IN109" s="153"/>
      <c r="IO109" s="153"/>
      <c r="IP109" s="153"/>
      <c r="IQ109" s="153"/>
      <c r="IR109" s="153"/>
      <c r="IS109" s="153"/>
      <c r="IT109" s="153"/>
      <c r="IU109" s="153"/>
      <c r="IV109" s="153"/>
      <c r="IW109" s="153"/>
      <c r="IX109" s="153"/>
      <c r="IY109" s="153"/>
      <c r="IZ109" s="153"/>
      <c r="JC109" s="8"/>
      <c r="JD109" s="464" t="s">
        <v>417</v>
      </c>
      <c r="JE109" s="465"/>
      <c r="JF109" s="465"/>
      <c r="JG109" s="465"/>
      <c r="JH109" s="465"/>
      <c r="JI109" s="465"/>
      <c r="JJ109" s="465"/>
      <c r="JK109" s="465"/>
      <c r="JL109" s="465"/>
      <c r="JM109" s="465"/>
      <c r="JN109" s="465"/>
      <c r="JO109" s="465"/>
      <c r="JP109" s="465"/>
      <c r="JQ109" s="465"/>
      <c r="JR109" s="465"/>
      <c r="JS109" s="465"/>
      <c r="JT109" s="465"/>
      <c r="JU109" s="465"/>
      <c r="JV109" s="465"/>
      <c r="JW109" s="465"/>
      <c r="JX109" s="465"/>
      <c r="JY109" s="465"/>
      <c r="JZ109" s="465"/>
      <c r="KA109" s="465"/>
      <c r="KB109" s="465"/>
      <c r="KC109" s="465"/>
      <c r="KD109" s="45"/>
      <c r="KE109" s="770"/>
      <c r="KF109" s="770"/>
      <c r="KG109" s="770"/>
      <c r="KH109" s="770"/>
      <c r="KI109" s="770"/>
      <c r="KJ109" s="1406" t="e">
        <f>#REF!</f>
        <v>#REF!</v>
      </c>
      <c r="KK109" s="1406"/>
      <c r="KL109" s="1406"/>
      <c r="KM109" s="771"/>
      <c r="KN109" s="773"/>
      <c r="KO109" s="773"/>
      <c r="KP109" s="773"/>
    </row>
    <row r="110" spans="1:302" ht="15" thickBot="1" x14ac:dyDescent="0.35">
      <c r="AP110" s="676" t="s">
        <v>856</v>
      </c>
      <c r="AQ110" s="677" t="e">
        <f>#REF!</f>
        <v>#REF!</v>
      </c>
      <c r="AR110" s="678">
        <v>0.05</v>
      </c>
      <c r="AS110" s="676" t="e">
        <f>AQ110*AR110</f>
        <v>#REF!</v>
      </c>
      <c r="AT110" s="676" t="e">
        <f>ROUND(AS110,0)</f>
        <v>#REF!</v>
      </c>
      <c r="AU110" s="677" t="e">
        <f>#REF!</f>
        <v>#REF!</v>
      </c>
      <c r="AV110" s="716"/>
      <c r="AW110" s="676" t="s">
        <v>856</v>
      </c>
      <c r="AX110" s="677" t="e">
        <f>#REF!</f>
        <v>#REF!</v>
      </c>
      <c r="AY110" s="678">
        <v>0.02</v>
      </c>
      <c r="AZ110" s="676" t="e">
        <f>AX110*AY110</f>
        <v>#REF!</v>
      </c>
      <c r="BA110" s="676" t="e">
        <f>ROUND(AZ110,0)</f>
        <v>#REF!</v>
      </c>
      <c r="BB110" s="677" t="e">
        <f>#REF!</f>
        <v>#REF!</v>
      </c>
      <c r="BC110" s="29"/>
      <c r="BD110" s="29"/>
      <c r="BE110" s="29"/>
      <c r="BF110" s="29"/>
      <c r="BG110" s="29"/>
      <c r="BH110" s="29"/>
      <c r="BI110" s="29"/>
      <c r="BJ110" s="29"/>
      <c r="BK110" s="29"/>
      <c r="BL110" s="29"/>
      <c r="BM110" s="29"/>
      <c r="BN110" s="29"/>
      <c r="BO110" s="29"/>
      <c r="BP110" s="29"/>
      <c r="BQ110" s="29"/>
      <c r="BR110" s="29"/>
      <c r="BS110" s="29"/>
      <c r="BT110" s="29"/>
      <c r="BU110" s="29"/>
      <c r="BW110" s="193" t="s">
        <v>215</v>
      </c>
      <c r="BX110" s="190"/>
      <c r="BY110" s="203" t="e">
        <f>#REF!</f>
        <v>#REF!</v>
      </c>
      <c r="BZ110" s="203" t="e">
        <f>#REF!</f>
        <v>#REF!</v>
      </c>
      <c r="CA110" s="203" t="e">
        <f>#REF!</f>
        <v>#REF!</v>
      </c>
      <c r="CB110" s="208"/>
      <c r="CC110" s="1104" t="e">
        <f>#REF!</f>
        <v>#REF!</v>
      </c>
      <c r="CD110" s="1105"/>
      <c r="CE110" s="1105"/>
      <c r="CF110" s="1105"/>
      <c r="CG110" s="1106"/>
      <c r="GP110" s="180"/>
      <c r="GQ110" s="629"/>
      <c r="GR110" s="629"/>
      <c r="GS110" s="629"/>
      <c r="GT110" s="629"/>
      <c r="GU110" s="629"/>
      <c r="GV110" s="629"/>
      <c r="GW110" s="629"/>
      <c r="GX110" s="629"/>
      <c r="GY110" s="629"/>
      <c r="GZ110" s="629"/>
      <c r="HA110" s="629"/>
      <c r="HB110" s="629"/>
      <c r="HC110" s="629"/>
      <c r="HH110" s="651" t="s">
        <v>389</v>
      </c>
      <c r="HI110" s="1613" t="s">
        <v>689</v>
      </c>
      <c r="HJ110" s="1614"/>
      <c r="HK110" s="1614"/>
      <c r="HL110" s="1614"/>
      <c r="HM110" s="1614"/>
      <c r="HN110" s="1614"/>
      <c r="HO110" s="1614"/>
      <c r="HP110" s="1614"/>
      <c r="HQ110" s="1614"/>
      <c r="HR110" s="1614"/>
      <c r="HS110" s="1614"/>
      <c r="HT110" s="1614"/>
      <c r="HU110" s="1614"/>
      <c r="HV110" s="1614"/>
      <c r="HW110" s="1614"/>
      <c r="HX110" s="1614"/>
      <c r="HY110" s="1614"/>
      <c r="HZ110" s="1614"/>
      <c r="IA110" s="1614"/>
      <c r="IB110" s="1614"/>
      <c r="IC110" s="1614"/>
      <c r="ID110" s="1614"/>
      <c r="IE110" s="1614"/>
      <c r="IF110" s="1614"/>
      <c r="IG110" s="1614"/>
      <c r="IH110" s="1614"/>
      <c r="II110" s="1614"/>
      <c r="IJ110" s="1614"/>
      <c r="IK110" s="1614"/>
      <c r="IL110" s="1614"/>
      <c r="IM110" s="1614"/>
      <c r="IN110" s="1614"/>
      <c r="IO110" s="1614"/>
      <c r="IP110" s="1614"/>
      <c r="IQ110" s="1614"/>
      <c r="IR110" s="1614"/>
      <c r="IS110" s="1614"/>
      <c r="IT110" s="1614"/>
      <c r="IU110" s="1614"/>
      <c r="IV110" s="1614"/>
      <c r="IW110" s="1614"/>
      <c r="IX110" s="1614"/>
      <c r="IY110" s="1614"/>
      <c r="IZ110" s="1615"/>
      <c r="JC110" s="8"/>
      <c r="JD110" s="467"/>
      <c r="JE110" s="8"/>
      <c r="JF110" s="8"/>
      <c r="JG110" s="8"/>
      <c r="JH110" s="8"/>
      <c r="JI110" s="8"/>
      <c r="JJ110" s="8"/>
      <c r="JK110" s="8"/>
      <c r="JL110" s="8"/>
      <c r="JM110" s="8"/>
      <c r="JN110" s="8"/>
      <c r="JO110" s="8"/>
      <c r="JP110" s="8"/>
      <c r="JQ110" s="8"/>
      <c r="JR110" s="8"/>
      <c r="JS110" s="8"/>
      <c r="JT110" s="8"/>
      <c r="JU110" s="8"/>
      <c r="JV110" s="8"/>
      <c r="JW110" s="8"/>
      <c r="JX110" s="8"/>
      <c r="JY110" s="8"/>
      <c r="JZ110" s="8"/>
      <c r="KA110" s="8"/>
      <c r="KB110" s="8"/>
      <c r="KC110" s="8"/>
      <c r="KD110" s="8"/>
      <c r="KE110" s="774"/>
      <c r="KF110" s="774"/>
      <c r="KG110" s="774"/>
      <c r="KH110" s="774"/>
      <c r="KI110" s="774"/>
      <c r="KJ110" s="775"/>
      <c r="KK110" s="775"/>
      <c r="KL110" s="775"/>
      <c r="KM110" s="774"/>
      <c r="KN110" s="773"/>
      <c r="KO110" s="773"/>
      <c r="KP110" s="773"/>
    </row>
    <row r="111" spans="1:302" ht="15" thickBot="1" x14ac:dyDescent="0.35">
      <c r="AP111" s="679" t="s">
        <v>857</v>
      </c>
      <c r="AQ111" s="676"/>
      <c r="AR111" s="676"/>
      <c r="AS111" s="676"/>
      <c r="AT111" s="680" t="e">
        <f>IF(SUM(AT106:AT110)&lt;AT104,AT104-SUM(AT106:AT110),"0")</f>
        <v>#REF!</v>
      </c>
      <c r="AU111" s="676" t="e">
        <f>SUM(AU106:AU110)</f>
        <v>#REF!</v>
      </c>
      <c r="AV111" s="716"/>
      <c r="AW111" s="679" t="s">
        <v>858</v>
      </c>
      <c r="AX111" s="676"/>
      <c r="AY111" s="676"/>
      <c r="AZ111" s="676"/>
      <c r="BA111" s="676" t="e">
        <f>IF(SUM(BA106:BA110)&lt;BA104,BA104-SUM(BA106:BA110),"0")</f>
        <v>#REF!</v>
      </c>
      <c r="BB111" s="676" t="e">
        <f>SUM(BB106:BB110)</f>
        <v>#REF!</v>
      </c>
      <c r="BC111" s="29"/>
      <c r="BD111" s="29"/>
      <c r="BE111" s="29"/>
      <c r="BF111" s="29"/>
      <c r="BG111" s="29"/>
      <c r="BH111" s="29"/>
      <c r="BI111" s="29"/>
      <c r="BJ111" s="29"/>
      <c r="BK111" s="29"/>
      <c r="BL111" s="29"/>
      <c r="BM111" s="29"/>
      <c r="BN111" s="29"/>
      <c r="BO111" s="29"/>
      <c r="BP111" s="29"/>
      <c r="BQ111" s="29"/>
      <c r="BR111" s="29"/>
      <c r="BS111" s="29"/>
      <c r="BT111" s="29"/>
      <c r="BU111" s="29"/>
      <c r="BW111" s="193" t="s">
        <v>216</v>
      </c>
      <c r="BX111" s="190"/>
      <c r="BY111" s="203" t="e">
        <f>#REF!</f>
        <v>#REF!</v>
      </c>
      <c r="BZ111" s="203" t="e">
        <f>#REF!</f>
        <v>#REF!</v>
      </c>
      <c r="CA111" s="203" t="e">
        <f>#REF!</f>
        <v>#REF!</v>
      </c>
      <c r="CB111" s="208"/>
      <c r="CC111" s="1104" t="e">
        <f>#REF!</f>
        <v>#REF!</v>
      </c>
      <c r="CD111" s="1105"/>
      <c r="CE111" s="1105"/>
      <c r="CF111" s="1105"/>
      <c r="CG111" s="1106"/>
      <c r="GP111" s="180"/>
      <c r="GQ111" s="629"/>
      <c r="GR111" s="629"/>
      <c r="GS111" s="629"/>
      <c r="GT111" s="629"/>
      <c r="GU111" s="629"/>
      <c r="GV111" s="629"/>
      <c r="GW111" s="629"/>
      <c r="GX111" s="629"/>
      <c r="GY111" s="629"/>
      <c r="GZ111" s="629"/>
      <c r="HA111" s="629"/>
      <c r="HB111" s="629"/>
      <c r="HC111" s="629"/>
      <c r="HH111" s="153"/>
      <c r="HI111" s="1616" t="s">
        <v>1050</v>
      </c>
      <c r="HJ111" s="1617"/>
      <c r="HK111" s="1617"/>
      <c r="HL111" s="1617"/>
      <c r="HM111" s="1617"/>
      <c r="HN111" s="1617"/>
      <c r="HO111" s="1617"/>
      <c r="HP111" s="1617"/>
      <c r="HQ111" s="1617"/>
      <c r="HR111" s="1617"/>
      <c r="HS111" s="1617"/>
      <c r="HT111" s="1617"/>
      <c r="HU111" s="1617"/>
      <c r="HV111" s="1617"/>
      <c r="HW111" s="1617"/>
      <c r="HX111" s="1617"/>
      <c r="HY111" s="1617"/>
      <c r="HZ111" s="1617"/>
      <c r="IA111" s="1617"/>
      <c r="IB111" s="1617"/>
      <c r="IC111" s="1617"/>
      <c r="ID111" s="1617"/>
      <c r="IE111" s="1617"/>
      <c r="IF111" s="1617"/>
      <c r="IG111" s="1617"/>
      <c r="IH111" s="1617"/>
      <c r="II111" s="1617"/>
      <c r="IJ111" s="1617"/>
      <c r="IK111" s="1617"/>
      <c r="IL111" s="1617"/>
      <c r="IM111" s="1617"/>
      <c r="IN111" s="1617"/>
      <c r="IO111" s="1617"/>
      <c r="IP111" s="1617"/>
      <c r="IQ111" s="1617"/>
      <c r="IR111" s="1617"/>
      <c r="IS111" s="1617"/>
      <c r="IT111" s="1617"/>
      <c r="IU111" s="1617"/>
      <c r="IV111" s="1617"/>
      <c r="IW111" s="1617"/>
      <c r="IX111" s="1617"/>
      <c r="IY111" s="1617"/>
      <c r="IZ111" s="1617"/>
      <c r="JC111" s="180"/>
      <c r="JD111" s="1330" t="s">
        <v>722</v>
      </c>
      <c r="JE111" s="1331"/>
      <c r="JF111" s="1331"/>
      <c r="JG111" s="1331"/>
      <c r="JH111" s="1331"/>
      <c r="JI111" s="1331"/>
      <c r="JJ111" s="1331"/>
      <c r="JK111" s="1331"/>
      <c r="JL111" s="1331"/>
      <c r="JM111" s="1331"/>
      <c r="JN111" s="1331"/>
      <c r="JO111" s="180"/>
      <c r="JP111" s="180"/>
      <c r="JQ111" s="180"/>
      <c r="JR111" s="180"/>
      <c r="JS111" s="180"/>
      <c r="JT111" s="180"/>
      <c r="JU111" s="180"/>
      <c r="JV111" s="180"/>
      <c r="JW111" s="180"/>
      <c r="JX111" s="180"/>
      <c r="JY111" s="180"/>
      <c r="JZ111" s="180"/>
      <c r="KA111" s="180"/>
      <c r="KB111" s="180"/>
      <c r="KC111" s="180"/>
      <c r="KD111" s="180"/>
      <c r="KE111" s="399"/>
      <c r="KF111" s="399"/>
      <c r="KG111" s="399"/>
      <c r="KH111" s="180"/>
      <c r="KI111" s="180"/>
      <c r="KJ111" s="180"/>
      <c r="KK111" s="180"/>
      <c r="KL111" s="180"/>
      <c r="KM111" s="180"/>
      <c r="KN111" s="40"/>
      <c r="KO111" s="40"/>
      <c r="KP111" s="40"/>
    </row>
    <row r="112" spans="1:302" ht="14.4" x14ac:dyDescent="0.3">
      <c r="AP112" s="290"/>
      <c r="AQ112" s="290"/>
      <c r="AR112" s="290"/>
      <c r="AS112" s="290"/>
      <c r="AT112" s="290"/>
      <c r="AU112" s="290"/>
      <c r="AV112" s="290"/>
      <c r="AW112" s="290"/>
      <c r="AX112" s="290"/>
      <c r="AY112" s="290"/>
      <c r="AZ112" s="290"/>
      <c r="BA112" s="290"/>
      <c r="BB112" s="290"/>
      <c r="BC112" s="29"/>
      <c r="BD112" s="29"/>
      <c r="BE112" s="29"/>
      <c r="BF112" s="29"/>
      <c r="BG112" s="29"/>
      <c r="BH112" s="29"/>
      <c r="BI112" s="29"/>
      <c r="BJ112" s="29"/>
      <c r="BK112" s="29"/>
      <c r="BL112" s="29"/>
      <c r="BM112" s="29"/>
      <c r="BN112" s="29"/>
      <c r="BO112" s="29"/>
      <c r="BP112" s="29"/>
      <c r="BQ112" s="29"/>
      <c r="BR112" s="29"/>
      <c r="BS112" s="29"/>
      <c r="BT112" s="29"/>
      <c r="BU112" s="29"/>
      <c r="BW112" s="193" t="s">
        <v>217</v>
      </c>
      <c r="BX112" s="190"/>
      <c r="BY112" s="203" t="e">
        <f>#REF!</f>
        <v>#REF!</v>
      </c>
      <c r="BZ112" s="203" t="e">
        <f>#REF!</f>
        <v>#REF!</v>
      </c>
      <c r="CA112" s="203" t="e">
        <f>#REF!</f>
        <v>#REF!</v>
      </c>
      <c r="CB112" s="208"/>
      <c r="CC112" s="1104" t="e">
        <f>#REF!</f>
        <v>#REF!</v>
      </c>
      <c r="CD112" s="1105"/>
      <c r="CE112" s="1105"/>
      <c r="CF112" s="1105"/>
      <c r="CG112" s="1106"/>
      <c r="GP112" s="180"/>
      <c r="GQ112" s="629"/>
      <c r="GR112" s="629"/>
      <c r="GS112" s="629"/>
      <c r="GT112" s="629"/>
      <c r="GU112" s="629"/>
      <c r="GV112" s="629"/>
      <c r="GW112" s="629"/>
      <c r="GX112" s="629"/>
      <c r="GY112" s="629"/>
      <c r="GZ112" s="629"/>
      <c r="HA112" s="629"/>
      <c r="HB112" s="629"/>
      <c r="HC112" s="629"/>
      <c r="HH112" s="153"/>
      <c r="HI112" s="1617"/>
      <c r="HJ112" s="1617"/>
      <c r="HK112" s="1617"/>
      <c r="HL112" s="1617"/>
      <c r="HM112" s="1617"/>
      <c r="HN112" s="1617"/>
      <c r="HO112" s="1617"/>
      <c r="HP112" s="1617"/>
      <c r="HQ112" s="1617"/>
      <c r="HR112" s="1617"/>
      <c r="HS112" s="1617"/>
      <c r="HT112" s="1617"/>
      <c r="HU112" s="1617"/>
      <c r="HV112" s="1617"/>
      <c r="HW112" s="1617"/>
      <c r="HX112" s="1617"/>
      <c r="HY112" s="1617"/>
      <c r="HZ112" s="1617"/>
      <c r="IA112" s="1617"/>
      <c r="IB112" s="1617"/>
      <c r="IC112" s="1617"/>
      <c r="ID112" s="1617"/>
      <c r="IE112" s="1617"/>
      <c r="IF112" s="1617"/>
      <c r="IG112" s="1617"/>
      <c r="IH112" s="1617"/>
      <c r="II112" s="1617"/>
      <c r="IJ112" s="1617"/>
      <c r="IK112" s="1617"/>
      <c r="IL112" s="1617"/>
      <c r="IM112" s="1617"/>
      <c r="IN112" s="1617"/>
      <c r="IO112" s="1617"/>
      <c r="IP112" s="1617"/>
      <c r="IQ112" s="1617"/>
      <c r="IR112" s="1617"/>
      <c r="IS112" s="1617"/>
      <c r="IT112" s="1617"/>
      <c r="IU112" s="1617"/>
      <c r="IV112" s="1617"/>
      <c r="IW112" s="1617"/>
      <c r="IX112" s="1617"/>
      <c r="IY112" s="1617"/>
      <c r="IZ112" s="1617"/>
      <c r="JC112" s="8"/>
      <c r="JD112" s="1324" t="e">
        <f>#REF!</f>
        <v>#REF!</v>
      </c>
      <c r="JE112" s="1325"/>
      <c r="JF112" s="1325"/>
      <c r="JG112" s="1325"/>
      <c r="JH112" s="1325"/>
      <c r="JI112" s="1325"/>
      <c r="JJ112" s="1325"/>
      <c r="JK112" s="1325"/>
      <c r="JL112" s="1325"/>
      <c r="JM112" s="1325"/>
      <c r="JN112" s="1325"/>
      <c r="JO112" s="104"/>
      <c r="JP112" s="1332" t="e">
        <f>#REF!</f>
        <v>#REF!</v>
      </c>
      <c r="JQ112" s="1332"/>
      <c r="JR112" s="1332"/>
      <c r="JS112" s="1332"/>
      <c r="JT112" s="1332"/>
      <c r="JU112" s="1332"/>
      <c r="JV112" s="1332"/>
      <c r="JW112" s="1332"/>
      <c r="JX112" s="1332"/>
      <c r="JY112" s="1332"/>
      <c r="JZ112" s="1332"/>
      <c r="KA112" s="1332"/>
      <c r="KB112" s="1332"/>
      <c r="KC112" s="1332"/>
      <c r="KD112" s="1332"/>
      <c r="KE112" s="1332"/>
      <c r="KF112" s="1332"/>
      <c r="KG112" s="104"/>
      <c r="KH112" s="1333" t="e">
        <f>#REF!</f>
        <v>#REF!</v>
      </c>
      <c r="KI112" s="1333"/>
      <c r="KJ112" s="1333"/>
      <c r="KK112" s="1333"/>
      <c r="KL112" s="1333"/>
      <c r="KM112" s="1334"/>
      <c r="KN112" s="773"/>
      <c r="KO112" s="773"/>
      <c r="KP112" s="773"/>
    </row>
    <row r="113" spans="42:302" ht="15" thickBot="1" x14ac:dyDescent="0.35">
      <c r="AP113" s="685" t="s">
        <v>861</v>
      </c>
      <c r="AQ113" s="290"/>
      <c r="AR113" s="290"/>
      <c r="AS113" s="290"/>
      <c r="AT113" s="290"/>
      <c r="AU113" s="290"/>
      <c r="AV113" s="290"/>
      <c r="AW113" s="290"/>
      <c r="AX113" s="290"/>
      <c r="AY113" s="290"/>
      <c r="AZ113" s="290"/>
      <c r="BA113" s="290"/>
      <c r="BB113" s="290"/>
      <c r="BC113" s="29"/>
      <c r="BD113" s="29"/>
      <c r="BE113" s="29"/>
      <c r="BF113" s="29"/>
      <c r="BG113" s="29"/>
      <c r="BH113" s="29"/>
      <c r="BI113" s="29"/>
      <c r="BJ113" s="29"/>
      <c r="BK113" s="29"/>
      <c r="BL113" s="29"/>
      <c r="BM113" s="29"/>
      <c r="BN113" s="29"/>
      <c r="BO113" s="29"/>
      <c r="BP113" s="29"/>
      <c r="BQ113" s="29"/>
      <c r="BR113" s="29"/>
      <c r="BS113" s="29"/>
      <c r="BT113" s="29"/>
      <c r="BU113" s="29"/>
      <c r="BW113" s="193" t="s">
        <v>218</v>
      </c>
      <c r="BX113" s="190"/>
      <c r="BY113" s="203" t="e">
        <f>#REF!</f>
        <v>#REF!</v>
      </c>
      <c r="BZ113" s="203" t="e">
        <f>#REF!</f>
        <v>#REF!</v>
      </c>
      <c r="CA113" s="203" t="e">
        <f>#REF!</f>
        <v>#REF!</v>
      </c>
      <c r="CB113" s="208"/>
      <c r="CC113" s="1104" t="e">
        <f>#REF!</f>
        <v>#REF!</v>
      </c>
      <c r="CD113" s="1105"/>
      <c r="CE113" s="1105"/>
      <c r="CF113" s="1105"/>
      <c r="CG113" s="1106"/>
      <c r="GP113" s="180"/>
      <c r="GQ113" s="629"/>
      <c r="GR113" s="629"/>
      <c r="GS113" s="629"/>
      <c r="GT113" s="629"/>
      <c r="GU113" s="629"/>
      <c r="GV113" s="629"/>
      <c r="GW113" s="629"/>
      <c r="GX113" s="629"/>
      <c r="GY113" s="629"/>
      <c r="GZ113" s="629"/>
      <c r="HA113" s="629"/>
      <c r="HB113" s="629"/>
      <c r="HC113" s="629"/>
      <c r="HH113" s="153"/>
      <c r="HI113" s="153"/>
      <c r="HJ113" s="153"/>
      <c r="HK113" s="153"/>
      <c r="HL113" s="153"/>
      <c r="HM113" s="153"/>
      <c r="HN113" s="153"/>
      <c r="HO113" s="153"/>
      <c r="HP113" s="153"/>
      <c r="HQ113" s="153"/>
      <c r="HR113" s="153"/>
      <c r="HS113" s="153"/>
      <c r="HT113" s="153"/>
      <c r="HU113" s="153"/>
      <c r="HV113" s="153"/>
      <c r="HW113" s="153"/>
      <c r="HX113" s="153"/>
      <c r="HY113" s="153"/>
      <c r="HZ113" s="153"/>
      <c r="IA113" s="153"/>
      <c r="IB113" s="153"/>
      <c r="IC113" s="153"/>
      <c r="ID113" s="153"/>
      <c r="IE113" s="153"/>
      <c r="IF113" s="153"/>
      <c r="IG113" s="153"/>
      <c r="IH113" s="153"/>
      <c r="II113" s="153"/>
      <c r="IJ113" s="153"/>
      <c r="IK113" s="153"/>
      <c r="IL113" s="153"/>
      <c r="IM113" s="153"/>
      <c r="IN113" s="153"/>
      <c r="IO113" s="153"/>
      <c r="IP113" s="153"/>
      <c r="IQ113" s="153"/>
      <c r="IR113" s="153"/>
      <c r="IS113" s="153"/>
      <c r="IT113" s="153"/>
      <c r="IU113" s="153"/>
      <c r="IV113" s="153"/>
      <c r="IW113" s="153"/>
      <c r="IX113" s="153"/>
      <c r="IY113" s="153"/>
      <c r="IZ113" s="153"/>
      <c r="JC113" s="8"/>
      <c r="JD113" s="717"/>
      <c r="JE113" s="774"/>
      <c r="JF113" s="774"/>
      <c r="JG113" s="774"/>
      <c r="JH113" s="774"/>
      <c r="JI113" s="774"/>
      <c r="JJ113" s="774"/>
      <c r="JK113" s="774"/>
      <c r="JL113" s="774"/>
      <c r="JM113" s="774"/>
      <c r="JN113" s="774"/>
      <c r="JO113" s="8"/>
      <c r="JP113" s="466" t="s">
        <v>97</v>
      </c>
      <c r="JQ113" s="44"/>
      <c r="JR113" s="44"/>
      <c r="JS113" s="44"/>
      <c r="JT113" s="44"/>
      <c r="JU113" s="44"/>
      <c r="JV113" s="44"/>
      <c r="JW113" s="44"/>
      <c r="JX113" s="44"/>
      <c r="JY113" s="44"/>
      <c r="JZ113" s="44"/>
      <c r="KA113" s="44"/>
      <c r="KB113" s="44"/>
      <c r="KC113" s="44"/>
      <c r="KD113" s="44"/>
      <c r="KE113" s="44"/>
      <c r="KF113" s="44"/>
      <c r="KG113" s="44"/>
      <c r="KH113" s="461" t="s">
        <v>404</v>
      </c>
      <c r="KI113" s="8"/>
      <c r="KJ113" s="8"/>
      <c r="KK113" s="8"/>
      <c r="KL113" s="8"/>
      <c r="KM113" s="110"/>
      <c r="KN113" s="773"/>
      <c r="KO113" s="773"/>
      <c r="KP113" s="773"/>
    </row>
    <row r="114" spans="42:302" ht="15" thickBot="1" x14ac:dyDescent="0.35">
      <c r="AP114" s="674" t="s">
        <v>846</v>
      </c>
      <c r="AQ114" s="674"/>
      <c r="AR114" s="674"/>
      <c r="AS114" s="674"/>
      <c r="AT114" s="719"/>
      <c r="AU114" s="719"/>
      <c r="AV114" s="719"/>
      <c r="AW114" s="674" t="s">
        <v>847</v>
      </c>
      <c r="AX114" s="719"/>
      <c r="AY114" s="716"/>
      <c r="AZ114" s="716"/>
      <c r="BA114" s="716"/>
      <c r="BB114" s="716"/>
      <c r="BC114" s="29"/>
      <c r="BD114" s="29"/>
      <c r="BE114" s="29"/>
      <c r="BF114" s="29"/>
      <c r="BG114" s="29"/>
      <c r="BH114" s="29"/>
      <c r="BI114" s="29"/>
      <c r="BJ114" s="29"/>
      <c r="BK114" s="29"/>
      <c r="BL114" s="29"/>
      <c r="BM114" s="29"/>
      <c r="BN114" s="29"/>
      <c r="BO114" s="29"/>
      <c r="BP114" s="29"/>
      <c r="BQ114" s="29"/>
      <c r="BR114" s="29"/>
      <c r="BS114" s="29"/>
      <c r="BT114" s="29"/>
      <c r="BU114" s="29"/>
      <c r="BW114" s="193" t="s">
        <v>219</v>
      </c>
      <c r="BX114" s="190"/>
      <c r="BY114" s="203" t="e">
        <f>#REF!</f>
        <v>#REF!</v>
      </c>
      <c r="BZ114" s="863"/>
      <c r="CA114" s="864"/>
      <c r="CB114" s="208"/>
      <c r="CC114" s="1104" t="e">
        <f>#REF!</f>
        <v>#REF!</v>
      </c>
      <c r="CD114" s="1105"/>
      <c r="CE114" s="1105"/>
      <c r="CF114" s="1105"/>
      <c r="CG114" s="1106"/>
      <c r="GP114" s="180"/>
      <c r="GQ114" s="629"/>
      <c r="GR114" s="629"/>
      <c r="GS114" s="629"/>
      <c r="GT114" s="629"/>
      <c r="GU114" s="629"/>
      <c r="GV114" s="629"/>
      <c r="GW114" s="629"/>
      <c r="GX114" s="629"/>
      <c r="GY114" s="629"/>
      <c r="GZ114" s="629"/>
      <c r="HA114" s="629"/>
      <c r="HB114" s="629"/>
      <c r="HC114" s="629"/>
      <c r="HH114" s="153"/>
      <c r="HI114" s="570" t="e">
        <f>#REF!</f>
        <v>#REF!</v>
      </c>
      <c r="HJ114" s="1610" t="s">
        <v>424</v>
      </c>
      <c r="HK114" s="1610"/>
      <c r="HL114" s="1610"/>
      <c r="HM114" s="1610"/>
      <c r="HN114" s="1610"/>
      <c r="HO114" s="1610"/>
      <c r="HP114" s="1610"/>
      <c r="HQ114" s="1610"/>
      <c r="HR114" s="1610"/>
      <c r="HS114" s="1610"/>
      <c r="HT114" s="1610"/>
      <c r="HU114" s="1610"/>
      <c r="HV114" s="1610"/>
      <c r="HW114" s="1610"/>
      <c r="HX114" s="1610"/>
      <c r="HY114" s="1610"/>
      <c r="HZ114" s="1610"/>
      <c r="IA114" s="1610"/>
      <c r="IB114" s="1610"/>
      <c r="IC114" s="1610"/>
      <c r="ID114" s="1610"/>
      <c r="IE114" s="1610"/>
      <c r="IF114" s="1610"/>
      <c r="IG114" s="1610"/>
      <c r="IH114" s="1610"/>
      <c r="II114" s="1610"/>
      <c r="IJ114" s="1610"/>
      <c r="IK114" s="1610"/>
      <c r="IL114" s="1610"/>
      <c r="IM114" s="1610"/>
      <c r="IN114" s="1610"/>
      <c r="IO114" s="1610"/>
      <c r="IP114" s="1610"/>
      <c r="IQ114" s="1610"/>
      <c r="IR114" s="1610"/>
      <c r="IS114" s="1610"/>
      <c r="IT114" s="1610"/>
      <c r="IU114" s="1610"/>
      <c r="IV114" s="1610"/>
      <c r="IW114" s="1610"/>
      <c r="IX114" s="1610"/>
      <c r="IY114" s="1610"/>
      <c r="IZ114" s="1610"/>
      <c r="JC114" s="8"/>
      <c r="JD114" s="1335" t="e">
        <f>#REF!</f>
        <v>#REF!</v>
      </c>
      <c r="JE114" s="1336"/>
      <c r="JF114" s="1336"/>
      <c r="JG114" s="1336"/>
      <c r="JH114" s="1336"/>
      <c r="JI114" s="1336"/>
      <c r="JJ114" s="1336"/>
      <c r="JK114" s="1336"/>
      <c r="JL114" s="1336"/>
      <c r="JM114" s="1336"/>
      <c r="JN114" s="1336"/>
      <c r="JO114" s="1336"/>
      <c r="JP114" s="1336"/>
      <c r="JQ114" s="1336"/>
      <c r="JR114" s="1336"/>
      <c r="JS114" s="1336"/>
      <c r="JT114" s="8"/>
      <c r="JU114" s="1352" t="e">
        <f>#REF!</f>
        <v>#REF!</v>
      </c>
      <c r="JV114" s="1352"/>
      <c r="JW114" s="1352"/>
      <c r="JX114" s="1352"/>
      <c r="JY114" s="1352"/>
      <c r="JZ114" s="1352"/>
      <c r="KA114" s="1352"/>
      <c r="KB114" s="1352"/>
      <c r="KC114" s="1352"/>
      <c r="KD114" s="8"/>
      <c r="KE114" s="1353" t="e">
        <f>#REF!</f>
        <v>#REF!</v>
      </c>
      <c r="KF114" s="1353"/>
      <c r="KG114" s="1353"/>
      <c r="KH114" s="1353"/>
      <c r="KI114" s="1353"/>
      <c r="KJ114" s="1353"/>
      <c r="KK114" s="1353"/>
      <c r="KL114" s="1353"/>
      <c r="KM114" s="1354"/>
      <c r="KN114" s="773"/>
      <c r="KO114" s="773"/>
      <c r="KP114" s="773"/>
    </row>
    <row r="115" spans="42:302" ht="57.6" x14ac:dyDescent="0.3">
      <c r="AP115" s="675" t="s">
        <v>859</v>
      </c>
      <c r="AQ115" s="675" t="s">
        <v>604</v>
      </c>
      <c r="AR115" s="675" t="s">
        <v>848</v>
      </c>
      <c r="AS115" s="675" t="s">
        <v>849</v>
      </c>
      <c r="AT115" s="675" t="s">
        <v>850</v>
      </c>
      <c r="AU115" s="675" t="s">
        <v>851</v>
      </c>
      <c r="AV115" s="716"/>
      <c r="AW115" s="675" t="s">
        <v>859</v>
      </c>
      <c r="AX115" s="675" t="s">
        <v>604</v>
      </c>
      <c r="AY115" s="675" t="s">
        <v>848</v>
      </c>
      <c r="AZ115" s="675" t="s">
        <v>849</v>
      </c>
      <c r="BA115" s="675" t="s">
        <v>850</v>
      </c>
      <c r="BB115" s="675" t="s">
        <v>851</v>
      </c>
      <c r="BC115" s="29"/>
      <c r="BD115" s="29"/>
      <c r="BE115" s="29"/>
      <c r="BF115" s="29"/>
      <c r="BG115" s="29"/>
      <c r="BH115" s="29"/>
      <c r="BI115" s="29"/>
      <c r="BJ115" s="29"/>
      <c r="BK115" s="29"/>
      <c r="BL115" s="29"/>
      <c r="BM115" s="29"/>
      <c r="BN115" s="29"/>
      <c r="BO115" s="29"/>
      <c r="BP115" s="29"/>
      <c r="BQ115" s="29"/>
      <c r="BR115" s="29"/>
      <c r="BS115" s="29"/>
      <c r="BT115" s="29"/>
      <c r="BU115" s="29"/>
      <c r="BW115" s="190" t="s">
        <v>797</v>
      </c>
      <c r="BX115" s="190"/>
      <c r="BY115" s="203" t="e">
        <f>#REF!</f>
        <v>#REF!</v>
      </c>
      <c r="BZ115" s="203" t="e">
        <f>#REF!</f>
        <v>#REF!</v>
      </c>
      <c r="CA115" s="203" t="e">
        <f>#REF!</f>
        <v>#REF!</v>
      </c>
      <c r="CB115" s="208"/>
      <c r="CC115" s="1104" t="e">
        <f>#REF!</f>
        <v>#REF!</v>
      </c>
      <c r="CD115" s="1105"/>
      <c r="CE115" s="1105"/>
      <c r="CF115" s="1105"/>
      <c r="CG115" s="1106"/>
      <c r="GP115" s="180"/>
      <c r="GQ115" s="629"/>
      <c r="GR115" s="629"/>
      <c r="GS115" s="629"/>
      <c r="GT115" s="629"/>
      <c r="GU115" s="629"/>
      <c r="GV115" s="629"/>
      <c r="GW115" s="629"/>
      <c r="GX115" s="629"/>
      <c r="GY115" s="629"/>
      <c r="GZ115" s="629"/>
      <c r="HA115" s="629"/>
      <c r="HB115" s="629"/>
      <c r="HC115" s="629"/>
      <c r="HH115" s="153"/>
      <c r="HI115" s="856"/>
      <c r="HJ115" s="1610"/>
      <c r="HK115" s="1610"/>
      <c r="HL115" s="1610"/>
      <c r="HM115" s="1610"/>
      <c r="HN115" s="1610"/>
      <c r="HO115" s="1610"/>
      <c r="HP115" s="1610"/>
      <c r="HQ115" s="1610"/>
      <c r="HR115" s="1610"/>
      <c r="HS115" s="1610"/>
      <c r="HT115" s="1610"/>
      <c r="HU115" s="1610"/>
      <c r="HV115" s="1610"/>
      <c r="HW115" s="1610"/>
      <c r="HX115" s="1610"/>
      <c r="HY115" s="1610"/>
      <c r="HZ115" s="1610"/>
      <c r="IA115" s="1610"/>
      <c r="IB115" s="1610"/>
      <c r="IC115" s="1610"/>
      <c r="ID115" s="1610"/>
      <c r="IE115" s="1610"/>
      <c r="IF115" s="1610"/>
      <c r="IG115" s="1610"/>
      <c r="IH115" s="1610"/>
      <c r="II115" s="1610"/>
      <c r="IJ115" s="1610"/>
      <c r="IK115" s="1610"/>
      <c r="IL115" s="1610"/>
      <c r="IM115" s="1610"/>
      <c r="IN115" s="1610"/>
      <c r="IO115" s="1610"/>
      <c r="IP115" s="1610"/>
      <c r="IQ115" s="1610"/>
      <c r="IR115" s="1610"/>
      <c r="IS115" s="1610"/>
      <c r="IT115" s="1610"/>
      <c r="IU115" s="1610"/>
      <c r="IV115" s="1610"/>
      <c r="IW115" s="1610"/>
      <c r="IX115" s="1610"/>
      <c r="IY115" s="1610"/>
      <c r="IZ115" s="1610"/>
      <c r="JC115" s="8"/>
      <c r="JD115" s="1326" t="s">
        <v>93</v>
      </c>
      <c r="JE115" s="1327"/>
      <c r="JF115" s="1327"/>
      <c r="JG115" s="1327"/>
      <c r="JH115" s="1327"/>
      <c r="JI115" s="1327"/>
      <c r="JJ115" s="1327"/>
      <c r="JK115" s="1327"/>
      <c r="JL115" s="1327"/>
      <c r="JM115" s="1327"/>
      <c r="JN115" s="1327"/>
      <c r="JO115" s="1327"/>
      <c r="JP115" s="1327"/>
      <c r="JQ115" s="1327"/>
      <c r="JR115" s="1327"/>
      <c r="JS115" s="1327"/>
      <c r="JT115" s="8"/>
      <c r="JU115" s="1328" t="s">
        <v>43</v>
      </c>
      <c r="JV115" s="1328"/>
      <c r="JW115" s="1328"/>
      <c r="JX115" s="1328"/>
      <c r="JY115" s="1328"/>
      <c r="JZ115" s="1328"/>
      <c r="KA115" s="1328"/>
      <c r="KB115" s="1328"/>
      <c r="KC115" s="1328"/>
      <c r="KD115" s="8"/>
      <c r="KE115" s="1327" t="s">
        <v>42</v>
      </c>
      <c r="KF115" s="1327"/>
      <c r="KG115" s="1327"/>
      <c r="KH115" s="1327"/>
      <c r="KI115" s="1327"/>
      <c r="KJ115" s="1327"/>
      <c r="KK115" s="1327"/>
      <c r="KL115" s="1327"/>
      <c r="KM115" s="1329"/>
      <c r="KN115" s="773"/>
      <c r="KO115" s="773"/>
      <c r="KP115" s="773"/>
    </row>
    <row r="116" spans="42:302" ht="15" thickBot="1" x14ac:dyDescent="0.35">
      <c r="AP116" s="676"/>
      <c r="AQ116" s="677">
        <v>68</v>
      </c>
      <c r="AR116" s="678">
        <v>0.05</v>
      </c>
      <c r="AS116" s="676">
        <f>AQ116*AR116</f>
        <v>3.4000000000000004</v>
      </c>
      <c r="AT116" s="676">
        <f>ROUNDUP(AS116,0)</f>
        <v>4</v>
      </c>
      <c r="AU116" s="676">
        <f>SUM(AU118:AU122)</f>
        <v>0</v>
      </c>
      <c r="AV116" s="716"/>
      <c r="AW116" s="676" t="s">
        <v>807</v>
      </c>
      <c r="AX116" s="677">
        <v>68</v>
      </c>
      <c r="AY116" s="678">
        <v>0.02</v>
      </c>
      <c r="AZ116" s="676">
        <f>AX116*AY116</f>
        <v>1.36</v>
      </c>
      <c r="BA116" s="676">
        <f>ROUNDUP(AZ116,0)</f>
        <v>2</v>
      </c>
      <c r="BB116" s="676">
        <f>SUM(BB118:BB122)</f>
        <v>2</v>
      </c>
      <c r="BC116" s="29"/>
      <c r="BD116" s="29"/>
      <c r="BE116" s="29"/>
      <c r="BF116" s="29"/>
      <c r="BG116" s="29"/>
      <c r="BH116" s="29"/>
      <c r="BI116" s="29"/>
      <c r="BJ116" s="29"/>
      <c r="BK116" s="29"/>
      <c r="BL116" s="29"/>
      <c r="BM116" s="29"/>
      <c r="BN116" s="29"/>
      <c r="BO116" s="29"/>
      <c r="BP116" s="29"/>
      <c r="BQ116" s="29"/>
      <c r="BR116" s="29"/>
      <c r="BS116" s="29"/>
      <c r="BT116" s="29"/>
      <c r="BU116" s="29"/>
      <c r="BW116" s="193" t="s">
        <v>220</v>
      </c>
      <c r="BX116" s="190"/>
      <c r="BY116" s="203" t="e">
        <f>#REF!</f>
        <v>#REF!</v>
      </c>
      <c r="BZ116" s="203" t="e">
        <f>#REF!</f>
        <v>#REF!</v>
      </c>
      <c r="CA116" s="203" t="e">
        <f>#REF!</f>
        <v>#REF!</v>
      </c>
      <c r="CB116" s="208"/>
      <c r="CC116" s="1104" t="e">
        <f>#REF!</f>
        <v>#REF!</v>
      </c>
      <c r="CD116" s="1105"/>
      <c r="CE116" s="1105"/>
      <c r="CF116" s="1105"/>
      <c r="CG116" s="1106"/>
      <c r="GP116" s="180"/>
      <c r="GQ116" s="629"/>
      <c r="GR116" s="629"/>
      <c r="GS116" s="629"/>
      <c r="GT116" s="629"/>
      <c r="GU116" s="629"/>
      <c r="GV116" s="629"/>
      <c r="GW116" s="629"/>
      <c r="GX116" s="629"/>
      <c r="GY116" s="629"/>
      <c r="GZ116" s="629"/>
      <c r="HA116" s="629"/>
      <c r="HB116" s="629"/>
      <c r="HC116" s="629"/>
      <c r="HH116" s="153"/>
      <c r="HI116" s="153"/>
      <c r="HJ116" s="153"/>
      <c r="HK116" s="153"/>
      <c r="HL116" s="153"/>
      <c r="HM116" s="153"/>
      <c r="HN116" s="153"/>
      <c r="HO116" s="153"/>
      <c r="HP116" s="153"/>
      <c r="HQ116" s="153"/>
      <c r="HR116" s="153"/>
      <c r="HS116" s="153"/>
      <c r="HT116" s="153"/>
      <c r="HU116" s="153"/>
      <c r="HV116" s="153"/>
      <c r="HW116" s="153"/>
      <c r="HX116" s="153"/>
      <c r="HY116" s="153"/>
      <c r="HZ116" s="153"/>
      <c r="IA116" s="153"/>
      <c r="IB116" s="153"/>
      <c r="IC116" s="153"/>
      <c r="ID116" s="153"/>
      <c r="IE116" s="153"/>
      <c r="IF116" s="153"/>
      <c r="IG116" s="153"/>
      <c r="IH116" s="153"/>
      <c r="II116" s="153"/>
      <c r="IJ116" s="153"/>
      <c r="IK116" s="153"/>
      <c r="IL116" s="153"/>
      <c r="IM116" s="153"/>
      <c r="IN116" s="153"/>
      <c r="IO116" s="153"/>
      <c r="IP116" s="153"/>
      <c r="IQ116" s="153"/>
      <c r="IR116" s="153"/>
      <c r="IS116" s="153"/>
      <c r="IT116" s="153"/>
      <c r="IU116" s="153"/>
      <c r="IV116" s="153"/>
      <c r="IW116" s="153"/>
      <c r="IX116" s="153"/>
      <c r="IY116" s="153"/>
      <c r="IZ116" s="153"/>
      <c r="JC116" s="8"/>
      <c r="JD116" s="51"/>
      <c r="JE116" s="8"/>
      <c r="JF116" s="8"/>
      <c r="JG116" s="8"/>
      <c r="JH116" s="8"/>
      <c r="JI116" s="8"/>
      <c r="JJ116" s="8"/>
      <c r="JK116" s="8"/>
      <c r="JL116" s="8"/>
      <c r="JM116" s="8"/>
      <c r="JN116" s="8"/>
      <c r="JO116" s="8"/>
      <c r="JP116" s="8"/>
      <c r="JQ116" s="8"/>
      <c r="JR116" s="8"/>
      <c r="JS116" s="8"/>
      <c r="JT116" s="8"/>
      <c r="JU116" s="8"/>
      <c r="JV116" s="8"/>
      <c r="JW116" s="8"/>
      <c r="JX116" s="8"/>
      <c r="JY116" s="8"/>
      <c r="JZ116" s="8"/>
      <c r="KA116" s="8"/>
      <c r="KB116" s="46"/>
      <c r="KC116" s="8"/>
      <c r="KD116" s="8"/>
      <c r="KE116" s="8"/>
      <c r="KF116" s="8"/>
      <c r="KG116" s="8"/>
      <c r="KH116" s="8"/>
      <c r="KI116" s="8"/>
      <c r="KJ116" s="8"/>
      <c r="KK116" s="8"/>
      <c r="KL116" s="8"/>
      <c r="KM116" s="110"/>
      <c r="KN116" s="773"/>
      <c r="KO116" s="773"/>
      <c r="KP116" s="773"/>
    </row>
    <row r="117" spans="42:302" ht="15" thickBot="1" x14ac:dyDescent="0.35">
      <c r="AP117" s="1139"/>
      <c r="AQ117" s="1140"/>
      <c r="AR117" s="1140"/>
      <c r="AS117" s="1140"/>
      <c r="AT117" s="1140"/>
      <c r="AU117" s="1141"/>
      <c r="AV117" s="716"/>
      <c r="AW117" s="1139"/>
      <c r="AX117" s="1140"/>
      <c r="AY117" s="1140"/>
      <c r="AZ117" s="1140"/>
      <c r="BA117" s="1140"/>
      <c r="BB117" s="1141"/>
      <c r="BC117" s="29"/>
      <c r="BD117" s="29"/>
      <c r="BE117" s="29"/>
      <c r="BF117" s="29"/>
      <c r="BG117" s="29"/>
      <c r="BH117" s="29"/>
      <c r="BI117" s="29"/>
      <c r="BJ117" s="29"/>
      <c r="BK117" s="29"/>
      <c r="BL117" s="29"/>
      <c r="BM117" s="29"/>
      <c r="BN117" s="29"/>
      <c r="BO117" s="29"/>
      <c r="BP117" s="29"/>
      <c r="BQ117" s="29"/>
      <c r="BR117" s="29"/>
      <c r="BS117" s="29"/>
      <c r="BT117" s="29"/>
      <c r="BU117" s="29"/>
      <c r="BW117" s="193" t="s">
        <v>221</v>
      </c>
      <c r="BX117" s="190"/>
      <c r="BY117" s="203" t="e">
        <f>#REF!</f>
        <v>#REF!</v>
      </c>
      <c r="BZ117" s="203" t="e">
        <f>#REF!</f>
        <v>#REF!</v>
      </c>
      <c r="CA117" s="203" t="e">
        <f>#REF!</f>
        <v>#REF!</v>
      </c>
      <c r="CB117" s="208"/>
      <c r="CC117" s="1104" t="e">
        <f>#REF!</f>
        <v>#REF!</v>
      </c>
      <c r="CD117" s="1105"/>
      <c r="CE117" s="1105"/>
      <c r="CF117" s="1105"/>
      <c r="CG117" s="1106"/>
      <c r="GP117" s="180"/>
      <c r="GQ117" s="629"/>
      <c r="GR117" s="629"/>
      <c r="GS117" s="629"/>
      <c r="GT117" s="629"/>
      <c r="GU117" s="629"/>
      <c r="GV117" s="629"/>
      <c r="GW117" s="629"/>
      <c r="GX117" s="629"/>
      <c r="GY117" s="629"/>
      <c r="GZ117" s="629"/>
      <c r="HA117" s="629"/>
      <c r="HB117" s="629"/>
      <c r="HC117" s="629"/>
      <c r="HH117" s="153"/>
      <c r="HI117" s="570" t="e">
        <f>#REF!</f>
        <v>#REF!</v>
      </c>
      <c r="HJ117" s="1610" t="s">
        <v>423</v>
      </c>
      <c r="HK117" s="1610"/>
      <c r="HL117" s="1610"/>
      <c r="HM117" s="1610"/>
      <c r="HN117" s="1610"/>
      <c r="HO117" s="1610"/>
      <c r="HP117" s="1610"/>
      <c r="HQ117" s="1610"/>
      <c r="HR117" s="1610"/>
      <c r="HS117" s="1610"/>
      <c r="HT117" s="1610"/>
      <c r="HU117" s="1610"/>
      <c r="HV117" s="1610"/>
      <c r="HW117" s="1610"/>
      <c r="HX117" s="1610"/>
      <c r="HY117" s="1610"/>
      <c r="HZ117" s="1610"/>
      <c r="IA117" s="1610"/>
      <c r="IB117" s="1610"/>
      <c r="IC117" s="1610"/>
      <c r="ID117" s="1610"/>
      <c r="IE117" s="1610"/>
      <c r="IF117" s="1610"/>
      <c r="IG117" s="1610"/>
      <c r="IH117" s="1610"/>
      <c r="II117" s="1610"/>
      <c r="IJ117" s="1610"/>
      <c r="IK117" s="1610"/>
      <c r="IL117" s="1610"/>
      <c r="IM117" s="1610"/>
      <c r="IN117" s="1610"/>
      <c r="IO117" s="1610"/>
      <c r="IP117" s="1610"/>
      <c r="IQ117" s="1610"/>
      <c r="IR117" s="1610"/>
      <c r="IS117" s="1610"/>
      <c r="IT117" s="1610"/>
      <c r="IU117" s="1610"/>
      <c r="IV117" s="1610"/>
      <c r="IW117" s="1610"/>
      <c r="IX117" s="1610"/>
      <c r="IY117" s="1610"/>
      <c r="IZ117" s="1610"/>
      <c r="JC117" s="8"/>
      <c r="JD117" s="462" t="s">
        <v>41</v>
      </c>
      <c r="JE117" s="772"/>
      <c r="JF117" s="772"/>
      <c r="JG117" s="388"/>
      <c r="JH117" s="389"/>
      <c r="JI117" s="389"/>
      <c r="JJ117" s="390"/>
      <c r="JK117" s="1402" t="e">
        <f>#REF!</f>
        <v>#REF!</v>
      </c>
      <c r="JL117" s="1403"/>
      <c r="JM117" s="1404"/>
      <c r="JN117" s="8"/>
      <c r="JO117" s="8"/>
      <c r="JP117" s="8"/>
      <c r="JQ117" s="8"/>
      <c r="JR117" s="8"/>
      <c r="JS117" s="8"/>
      <c r="JT117" s="8"/>
      <c r="JU117" s="8"/>
      <c r="JV117" s="8"/>
      <c r="JW117" s="8"/>
      <c r="JX117" s="8"/>
      <c r="JY117" s="8"/>
      <c r="JZ117" s="8"/>
      <c r="KA117" s="8"/>
      <c r="KB117" s="8"/>
      <c r="KC117" s="8"/>
      <c r="KD117" s="8"/>
      <c r="KE117" s="774"/>
      <c r="KF117" s="774"/>
      <c r="KG117" s="774"/>
      <c r="KH117" s="774"/>
      <c r="KI117" s="774"/>
      <c r="KJ117" s="1405"/>
      <c r="KK117" s="1405"/>
      <c r="KL117" s="1405"/>
      <c r="KM117" s="110"/>
      <c r="KN117" s="773"/>
      <c r="KO117" s="773"/>
      <c r="KP117" s="773"/>
    </row>
    <row r="118" spans="42:302" ht="14.4" x14ac:dyDescent="0.3">
      <c r="AP118" s="676" t="s">
        <v>862</v>
      </c>
      <c r="AQ118" s="677">
        <v>28</v>
      </c>
      <c r="AR118" s="678">
        <v>0.05</v>
      </c>
      <c r="AS118" s="676">
        <f>AQ118*AR118</f>
        <v>1.4000000000000001</v>
      </c>
      <c r="AT118" s="676">
        <f>ROUND(AS118,0)</f>
        <v>1</v>
      </c>
      <c r="AU118" s="677"/>
      <c r="AV118" s="716"/>
      <c r="AW118" s="676" t="s">
        <v>865</v>
      </c>
      <c r="AX118" s="677">
        <v>24</v>
      </c>
      <c r="AY118" s="678">
        <v>0.02</v>
      </c>
      <c r="AZ118" s="676">
        <f>AX118*AY118</f>
        <v>0.48</v>
      </c>
      <c r="BA118" s="676">
        <f>ROUND(AZ118,0)</f>
        <v>0</v>
      </c>
      <c r="BB118" s="677">
        <v>1</v>
      </c>
      <c r="BC118" s="29"/>
      <c r="BD118" s="29"/>
      <c r="BE118" s="29"/>
      <c r="BF118" s="29"/>
      <c r="BG118" s="29"/>
      <c r="BH118" s="29"/>
      <c r="BI118" s="29"/>
      <c r="BJ118" s="29"/>
      <c r="BK118" s="29"/>
      <c r="BL118" s="29"/>
      <c r="BM118" s="29"/>
      <c r="BN118" s="29"/>
      <c r="BO118" s="29"/>
      <c r="BP118" s="29"/>
      <c r="BQ118" s="29"/>
      <c r="BR118" s="29"/>
      <c r="BS118" s="29"/>
      <c r="BT118" s="29"/>
      <c r="BU118" s="29"/>
      <c r="BW118" s="229" t="e">
        <f>#REF!</f>
        <v>#REF!</v>
      </c>
      <c r="BX118" s="190"/>
      <c r="BY118" s="203" t="e">
        <f>#REF!</f>
        <v>#REF!</v>
      </c>
      <c r="BZ118" s="863"/>
      <c r="CA118" s="864"/>
      <c r="CB118" s="208"/>
      <c r="CC118" s="1104" t="e">
        <f>#REF!</f>
        <v>#REF!</v>
      </c>
      <c r="CD118" s="1105"/>
      <c r="CE118" s="1105"/>
      <c r="CF118" s="1105"/>
      <c r="CG118" s="1106"/>
      <c r="GP118" s="180"/>
      <c r="GQ118" s="629"/>
      <c r="GR118" s="629"/>
      <c r="GS118" s="629"/>
      <c r="GT118" s="629"/>
      <c r="GU118" s="629"/>
      <c r="GV118" s="629"/>
      <c r="GW118" s="629"/>
      <c r="GX118" s="629"/>
      <c r="GY118" s="629"/>
      <c r="GZ118" s="629"/>
      <c r="HA118" s="629"/>
      <c r="HB118" s="629"/>
      <c r="HC118" s="629"/>
      <c r="HH118" s="153"/>
      <c r="HI118" s="856"/>
      <c r="HJ118" s="1610"/>
      <c r="HK118" s="1610"/>
      <c r="HL118" s="1610"/>
      <c r="HM118" s="1610"/>
      <c r="HN118" s="1610"/>
      <c r="HO118" s="1610"/>
      <c r="HP118" s="1610"/>
      <c r="HQ118" s="1610"/>
      <c r="HR118" s="1610"/>
      <c r="HS118" s="1610"/>
      <c r="HT118" s="1610"/>
      <c r="HU118" s="1610"/>
      <c r="HV118" s="1610"/>
      <c r="HW118" s="1610"/>
      <c r="HX118" s="1610"/>
      <c r="HY118" s="1610"/>
      <c r="HZ118" s="1610"/>
      <c r="IA118" s="1610"/>
      <c r="IB118" s="1610"/>
      <c r="IC118" s="1610"/>
      <c r="ID118" s="1610"/>
      <c r="IE118" s="1610"/>
      <c r="IF118" s="1610"/>
      <c r="IG118" s="1610"/>
      <c r="IH118" s="1610"/>
      <c r="II118" s="1610"/>
      <c r="IJ118" s="1610"/>
      <c r="IK118" s="1610"/>
      <c r="IL118" s="1610"/>
      <c r="IM118" s="1610"/>
      <c r="IN118" s="1610"/>
      <c r="IO118" s="1610"/>
      <c r="IP118" s="1610"/>
      <c r="IQ118" s="1610"/>
      <c r="IR118" s="1610"/>
      <c r="IS118" s="1610"/>
      <c r="IT118" s="1610"/>
      <c r="IU118" s="1610"/>
      <c r="IV118" s="1610"/>
      <c r="IW118" s="1610"/>
      <c r="IX118" s="1610"/>
      <c r="IY118" s="1610"/>
      <c r="IZ118" s="1610"/>
      <c r="JC118" s="8"/>
      <c r="JD118" s="463"/>
      <c r="JE118" s="8"/>
      <c r="JF118" s="8"/>
      <c r="JG118" s="8"/>
      <c r="JH118" s="8"/>
      <c r="JI118" s="8"/>
      <c r="JJ118" s="8"/>
      <c r="JK118" s="8"/>
      <c r="JL118" s="8"/>
      <c r="JM118" s="8"/>
      <c r="JN118" s="8"/>
      <c r="JO118" s="8"/>
      <c r="JP118" s="8"/>
      <c r="JQ118" s="8"/>
      <c r="JR118" s="8"/>
      <c r="JS118" s="8"/>
      <c r="JT118" s="8"/>
      <c r="JU118" s="8"/>
      <c r="JV118" s="8"/>
      <c r="JW118" s="8"/>
      <c r="JX118" s="8"/>
      <c r="JY118" s="8"/>
      <c r="JZ118" s="8"/>
      <c r="KA118" s="8"/>
      <c r="KB118" s="8"/>
      <c r="KC118" s="8"/>
      <c r="KD118" s="8"/>
      <c r="KE118" s="8"/>
      <c r="KF118" s="8"/>
      <c r="KG118" s="774"/>
      <c r="KH118" s="774"/>
      <c r="KI118" s="774"/>
      <c r="KJ118" s="8"/>
      <c r="KK118" s="8"/>
      <c r="KL118" s="8"/>
      <c r="KM118" s="110"/>
      <c r="KN118" s="773"/>
      <c r="KO118" s="773"/>
      <c r="KP118" s="773"/>
    </row>
    <row r="119" spans="42:302" ht="15" thickBot="1" x14ac:dyDescent="0.35">
      <c r="AP119" s="676" t="s">
        <v>863</v>
      </c>
      <c r="AQ119" s="677">
        <v>36</v>
      </c>
      <c r="AR119" s="678">
        <v>0.05</v>
      </c>
      <c r="AS119" s="676">
        <f>AQ119*AR119</f>
        <v>1.8</v>
      </c>
      <c r="AT119" s="676">
        <f>ROUND(AS119,0)</f>
        <v>2</v>
      </c>
      <c r="AU119" s="677"/>
      <c r="AV119" s="716"/>
      <c r="AW119" s="676" t="s">
        <v>865</v>
      </c>
      <c r="AX119" s="677">
        <v>36</v>
      </c>
      <c r="AY119" s="678">
        <v>0.02</v>
      </c>
      <c r="AZ119" s="676">
        <f>AX119*AY119</f>
        <v>0.72</v>
      </c>
      <c r="BA119" s="676">
        <f>ROUND(AZ119,0)</f>
        <v>1</v>
      </c>
      <c r="BB119" s="677">
        <v>1</v>
      </c>
      <c r="BC119" s="29"/>
      <c r="BD119" s="29"/>
      <c r="BE119" s="29"/>
      <c r="BF119" s="29"/>
      <c r="BG119" s="29"/>
      <c r="BH119" s="29"/>
      <c r="BI119" s="29"/>
      <c r="BJ119" s="29"/>
      <c r="BK119" s="29"/>
      <c r="BL119" s="29"/>
      <c r="BM119" s="29"/>
      <c r="BN119" s="29"/>
      <c r="BO119" s="29"/>
      <c r="BP119" s="29"/>
      <c r="BQ119" s="29"/>
      <c r="BR119" s="29"/>
      <c r="BS119" s="29"/>
      <c r="BT119" s="29"/>
      <c r="BU119" s="29"/>
      <c r="BW119" s="229" t="e">
        <f>#REF!</f>
        <v>#REF!</v>
      </c>
      <c r="BX119" s="190"/>
      <c r="BY119" s="203" t="e">
        <f>#REF!</f>
        <v>#REF!</v>
      </c>
      <c r="BZ119" s="203" t="e">
        <f>#REF!</f>
        <v>#REF!</v>
      </c>
      <c r="CA119" s="203" t="e">
        <f>#REF!</f>
        <v>#REF!</v>
      </c>
      <c r="CB119" s="208"/>
      <c r="CC119" s="1104" t="e">
        <f>#REF!</f>
        <v>#REF!</v>
      </c>
      <c r="CD119" s="1105"/>
      <c r="CE119" s="1105"/>
      <c r="CF119" s="1105"/>
      <c r="CG119" s="1106"/>
      <c r="GP119" s="180"/>
      <c r="GQ119" s="629"/>
      <c r="GR119" s="629"/>
      <c r="GS119" s="629"/>
      <c r="GT119" s="629"/>
      <c r="GU119" s="629"/>
      <c r="GV119" s="629"/>
      <c r="GW119" s="629"/>
      <c r="GX119" s="629"/>
      <c r="GY119" s="629"/>
      <c r="GZ119" s="629"/>
      <c r="HA119" s="629"/>
      <c r="HB119" s="629"/>
      <c r="HC119" s="629"/>
      <c r="HH119" s="153"/>
      <c r="HI119" s="856"/>
      <c r="HJ119" s="834"/>
      <c r="HK119" s="834"/>
      <c r="HL119" s="834"/>
      <c r="HM119" s="834"/>
      <c r="HN119" s="834"/>
      <c r="HO119" s="834"/>
      <c r="HP119" s="834"/>
      <c r="HQ119" s="834"/>
      <c r="HR119" s="834"/>
      <c r="HS119" s="834"/>
      <c r="HT119" s="834"/>
      <c r="HU119" s="834"/>
      <c r="HV119" s="834"/>
      <c r="HW119" s="834"/>
      <c r="HX119" s="834"/>
      <c r="HY119" s="834"/>
      <c r="HZ119" s="834"/>
      <c r="IA119" s="834"/>
      <c r="IB119" s="834"/>
      <c r="IC119" s="834"/>
      <c r="ID119" s="834"/>
      <c r="IE119" s="834"/>
      <c r="IF119" s="834"/>
      <c r="IG119" s="834"/>
      <c r="IH119" s="834"/>
      <c r="II119" s="834"/>
      <c r="IJ119" s="834"/>
      <c r="IK119" s="834"/>
      <c r="IL119" s="834"/>
      <c r="IM119" s="834"/>
      <c r="IN119" s="834"/>
      <c r="IO119" s="834"/>
      <c r="IP119" s="834"/>
      <c r="IQ119" s="834"/>
      <c r="IR119" s="834"/>
      <c r="IS119" s="834"/>
      <c r="IT119" s="834"/>
      <c r="IU119" s="834"/>
      <c r="IV119" s="834"/>
      <c r="IW119" s="834"/>
      <c r="IX119" s="834"/>
      <c r="IY119" s="834"/>
      <c r="IZ119" s="834"/>
      <c r="JC119" s="8"/>
      <c r="JD119" s="464" t="s">
        <v>417</v>
      </c>
      <c r="JE119" s="465"/>
      <c r="JF119" s="465"/>
      <c r="JG119" s="465"/>
      <c r="JH119" s="465"/>
      <c r="JI119" s="465"/>
      <c r="JJ119" s="465"/>
      <c r="JK119" s="465"/>
      <c r="JL119" s="465"/>
      <c r="JM119" s="465"/>
      <c r="JN119" s="465"/>
      <c r="JO119" s="465"/>
      <c r="JP119" s="465"/>
      <c r="JQ119" s="465"/>
      <c r="JR119" s="465"/>
      <c r="JS119" s="465"/>
      <c r="JT119" s="465"/>
      <c r="JU119" s="465"/>
      <c r="JV119" s="465"/>
      <c r="JW119" s="465"/>
      <c r="JX119" s="465"/>
      <c r="JY119" s="465"/>
      <c r="JZ119" s="465"/>
      <c r="KA119" s="465"/>
      <c r="KB119" s="465"/>
      <c r="KC119" s="465"/>
      <c r="KD119" s="45"/>
      <c r="KE119" s="770"/>
      <c r="KF119" s="770"/>
      <c r="KG119" s="770"/>
      <c r="KH119" s="770"/>
      <c r="KI119" s="770"/>
      <c r="KJ119" s="1406" t="e">
        <f>#REF!</f>
        <v>#REF!</v>
      </c>
      <c r="KK119" s="1406"/>
      <c r="KL119" s="1406"/>
      <c r="KM119" s="771"/>
      <c r="KN119" s="773"/>
      <c r="KO119" s="773"/>
      <c r="KP119" s="773"/>
    </row>
    <row r="120" spans="42:302" ht="15" thickBot="1" x14ac:dyDescent="0.35">
      <c r="AP120" s="676" t="s">
        <v>864</v>
      </c>
      <c r="AQ120" s="677">
        <v>4</v>
      </c>
      <c r="AR120" s="678">
        <v>0.05</v>
      </c>
      <c r="AS120" s="676">
        <f>AQ120*AR120</f>
        <v>0.2</v>
      </c>
      <c r="AT120" s="676">
        <f>ROUND(AS120,0)</f>
        <v>0</v>
      </c>
      <c r="AU120" s="677"/>
      <c r="AV120" s="716"/>
      <c r="AW120" s="676" t="s">
        <v>865</v>
      </c>
      <c r="AX120" s="677">
        <v>4</v>
      </c>
      <c r="AY120" s="678">
        <v>0.02</v>
      </c>
      <c r="AZ120" s="676">
        <f>AX120*AY120</f>
        <v>0.08</v>
      </c>
      <c r="BA120" s="676">
        <f>ROUND(AZ120,0)</f>
        <v>0</v>
      </c>
      <c r="BB120" s="677"/>
      <c r="BC120" s="29"/>
      <c r="BD120" s="29"/>
      <c r="BE120" s="29"/>
      <c r="BF120" s="29"/>
      <c r="BG120" s="29"/>
      <c r="BH120" s="29"/>
      <c r="BI120" s="29"/>
      <c r="BJ120" s="29"/>
      <c r="BK120" s="29"/>
      <c r="BL120" s="29"/>
      <c r="BM120" s="29"/>
      <c r="BN120" s="29"/>
      <c r="BO120" s="29"/>
      <c r="BP120" s="29"/>
      <c r="BQ120" s="29"/>
      <c r="BR120" s="29"/>
      <c r="BS120" s="29"/>
      <c r="BT120" s="29"/>
      <c r="BU120" s="29"/>
      <c r="BW120" s="229" t="e">
        <f>#REF!</f>
        <v>#REF!</v>
      </c>
      <c r="BX120" s="190"/>
      <c r="BY120" s="203" t="e">
        <f>#REF!</f>
        <v>#REF!</v>
      </c>
      <c r="BZ120" s="203" t="e">
        <f>#REF!</f>
        <v>#REF!</v>
      </c>
      <c r="CA120" s="203" t="e">
        <f>#REF!</f>
        <v>#REF!</v>
      </c>
      <c r="CB120" s="208"/>
      <c r="CC120" s="1104" t="e">
        <f>#REF!</f>
        <v>#REF!</v>
      </c>
      <c r="CD120" s="1105"/>
      <c r="CE120" s="1105"/>
      <c r="CF120" s="1105"/>
      <c r="CG120" s="1106"/>
      <c r="GP120" s="180"/>
      <c r="GQ120" s="629"/>
      <c r="GR120" s="629"/>
      <c r="GS120" s="629"/>
      <c r="GT120" s="629"/>
      <c r="GU120" s="629"/>
      <c r="GV120" s="629"/>
      <c r="GW120" s="629"/>
      <c r="GX120" s="629"/>
      <c r="GY120" s="629"/>
      <c r="GZ120" s="629"/>
      <c r="HA120" s="629"/>
      <c r="HB120" s="629"/>
      <c r="HC120" s="629"/>
      <c r="HH120" s="153"/>
      <c r="HI120" s="570" t="e">
        <f>#REF!</f>
        <v>#REF!</v>
      </c>
      <c r="HJ120" s="1421" t="s">
        <v>1051</v>
      </c>
      <c r="HK120" s="1610"/>
      <c r="HL120" s="1610"/>
      <c r="HM120" s="1610"/>
      <c r="HN120" s="1610"/>
      <c r="HO120" s="1610"/>
      <c r="HP120" s="1610"/>
      <c r="HQ120" s="1610"/>
      <c r="HR120" s="1610"/>
      <c r="HS120" s="1610"/>
      <c r="HT120" s="1610"/>
      <c r="HU120" s="1610"/>
      <c r="HV120" s="1610"/>
      <c r="HW120" s="1610"/>
      <c r="HX120" s="1610"/>
      <c r="HY120" s="1610"/>
      <c r="HZ120" s="1610"/>
      <c r="IA120" s="1610"/>
      <c r="IB120" s="1610"/>
      <c r="IC120" s="1610"/>
      <c r="ID120" s="1610"/>
      <c r="IE120" s="1610"/>
      <c r="IF120" s="1610"/>
      <c r="IG120" s="1610"/>
      <c r="IH120" s="1610"/>
      <c r="II120" s="1610"/>
      <c r="IJ120" s="1610"/>
      <c r="IK120" s="1610"/>
      <c r="IL120" s="1610"/>
      <c r="IM120" s="1610"/>
      <c r="IN120" s="1610"/>
      <c r="IO120" s="1610"/>
      <c r="IP120" s="1610"/>
      <c r="IQ120" s="1610"/>
      <c r="IR120" s="1610"/>
      <c r="IS120" s="1610"/>
      <c r="IT120" s="1610"/>
      <c r="IU120" s="1610"/>
      <c r="IV120" s="1610"/>
      <c r="IW120" s="1610"/>
      <c r="IX120" s="1610"/>
      <c r="IY120" s="1610"/>
      <c r="IZ120" s="1610"/>
      <c r="JC120" s="8"/>
      <c r="JD120" s="467"/>
      <c r="JE120" s="8"/>
      <c r="JF120" s="8"/>
      <c r="JG120" s="8"/>
      <c r="JH120" s="8"/>
      <c r="JI120" s="8"/>
      <c r="JJ120" s="8"/>
      <c r="JK120" s="8"/>
      <c r="JL120" s="8"/>
      <c r="JM120" s="8"/>
      <c r="JN120" s="8"/>
      <c r="JO120" s="8"/>
      <c r="JP120" s="8"/>
      <c r="JQ120" s="8"/>
      <c r="JR120" s="8"/>
      <c r="JS120" s="8"/>
      <c r="JT120" s="8"/>
      <c r="JU120" s="8"/>
      <c r="JV120" s="8"/>
      <c r="JW120" s="8"/>
      <c r="JX120" s="8"/>
      <c r="JY120" s="8"/>
      <c r="JZ120" s="8"/>
      <c r="KA120" s="8"/>
      <c r="KB120" s="8"/>
      <c r="KC120" s="8"/>
      <c r="KD120" s="8"/>
      <c r="KE120" s="774"/>
      <c r="KF120" s="774"/>
      <c r="KG120" s="774"/>
      <c r="KH120" s="774"/>
      <c r="KI120" s="774"/>
      <c r="KJ120" s="775"/>
      <c r="KK120" s="775"/>
      <c r="KL120" s="775"/>
      <c r="KM120" s="774"/>
      <c r="KN120" s="773"/>
      <c r="KO120" s="773"/>
      <c r="KP120" s="773"/>
    </row>
    <row r="121" spans="42:302" ht="15" thickBot="1" x14ac:dyDescent="0.35">
      <c r="AP121" s="676" t="s">
        <v>855</v>
      </c>
      <c r="AQ121" s="677"/>
      <c r="AR121" s="678">
        <v>0.05</v>
      </c>
      <c r="AS121" s="676">
        <f>AQ121*AR121</f>
        <v>0</v>
      </c>
      <c r="AT121" s="676">
        <f>ROUND(AS121,0)</f>
        <v>0</v>
      </c>
      <c r="AU121" s="677"/>
      <c r="AV121" s="716"/>
      <c r="AW121" s="676" t="s">
        <v>855</v>
      </c>
      <c r="AX121" s="677"/>
      <c r="AY121" s="678">
        <v>0.02</v>
      </c>
      <c r="AZ121" s="676">
        <f>AX121*AY121</f>
        <v>0</v>
      </c>
      <c r="BA121" s="676">
        <f>ROUND(AZ121,0)</f>
        <v>0</v>
      </c>
      <c r="BB121" s="677"/>
      <c r="BC121" s="29"/>
      <c r="BD121" s="29"/>
      <c r="BE121" s="29"/>
      <c r="BF121" s="29"/>
      <c r="BG121" s="29"/>
      <c r="BH121" s="29"/>
      <c r="BI121" s="29"/>
      <c r="BJ121" s="29"/>
      <c r="BK121" s="29"/>
      <c r="BL121" s="29"/>
      <c r="BM121" s="29"/>
      <c r="BN121" s="29"/>
      <c r="BO121" s="29"/>
      <c r="BP121" s="29"/>
      <c r="BQ121" s="29"/>
      <c r="BR121" s="29"/>
      <c r="BS121" s="29"/>
      <c r="BT121" s="29"/>
      <c r="BU121" s="29"/>
      <c r="BW121" s="229" t="e">
        <f>#REF!</f>
        <v>#REF!</v>
      </c>
      <c r="BX121" s="190"/>
      <c r="BY121" s="203" t="e">
        <f>#REF!</f>
        <v>#REF!</v>
      </c>
      <c r="BZ121" s="203" t="e">
        <f>#REF!</f>
        <v>#REF!</v>
      </c>
      <c r="CA121" s="203" t="e">
        <f>#REF!</f>
        <v>#REF!</v>
      </c>
      <c r="CB121" s="208"/>
      <c r="CC121" s="1104" t="e">
        <f>#REF!</f>
        <v>#REF!</v>
      </c>
      <c r="CD121" s="1105"/>
      <c r="CE121" s="1105"/>
      <c r="CF121" s="1105"/>
      <c r="CG121" s="1106"/>
      <c r="GP121" s="180"/>
      <c r="GQ121" s="180"/>
      <c r="GR121" s="180"/>
      <c r="GS121" s="180"/>
      <c r="GT121" s="180"/>
      <c r="GU121" s="180"/>
      <c r="GV121" s="180"/>
      <c r="GW121" s="180"/>
      <c r="GX121" s="180"/>
      <c r="GY121" s="180"/>
      <c r="GZ121" s="180"/>
      <c r="HA121" s="180"/>
      <c r="HB121" s="629"/>
      <c r="HC121" s="629"/>
      <c r="HH121" s="153"/>
      <c r="HI121" s="856"/>
      <c r="HJ121" s="1610"/>
      <c r="HK121" s="1610"/>
      <c r="HL121" s="1610"/>
      <c r="HM121" s="1610"/>
      <c r="HN121" s="1610"/>
      <c r="HO121" s="1610"/>
      <c r="HP121" s="1610"/>
      <c r="HQ121" s="1610"/>
      <c r="HR121" s="1610"/>
      <c r="HS121" s="1610"/>
      <c r="HT121" s="1610"/>
      <c r="HU121" s="1610"/>
      <c r="HV121" s="1610"/>
      <c r="HW121" s="1610"/>
      <c r="HX121" s="1610"/>
      <c r="HY121" s="1610"/>
      <c r="HZ121" s="1610"/>
      <c r="IA121" s="1610"/>
      <c r="IB121" s="1610"/>
      <c r="IC121" s="1610"/>
      <c r="ID121" s="1610"/>
      <c r="IE121" s="1610"/>
      <c r="IF121" s="1610"/>
      <c r="IG121" s="1610"/>
      <c r="IH121" s="1610"/>
      <c r="II121" s="1610"/>
      <c r="IJ121" s="1610"/>
      <c r="IK121" s="1610"/>
      <c r="IL121" s="1610"/>
      <c r="IM121" s="1610"/>
      <c r="IN121" s="1610"/>
      <c r="IO121" s="1610"/>
      <c r="IP121" s="1610"/>
      <c r="IQ121" s="1610"/>
      <c r="IR121" s="1610"/>
      <c r="IS121" s="1610"/>
      <c r="IT121" s="1610"/>
      <c r="IU121" s="1610"/>
      <c r="IV121" s="1610"/>
      <c r="IW121" s="1610"/>
      <c r="IX121" s="1610"/>
      <c r="IY121" s="1610"/>
      <c r="IZ121" s="1610"/>
      <c r="JC121" s="180"/>
      <c r="JD121" s="1330" t="s">
        <v>723</v>
      </c>
      <c r="JE121" s="1331"/>
      <c r="JF121" s="1331"/>
      <c r="JG121" s="1331"/>
      <c r="JH121" s="1331"/>
      <c r="JI121" s="1331"/>
      <c r="JJ121" s="1331"/>
      <c r="JK121" s="1331"/>
      <c r="JL121" s="1331"/>
      <c r="JM121" s="1331"/>
      <c r="JN121" s="1331"/>
      <c r="JO121" s="180"/>
      <c r="JP121" s="180"/>
      <c r="JQ121" s="180"/>
      <c r="JR121" s="180"/>
      <c r="JS121" s="180"/>
      <c r="JT121" s="180"/>
      <c r="JU121" s="180"/>
      <c r="JV121" s="180"/>
      <c r="JW121" s="180"/>
      <c r="JX121" s="180"/>
      <c r="JY121" s="180"/>
      <c r="JZ121" s="180"/>
      <c r="KA121" s="180"/>
      <c r="KB121" s="180"/>
      <c r="KC121" s="180"/>
      <c r="KD121" s="180"/>
      <c r="KE121" s="399"/>
      <c r="KF121" s="399"/>
      <c r="KG121" s="399"/>
      <c r="KH121" s="180"/>
      <c r="KI121" s="180"/>
      <c r="KJ121" s="180"/>
      <c r="KK121" s="180"/>
      <c r="KL121" s="180"/>
      <c r="KM121" s="180"/>
      <c r="KN121" s="180"/>
      <c r="KO121" s="40"/>
      <c r="KP121" s="40"/>
    </row>
    <row r="122" spans="42:302" ht="14.4" x14ac:dyDescent="0.3">
      <c r="AP122" s="676" t="s">
        <v>856</v>
      </c>
      <c r="AQ122" s="677"/>
      <c r="AR122" s="678">
        <v>0.05</v>
      </c>
      <c r="AS122" s="676">
        <f>AQ122*AR122</f>
        <v>0</v>
      </c>
      <c r="AT122" s="676">
        <f>ROUND(AS122,0)</f>
        <v>0</v>
      </c>
      <c r="AU122" s="677"/>
      <c r="AV122" s="716"/>
      <c r="AW122" s="676" t="s">
        <v>856</v>
      </c>
      <c r="AX122" s="677"/>
      <c r="AY122" s="678">
        <v>0.02</v>
      </c>
      <c r="AZ122" s="676">
        <f>AX122*AY122</f>
        <v>0</v>
      </c>
      <c r="BA122" s="676">
        <f>ROUND(AZ122,0)</f>
        <v>0</v>
      </c>
      <c r="BB122" s="677"/>
      <c r="BC122" s="29"/>
      <c r="BD122" s="29"/>
      <c r="BE122" s="29"/>
      <c r="BF122" s="29"/>
      <c r="BG122" s="29"/>
      <c r="BH122" s="29"/>
      <c r="BI122" s="29"/>
      <c r="BJ122" s="29"/>
      <c r="BK122" s="29"/>
      <c r="BL122" s="29"/>
      <c r="BM122" s="29"/>
      <c r="BN122" s="29"/>
      <c r="BO122" s="29"/>
      <c r="BP122" s="29"/>
      <c r="BQ122" s="29"/>
      <c r="BR122" s="29"/>
      <c r="BS122" s="29"/>
      <c r="BT122" s="29"/>
      <c r="BU122" s="29"/>
      <c r="BW122" s="424" t="s">
        <v>709</v>
      </c>
      <c r="BX122" s="227"/>
      <c r="BY122" s="215" t="e">
        <f>SUM(BY102:BY121)</f>
        <v>#REF!</v>
      </c>
      <c r="BZ122" s="215" t="e">
        <f>SUM(BZ102:BZ121)</f>
        <v>#REF!</v>
      </c>
      <c r="CA122" s="215" t="e">
        <f>SUM(CA102:CA121)</f>
        <v>#REF!</v>
      </c>
      <c r="CB122" s="208"/>
      <c r="CC122" s="1104" t="e">
        <f>#REF!</f>
        <v>#REF!</v>
      </c>
      <c r="CD122" s="1105"/>
      <c r="CE122" s="1105"/>
      <c r="CF122" s="1105"/>
      <c r="CG122" s="1106"/>
      <c r="GP122" s="619"/>
      <c r="GQ122" s="625"/>
      <c r="GR122" s="625"/>
      <c r="GS122" s="625"/>
      <c r="GT122" s="625"/>
      <c r="GU122" s="625"/>
      <c r="GV122" s="625"/>
      <c r="GW122" s="625"/>
      <c r="GX122" s="625"/>
      <c r="GY122" s="625"/>
      <c r="GZ122" s="625"/>
      <c r="HA122" s="625"/>
      <c r="HB122" s="629"/>
      <c r="HC122" s="629"/>
      <c r="HH122" s="152"/>
      <c r="HI122" s="152"/>
      <c r="HJ122" s="152"/>
      <c r="HK122" s="152"/>
      <c r="HL122" s="152"/>
      <c r="HM122" s="152"/>
      <c r="HN122" s="152"/>
      <c r="HO122" s="740" t="s">
        <v>929</v>
      </c>
      <c r="HP122" s="152"/>
      <c r="HQ122" s="152"/>
      <c r="HR122" s="152"/>
      <c r="HS122" s="152"/>
      <c r="HT122" s="152"/>
      <c r="HU122" s="152"/>
      <c r="HV122" s="152"/>
      <c r="HW122" s="152"/>
      <c r="HX122" s="152"/>
      <c r="HY122" s="152"/>
      <c r="HZ122" s="152"/>
      <c r="IA122" s="152"/>
      <c r="IB122" s="152"/>
      <c r="IC122" s="152"/>
      <c r="ID122" s="152"/>
      <c r="IE122" s="152"/>
      <c r="IF122" s="152"/>
      <c r="IG122" s="152"/>
      <c r="IH122" s="1358" t="e">
        <f>#REF!</f>
        <v>#REF!</v>
      </c>
      <c r="II122" s="1358"/>
      <c r="IJ122" s="1358"/>
      <c r="IK122" s="1358"/>
      <c r="IL122" s="1358"/>
      <c r="IM122" s="1358"/>
      <c r="IN122" s="152"/>
      <c r="IO122" s="152"/>
      <c r="IP122" s="152"/>
      <c r="IQ122" s="152"/>
      <c r="IR122" s="152"/>
      <c r="IS122" s="152"/>
      <c r="IT122" s="152"/>
      <c r="IU122" s="152"/>
      <c r="IV122" s="152"/>
      <c r="IW122" s="152"/>
      <c r="IX122" s="152"/>
      <c r="IY122" s="152"/>
      <c r="IZ122" s="152"/>
      <c r="JC122" s="8"/>
      <c r="JD122" s="1324" t="e">
        <f>#REF!</f>
        <v>#REF!</v>
      </c>
      <c r="JE122" s="1325"/>
      <c r="JF122" s="1325"/>
      <c r="JG122" s="1325"/>
      <c r="JH122" s="1325"/>
      <c r="JI122" s="1325"/>
      <c r="JJ122" s="1325"/>
      <c r="JK122" s="1325"/>
      <c r="JL122" s="1325"/>
      <c r="JM122" s="1325"/>
      <c r="JN122" s="1325"/>
      <c r="JO122" s="104"/>
      <c r="JP122" s="1332" t="e">
        <f>#REF!</f>
        <v>#REF!</v>
      </c>
      <c r="JQ122" s="1332"/>
      <c r="JR122" s="1332"/>
      <c r="JS122" s="1332"/>
      <c r="JT122" s="1332"/>
      <c r="JU122" s="1332"/>
      <c r="JV122" s="1332"/>
      <c r="JW122" s="1332"/>
      <c r="JX122" s="1332"/>
      <c r="JY122" s="1332"/>
      <c r="JZ122" s="1332"/>
      <c r="KA122" s="1332"/>
      <c r="KB122" s="1332"/>
      <c r="KC122" s="1332"/>
      <c r="KD122" s="1332"/>
      <c r="KE122" s="1332"/>
      <c r="KF122" s="1332"/>
      <c r="KG122" s="104"/>
      <c r="KH122" s="1333" t="e">
        <f>#REF!</f>
        <v>#REF!</v>
      </c>
      <c r="KI122" s="1333"/>
      <c r="KJ122" s="1333"/>
      <c r="KK122" s="1333"/>
      <c r="KL122" s="1333"/>
      <c r="KM122" s="1334"/>
      <c r="KN122" s="773"/>
      <c r="KO122" s="773"/>
      <c r="KP122" s="773"/>
    </row>
    <row r="123" spans="42:302" ht="14.4" x14ac:dyDescent="0.3">
      <c r="AP123" s="679" t="s">
        <v>857</v>
      </c>
      <c r="AQ123" s="676"/>
      <c r="AR123" s="676"/>
      <c r="AS123" s="676"/>
      <c r="AT123" s="680">
        <f>IF(SUM(AT118:AT122)&lt;AT116,AT116-SUM(AT118:AT122),"0")</f>
        <v>1</v>
      </c>
      <c r="AU123" s="676">
        <f>SUM(AU118:AU122)</f>
        <v>0</v>
      </c>
      <c r="AV123" s="716"/>
      <c r="AW123" s="679" t="s">
        <v>858</v>
      </c>
      <c r="AX123" s="676"/>
      <c r="AY123" s="676"/>
      <c r="AZ123" s="676"/>
      <c r="BA123" s="676">
        <f>IF(SUM(BA118:BA122)&lt;BA116,BA116-SUM(BA118:BA122),"0")</f>
        <v>1</v>
      </c>
      <c r="BB123" s="676">
        <f>SUM(BB118:BB122)</f>
        <v>2</v>
      </c>
      <c r="BC123" s="29"/>
      <c r="BD123" s="29"/>
      <c r="BE123" s="29"/>
      <c r="BF123" s="29"/>
      <c r="BG123" s="29"/>
      <c r="BH123" s="29"/>
      <c r="BI123" s="29"/>
      <c r="BJ123" s="29"/>
      <c r="BK123" s="29"/>
      <c r="BL123" s="29"/>
      <c r="BM123" s="29"/>
      <c r="BN123" s="29"/>
      <c r="BO123" s="29"/>
      <c r="BP123" s="29"/>
      <c r="BQ123" s="29"/>
      <c r="BR123" s="29"/>
      <c r="BS123" s="29"/>
      <c r="BT123" s="29"/>
      <c r="BU123" s="29"/>
      <c r="BW123" s="200" t="s">
        <v>224</v>
      </c>
      <c r="BX123" s="201"/>
      <c r="BY123" s="191"/>
      <c r="BZ123" s="140"/>
      <c r="CA123" s="140"/>
      <c r="CB123" s="208"/>
      <c r="CC123" s="1104" t="e">
        <f>#REF!</f>
        <v>#REF!</v>
      </c>
      <c r="CD123" s="1105"/>
      <c r="CE123" s="1105"/>
      <c r="CF123" s="1105"/>
      <c r="CG123" s="1106"/>
      <c r="GP123" s="619"/>
      <c r="GQ123" s="618"/>
      <c r="GR123" s="618"/>
      <c r="GS123" s="618"/>
      <c r="GT123" s="618"/>
      <c r="GU123" s="618"/>
      <c r="GV123" s="618"/>
      <c r="GW123" s="618"/>
      <c r="GX123" s="618"/>
      <c r="GY123" s="618"/>
      <c r="GZ123" s="618"/>
      <c r="HA123" s="618"/>
      <c r="HB123" s="180"/>
      <c r="HC123" s="180"/>
      <c r="JC123" s="8"/>
      <c r="JD123" s="717"/>
      <c r="JE123" s="774"/>
      <c r="JF123" s="774"/>
      <c r="JG123" s="774"/>
      <c r="JH123" s="774"/>
      <c r="JI123" s="774"/>
      <c r="JJ123" s="774"/>
      <c r="JK123" s="774"/>
      <c r="JL123" s="774"/>
      <c r="JM123" s="774"/>
      <c r="JN123" s="774"/>
      <c r="JO123" s="8"/>
      <c r="JP123" s="466" t="s">
        <v>97</v>
      </c>
      <c r="JQ123" s="44"/>
      <c r="JR123" s="44"/>
      <c r="JS123" s="44"/>
      <c r="JT123" s="44"/>
      <c r="JU123" s="44"/>
      <c r="JV123" s="44"/>
      <c r="JW123" s="44"/>
      <c r="JX123" s="44"/>
      <c r="JY123" s="44"/>
      <c r="JZ123" s="44"/>
      <c r="KA123" s="44"/>
      <c r="KB123" s="44"/>
      <c r="KC123" s="44"/>
      <c r="KD123" s="44"/>
      <c r="KE123" s="44"/>
      <c r="KF123" s="44"/>
      <c r="KG123" s="44"/>
      <c r="KH123" s="461" t="s">
        <v>404</v>
      </c>
      <c r="KI123" s="8"/>
      <c r="KJ123" s="8"/>
      <c r="KK123" s="8"/>
      <c r="KL123" s="8"/>
      <c r="KM123" s="110"/>
      <c r="KN123" s="773"/>
      <c r="KO123" s="773"/>
      <c r="KP123" s="773"/>
    </row>
    <row r="124" spans="42:302" ht="15" x14ac:dyDescent="0.3">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W124" s="200" t="s">
        <v>669</v>
      </c>
      <c r="BX124" s="201"/>
      <c r="BY124" s="191"/>
      <c r="BZ124" s="140"/>
      <c r="CA124" s="140"/>
      <c r="CB124" s="208"/>
      <c r="CC124" s="1104" t="e">
        <f>#REF!</f>
        <v>#REF!</v>
      </c>
      <c r="CD124" s="1105"/>
      <c r="CE124" s="1105"/>
      <c r="CF124" s="1105"/>
      <c r="CG124" s="1106"/>
      <c r="GP124" s="180"/>
      <c r="GQ124" s="180"/>
      <c r="GR124" s="180"/>
      <c r="GS124" s="180"/>
      <c r="GT124" s="180"/>
      <c r="GU124" s="180"/>
      <c r="GV124" s="180"/>
      <c r="GW124" s="180"/>
      <c r="GX124" s="180"/>
      <c r="GY124" s="180"/>
      <c r="GZ124" s="180"/>
      <c r="HA124" s="180"/>
      <c r="HB124" s="625"/>
      <c r="HC124" s="625"/>
      <c r="JC124" s="8"/>
      <c r="JD124" s="1335" t="e">
        <f>#REF!</f>
        <v>#REF!</v>
      </c>
      <c r="JE124" s="1336"/>
      <c r="JF124" s="1336"/>
      <c r="JG124" s="1336"/>
      <c r="JH124" s="1336"/>
      <c r="JI124" s="1336"/>
      <c r="JJ124" s="1336"/>
      <c r="JK124" s="1336"/>
      <c r="JL124" s="1336"/>
      <c r="JM124" s="1336"/>
      <c r="JN124" s="1336"/>
      <c r="JO124" s="1336"/>
      <c r="JP124" s="1336"/>
      <c r="JQ124" s="1336"/>
      <c r="JR124" s="1336"/>
      <c r="JS124" s="1336"/>
      <c r="JT124" s="8"/>
      <c r="JU124" s="1352" t="e">
        <f>#REF!</f>
        <v>#REF!</v>
      </c>
      <c r="JV124" s="1352"/>
      <c r="JW124" s="1352"/>
      <c r="JX124" s="1352"/>
      <c r="JY124" s="1352"/>
      <c r="JZ124" s="1352"/>
      <c r="KA124" s="1352"/>
      <c r="KB124" s="1352"/>
      <c r="KC124" s="1352"/>
      <c r="KD124" s="8"/>
      <c r="KE124" s="1353" t="e">
        <f>#REF!</f>
        <v>#REF!</v>
      </c>
      <c r="KF124" s="1353"/>
      <c r="KG124" s="1353"/>
      <c r="KH124" s="1353"/>
      <c r="KI124" s="1353"/>
      <c r="KJ124" s="1353"/>
      <c r="KK124" s="1353"/>
      <c r="KL124" s="1353"/>
      <c r="KM124" s="1354"/>
      <c r="KN124" s="773"/>
      <c r="KO124" s="773"/>
      <c r="KP124" s="773"/>
    </row>
    <row r="125" spans="42:302" ht="14.4" x14ac:dyDescent="0.3">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W125" s="193" t="s">
        <v>225</v>
      </c>
      <c r="BX125" s="190"/>
      <c r="BY125" s="203" t="e">
        <f>#REF!</f>
        <v>#REF!</v>
      </c>
      <c r="BZ125" s="203" t="e">
        <f>#REF!</f>
        <v>#REF!</v>
      </c>
      <c r="CA125" s="203" t="e">
        <f>#REF!</f>
        <v>#REF!</v>
      </c>
      <c r="CB125" s="208"/>
      <c r="CC125" s="1104" t="e">
        <f>#REF!</f>
        <v>#REF!</v>
      </c>
      <c r="CD125" s="1105"/>
      <c r="CE125" s="1105"/>
      <c r="CF125" s="1105"/>
      <c r="CG125" s="1106"/>
      <c r="GP125" s="180"/>
      <c r="GQ125" s="180"/>
      <c r="GR125" s="180"/>
      <c r="GS125" s="180"/>
      <c r="GT125" s="180"/>
      <c r="GU125" s="180"/>
      <c r="GV125" s="180"/>
      <c r="GW125" s="180"/>
      <c r="GX125" s="180"/>
      <c r="GY125" s="180"/>
      <c r="GZ125" s="180"/>
      <c r="HA125" s="180"/>
      <c r="HB125" s="618"/>
      <c r="HC125" s="618"/>
      <c r="JC125" s="8"/>
      <c r="JD125" s="1326" t="s">
        <v>93</v>
      </c>
      <c r="JE125" s="1327"/>
      <c r="JF125" s="1327"/>
      <c r="JG125" s="1327"/>
      <c r="JH125" s="1327"/>
      <c r="JI125" s="1327"/>
      <c r="JJ125" s="1327"/>
      <c r="JK125" s="1327"/>
      <c r="JL125" s="1327"/>
      <c r="JM125" s="1327"/>
      <c r="JN125" s="1327"/>
      <c r="JO125" s="1327"/>
      <c r="JP125" s="1327"/>
      <c r="JQ125" s="1327"/>
      <c r="JR125" s="1327"/>
      <c r="JS125" s="1327"/>
      <c r="JT125" s="8"/>
      <c r="JU125" s="1328" t="s">
        <v>43</v>
      </c>
      <c r="JV125" s="1328"/>
      <c r="JW125" s="1328"/>
      <c r="JX125" s="1328"/>
      <c r="JY125" s="1328"/>
      <c r="JZ125" s="1328"/>
      <c r="KA125" s="1328"/>
      <c r="KB125" s="1328"/>
      <c r="KC125" s="1328"/>
      <c r="KD125" s="8"/>
      <c r="KE125" s="1327" t="s">
        <v>42</v>
      </c>
      <c r="KF125" s="1327"/>
      <c r="KG125" s="1327"/>
      <c r="KH125" s="1327"/>
      <c r="KI125" s="1327"/>
      <c r="KJ125" s="1327"/>
      <c r="KK125" s="1327"/>
      <c r="KL125" s="1327"/>
      <c r="KM125" s="1329"/>
      <c r="KN125" s="773"/>
      <c r="KO125" s="773"/>
      <c r="KP125" s="773"/>
    </row>
    <row r="126" spans="42:302" ht="14.4" x14ac:dyDescent="0.3">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W126" s="193" t="s">
        <v>226</v>
      </c>
      <c r="BX126" s="190"/>
      <c r="BY126" s="203" t="e">
        <f>#REF!</f>
        <v>#REF!</v>
      </c>
      <c r="BZ126" s="203" t="e">
        <f>#REF!</f>
        <v>#REF!</v>
      </c>
      <c r="CA126" s="203" t="e">
        <f>#REF!</f>
        <v>#REF!</v>
      </c>
      <c r="CB126" s="208"/>
      <c r="CC126" s="1104" t="e">
        <f>#REF!</f>
        <v>#REF!</v>
      </c>
      <c r="CD126" s="1105"/>
      <c r="CE126" s="1105"/>
      <c r="CF126" s="1105"/>
      <c r="CG126" s="1106"/>
      <c r="GP126" s="180"/>
      <c r="GQ126" s="180"/>
      <c r="GR126" s="630"/>
      <c r="GS126" s="630"/>
      <c r="GT126" s="630"/>
      <c r="GU126" s="630"/>
      <c r="GV126" s="630"/>
      <c r="GW126" s="630"/>
      <c r="GX126" s="630"/>
      <c r="GY126" s="630"/>
      <c r="GZ126" s="630"/>
      <c r="HA126" s="630"/>
      <c r="HB126" s="180"/>
      <c r="HC126" s="180"/>
      <c r="JC126" s="8"/>
      <c r="JD126" s="51"/>
      <c r="JE126" s="8"/>
      <c r="JF126" s="8"/>
      <c r="JG126" s="8"/>
      <c r="JH126" s="8"/>
      <c r="JI126" s="8"/>
      <c r="JJ126" s="8"/>
      <c r="JK126" s="8"/>
      <c r="JL126" s="8"/>
      <c r="JM126" s="8"/>
      <c r="JN126" s="8"/>
      <c r="JO126" s="8"/>
      <c r="JP126" s="8"/>
      <c r="JQ126" s="8"/>
      <c r="JR126" s="8"/>
      <c r="JS126" s="8"/>
      <c r="JT126" s="8"/>
      <c r="JU126" s="8"/>
      <c r="JV126" s="8"/>
      <c r="JW126" s="8"/>
      <c r="JX126" s="8"/>
      <c r="JY126" s="8"/>
      <c r="JZ126" s="8"/>
      <c r="KA126" s="8"/>
      <c r="KB126" s="46"/>
      <c r="KC126" s="8"/>
      <c r="KD126" s="8"/>
      <c r="KE126" s="8"/>
      <c r="KF126" s="8"/>
      <c r="KG126" s="8"/>
      <c r="KH126" s="8"/>
      <c r="KI126" s="8"/>
      <c r="KJ126" s="8"/>
      <c r="KK126" s="8"/>
      <c r="KL126" s="8"/>
      <c r="KM126" s="110"/>
      <c r="KN126" s="773"/>
      <c r="KO126" s="773"/>
      <c r="KP126" s="773"/>
    </row>
    <row r="127" spans="42:302" ht="14.4" x14ac:dyDescent="0.3">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W127" s="193" t="s">
        <v>227</v>
      </c>
      <c r="BX127" s="190"/>
      <c r="BY127" s="203" t="e">
        <f>#REF!</f>
        <v>#REF!</v>
      </c>
      <c r="BZ127" s="203" t="e">
        <f>#REF!</f>
        <v>#REF!</v>
      </c>
      <c r="CA127" s="203" t="e">
        <f>#REF!</f>
        <v>#REF!</v>
      </c>
      <c r="CB127" s="208"/>
      <c r="CC127" s="1104" t="e">
        <f>#REF!</f>
        <v>#REF!</v>
      </c>
      <c r="CD127" s="1105"/>
      <c r="CE127" s="1105"/>
      <c r="CF127" s="1105"/>
      <c r="CG127" s="1106"/>
      <c r="GP127" s="180"/>
      <c r="GQ127" s="180"/>
      <c r="GR127" s="630"/>
      <c r="GS127" s="630"/>
      <c r="GT127" s="630"/>
      <c r="GU127" s="630"/>
      <c r="GV127" s="630"/>
      <c r="GW127" s="630"/>
      <c r="GX127" s="630"/>
      <c r="GY127" s="630"/>
      <c r="GZ127" s="630"/>
      <c r="HA127" s="630"/>
      <c r="HB127" s="180"/>
      <c r="HC127" s="180"/>
      <c r="JC127" s="8"/>
      <c r="JD127" s="462" t="s">
        <v>41</v>
      </c>
      <c r="JE127" s="772"/>
      <c r="JF127" s="772"/>
      <c r="JG127" s="388"/>
      <c r="JH127" s="389"/>
      <c r="JI127" s="389"/>
      <c r="JJ127" s="390"/>
      <c r="JK127" s="1402" t="e">
        <f>#REF!</f>
        <v>#REF!</v>
      </c>
      <c r="JL127" s="1403"/>
      <c r="JM127" s="1404"/>
      <c r="JN127" s="8"/>
      <c r="JO127" s="8"/>
      <c r="JP127" s="8"/>
      <c r="JQ127" s="8"/>
      <c r="JR127" s="8"/>
      <c r="JS127" s="8"/>
      <c r="JT127" s="8"/>
      <c r="JU127" s="8"/>
      <c r="JV127" s="8"/>
      <c r="JW127" s="8"/>
      <c r="JX127" s="8"/>
      <c r="JY127" s="8"/>
      <c r="JZ127" s="8"/>
      <c r="KA127" s="8"/>
      <c r="KB127" s="8"/>
      <c r="KC127" s="8"/>
      <c r="KD127" s="8"/>
      <c r="KE127" s="774"/>
      <c r="KF127" s="774"/>
      <c r="KG127" s="774"/>
      <c r="KH127" s="774"/>
      <c r="KI127" s="774"/>
      <c r="KJ127" s="1405"/>
      <c r="KK127" s="1405"/>
      <c r="KL127" s="1405"/>
      <c r="KM127" s="110"/>
      <c r="KN127" s="773"/>
      <c r="KO127" s="773"/>
      <c r="KP127" s="773"/>
    </row>
    <row r="128" spans="42:302" ht="15" customHeight="1" x14ac:dyDescent="0.3">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W128" s="193" t="s">
        <v>228</v>
      </c>
      <c r="BX128" s="190"/>
      <c r="BY128" s="203" t="e">
        <f>#REF!</f>
        <v>#REF!</v>
      </c>
      <c r="BZ128" s="203" t="e">
        <f>#REF!</f>
        <v>#REF!</v>
      </c>
      <c r="CA128" s="203" t="e">
        <f>#REF!</f>
        <v>#REF!</v>
      </c>
      <c r="CB128" s="208"/>
      <c r="CC128" s="1104" t="e">
        <f>#REF!</f>
        <v>#REF!</v>
      </c>
      <c r="CD128" s="1105"/>
      <c r="CE128" s="1105"/>
      <c r="CF128" s="1105"/>
      <c r="CG128" s="1106"/>
      <c r="GP128" s="180"/>
      <c r="GQ128" s="180"/>
      <c r="GR128" s="630"/>
      <c r="GS128" s="630"/>
      <c r="GT128" s="630"/>
      <c r="GU128" s="630"/>
      <c r="GV128" s="630"/>
      <c r="GW128" s="630"/>
      <c r="GX128" s="630"/>
      <c r="GY128" s="630"/>
      <c r="GZ128" s="630"/>
      <c r="HA128" s="630"/>
      <c r="HB128" s="630"/>
      <c r="HC128" s="630"/>
      <c r="JC128" s="8"/>
      <c r="JD128" s="463"/>
      <c r="JE128" s="8"/>
      <c r="JF128" s="8"/>
      <c r="JG128" s="8"/>
      <c r="JH128" s="8"/>
      <c r="JI128" s="8"/>
      <c r="JJ128" s="8"/>
      <c r="JK128" s="8"/>
      <c r="JL128" s="8"/>
      <c r="JM128" s="8"/>
      <c r="JN128" s="8"/>
      <c r="JO128" s="8"/>
      <c r="JP128" s="8"/>
      <c r="JQ128" s="8"/>
      <c r="JR128" s="8"/>
      <c r="JS128" s="8"/>
      <c r="JT128" s="8"/>
      <c r="JU128" s="8"/>
      <c r="JV128" s="8"/>
      <c r="JW128" s="8"/>
      <c r="JX128" s="8"/>
      <c r="JY128" s="8"/>
      <c r="JZ128" s="8"/>
      <c r="KA128" s="8"/>
      <c r="KB128" s="8"/>
      <c r="KC128" s="8"/>
      <c r="KD128" s="8"/>
      <c r="KE128" s="8"/>
      <c r="KF128" s="8"/>
      <c r="KG128" s="774"/>
      <c r="KH128" s="774"/>
      <c r="KI128" s="774"/>
      <c r="KJ128" s="8"/>
      <c r="KK128" s="8"/>
      <c r="KL128" s="8"/>
      <c r="KM128" s="110"/>
      <c r="KN128" s="773"/>
      <c r="KO128" s="773"/>
      <c r="KP128" s="773"/>
    </row>
    <row r="129" spans="42:302" ht="15" thickBot="1" x14ac:dyDescent="0.35">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W129" s="193" t="s">
        <v>229</v>
      </c>
      <c r="BX129" s="190"/>
      <c r="BY129" s="203" t="e">
        <f>#REF!</f>
        <v>#REF!</v>
      </c>
      <c r="BZ129" s="203" t="e">
        <f>#REF!</f>
        <v>#REF!</v>
      </c>
      <c r="CA129" s="203" t="e">
        <f>#REF!</f>
        <v>#REF!</v>
      </c>
      <c r="CB129" s="208"/>
      <c r="CC129" s="1104" t="e">
        <f>#REF!</f>
        <v>#REF!</v>
      </c>
      <c r="CD129" s="1105"/>
      <c r="CE129" s="1105"/>
      <c r="CF129" s="1105"/>
      <c r="CG129" s="1106"/>
      <c r="GP129" s="180"/>
      <c r="GQ129" s="180"/>
      <c r="GR129" s="631"/>
      <c r="GS129" s="631"/>
      <c r="GT129" s="631"/>
      <c r="GU129" s="631"/>
      <c r="GV129" s="631"/>
      <c r="GW129" s="631"/>
      <c r="GX129" s="631"/>
      <c r="GY129" s="631"/>
      <c r="GZ129" s="632"/>
      <c r="HA129" s="632"/>
      <c r="HB129" s="630"/>
      <c r="HC129" s="630"/>
      <c r="JC129" s="8"/>
      <c r="JD129" s="464" t="s">
        <v>417</v>
      </c>
      <c r="JE129" s="465"/>
      <c r="JF129" s="465"/>
      <c r="JG129" s="465"/>
      <c r="JH129" s="465"/>
      <c r="JI129" s="465"/>
      <c r="JJ129" s="465"/>
      <c r="JK129" s="465"/>
      <c r="JL129" s="465"/>
      <c r="JM129" s="465"/>
      <c r="JN129" s="465"/>
      <c r="JO129" s="465"/>
      <c r="JP129" s="465"/>
      <c r="JQ129" s="465"/>
      <c r="JR129" s="465"/>
      <c r="JS129" s="465"/>
      <c r="JT129" s="465"/>
      <c r="JU129" s="465"/>
      <c r="JV129" s="465"/>
      <c r="JW129" s="465"/>
      <c r="JX129" s="465"/>
      <c r="JY129" s="465"/>
      <c r="JZ129" s="465"/>
      <c r="KA129" s="465"/>
      <c r="KB129" s="465"/>
      <c r="KC129" s="465"/>
      <c r="KD129" s="45"/>
      <c r="KE129" s="770"/>
      <c r="KF129" s="770"/>
      <c r="KG129" s="770"/>
      <c r="KH129" s="770"/>
      <c r="KI129" s="770"/>
      <c r="KJ129" s="1406" t="e">
        <f>#REF!</f>
        <v>#REF!</v>
      </c>
      <c r="KK129" s="1406"/>
      <c r="KL129" s="1406"/>
      <c r="KM129" s="771"/>
      <c r="KN129" s="773"/>
      <c r="KO129" s="773"/>
      <c r="KP129" s="773"/>
    </row>
    <row r="130" spans="42:302" ht="15" customHeight="1" x14ac:dyDescent="0.3">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W130" s="193" t="s">
        <v>230</v>
      </c>
      <c r="BX130" s="190"/>
      <c r="BY130" s="203" t="e">
        <f>#REF!</f>
        <v>#REF!</v>
      </c>
      <c r="BZ130" s="203" t="e">
        <f>#REF!</f>
        <v>#REF!</v>
      </c>
      <c r="CA130" s="203" t="e">
        <f>#REF!</f>
        <v>#REF!</v>
      </c>
      <c r="CB130" s="208"/>
      <c r="CC130" s="1104" t="e">
        <f>#REF!</f>
        <v>#REF!</v>
      </c>
      <c r="CD130" s="1105"/>
      <c r="CE130" s="1105"/>
      <c r="CF130" s="1105"/>
      <c r="CG130" s="1106"/>
      <c r="GP130" s="180"/>
      <c r="GQ130" s="180"/>
      <c r="GR130" s="630"/>
      <c r="GS130" s="630"/>
      <c r="GT130" s="630"/>
      <c r="GU130" s="630"/>
      <c r="GV130" s="630"/>
      <c r="GW130" s="630"/>
      <c r="GX130" s="630"/>
      <c r="GY130" s="630"/>
      <c r="GZ130" s="632"/>
      <c r="HA130" s="632"/>
      <c r="HB130" s="630"/>
      <c r="HC130" s="630"/>
      <c r="JC130" s="8"/>
      <c r="JD130" s="467"/>
      <c r="JE130" s="8"/>
      <c r="JF130" s="8"/>
      <c r="JG130" s="8"/>
      <c r="JH130" s="8"/>
      <c r="JI130" s="8"/>
      <c r="JJ130" s="8"/>
      <c r="JK130" s="8"/>
      <c r="JL130" s="8"/>
      <c r="JM130" s="8"/>
      <c r="JN130" s="8"/>
      <c r="JO130" s="8"/>
      <c r="JP130" s="8"/>
      <c r="JQ130" s="8"/>
      <c r="JR130" s="8"/>
      <c r="JS130" s="8"/>
      <c r="JT130" s="8"/>
      <c r="JU130" s="8"/>
      <c r="JV130" s="8"/>
      <c r="JW130" s="8"/>
      <c r="JX130" s="8"/>
      <c r="JY130" s="8"/>
      <c r="JZ130" s="8"/>
      <c r="KA130" s="8"/>
      <c r="KB130" s="8"/>
      <c r="KC130" s="8"/>
      <c r="KD130" s="8"/>
      <c r="KE130" s="774"/>
      <c r="KF130" s="774"/>
      <c r="KG130" s="774"/>
      <c r="KH130" s="774"/>
      <c r="KI130" s="774"/>
      <c r="KJ130" s="775"/>
      <c r="KK130" s="775"/>
      <c r="KL130" s="775"/>
      <c r="KM130" s="774"/>
      <c r="KN130" s="773"/>
      <c r="KO130" s="773"/>
      <c r="KP130" s="773"/>
    </row>
    <row r="131" spans="42:302" ht="15" thickBot="1" x14ac:dyDescent="0.35">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W131" s="193" t="s">
        <v>231</v>
      </c>
      <c r="BX131" s="190"/>
      <c r="BY131" s="203" t="e">
        <f>#REF!</f>
        <v>#REF!</v>
      </c>
      <c r="BZ131" s="203" t="e">
        <f>#REF!</f>
        <v>#REF!</v>
      </c>
      <c r="CA131" s="203" t="e">
        <f>#REF!</f>
        <v>#REF!</v>
      </c>
      <c r="CB131" s="208"/>
      <c r="CC131" s="1104" t="e">
        <f>#REF!</f>
        <v>#REF!</v>
      </c>
      <c r="CD131" s="1105"/>
      <c r="CE131" s="1105"/>
      <c r="CF131" s="1105"/>
      <c r="CG131" s="1106"/>
      <c r="GP131" s="180"/>
      <c r="GQ131" s="180"/>
      <c r="GR131" s="631"/>
      <c r="GS131" s="631"/>
      <c r="GT131" s="631"/>
      <c r="GU131" s="631"/>
      <c r="GV131" s="631"/>
      <c r="GW131" s="631"/>
      <c r="GX131" s="631"/>
      <c r="GY131" s="631"/>
      <c r="GZ131" s="632"/>
      <c r="HA131" s="632"/>
      <c r="HB131" s="632"/>
      <c r="HC131" s="632"/>
      <c r="JC131" s="180"/>
      <c r="JD131" s="1330" t="s">
        <v>724</v>
      </c>
      <c r="JE131" s="1331"/>
      <c r="JF131" s="1331"/>
      <c r="JG131" s="1331"/>
      <c r="JH131" s="1331"/>
      <c r="JI131" s="1331"/>
      <c r="JJ131" s="1331"/>
      <c r="JK131" s="1331"/>
      <c r="JL131" s="1331"/>
      <c r="JM131" s="1331"/>
      <c r="JN131" s="1331"/>
      <c r="JO131" s="180"/>
      <c r="JP131" s="180"/>
      <c r="JQ131" s="180"/>
      <c r="JR131" s="180"/>
      <c r="JS131" s="180"/>
      <c r="JT131" s="180"/>
      <c r="JU131" s="180"/>
      <c r="JV131" s="180"/>
      <c r="JW131" s="180"/>
      <c r="JX131" s="180"/>
      <c r="JY131" s="180"/>
      <c r="JZ131" s="180"/>
      <c r="KA131" s="180"/>
      <c r="KB131" s="180"/>
      <c r="KC131" s="180"/>
      <c r="KD131" s="180"/>
      <c r="KE131" s="399"/>
      <c r="KF131" s="399"/>
      <c r="KG131" s="399"/>
      <c r="KH131" s="180"/>
      <c r="KI131" s="180"/>
      <c r="KJ131" s="180"/>
      <c r="KK131" s="180"/>
      <c r="KL131" s="180"/>
      <c r="KM131" s="180"/>
      <c r="KN131" s="40"/>
      <c r="KO131" s="40"/>
      <c r="KP131" s="40"/>
    </row>
    <row r="132" spans="42:302" ht="15" customHeight="1" x14ac:dyDescent="0.3">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W132" s="229" t="e">
        <f>#REF!</f>
        <v>#REF!</v>
      </c>
      <c r="BX132" s="190"/>
      <c r="BY132" s="203" t="e">
        <f>#REF!</f>
        <v>#REF!</v>
      </c>
      <c r="BZ132" s="203" t="e">
        <f>#REF!</f>
        <v>#REF!</v>
      </c>
      <c r="CA132" s="203" t="e">
        <f>#REF!</f>
        <v>#REF!</v>
      </c>
      <c r="CB132" s="208"/>
      <c r="CC132" s="1104" t="e">
        <f>#REF!</f>
        <v>#REF!</v>
      </c>
      <c r="CD132" s="1105"/>
      <c r="CE132" s="1105"/>
      <c r="CF132" s="1105"/>
      <c r="CG132" s="1106"/>
      <c r="GP132" s="180"/>
      <c r="GQ132" s="180"/>
      <c r="GR132" s="633"/>
      <c r="GS132" s="633"/>
      <c r="GT132" s="633"/>
      <c r="GU132" s="633"/>
      <c r="GV132" s="633"/>
      <c r="GW132" s="633"/>
      <c r="GX132" s="633"/>
      <c r="GY132" s="633"/>
      <c r="GZ132" s="632"/>
      <c r="HA132" s="632"/>
      <c r="HB132" s="632"/>
      <c r="HC132" s="632"/>
      <c r="JC132" s="8"/>
      <c r="JD132" s="1324" t="e">
        <f>#REF!</f>
        <v>#REF!</v>
      </c>
      <c r="JE132" s="1325"/>
      <c r="JF132" s="1325"/>
      <c r="JG132" s="1325"/>
      <c r="JH132" s="1325"/>
      <c r="JI132" s="1325"/>
      <c r="JJ132" s="1325"/>
      <c r="JK132" s="1325"/>
      <c r="JL132" s="1325"/>
      <c r="JM132" s="1325"/>
      <c r="JN132" s="1325"/>
      <c r="JO132" s="104"/>
      <c r="JP132" s="1332" t="e">
        <f>#REF!</f>
        <v>#REF!</v>
      </c>
      <c r="JQ132" s="1332"/>
      <c r="JR132" s="1332"/>
      <c r="JS132" s="1332"/>
      <c r="JT132" s="1332"/>
      <c r="JU132" s="1332"/>
      <c r="JV132" s="1332"/>
      <c r="JW132" s="1332"/>
      <c r="JX132" s="1332"/>
      <c r="JY132" s="1332"/>
      <c r="JZ132" s="1332"/>
      <c r="KA132" s="1332"/>
      <c r="KB132" s="1332"/>
      <c r="KC132" s="1332"/>
      <c r="KD132" s="1332"/>
      <c r="KE132" s="1332"/>
      <c r="KF132" s="1332"/>
      <c r="KG132" s="104"/>
      <c r="KH132" s="1333" t="e">
        <f>#REF!</f>
        <v>#REF!</v>
      </c>
      <c r="KI132" s="1333"/>
      <c r="KJ132" s="1333"/>
      <c r="KK132" s="1333"/>
      <c r="KL132" s="1333"/>
      <c r="KM132" s="1334"/>
      <c r="KN132" s="773"/>
      <c r="KO132" s="773"/>
      <c r="KP132" s="773"/>
    </row>
    <row r="133" spans="42:302" ht="14.4" x14ac:dyDescent="0.3">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W133" s="229" t="e">
        <f>#REF!</f>
        <v>#REF!</v>
      </c>
      <c r="BX133" s="190"/>
      <c r="BY133" s="203" t="e">
        <f>#REF!</f>
        <v>#REF!</v>
      </c>
      <c r="BZ133" s="203" t="e">
        <f>#REF!</f>
        <v>#REF!</v>
      </c>
      <c r="CA133" s="203" t="e">
        <f>#REF!</f>
        <v>#REF!</v>
      </c>
      <c r="CB133" s="208"/>
      <c r="CC133" s="1104" t="e">
        <f>#REF!</f>
        <v>#REF!</v>
      </c>
      <c r="CD133" s="1105"/>
      <c r="CE133" s="1105"/>
      <c r="CF133" s="1105"/>
      <c r="CG133" s="1106"/>
      <c r="GP133" s="180"/>
      <c r="GQ133" s="180"/>
      <c r="GR133" s="633"/>
      <c r="GS133" s="633"/>
      <c r="GT133" s="633"/>
      <c r="GU133" s="633"/>
      <c r="GV133" s="633"/>
      <c r="GW133" s="633"/>
      <c r="GX133" s="633"/>
      <c r="GY133" s="633"/>
      <c r="GZ133" s="632"/>
      <c r="HA133" s="632"/>
      <c r="HB133" s="632"/>
      <c r="HC133" s="632"/>
      <c r="JC133" s="8"/>
      <c r="JD133" s="717"/>
      <c r="JE133" s="774"/>
      <c r="JF133" s="774"/>
      <c r="JG133" s="774"/>
      <c r="JH133" s="774"/>
      <c r="JI133" s="774"/>
      <c r="JJ133" s="774"/>
      <c r="JK133" s="774"/>
      <c r="JL133" s="774"/>
      <c r="JM133" s="774"/>
      <c r="JN133" s="774"/>
      <c r="JO133" s="8"/>
      <c r="JP133" s="466" t="s">
        <v>97</v>
      </c>
      <c r="JQ133" s="44"/>
      <c r="JR133" s="44"/>
      <c r="JS133" s="44"/>
      <c r="JT133" s="44"/>
      <c r="JU133" s="44"/>
      <c r="JV133" s="44"/>
      <c r="JW133" s="44"/>
      <c r="JX133" s="44"/>
      <c r="JY133" s="44"/>
      <c r="JZ133" s="44"/>
      <c r="KA133" s="44"/>
      <c r="KB133" s="44"/>
      <c r="KC133" s="44"/>
      <c r="KD133" s="44"/>
      <c r="KE133" s="44"/>
      <c r="KF133" s="44"/>
      <c r="KG133" s="44"/>
      <c r="KH133" s="461" t="s">
        <v>404</v>
      </c>
      <c r="KI133" s="8"/>
      <c r="KJ133" s="8"/>
      <c r="KK133" s="8"/>
      <c r="KL133" s="8"/>
      <c r="KM133" s="110"/>
      <c r="KN133" s="773"/>
      <c r="KO133" s="773"/>
      <c r="KP133" s="773"/>
    </row>
    <row r="134" spans="42:302" ht="15" customHeight="1" x14ac:dyDescent="0.3">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W134" s="200" t="s">
        <v>232</v>
      </c>
      <c r="BX134" s="201"/>
      <c r="BY134" s="230"/>
      <c r="BZ134" s="231"/>
      <c r="CA134" s="231"/>
      <c r="CB134" s="208"/>
      <c r="CC134" s="1104" t="e">
        <f>#REF!</f>
        <v>#REF!</v>
      </c>
      <c r="CD134" s="1105"/>
      <c r="CE134" s="1105"/>
      <c r="CF134" s="1105"/>
      <c r="CG134" s="1106"/>
      <c r="GP134" s="180"/>
      <c r="GQ134" s="180"/>
      <c r="GR134" s="180"/>
      <c r="GS134" s="180"/>
      <c r="GT134" s="180"/>
      <c r="GU134" s="180"/>
      <c r="GV134" s="180"/>
      <c r="GW134" s="180"/>
      <c r="GX134" s="180"/>
      <c r="GY134" s="180"/>
      <c r="GZ134" s="180"/>
      <c r="HA134" s="180"/>
      <c r="HB134" s="632"/>
      <c r="HC134" s="632"/>
      <c r="JC134" s="8"/>
      <c r="JD134" s="1335" t="e">
        <f>#REF!</f>
        <v>#REF!</v>
      </c>
      <c r="JE134" s="1336"/>
      <c r="JF134" s="1336"/>
      <c r="JG134" s="1336"/>
      <c r="JH134" s="1336"/>
      <c r="JI134" s="1336"/>
      <c r="JJ134" s="1336"/>
      <c r="JK134" s="1336"/>
      <c r="JL134" s="1336"/>
      <c r="JM134" s="1336"/>
      <c r="JN134" s="1336"/>
      <c r="JO134" s="1336"/>
      <c r="JP134" s="1336"/>
      <c r="JQ134" s="1336"/>
      <c r="JR134" s="1336"/>
      <c r="JS134" s="1336"/>
      <c r="JT134" s="8"/>
      <c r="JU134" s="1352" t="e">
        <f>#REF!</f>
        <v>#REF!</v>
      </c>
      <c r="JV134" s="1352"/>
      <c r="JW134" s="1352"/>
      <c r="JX134" s="1352"/>
      <c r="JY134" s="1352"/>
      <c r="JZ134" s="1352"/>
      <c r="KA134" s="1352"/>
      <c r="KB134" s="1352"/>
      <c r="KC134" s="1352"/>
      <c r="KD134" s="8"/>
      <c r="KE134" s="1353" t="e">
        <f>#REF!</f>
        <v>#REF!</v>
      </c>
      <c r="KF134" s="1353"/>
      <c r="KG134" s="1353"/>
      <c r="KH134" s="1353"/>
      <c r="KI134" s="1353"/>
      <c r="KJ134" s="1353"/>
      <c r="KK134" s="1353"/>
      <c r="KL134" s="1353"/>
      <c r="KM134" s="1354"/>
      <c r="KN134" s="773"/>
      <c r="KO134" s="773"/>
      <c r="KP134" s="773"/>
    </row>
    <row r="135" spans="42:302" ht="15" customHeight="1" x14ac:dyDescent="0.3">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W135" s="193" t="s">
        <v>226</v>
      </c>
      <c r="BX135" s="190"/>
      <c r="BY135" s="203" t="e">
        <f>#REF!</f>
        <v>#REF!</v>
      </c>
      <c r="BZ135" s="209"/>
      <c r="CA135" s="205"/>
      <c r="CB135" s="208"/>
      <c r="CC135" s="1104" t="e">
        <f>#REF!</f>
        <v>#REF!</v>
      </c>
      <c r="CD135" s="1105"/>
      <c r="CE135" s="1105"/>
      <c r="CF135" s="1105"/>
      <c r="CG135" s="1106"/>
      <c r="GP135" s="620"/>
      <c r="GQ135" s="625"/>
      <c r="GR135" s="625"/>
      <c r="GS135" s="625"/>
      <c r="GT135" s="625"/>
      <c r="GU135" s="625"/>
      <c r="GV135" s="625"/>
      <c r="GW135" s="625"/>
      <c r="GX135" s="625"/>
      <c r="GY135" s="625"/>
      <c r="GZ135" s="625"/>
      <c r="HA135" s="625"/>
      <c r="HB135" s="632"/>
      <c r="HC135" s="632"/>
      <c r="JC135" s="8"/>
      <c r="JD135" s="1326" t="s">
        <v>93</v>
      </c>
      <c r="JE135" s="1327"/>
      <c r="JF135" s="1327"/>
      <c r="JG135" s="1327"/>
      <c r="JH135" s="1327"/>
      <c r="JI135" s="1327"/>
      <c r="JJ135" s="1327"/>
      <c r="JK135" s="1327"/>
      <c r="JL135" s="1327"/>
      <c r="JM135" s="1327"/>
      <c r="JN135" s="1327"/>
      <c r="JO135" s="1327"/>
      <c r="JP135" s="1327"/>
      <c r="JQ135" s="1327"/>
      <c r="JR135" s="1327"/>
      <c r="JS135" s="1327"/>
      <c r="JT135" s="8"/>
      <c r="JU135" s="1328" t="s">
        <v>43</v>
      </c>
      <c r="JV135" s="1328"/>
      <c r="JW135" s="1328"/>
      <c r="JX135" s="1328"/>
      <c r="JY135" s="1328"/>
      <c r="JZ135" s="1328"/>
      <c r="KA135" s="1328"/>
      <c r="KB135" s="1328"/>
      <c r="KC135" s="1328"/>
      <c r="KD135" s="8"/>
      <c r="KE135" s="1327" t="s">
        <v>42</v>
      </c>
      <c r="KF135" s="1327"/>
      <c r="KG135" s="1327"/>
      <c r="KH135" s="1327"/>
      <c r="KI135" s="1327"/>
      <c r="KJ135" s="1327"/>
      <c r="KK135" s="1327"/>
      <c r="KL135" s="1327"/>
      <c r="KM135" s="1329"/>
      <c r="KN135" s="773"/>
      <c r="KO135" s="773"/>
      <c r="KP135" s="773"/>
    </row>
    <row r="136" spans="42:302" ht="14.4" x14ac:dyDescent="0.3">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W136" s="193" t="s">
        <v>227</v>
      </c>
      <c r="BX136" s="190"/>
      <c r="BY136" s="203" t="e">
        <f>#REF!</f>
        <v>#REF!</v>
      </c>
      <c r="BZ136" s="217"/>
      <c r="CA136" s="210"/>
      <c r="CB136" s="208"/>
      <c r="CC136" s="1104" t="e">
        <f>#REF!</f>
        <v>#REF!</v>
      </c>
      <c r="CD136" s="1105"/>
      <c r="CE136" s="1105"/>
      <c r="CF136" s="1105"/>
      <c r="CG136" s="1106"/>
      <c r="GP136" s="180"/>
      <c r="GQ136" s="180"/>
      <c r="GR136" s="180"/>
      <c r="GS136" s="180"/>
      <c r="GT136" s="180"/>
      <c r="GU136" s="180"/>
      <c r="GV136" s="180"/>
      <c r="GW136" s="180"/>
      <c r="GX136" s="180"/>
      <c r="GY136" s="180"/>
      <c r="GZ136" s="180"/>
      <c r="HA136" s="180"/>
      <c r="HB136" s="180"/>
      <c r="HC136" s="180"/>
      <c r="JC136" s="8"/>
      <c r="JD136" s="51"/>
      <c r="JE136" s="8"/>
      <c r="JF136" s="8"/>
      <c r="JG136" s="8"/>
      <c r="JH136" s="8"/>
      <c r="JI136" s="8"/>
      <c r="JJ136" s="8"/>
      <c r="JK136" s="8"/>
      <c r="JL136" s="8"/>
      <c r="JM136" s="8"/>
      <c r="JN136" s="8"/>
      <c r="JO136" s="8"/>
      <c r="JP136" s="8"/>
      <c r="JQ136" s="8"/>
      <c r="JR136" s="8"/>
      <c r="JS136" s="8"/>
      <c r="JT136" s="8"/>
      <c r="JU136" s="8"/>
      <c r="JV136" s="8"/>
      <c r="JW136" s="8"/>
      <c r="JX136" s="8"/>
      <c r="JY136" s="8"/>
      <c r="JZ136" s="8"/>
      <c r="KA136" s="8"/>
      <c r="KB136" s="46"/>
      <c r="KC136" s="8"/>
      <c r="KD136" s="8"/>
      <c r="KE136" s="8"/>
      <c r="KF136" s="8"/>
      <c r="KG136" s="8"/>
      <c r="KH136" s="8"/>
      <c r="KI136" s="8"/>
      <c r="KJ136" s="8"/>
      <c r="KK136" s="8"/>
      <c r="KL136" s="8"/>
      <c r="KM136" s="110"/>
      <c r="KN136" s="773"/>
      <c r="KO136" s="773"/>
      <c r="KP136" s="773"/>
    </row>
    <row r="137" spans="42:302" ht="14.4" x14ac:dyDescent="0.3">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W137" s="193" t="s">
        <v>233</v>
      </c>
      <c r="BX137" s="190"/>
      <c r="BY137" s="203" t="e">
        <f>#REF!</f>
        <v>#REF!</v>
      </c>
      <c r="BZ137" s="217"/>
      <c r="CA137" s="210"/>
      <c r="CB137" s="208"/>
      <c r="CC137" s="1104" t="e">
        <f>#REF!</f>
        <v>#REF!</v>
      </c>
      <c r="CD137" s="1105"/>
      <c r="CE137" s="1105"/>
      <c r="CF137" s="1105"/>
      <c r="CG137" s="1106"/>
      <c r="GP137" s="180"/>
      <c r="GQ137" s="180"/>
      <c r="GR137" s="180"/>
      <c r="GS137" s="180"/>
      <c r="GT137" s="180"/>
      <c r="GU137" s="180"/>
      <c r="GV137" s="180"/>
      <c r="GW137" s="180"/>
      <c r="GX137" s="180"/>
      <c r="GY137" s="180"/>
      <c r="GZ137" s="180"/>
      <c r="HA137" s="180"/>
      <c r="HB137" s="625"/>
      <c r="HC137" s="625"/>
      <c r="JC137" s="8"/>
      <c r="JD137" s="462" t="s">
        <v>41</v>
      </c>
      <c r="JE137" s="772"/>
      <c r="JF137" s="772"/>
      <c r="JG137" s="388"/>
      <c r="JH137" s="389"/>
      <c r="JI137" s="389"/>
      <c r="JJ137" s="390"/>
      <c r="JK137" s="1402" t="e">
        <f>#REF!</f>
        <v>#REF!</v>
      </c>
      <c r="JL137" s="1403"/>
      <c r="JM137" s="1404"/>
      <c r="JN137" s="8"/>
      <c r="JO137" s="8"/>
      <c r="JP137" s="8"/>
      <c r="JQ137" s="8"/>
      <c r="JR137" s="8"/>
      <c r="JS137" s="8"/>
      <c r="JT137" s="8"/>
      <c r="JU137" s="8"/>
      <c r="JV137" s="8"/>
      <c r="JW137" s="8"/>
      <c r="JX137" s="8"/>
      <c r="JY137" s="8"/>
      <c r="JZ137" s="8"/>
      <c r="KA137" s="8"/>
      <c r="KB137" s="8"/>
      <c r="KC137" s="8"/>
      <c r="KD137" s="8"/>
      <c r="KE137" s="774"/>
      <c r="KF137" s="774"/>
      <c r="KG137" s="774"/>
      <c r="KH137" s="774"/>
      <c r="KI137" s="774"/>
      <c r="KJ137" s="1405"/>
      <c r="KK137" s="1405"/>
      <c r="KL137" s="1405"/>
      <c r="KM137" s="110"/>
      <c r="KN137" s="773"/>
      <c r="KO137" s="773"/>
      <c r="KP137" s="773"/>
    </row>
    <row r="138" spans="42:302" ht="14.4" x14ac:dyDescent="0.3">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W138" s="193" t="s">
        <v>234</v>
      </c>
      <c r="BX138" s="190"/>
      <c r="BY138" s="203" t="e">
        <f>#REF!</f>
        <v>#REF!</v>
      </c>
      <c r="BZ138" s="217"/>
      <c r="CA138" s="210"/>
      <c r="CB138" s="208"/>
      <c r="CC138" s="1104" t="e">
        <f>#REF!</f>
        <v>#REF!</v>
      </c>
      <c r="CD138" s="1105"/>
      <c r="CE138" s="1105"/>
      <c r="CF138" s="1105"/>
      <c r="CG138" s="1106"/>
      <c r="GP138" s="180"/>
      <c r="GQ138" s="180"/>
      <c r="GR138" s="180"/>
      <c r="GS138" s="180"/>
      <c r="GT138" s="180"/>
      <c r="GU138" s="180"/>
      <c r="GV138" s="180"/>
      <c r="GW138" s="180"/>
      <c r="GX138" s="180"/>
      <c r="GY138" s="180"/>
      <c r="GZ138" s="180"/>
      <c r="HA138" s="180"/>
      <c r="HB138" s="180"/>
      <c r="HC138" s="180"/>
      <c r="JC138" s="8"/>
      <c r="JD138" s="463"/>
      <c r="JE138" s="8"/>
      <c r="JF138" s="8"/>
      <c r="JG138" s="8"/>
      <c r="JH138" s="8"/>
      <c r="JI138" s="8"/>
      <c r="JJ138" s="8"/>
      <c r="JK138" s="8"/>
      <c r="JL138" s="8"/>
      <c r="JM138" s="8"/>
      <c r="JN138" s="8"/>
      <c r="JO138" s="8"/>
      <c r="JP138" s="8"/>
      <c r="JQ138" s="8"/>
      <c r="JR138" s="8"/>
      <c r="JS138" s="8"/>
      <c r="JT138" s="8"/>
      <c r="JU138" s="8"/>
      <c r="JV138" s="8"/>
      <c r="JW138" s="8"/>
      <c r="JX138" s="8"/>
      <c r="JY138" s="8"/>
      <c r="JZ138" s="8"/>
      <c r="KA138" s="8"/>
      <c r="KB138" s="8"/>
      <c r="KC138" s="8"/>
      <c r="KD138" s="8"/>
      <c r="KE138" s="8"/>
      <c r="KF138" s="8"/>
      <c r="KG138" s="774"/>
      <c r="KH138" s="774"/>
      <c r="KI138" s="774"/>
      <c r="KJ138" s="8"/>
      <c r="KK138" s="8"/>
      <c r="KL138" s="8"/>
      <c r="KM138" s="110"/>
      <c r="KN138" s="773"/>
      <c r="KO138" s="773"/>
      <c r="KP138" s="773"/>
    </row>
    <row r="139" spans="42:302" ht="15" thickBot="1" x14ac:dyDescent="0.35">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W139" s="193" t="s">
        <v>235</v>
      </c>
      <c r="BX139" s="190"/>
      <c r="BY139" s="203" t="e">
        <f>#REF!</f>
        <v>#REF!</v>
      </c>
      <c r="BZ139" s="217"/>
      <c r="CA139" s="210"/>
      <c r="CB139" s="208"/>
      <c r="CC139" s="1104" t="e">
        <f>#REF!</f>
        <v>#REF!</v>
      </c>
      <c r="CD139" s="1105"/>
      <c r="CE139" s="1105"/>
      <c r="CF139" s="1105"/>
      <c r="CG139" s="1106"/>
      <c r="GP139" s="180"/>
      <c r="GQ139" s="180"/>
      <c r="GR139" s="180"/>
      <c r="GS139" s="180"/>
      <c r="GT139" s="180"/>
      <c r="GU139" s="180"/>
      <c r="GV139" s="180"/>
      <c r="GW139" s="180"/>
      <c r="GX139" s="180"/>
      <c r="GY139" s="180"/>
      <c r="GZ139" s="180"/>
      <c r="HA139" s="180"/>
      <c r="HB139" s="180"/>
      <c r="HC139" s="180"/>
      <c r="JC139" s="8"/>
      <c r="JD139" s="464" t="s">
        <v>417</v>
      </c>
      <c r="JE139" s="465"/>
      <c r="JF139" s="465"/>
      <c r="JG139" s="465"/>
      <c r="JH139" s="465"/>
      <c r="JI139" s="465"/>
      <c r="JJ139" s="465"/>
      <c r="JK139" s="465"/>
      <c r="JL139" s="465"/>
      <c r="JM139" s="465"/>
      <c r="JN139" s="465"/>
      <c r="JO139" s="465"/>
      <c r="JP139" s="465"/>
      <c r="JQ139" s="465"/>
      <c r="JR139" s="465"/>
      <c r="JS139" s="465"/>
      <c r="JT139" s="465"/>
      <c r="JU139" s="465"/>
      <c r="JV139" s="465"/>
      <c r="JW139" s="465"/>
      <c r="JX139" s="465"/>
      <c r="JY139" s="465"/>
      <c r="JZ139" s="465"/>
      <c r="KA139" s="465"/>
      <c r="KB139" s="465"/>
      <c r="KC139" s="465"/>
      <c r="KD139" s="45"/>
      <c r="KE139" s="770"/>
      <c r="KF139" s="770"/>
      <c r="KG139" s="770"/>
      <c r="KH139" s="770"/>
      <c r="KI139" s="770"/>
      <c r="KJ139" s="1406" t="e">
        <f>#REF!</f>
        <v>#REF!</v>
      </c>
      <c r="KK139" s="1406"/>
      <c r="KL139" s="1406"/>
      <c r="KM139" s="771"/>
      <c r="KN139" s="773"/>
      <c r="KO139" s="773"/>
      <c r="KP139" s="773"/>
    </row>
    <row r="140" spans="42:302" ht="14.4" x14ac:dyDescent="0.3">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W140" s="193" t="s">
        <v>236</v>
      </c>
      <c r="BX140" s="190"/>
      <c r="BY140" s="203" t="e">
        <f>#REF!</f>
        <v>#REF!</v>
      </c>
      <c r="BZ140" s="217"/>
      <c r="CA140" s="210"/>
      <c r="CB140" s="208"/>
      <c r="CC140" s="1104" t="e">
        <f>#REF!</f>
        <v>#REF!</v>
      </c>
      <c r="CD140" s="1105"/>
      <c r="CE140" s="1105"/>
      <c r="CF140" s="1105"/>
      <c r="CG140" s="1106"/>
      <c r="GP140" s="180"/>
      <c r="GQ140" s="180"/>
      <c r="GR140" s="627"/>
      <c r="GS140" s="627"/>
      <c r="GT140" s="627"/>
      <c r="GU140" s="627"/>
      <c r="GV140" s="627"/>
      <c r="GW140" s="627"/>
      <c r="GX140" s="627"/>
      <c r="GY140" s="627"/>
      <c r="GZ140" s="627"/>
      <c r="HA140" s="627"/>
      <c r="HB140" s="180"/>
      <c r="HC140" s="180"/>
      <c r="JC140" s="8"/>
      <c r="JD140" s="467"/>
      <c r="JE140" s="8"/>
      <c r="JF140" s="8"/>
      <c r="JG140" s="8"/>
      <c r="JH140" s="8"/>
      <c r="JI140" s="8"/>
      <c r="JJ140" s="8"/>
      <c r="JK140" s="8"/>
      <c r="JL140" s="8"/>
      <c r="JM140" s="8"/>
      <c r="JN140" s="8"/>
      <c r="JO140" s="8"/>
      <c r="JP140" s="8"/>
      <c r="JQ140" s="8"/>
      <c r="JR140" s="8"/>
      <c r="JS140" s="8"/>
      <c r="JT140" s="8"/>
      <c r="JU140" s="8"/>
      <c r="JV140" s="8"/>
      <c r="JW140" s="8"/>
      <c r="JX140" s="8"/>
      <c r="JY140" s="8"/>
      <c r="JZ140" s="8"/>
      <c r="KA140" s="8"/>
      <c r="KB140" s="8"/>
      <c r="KC140" s="8"/>
      <c r="KD140" s="8"/>
      <c r="KE140" s="774"/>
      <c r="KF140" s="774"/>
      <c r="KG140" s="774"/>
      <c r="KH140" s="774"/>
      <c r="KI140" s="774"/>
      <c r="KJ140" s="775"/>
      <c r="KK140" s="775"/>
      <c r="KL140" s="775"/>
      <c r="KM140" s="774"/>
      <c r="KN140" s="773"/>
      <c r="KO140" s="773"/>
      <c r="KP140" s="773"/>
    </row>
    <row r="141" spans="42:302" ht="15" thickBot="1" x14ac:dyDescent="0.35">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W141" s="193" t="s">
        <v>237</v>
      </c>
      <c r="BX141" s="190"/>
      <c r="BY141" s="203" t="e">
        <f>#REF!</f>
        <v>#REF!</v>
      </c>
      <c r="BZ141" s="217"/>
      <c r="CA141" s="210"/>
      <c r="CB141" s="208"/>
      <c r="CC141" s="1104" t="e">
        <f>#REF!</f>
        <v>#REF!</v>
      </c>
      <c r="CD141" s="1105"/>
      <c r="CE141" s="1105"/>
      <c r="CF141" s="1105"/>
      <c r="CG141" s="1106"/>
      <c r="GP141" s="180"/>
      <c r="GQ141" s="180"/>
      <c r="GR141" s="634"/>
      <c r="GS141" s="634"/>
      <c r="GT141" s="634"/>
      <c r="GU141" s="634"/>
      <c r="GV141" s="634"/>
      <c r="GW141" s="634"/>
      <c r="GX141" s="634"/>
      <c r="GY141" s="635"/>
      <c r="GZ141" s="635"/>
      <c r="HA141" s="635"/>
      <c r="HB141" s="180"/>
      <c r="HC141" s="180"/>
      <c r="JC141" s="180"/>
      <c r="JD141" s="109" t="s">
        <v>725</v>
      </c>
      <c r="JE141" s="180"/>
      <c r="JF141" s="180"/>
      <c r="JG141" s="180"/>
      <c r="JH141" s="180"/>
      <c r="JI141" s="180"/>
      <c r="JJ141" s="180"/>
      <c r="JK141" s="180"/>
      <c r="JL141" s="180"/>
      <c r="JM141" s="180"/>
      <c r="JN141" s="180"/>
      <c r="JO141" s="180"/>
      <c r="JP141" s="180"/>
      <c r="JQ141" s="180"/>
      <c r="JR141" s="180"/>
      <c r="JS141" s="180"/>
      <c r="JT141" s="180"/>
      <c r="JU141" s="180"/>
      <c r="JV141" s="180"/>
      <c r="JW141" s="180"/>
      <c r="JX141" s="180"/>
      <c r="JY141" s="180"/>
      <c r="JZ141" s="180"/>
      <c r="KA141" s="180"/>
      <c r="KB141" s="180"/>
      <c r="KC141" s="180"/>
      <c r="KD141" s="180"/>
      <c r="KE141" s="399"/>
      <c r="KF141" s="399"/>
      <c r="KG141" s="399"/>
      <c r="KH141" s="180"/>
      <c r="KI141" s="180"/>
      <c r="KJ141" s="180"/>
      <c r="KK141" s="180"/>
      <c r="KL141" s="180"/>
      <c r="KM141" s="180"/>
      <c r="KN141" s="40"/>
      <c r="KO141" s="40"/>
      <c r="KP141" s="40"/>
    </row>
    <row r="142" spans="42:302" ht="14.4" x14ac:dyDescent="0.3">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W142" s="193" t="s">
        <v>238</v>
      </c>
      <c r="BX142" s="190"/>
      <c r="BY142" s="203" t="e">
        <f>#REF!</f>
        <v>#REF!</v>
      </c>
      <c r="BZ142" s="217"/>
      <c r="CA142" s="210"/>
      <c r="CB142" s="208"/>
      <c r="CC142" s="1104" t="e">
        <f>#REF!</f>
        <v>#REF!</v>
      </c>
      <c r="CD142" s="1105"/>
      <c r="CE142" s="1105"/>
      <c r="CF142" s="1105"/>
      <c r="CG142" s="1106"/>
      <c r="GP142" s="180"/>
      <c r="GQ142" s="180"/>
      <c r="GR142" s="42"/>
      <c r="GS142" s="42"/>
      <c r="GT142" s="636"/>
      <c r="GU142" s="636"/>
      <c r="GV142" s="636"/>
      <c r="GW142" s="42"/>
      <c r="GX142" s="42"/>
      <c r="GY142" s="180"/>
      <c r="GZ142" s="180"/>
      <c r="HA142" s="636"/>
      <c r="HB142" s="627"/>
      <c r="HC142" s="627"/>
      <c r="JC142" s="386"/>
      <c r="JD142" s="1324" t="e">
        <f>#REF!</f>
        <v>#REF!</v>
      </c>
      <c r="JE142" s="1325"/>
      <c r="JF142" s="1325"/>
      <c r="JG142" s="1325"/>
      <c r="JH142" s="1325"/>
      <c r="JI142" s="1325"/>
      <c r="JJ142" s="1325"/>
      <c r="JK142" s="1325"/>
      <c r="JL142" s="1325"/>
      <c r="JM142" s="1325"/>
      <c r="JN142" s="1325"/>
      <c r="JO142" s="104"/>
      <c r="JP142" s="1332" t="e">
        <f>#REF!</f>
        <v>#REF!</v>
      </c>
      <c r="JQ142" s="1332"/>
      <c r="JR142" s="1332"/>
      <c r="JS142" s="1332"/>
      <c r="JT142" s="1332"/>
      <c r="JU142" s="1332"/>
      <c r="JV142" s="1332"/>
      <c r="JW142" s="1332"/>
      <c r="JX142" s="1332"/>
      <c r="JY142" s="1332"/>
      <c r="JZ142" s="1332"/>
      <c r="KA142" s="1332"/>
      <c r="KB142" s="1332"/>
      <c r="KC142" s="1332"/>
      <c r="KD142" s="1332"/>
      <c r="KE142" s="1332"/>
      <c r="KF142" s="1332"/>
      <c r="KG142" s="104"/>
      <c r="KH142" s="1333" t="e">
        <f>#REF!</f>
        <v>#REF!</v>
      </c>
      <c r="KI142" s="1333"/>
      <c r="KJ142" s="1333"/>
      <c r="KK142" s="1333"/>
      <c r="KL142" s="1333"/>
      <c r="KM142" s="1334"/>
      <c r="KN142" s="773"/>
      <c r="KO142" s="773"/>
      <c r="KP142" s="773"/>
    </row>
    <row r="143" spans="42:302" ht="15.75" customHeight="1" x14ac:dyDescent="0.3">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W143" s="211" t="e">
        <f>#REF!</f>
        <v>#REF!</v>
      </c>
      <c r="BX143" s="190"/>
      <c r="BY143" s="203" t="e">
        <f>#REF!</f>
        <v>#REF!</v>
      </c>
      <c r="BZ143" s="217"/>
      <c r="CA143" s="210"/>
      <c r="CB143" s="208"/>
      <c r="CC143" s="1104" t="e">
        <f>#REF!</f>
        <v>#REF!</v>
      </c>
      <c r="CD143" s="1105"/>
      <c r="CE143" s="1105"/>
      <c r="CF143" s="1105"/>
      <c r="CG143" s="1106"/>
      <c r="GP143" s="180"/>
      <c r="GQ143" s="42"/>
      <c r="GR143" s="42"/>
      <c r="GS143" s="399"/>
      <c r="GT143" s="399"/>
      <c r="GU143" s="399"/>
      <c r="GV143" s="42"/>
      <c r="GW143" s="42"/>
      <c r="GX143" s="180"/>
      <c r="GY143" s="180"/>
      <c r="GZ143" s="399"/>
      <c r="HA143" s="399"/>
      <c r="HB143" s="635"/>
      <c r="HC143" s="635"/>
      <c r="JC143" s="386"/>
      <c r="JD143" s="717"/>
      <c r="JE143" s="774"/>
      <c r="JF143" s="774"/>
      <c r="JG143" s="774"/>
      <c r="JH143" s="774"/>
      <c r="JI143" s="774"/>
      <c r="JJ143" s="774"/>
      <c r="JK143" s="774"/>
      <c r="JL143" s="774"/>
      <c r="JM143" s="774"/>
      <c r="JN143" s="774"/>
      <c r="JO143" s="8"/>
      <c r="JP143" s="466" t="s">
        <v>97</v>
      </c>
      <c r="JQ143" s="44"/>
      <c r="JR143" s="44"/>
      <c r="JS143" s="44"/>
      <c r="JT143" s="44"/>
      <c r="JU143" s="44"/>
      <c r="JV143" s="44"/>
      <c r="JW143" s="44"/>
      <c r="JX143" s="44"/>
      <c r="JY143" s="44"/>
      <c r="JZ143" s="44"/>
      <c r="KA143" s="44"/>
      <c r="KB143" s="44"/>
      <c r="KC143" s="44"/>
      <c r="KD143" s="44"/>
      <c r="KE143" s="44"/>
      <c r="KF143" s="44"/>
      <c r="KG143" s="44"/>
      <c r="KH143" s="461" t="s">
        <v>404</v>
      </c>
      <c r="KI143" s="8"/>
      <c r="KJ143" s="8"/>
      <c r="KK143" s="8"/>
      <c r="KL143" s="8"/>
      <c r="KM143" s="110"/>
      <c r="KN143" s="773"/>
      <c r="KO143" s="773"/>
      <c r="KP143" s="773"/>
    </row>
    <row r="144" spans="42:302" ht="14.4" x14ac:dyDescent="0.3">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W144" s="211" t="e">
        <f>#REF!</f>
        <v>#REF!</v>
      </c>
      <c r="BX144" s="190"/>
      <c r="BY144" s="203" t="e">
        <f>#REF!</f>
        <v>#REF!</v>
      </c>
      <c r="BZ144" s="213"/>
      <c r="CA144" s="214"/>
      <c r="CB144" s="208"/>
      <c r="CC144" s="1104" t="e">
        <f>#REF!</f>
        <v>#REF!</v>
      </c>
      <c r="CD144" s="1105"/>
      <c r="CE144" s="1105"/>
      <c r="CF144" s="1105"/>
      <c r="CG144" s="1106"/>
      <c r="GP144" s="180"/>
      <c r="GQ144" s="637"/>
      <c r="GR144" s="637"/>
      <c r="GS144" s="637"/>
      <c r="GT144" s="637"/>
      <c r="GU144" s="637"/>
      <c r="GV144" s="637"/>
      <c r="GW144" s="637"/>
      <c r="GX144" s="637"/>
      <c r="GY144" s="637"/>
      <c r="GZ144" s="637"/>
      <c r="HA144" s="637"/>
      <c r="HB144" s="636"/>
      <c r="HC144" s="636"/>
      <c r="JC144" s="386"/>
      <c r="JD144" s="1335" t="e">
        <f>#REF!</f>
        <v>#REF!</v>
      </c>
      <c r="JE144" s="1336"/>
      <c r="JF144" s="1336"/>
      <c r="JG144" s="1336"/>
      <c r="JH144" s="1336"/>
      <c r="JI144" s="1336"/>
      <c r="JJ144" s="1336"/>
      <c r="JK144" s="1336"/>
      <c r="JL144" s="1336"/>
      <c r="JM144" s="1336"/>
      <c r="JN144" s="1336"/>
      <c r="JO144" s="1336"/>
      <c r="JP144" s="1336"/>
      <c r="JQ144" s="1336"/>
      <c r="JR144" s="1336"/>
      <c r="JS144" s="1336"/>
      <c r="JT144" s="8"/>
      <c r="JU144" s="1352" t="e">
        <f>#REF!</f>
        <v>#REF!</v>
      </c>
      <c r="JV144" s="1352"/>
      <c r="JW144" s="1352"/>
      <c r="JX144" s="1352"/>
      <c r="JY144" s="1352"/>
      <c r="JZ144" s="1352"/>
      <c r="KA144" s="1352"/>
      <c r="KB144" s="1352"/>
      <c r="KC144" s="1352"/>
      <c r="KD144" s="8"/>
      <c r="KE144" s="1353" t="e">
        <f>#REF!</f>
        <v>#REF!</v>
      </c>
      <c r="KF144" s="1353"/>
      <c r="KG144" s="1353"/>
      <c r="KH144" s="1353"/>
      <c r="KI144" s="1353"/>
      <c r="KJ144" s="1353"/>
      <c r="KK144" s="1353"/>
      <c r="KL144" s="1353"/>
      <c r="KM144" s="1354"/>
      <c r="KN144" s="773"/>
      <c r="KO144" s="773"/>
      <c r="KP144" s="773"/>
    </row>
    <row r="145" spans="42:302" ht="30" customHeight="1" x14ac:dyDescent="0.3">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W145" s="200" t="s">
        <v>239</v>
      </c>
      <c r="BX145" s="201"/>
      <c r="BY145" s="191"/>
      <c r="BZ145" s="140"/>
      <c r="CA145" s="140"/>
      <c r="CB145" s="208"/>
      <c r="CC145" s="1104" t="e">
        <f>#REF!</f>
        <v>#REF!</v>
      </c>
      <c r="CD145" s="1105"/>
      <c r="CE145" s="1105"/>
      <c r="CF145" s="1105"/>
      <c r="CG145" s="1106"/>
      <c r="GP145" s="180"/>
      <c r="GQ145" s="637"/>
      <c r="GR145" s="637"/>
      <c r="GS145" s="637"/>
      <c r="GT145" s="637"/>
      <c r="GU145" s="637"/>
      <c r="GV145" s="637"/>
      <c r="GW145" s="637"/>
      <c r="GX145" s="637"/>
      <c r="GY145" s="637"/>
      <c r="GZ145" s="637"/>
      <c r="HA145" s="637"/>
      <c r="HB145" s="399"/>
      <c r="HC145" s="180"/>
      <c r="JC145" s="386"/>
      <c r="JD145" s="1326" t="s">
        <v>93</v>
      </c>
      <c r="JE145" s="1327"/>
      <c r="JF145" s="1327"/>
      <c r="JG145" s="1327"/>
      <c r="JH145" s="1327"/>
      <c r="JI145" s="1327"/>
      <c r="JJ145" s="1327"/>
      <c r="JK145" s="1327"/>
      <c r="JL145" s="1327"/>
      <c r="JM145" s="1327"/>
      <c r="JN145" s="1327"/>
      <c r="JO145" s="1327"/>
      <c r="JP145" s="1327"/>
      <c r="JQ145" s="1327"/>
      <c r="JR145" s="1327"/>
      <c r="JS145" s="1327"/>
      <c r="JT145" s="8"/>
      <c r="JU145" s="1328" t="s">
        <v>43</v>
      </c>
      <c r="JV145" s="1328"/>
      <c r="JW145" s="1328"/>
      <c r="JX145" s="1328"/>
      <c r="JY145" s="1328"/>
      <c r="JZ145" s="1328"/>
      <c r="KA145" s="1328"/>
      <c r="KB145" s="1328"/>
      <c r="KC145" s="1328"/>
      <c r="KD145" s="8"/>
      <c r="KE145" s="1327" t="s">
        <v>42</v>
      </c>
      <c r="KF145" s="1327"/>
      <c r="KG145" s="1327"/>
      <c r="KH145" s="1327"/>
      <c r="KI145" s="1327"/>
      <c r="KJ145" s="1327"/>
      <c r="KK145" s="1327"/>
      <c r="KL145" s="1327"/>
      <c r="KM145" s="1329"/>
      <c r="KN145" s="773"/>
      <c r="KO145" s="773"/>
      <c r="KP145" s="773"/>
    </row>
    <row r="146" spans="42:302" ht="15" customHeight="1" x14ac:dyDescent="0.3">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W146" s="193" t="s">
        <v>225</v>
      </c>
      <c r="BX146" s="190"/>
      <c r="BY146" s="203" t="e">
        <f>#REF!</f>
        <v>#REF!</v>
      </c>
      <c r="BZ146" s="203" t="e">
        <f>#REF!</f>
        <v>#REF!</v>
      </c>
      <c r="CA146" s="203" t="e">
        <f>#REF!</f>
        <v>#REF!</v>
      </c>
      <c r="CB146" s="208"/>
      <c r="CC146" s="1104" t="e">
        <f>#REF!</f>
        <v>#REF!</v>
      </c>
      <c r="CD146" s="1105"/>
      <c r="CE146" s="1105"/>
      <c r="CF146" s="1105"/>
      <c r="CG146" s="1106"/>
      <c r="GP146" s="180"/>
      <c r="GQ146" s="637"/>
      <c r="GR146" s="637"/>
      <c r="GS146" s="637"/>
      <c r="GT146" s="637"/>
      <c r="GU146" s="637"/>
      <c r="GV146" s="637"/>
      <c r="GW146" s="637"/>
      <c r="GX146" s="637"/>
      <c r="GY146" s="637"/>
      <c r="GZ146" s="637"/>
      <c r="HA146" s="637"/>
      <c r="HB146" s="637"/>
      <c r="HC146" s="637"/>
      <c r="JC146" s="386"/>
      <c r="JD146" s="51"/>
      <c r="JE146" s="8"/>
      <c r="JF146" s="8"/>
      <c r="JG146" s="8"/>
      <c r="JH146" s="8"/>
      <c r="JI146" s="8"/>
      <c r="JJ146" s="8"/>
      <c r="JK146" s="8"/>
      <c r="JL146" s="8"/>
      <c r="JM146" s="8"/>
      <c r="JN146" s="8"/>
      <c r="JO146" s="8"/>
      <c r="JP146" s="8"/>
      <c r="JQ146" s="8"/>
      <c r="JR146" s="8"/>
      <c r="JS146" s="8"/>
      <c r="JT146" s="8"/>
      <c r="JU146" s="8"/>
      <c r="JV146" s="8"/>
      <c r="JW146" s="8"/>
      <c r="JX146" s="8"/>
      <c r="JY146" s="8"/>
      <c r="JZ146" s="8"/>
      <c r="KA146" s="8"/>
      <c r="KB146" s="46"/>
      <c r="KC146" s="8"/>
      <c r="KD146" s="8"/>
      <c r="KE146" s="8"/>
      <c r="KF146" s="8"/>
      <c r="KG146" s="8"/>
      <c r="KH146" s="8"/>
      <c r="KI146" s="8"/>
      <c r="KJ146" s="8"/>
      <c r="KK146" s="8"/>
      <c r="KL146" s="8"/>
      <c r="KM146" s="110"/>
      <c r="KN146" s="773"/>
      <c r="KO146" s="773"/>
      <c r="KP146" s="773"/>
    </row>
    <row r="147" spans="42:302" ht="14.4" x14ac:dyDescent="0.3">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W147" s="193" t="s">
        <v>226</v>
      </c>
      <c r="BX147" s="190"/>
      <c r="BY147" s="203" t="e">
        <f>#REF!</f>
        <v>#REF!</v>
      </c>
      <c r="BZ147" s="203" t="e">
        <f>#REF!</f>
        <v>#REF!</v>
      </c>
      <c r="CA147" s="203" t="e">
        <f>#REF!</f>
        <v>#REF!</v>
      </c>
      <c r="CB147" s="208"/>
      <c r="CC147" s="1104" t="e">
        <f>#REF!</f>
        <v>#REF!</v>
      </c>
      <c r="CD147" s="1105"/>
      <c r="CE147" s="1105"/>
      <c r="CF147" s="1105"/>
      <c r="CG147" s="1106"/>
      <c r="GP147" s="180"/>
      <c r="GQ147" s="637"/>
      <c r="GR147" s="637"/>
      <c r="GS147" s="637"/>
      <c r="GT147" s="637"/>
      <c r="GU147" s="637"/>
      <c r="GV147" s="637"/>
      <c r="GW147" s="637"/>
      <c r="GX147" s="637"/>
      <c r="GY147" s="637"/>
      <c r="GZ147" s="637"/>
      <c r="HA147" s="637"/>
      <c r="HB147" s="637"/>
      <c r="HC147" s="637"/>
      <c r="JC147" s="386"/>
      <c r="JD147" s="462" t="s">
        <v>41</v>
      </c>
      <c r="JE147" s="772"/>
      <c r="JF147" s="772"/>
      <c r="JG147" s="388"/>
      <c r="JH147" s="389"/>
      <c r="JI147" s="389"/>
      <c r="JJ147" s="390"/>
      <c r="JK147" s="1402" t="e">
        <f>#REF!</f>
        <v>#REF!</v>
      </c>
      <c r="JL147" s="1403"/>
      <c r="JM147" s="1404"/>
      <c r="JN147" s="8"/>
      <c r="JO147" s="8"/>
      <c r="JP147" s="8"/>
      <c r="JQ147" s="8"/>
      <c r="JR147" s="8"/>
      <c r="JS147" s="8"/>
      <c r="JT147" s="8"/>
      <c r="JU147" s="8"/>
      <c r="JV147" s="8"/>
      <c r="JW147" s="8"/>
      <c r="JX147" s="8"/>
      <c r="JY147" s="8"/>
      <c r="JZ147" s="8"/>
      <c r="KA147" s="8"/>
      <c r="KB147" s="8"/>
      <c r="KC147" s="8"/>
      <c r="KD147" s="8"/>
      <c r="KE147" s="774"/>
      <c r="KF147" s="774"/>
      <c r="KG147" s="774"/>
      <c r="KH147" s="774"/>
      <c r="KI147" s="774"/>
      <c r="KJ147" s="1405"/>
      <c r="KK147" s="1405"/>
      <c r="KL147" s="1405"/>
      <c r="KM147" s="110"/>
      <c r="KN147" s="773"/>
      <c r="KO147" s="773"/>
      <c r="KP147" s="773"/>
    </row>
    <row r="148" spans="42:302" ht="14.4" x14ac:dyDescent="0.3">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W148" s="193" t="s">
        <v>227</v>
      </c>
      <c r="BX148" s="190"/>
      <c r="BY148" s="203" t="e">
        <f>#REF!</f>
        <v>#REF!</v>
      </c>
      <c r="BZ148" s="203" t="e">
        <f>#REF!</f>
        <v>#REF!</v>
      </c>
      <c r="CA148" s="203" t="e">
        <f>#REF!</f>
        <v>#REF!</v>
      </c>
      <c r="CB148" s="208"/>
      <c r="CC148" s="1104" t="e">
        <f>#REF!</f>
        <v>#REF!</v>
      </c>
      <c r="CD148" s="1105"/>
      <c r="CE148" s="1105"/>
      <c r="CF148" s="1105"/>
      <c r="CG148" s="1106"/>
      <c r="GP148" s="180"/>
      <c r="GQ148" s="637"/>
      <c r="GR148" s="637"/>
      <c r="GS148" s="637"/>
      <c r="GT148" s="637"/>
      <c r="GU148" s="637"/>
      <c r="GV148" s="637"/>
      <c r="GW148" s="637"/>
      <c r="GX148" s="637"/>
      <c r="GY148" s="637"/>
      <c r="GZ148" s="637"/>
      <c r="HA148" s="637"/>
      <c r="HB148" s="637"/>
      <c r="HC148" s="637"/>
      <c r="JC148" s="386"/>
      <c r="JD148" s="463"/>
      <c r="JE148" s="8"/>
      <c r="JF148" s="8"/>
      <c r="JG148" s="8"/>
      <c r="JH148" s="8"/>
      <c r="JI148" s="8"/>
      <c r="JJ148" s="8"/>
      <c r="JK148" s="8"/>
      <c r="JL148" s="8"/>
      <c r="JM148" s="8"/>
      <c r="JN148" s="8"/>
      <c r="JO148" s="8"/>
      <c r="JP148" s="8"/>
      <c r="JQ148" s="8"/>
      <c r="JR148" s="8"/>
      <c r="JS148" s="8"/>
      <c r="JT148" s="8"/>
      <c r="JU148" s="8"/>
      <c r="JV148" s="8"/>
      <c r="JW148" s="8"/>
      <c r="JX148" s="8"/>
      <c r="JY148" s="8"/>
      <c r="JZ148" s="8"/>
      <c r="KA148" s="8"/>
      <c r="KB148" s="8"/>
      <c r="KC148" s="8"/>
      <c r="KD148" s="8"/>
      <c r="KE148" s="8"/>
      <c r="KF148" s="8"/>
      <c r="KG148" s="774"/>
      <c r="KH148" s="774"/>
      <c r="KI148" s="774"/>
      <c r="KJ148" s="8"/>
      <c r="KK148" s="8"/>
      <c r="KL148" s="8"/>
      <c r="KM148" s="110"/>
      <c r="KN148" s="773"/>
      <c r="KO148" s="773"/>
      <c r="KP148" s="773"/>
    </row>
    <row r="149" spans="42:302" ht="15" thickBot="1" x14ac:dyDescent="0.35">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W149" s="193" t="s">
        <v>228</v>
      </c>
      <c r="BX149" s="190"/>
      <c r="BY149" s="203" t="e">
        <f>#REF!</f>
        <v>#REF!</v>
      </c>
      <c r="BZ149" s="203" t="e">
        <f>#REF!</f>
        <v>#REF!</v>
      </c>
      <c r="CA149" s="203" t="e">
        <f>#REF!</f>
        <v>#REF!</v>
      </c>
      <c r="CB149" s="208"/>
      <c r="CC149" s="1104" t="e">
        <f>#REF!</f>
        <v>#REF!</v>
      </c>
      <c r="CD149" s="1105"/>
      <c r="CE149" s="1105"/>
      <c r="CF149" s="1105"/>
      <c r="CG149" s="1106"/>
      <c r="GP149" s="180"/>
      <c r="GQ149" s="638"/>
      <c r="GR149" s="638"/>
      <c r="GS149" s="638"/>
      <c r="GT149" s="638"/>
      <c r="GU149" s="638"/>
      <c r="GV149" s="638"/>
      <c r="GW149" s="638"/>
      <c r="GX149" s="638"/>
      <c r="GY149" s="638"/>
      <c r="GZ149" s="638"/>
      <c r="HA149" s="638"/>
      <c r="HB149" s="637"/>
      <c r="HC149" s="637"/>
      <c r="JC149" s="386"/>
      <c r="JD149" s="464" t="s">
        <v>417</v>
      </c>
      <c r="JE149" s="465"/>
      <c r="JF149" s="465"/>
      <c r="JG149" s="465"/>
      <c r="JH149" s="465"/>
      <c r="JI149" s="465"/>
      <c r="JJ149" s="465"/>
      <c r="JK149" s="465"/>
      <c r="JL149" s="465"/>
      <c r="JM149" s="465"/>
      <c r="JN149" s="465"/>
      <c r="JO149" s="465"/>
      <c r="JP149" s="465"/>
      <c r="JQ149" s="465"/>
      <c r="JR149" s="465"/>
      <c r="JS149" s="465"/>
      <c r="JT149" s="465"/>
      <c r="JU149" s="465"/>
      <c r="JV149" s="465"/>
      <c r="JW149" s="465"/>
      <c r="JX149" s="465"/>
      <c r="JY149" s="465"/>
      <c r="JZ149" s="465"/>
      <c r="KA149" s="465"/>
      <c r="KB149" s="465"/>
      <c r="KC149" s="465"/>
      <c r="KD149" s="45"/>
      <c r="KE149" s="770"/>
      <c r="KF149" s="770"/>
      <c r="KG149" s="770"/>
      <c r="KH149" s="770"/>
      <c r="KI149" s="770"/>
      <c r="KJ149" s="1406" t="e">
        <f>#REF!</f>
        <v>#REF!</v>
      </c>
      <c r="KK149" s="1406"/>
      <c r="KL149" s="1406"/>
      <c r="KM149" s="771"/>
      <c r="KN149" s="773"/>
      <c r="KO149" s="773"/>
      <c r="KP149" s="773"/>
    </row>
    <row r="150" spans="42:302" ht="14.4" x14ac:dyDescent="0.3">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W150" s="211" t="e">
        <f>#REF!</f>
        <v>#REF!</v>
      </c>
      <c r="BX150" s="190"/>
      <c r="BY150" s="203" t="e">
        <f>#REF!</f>
        <v>#REF!</v>
      </c>
      <c r="BZ150" s="203" t="e">
        <f>#REF!</f>
        <v>#REF!</v>
      </c>
      <c r="CA150" s="203" t="e">
        <f>#REF!</f>
        <v>#REF!</v>
      </c>
      <c r="CB150" s="208"/>
      <c r="CC150" s="1104" t="e">
        <f>#REF!</f>
        <v>#REF!</v>
      </c>
      <c r="CD150" s="1105"/>
      <c r="CE150" s="1105"/>
      <c r="CF150" s="1105"/>
      <c r="CG150" s="1106"/>
      <c r="GP150" s="620"/>
      <c r="GQ150" s="639"/>
      <c r="GR150" s="639"/>
      <c r="GS150" s="639"/>
      <c r="GT150" s="639"/>
      <c r="GU150" s="639"/>
      <c r="GV150" s="639"/>
      <c r="GW150" s="639"/>
      <c r="GX150" s="639"/>
      <c r="GY150" s="639"/>
      <c r="GZ150" s="639"/>
      <c r="HA150" s="639"/>
      <c r="HB150" s="637"/>
      <c r="HC150" s="637"/>
      <c r="JC150" s="386"/>
      <c r="JD150" s="467"/>
      <c r="JE150" s="8"/>
      <c r="JF150" s="8"/>
      <c r="JG150" s="8"/>
      <c r="JH150" s="8"/>
      <c r="JI150" s="8"/>
      <c r="JJ150" s="8"/>
      <c r="JK150" s="8"/>
      <c r="JL150" s="8"/>
      <c r="JM150" s="8"/>
      <c r="JN150" s="8"/>
      <c r="JO150" s="8"/>
      <c r="JP150" s="8"/>
      <c r="JQ150" s="8"/>
      <c r="JR150" s="8"/>
      <c r="JS150" s="8"/>
      <c r="JT150" s="8"/>
      <c r="JU150" s="8"/>
      <c r="JV150" s="8"/>
      <c r="JW150" s="8"/>
      <c r="JX150" s="8"/>
      <c r="JY150" s="8"/>
      <c r="JZ150" s="8"/>
      <c r="KA150" s="8"/>
      <c r="KB150" s="8"/>
      <c r="KC150" s="8"/>
      <c r="KD150" s="8"/>
      <c r="KE150" s="774"/>
      <c r="KF150" s="774"/>
      <c r="KG150" s="774"/>
      <c r="KH150" s="774"/>
      <c r="KI150" s="774"/>
      <c r="KJ150" s="775"/>
      <c r="KK150" s="775"/>
      <c r="KL150" s="775"/>
      <c r="KM150" s="774"/>
      <c r="KN150" s="773"/>
      <c r="KO150" s="773"/>
      <c r="KP150" s="773"/>
    </row>
    <row r="151" spans="42:302" ht="15" thickBot="1" x14ac:dyDescent="0.35">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W151" s="211" t="e">
        <f>#REF!</f>
        <v>#REF!</v>
      </c>
      <c r="BX151" s="190"/>
      <c r="BY151" s="203" t="e">
        <f>#REF!</f>
        <v>#REF!</v>
      </c>
      <c r="BZ151" s="203" t="e">
        <f>#REF!</f>
        <v>#REF!</v>
      </c>
      <c r="CA151" s="203" t="e">
        <f>#REF!</f>
        <v>#REF!</v>
      </c>
      <c r="CB151" s="208"/>
      <c r="CC151" s="1104" t="e">
        <f>#REF!</f>
        <v>#REF!</v>
      </c>
      <c r="CD151" s="1105"/>
      <c r="CE151" s="1105"/>
      <c r="CF151" s="1105"/>
      <c r="CG151" s="1106"/>
      <c r="GP151" s="180"/>
      <c r="GQ151" s="180"/>
      <c r="GR151" s="180"/>
      <c r="GS151" s="180"/>
      <c r="GT151" s="180"/>
      <c r="GU151" s="180"/>
      <c r="GV151" s="180"/>
      <c r="GW151" s="180"/>
      <c r="GX151" s="180"/>
      <c r="GY151" s="180"/>
      <c r="GZ151" s="180"/>
      <c r="HA151" s="180"/>
      <c r="HB151" s="638"/>
      <c r="HC151" s="638"/>
      <c r="JC151" s="387"/>
      <c r="JD151" s="1330" t="s">
        <v>726</v>
      </c>
      <c r="JE151" s="1331"/>
      <c r="JF151" s="1331"/>
      <c r="JG151" s="1331"/>
      <c r="JH151" s="1331"/>
      <c r="JI151" s="1331"/>
      <c r="JJ151" s="1331"/>
      <c r="JK151" s="1331"/>
      <c r="JL151" s="1331"/>
      <c r="JM151" s="1331"/>
      <c r="JN151" s="1331"/>
      <c r="JO151" s="8"/>
      <c r="JP151" s="8"/>
      <c r="JQ151" s="8"/>
      <c r="JR151" s="8"/>
      <c r="JS151" s="8"/>
      <c r="JT151" s="8"/>
      <c r="JU151" s="8"/>
      <c r="JV151" s="8"/>
      <c r="JW151" s="8"/>
      <c r="JX151" s="8"/>
      <c r="JY151" s="8"/>
      <c r="JZ151" s="8"/>
      <c r="KA151" s="8"/>
      <c r="KB151" s="8"/>
      <c r="KC151" s="8"/>
      <c r="KD151" s="8"/>
      <c r="KE151" s="774"/>
      <c r="KF151" s="774"/>
      <c r="KG151" s="768"/>
      <c r="KH151" s="768"/>
      <c r="KI151" s="768"/>
      <c r="KJ151" s="8"/>
      <c r="KK151" s="8"/>
      <c r="KL151" s="8"/>
      <c r="KM151" s="8"/>
      <c r="KN151" s="773"/>
      <c r="KO151" s="773"/>
      <c r="KP151" s="773"/>
    </row>
    <row r="152" spans="42:302" ht="15" x14ac:dyDescent="0.3">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W152" s="200" t="s">
        <v>670</v>
      </c>
      <c r="BX152" s="201"/>
      <c r="BY152" s="191"/>
      <c r="BZ152" s="140"/>
      <c r="CA152" s="140"/>
      <c r="CB152" s="208"/>
      <c r="CC152" s="1104" t="e">
        <f>#REF!</f>
        <v>#REF!</v>
      </c>
      <c r="CD152" s="1105"/>
      <c r="CE152" s="1105"/>
      <c r="CF152" s="1105"/>
      <c r="CG152" s="1106"/>
      <c r="GP152" s="180"/>
      <c r="GQ152" s="467"/>
      <c r="GR152" s="180"/>
      <c r="GS152" s="180"/>
      <c r="GT152" s="180"/>
      <c r="GU152" s="180"/>
      <c r="GV152" s="180"/>
      <c r="GW152" s="180"/>
      <c r="GX152" s="180"/>
      <c r="GY152" s="180"/>
      <c r="GZ152" s="180"/>
      <c r="HA152" s="180"/>
      <c r="HB152" s="639"/>
      <c r="HC152" s="639"/>
      <c r="JC152" s="8"/>
      <c r="JD152" s="1324" t="e">
        <f>#REF!</f>
        <v>#REF!</v>
      </c>
      <c r="JE152" s="1325"/>
      <c r="JF152" s="1325"/>
      <c r="JG152" s="1325"/>
      <c r="JH152" s="1325"/>
      <c r="JI152" s="1325"/>
      <c r="JJ152" s="1325"/>
      <c r="JK152" s="1325"/>
      <c r="JL152" s="1325"/>
      <c r="JM152" s="1325"/>
      <c r="JN152" s="1325"/>
      <c r="JO152" s="104"/>
      <c r="JP152" s="1332" t="e">
        <f>#REF!</f>
        <v>#REF!</v>
      </c>
      <c r="JQ152" s="1332"/>
      <c r="JR152" s="1332"/>
      <c r="JS152" s="1332"/>
      <c r="JT152" s="1332"/>
      <c r="JU152" s="1332"/>
      <c r="JV152" s="1332"/>
      <c r="JW152" s="1332"/>
      <c r="JX152" s="1332"/>
      <c r="JY152" s="1332"/>
      <c r="JZ152" s="1332"/>
      <c r="KA152" s="1332"/>
      <c r="KB152" s="1332"/>
      <c r="KC152" s="1332"/>
      <c r="KD152" s="1332"/>
      <c r="KE152" s="1332"/>
      <c r="KF152" s="1332"/>
      <c r="KG152" s="104"/>
      <c r="KH152" s="1333" t="e">
        <f>#REF!</f>
        <v>#REF!</v>
      </c>
      <c r="KI152" s="1333"/>
      <c r="KJ152" s="1333"/>
      <c r="KK152" s="1333"/>
      <c r="KL152" s="1333"/>
      <c r="KM152" s="1334"/>
      <c r="KN152" s="773"/>
      <c r="KO152" s="773"/>
      <c r="KP152" s="773"/>
    </row>
    <row r="153" spans="42:302" ht="14.4" x14ac:dyDescent="0.3">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W153" s="193" t="s">
        <v>240</v>
      </c>
      <c r="BX153" s="190"/>
      <c r="BY153" s="203" t="e">
        <f>#REF!</f>
        <v>#REF!</v>
      </c>
      <c r="BZ153" s="204"/>
      <c r="CA153" s="218"/>
      <c r="CB153" s="208"/>
      <c r="CC153" s="1104" t="e">
        <f>#REF!</f>
        <v>#REF!</v>
      </c>
      <c r="CD153" s="1105"/>
      <c r="CE153" s="1105"/>
      <c r="CF153" s="1105"/>
      <c r="CG153" s="1106"/>
      <c r="GP153" s="180"/>
      <c r="GQ153" s="467"/>
      <c r="GR153" s="180"/>
      <c r="GS153" s="180"/>
      <c r="GT153" s="180"/>
      <c r="GU153" s="180"/>
      <c r="GV153" s="180"/>
      <c r="GW153" s="180"/>
      <c r="GX153" s="180"/>
      <c r="GY153" s="180"/>
      <c r="GZ153" s="180"/>
      <c r="HA153" s="180"/>
      <c r="HB153" s="180"/>
      <c r="HC153" s="180"/>
      <c r="JC153" s="8"/>
      <c r="JD153" s="717"/>
      <c r="JE153" s="774"/>
      <c r="JF153" s="774"/>
      <c r="JG153" s="774"/>
      <c r="JH153" s="774"/>
      <c r="JI153" s="774"/>
      <c r="JJ153" s="774"/>
      <c r="JK153" s="774"/>
      <c r="JL153" s="774"/>
      <c r="JM153" s="774"/>
      <c r="JN153" s="774"/>
      <c r="JO153" s="8"/>
      <c r="JP153" s="466" t="s">
        <v>97</v>
      </c>
      <c r="JQ153" s="44"/>
      <c r="JR153" s="44"/>
      <c r="JS153" s="44"/>
      <c r="JT153" s="44"/>
      <c r="JU153" s="44"/>
      <c r="JV153" s="44"/>
      <c r="JW153" s="44"/>
      <c r="JX153" s="44"/>
      <c r="JY153" s="44"/>
      <c r="JZ153" s="44"/>
      <c r="KA153" s="44"/>
      <c r="KB153" s="44"/>
      <c r="KC153" s="44"/>
      <c r="KD153" s="44"/>
      <c r="KE153" s="44"/>
      <c r="KF153" s="44"/>
      <c r="KG153" s="44"/>
      <c r="KH153" s="461" t="s">
        <v>404</v>
      </c>
      <c r="KI153" s="8"/>
      <c r="KJ153" s="8"/>
      <c r="KK153" s="8"/>
      <c r="KL153" s="8"/>
      <c r="KM153" s="110"/>
      <c r="KN153" s="773"/>
      <c r="KO153" s="773"/>
      <c r="KP153" s="773"/>
    </row>
    <row r="154" spans="42:302" ht="14.4" x14ac:dyDescent="0.3">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W154" s="193" t="s">
        <v>241</v>
      </c>
      <c r="BX154" s="190"/>
      <c r="BY154" s="203" t="e">
        <f>#REF!</f>
        <v>#REF!</v>
      </c>
      <c r="BZ154" s="203" t="e">
        <f>#REF!</f>
        <v>#REF!</v>
      </c>
      <c r="CA154" s="203" t="e">
        <f>#REF!</f>
        <v>#REF!</v>
      </c>
      <c r="CB154" s="208"/>
      <c r="CC154" s="1104" t="e">
        <f>#REF!</f>
        <v>#REF!</v>
      </c>
      <c r="CD154" s="1105"/>
      <c r="CE154" s="1105"/>
      <c r="CF154" s="1105"/>
      <c r="CG154" s="1106"/>
      <c r="GP154" s="180"/>
      <c r="GQ154" s="623"/>
      <c r="GR154" s="180"/>
      <c r="GS154" s="180"/>
      <c r="GT154" s="180"/>
      <c r="GU154" s="180"/>
      <c r="GV154" s="180"/>
      <c r="GW154" s="180"/>
      <c r="GX154" s="180"/>
      <c r="GY154" s="180"/>
      <c r="GZ154" s="180"/>
      <c r="HA154" s="180"/>
      <c r="HB154" s="180"/>
      <c r="HC154" s="180"/>
      <c r="JC154" s="8"/>
      <c r="JD154" s="1335" t="e">
        <f>#REF!</f>
        <v>#REF!</v>
      </c>
      <c r="JE154" s="1336"/>
      <c r="JF154" s="1336"/>
      <c r="JG154" s="1336"/>
      <c r="JH154" s="1336"/>
      <c r="JI154" s="1336"/>
      <c r="JJ154" s="1336"/>
      <c r="JK154" s="1336"/>
      <c r="JL154" s="1336"/>
      <c r="JM154" s="1336"/>
      <c r="JN154" s="1336"/>
      <c r="JO154" s="1336"/>
      <c r="JP154" s="1336"/>
      <c r="JQ154" s="1336"/>
      <c r="JR154" s="1336"/>
      <c r="JS154" s="1336"/>
      <c r="JT154" s="8"/>
      <c r="JU154" s="1352" t="e">
        <f>#REF!</f>
        <v>#REF!</v>
      </c>
      <c r="JV154" s="1352"/>
      <c r="JW154" s="1352"/>
      <c r="JX154" s="1352"/>
      <c r="JY154" s="1352"/>
      <c r="JZ154" s="1352"/>
      <c r="KA154" s="1352"/>
      <c r="KB154" s="1352"/>
      <c r="KC154" s="1352"/>
      <c r="KD154" s="8"/>
      <c r="KE154" s="1353" t="e">
        <f>#REF!</f>
        <v>#REF!</v>
      </c>
      <c r="KF154" s="1353"/>
      <c r="KG154" s="1353"/>
      <c r="KH154" s="1353"/>
      <c r="KI154" s="1353"/>
      <c r="KJ154" s="1353"/>
      <c r="KK154" s="1353"/>
      <c r="KL154" s="1353"/>
      <c r="KM154" s="1354"/>
      <c r="KN154" s="773"/>
      <c r="KO154" s="773"/>
      <c r="KP154" s="773"/>
    </row>
    <row r="155" spans="42:302" ht="14.4" x14ac:dyDescent="0.3">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W155" s="193" t="s">
        <v>242</v>
      </c>
      <c r="BX155" s="190"/>
      <c r="BY155" s="203" t="e">
        <f>#REF!</f>
        <v>#REF!</v>
      </c>
      <c r="BZ155" s="204"/>
      <c r="CA155" s="218"/>
      <c r="CB155" s="208"/>
      <c r="CC155" s="1104" t="e">
        <f>#REF!</f>
        <v>#REF!</v>
      </c>
      <c r="CD155" s="1105"/>
      <c r="CE155" s="1105"/>
      <c r="CF155" s="1105"/>
      <c r="CG155" s="1106"/>
      <c r="GP155" s="180"/>
      <c r="GQ155" s="467"/>
      <c r="GR155" s="180"/>
      <c r="GS155" s="180"/>
      <c r="GT155" s="180"/>
      <c r="GU155" s="180"/>
      <c r="GV155" s="180"/>
      <c r="GW155" s="180"/>
      <c r="GX155" s="180"/>
      <c r="GY155" s="180"/>
      <c r="GZ155" s="180"/>
      <c r="HA155" s="180"/>
      <c r="HB155" s="180"/>
      <c r="HC155" s="180"/>
      <c r="JC155" s="8"/>
      <c r="JD155" s="1326" t="s">
        <v>93</v>
      </c>
      <c r="JE155" s="1327"/>
      <c r="JF155" s="1327"/>
      <c r="JG155" s="1327"/>
      <c r="JH155" s="1327"/>
      <c r="JI155" s="1327"/>
      <c r="JJ155" s="1327"/>
      <c r="JK155" s="1327"/>
      <c r="JL155" s="1327"/>
      <c r="JM155" s="1327"/>
      <c r="JN155" s="1327"/>
      <c r="JO155" s="1327"/>
      <c r="JP155" s="1327"/>
      <c r="JQ155" s="1327"/>
      <c r="JR155" s="1327"/>
      <c r="JS155" s="1327"/>
      <c r="JT155" s="8"/>
      <c r="JU155" s="1328" t="s">
        <v>43</v>
      </c>
      <c r="JV155" s="1328"/>
      <c r="JW155" s="1328"/>
      <c r="JX155" s="1328"/>
      <c r="JY155" s="1328"/>
      <c r="JZ155" s="1328"/>
      <c r="KA155" s="1328"/>
      <c r="KB155" s="1328"/>
      <c r="KC155" s="1328"/>
      <c r="KD155" s="8"/>
      <c r="KE155" s="1327" t="s">
        <v>42</v>
      </c>
      <c r="KF155" s="1327"/>
      <c r="KG155" s="1327"/>
      <c r="KH155" s="1327"/>
      <c r="KI155" s="1327"/>
      <c r="KJ155" s="1327"/>
      <c r="KK155" s="1327"/>
      <c r="KL155" s="1327"/>
      <c r="KM155" s="1329"/>
      <c r="KN155" s="773"/>
      <c r="KO155" s="773"/>
      <c r="KP155" s="773"/>
    </row>
    <row r="156" spans="42:302" ht="14.4" x14ac:dyDescent="0.3">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W156" s="193" t="s">
        <v>243</v>
      </c>
      <c r="BX156" s="190"/>
      <c r="BY156" s="203" t="e">
        <f>#REF!</f>
        <v>#REF!</v>
      </c>
      <c r="BZ156" s="203" t="e">
        <f>#REF!</f>
        <v>#REF!</v>
      </c>
      <c r="CA156" s="203" t="e">
        <f>#REF!</f>
        <v>#REF!</v>
      </c>
      <c r="CB156" s="208"/>
      <c r="CC156" s="1104" t="e">
        <f>#REF!</f>
        <v>#REF!</v>
      </c>
      <c r="CD156" s="1105"/>
      <c r="CE156" s="1105"/>
      <c r="CF156" s="1105"/>
      <c r="CG156" s="1106"/>
      <c r="GP156" s="180"/>
      <c r="GQ156" s="467"/>
      <c r="GR156" s="180"/>
      <c r="GS156" s="180"/>
      <c r="GT156" s="180"/>
      <c r="GU156" s="180"/>
      <c r="GV156" s="180"/>
      <c r="GW156" s="180"/>
      <c r="GX156" s="180"/>
      <c r="GY156" s="180"/>
      <c r="GZ156" s="180"/>
      <c r="HA156" s="180"/>
      <c r="HB156" s="137"/>
      <c r="HC156" s="626"/>
      <c r="JC156" s="8"/>
      <c r="JD156" s="51"/>
      <c r="JE156" s="8"/>
      <c r="JF156" s="8"/>
      <c r="JG156" s="8"/>
      <c r="JH156" s="8"/>
      <c r="JI156" s="8"/>
      <c r="JJ156" s="8"/>
      <c r="JK156" s="8"/>
      <c r="JL156" s="8"/>
      <c r="JM156" s="8"/>
      <c r="JN156" s="8"/>
      <c r="JO156" s="8"/>
      <c r="JP156" s="8"/>
      <c r="JQ156" s="8"/>
      <c r="JR156" s="8"/>
      <c r="JS156" s="8"/>
      <c r="JT156" s="8"/>
      <c r="JU156" s="8"/>
      <c r="JV156" s="8"/>
      <c r="JW156" s="8"/>
      <c r="JX156" s="8"/>
      <c r="JY156" s="8"/>
      <c r="JZ156" s="8"/>
      <c r="KA156" s="8"/>
      <c r="KB156" s="46"/>
      <c r="KC156" s="8"/>
      <c r="KD156" s="8"/>
      <c r="KE156" s="8"/>
      <c r="KF156" s="8"/>
      <c r="KG156" s="8"/>
      <c r="KH156" s="8"/>
      <c r="KI156" s="8"/>
      <c r="KJ156" s="8"/>
      <c r="KK156" s="8"/>
      <c r="KL156" s="8"/>
      <c r="KM156" s="110"/>
      <c r="KN156" s="773"/>
      <c r="KO156" s="773"/>
      <c r="KP156" s="773"/>
    </row>
    <row r="157" spans="42:302" ht="14.4" x14ac:dyDescent="0.3">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W157" s="193" t="s">
        <v>237</v>
      </c>
      <c r="BX157" s="190"/>
      <c r="BY157" s="203" t="e">
        <f>#REF!</f>
        <v>#REF!</v>
      </c>
      <c r="BZ157" s="203" t="e">
        <f>#REF!</f>
        <v>#REF!</v>
      </c>
      <c r="CA157" s="203" t="e">
        <f>#REF!</f>
        <v>#REF!</v>
      </c>
      <c r="CB157" s="208"/>
      <c r="CC157" s="1104" t="e">
        <f>#REF!</f>
        <v>#REF!</v>
      </c>
      <c r="CD157" s="1105"/>
      <c r="CE157" s="1105"/>
      <c r="CF157" s="1105"/>
      <c r="CG157" s="1106"/>
      <c r="GP157" s="180"/>
      <c r="GQ157" s="467"/>
      <c r="GR157" s="180"/>
      <c r="GS157" s="180"/>
      <c r="GT157" s="180"/>
      <c r="GU157" s="180"/>
      <c r="GV157" s="180"/>
      <c r="GW157" s="180"/>
      <c r="GX157" s="180"/>
      <c r="GY157" s="180"/>
      <c r="GZ157" s="180"/>
      <c r="HA157" s="180"/>
      <c r="HB157" s="180"/>
      <c r="HC157" s="180"/>
      <c r="JC157" s="8"/>
      <c r="JD157" s="462" t="s">
        <v>41</v>
      </c>
      <c r="JE157" s="772"/>
      <c r="JF157" s="772"/>
      <c r="JG157" s="388"/>
      <c r="JH157" s="389"/>
      <c r="JI157" s="389"/>
      <c r="JJ157" s="390"/>
      <c r="JK157" s="1402" t="e">
        <f>#REF!</f>
        <v>#REF!</v>
      </c>
      <c r="JL157" s="1403"/>
      <c r="JM157" s="1404"/>
      <c r="JN157" s="8"/>
      <c r="JO157" s="8"/>
      <c r="JP157" s="8"/>
      <c r="JQ157" s="8"/>
      <c r="JR157" s="8"/>
      <c r="JS157" s="8"/>
      <c r="JT157" s="8"/>
      <c r="JU157" s="8"/>
      <c r="JV157" s="8"/>
      <c r="JW157" s="8"/>
      <c r="JX157" s="8"/>
      <c r="JY157" s="8"/>
      <c r="JZ157" s="8"/>
      <c r="KA157" s="8"/>
      <c r="KB157" s="8"/>
      <c r="KC157" s="8"/>
      <c r="KD157" s="8"/>
      <c r="KE157" s="774"/>
      <c r="KF157" s="774"/>
      <c r="KG157" s="774"/>
      <c r="KH157" s="774"/>
      <c r="KI157" s="774"/>
      <c r="KJ157" s="1405"/>
      <c r="KK157" s="1405"/>
      <c r="KL157" s="1405"/>
      <c r="KM157" s="110"/>
      <c r="KN157" s="773"/>
      <c r="KO157" s="773"/>
      <c r="KP157" s="773"/>
    </row>
    <row r="158" spans="42:302" ht="14.4" x14ac:dyDescent="0.3">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W158" s="193" t="s">
        <v>244</v>
      </c>
      <c r="BX158" s="190"/>
      <c r="BY158" s="203" t="e">
        <f>#REF!</f>
        <v>#REF!</v>
      </c>
      <c r="BZ158" s="203" t="e">
        <f>#REF!</f>
        <v>#REF!</v>
      </c>
      <c r="CA158" s="203" t="e">
        <f>#REF!</f>
        <v>#REF!</v>
      </c>
      <c r="CB158" s="208"/>
      <c r="CC158" s="1104" t="e">
        <f>#REF!</f>
        <v>#REF!</v>
      </c>
      <c r="CD158" s="1105"/>
      <c r="CE158" s="1105"/>
      <c r="CF158" s="1105"/>
      <c r="CG158" s="1106"/>
      <c r="GP158" s="180"/>
      <c r="GQ158" s="467"/>
      <c r="GR158" s="180"/>
      <c r="GS158" s="180"/>
      <c r="GT158" s="180"/>
      <c r="GU158" s="180"/>
      <c r="GV158" s="180"/>
      <c r="GW158" s="180"/>
      <c r="GX158" s="180"/>
      <c r="GY158" s="180"/>
      <c r="GZ158" s="180"/>
      <c r="HA158" s="180"/>
      <c r="HB158" s="180"/>
      <c r="HC158" s="180"/>
      <c r="JC158" s="8"/>
      <c r="JD158" s="463"/>
      <c r="JE158" s="8"/>
      <c r="JF158" s="8"/>
      <c r="JG158" s="8"/>
      <c r="JH158" s="8"/>
      <c r="JI158" s="8"/>
      <c r="JJ158" s="8"/>
      <c r="JK158" s="8"/>
      <c r="JL158" s="8"/>
      <c r="JM158" s="8"/>
      <c r="JN158" s="8"/>
      <c r="JO158" s="8"/>
      <c r="JP158" s="8"/>
      <c r="JQ158" s="8"/>
      <c r="JR158" s="8"/>
      <c r="JS158" s="8"/>
      <c r="JT158" s="8"/>
      <c r="JU158" s="8"/>
      <c r="JV158" s="8"/>
      <c r="JW158" s="8"/>
      <c r="JX158" s="8"/>
      <c r="JY158" s="8"/>
      <c r="JZ158" s="8"/>
      <c r="KA158" s="8"/>
      <c r="KB158" s="8"/>
      <c r="KC158" s="8"/>
      <c r="KD158" s="8"/>
      <c r="KE158" s="8"/>
      <c r="KF158" s="8"/>
      <c r="KG158" s="774"/>
      <c r="KH158" s="774"/>
      <c r="KI158" s="774"/>
      <c r="KJ158" s="8"/>
      <c r="KK158" s="8"/>
      <c r="KL158" s="8"/>
      <c r="KM158" s="110"/>
      <c r="KN158" s="773"/>
      <c r="KO158" s="773"/>
      <c r="KP158" s="773"/>
    </row>
    <row r="159" spans="42:302" ht="15" thickBot="1" x14ac:dyDescent="0.35">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W159" s="193" t="s">
        <v>245</v>
      </c>
      <c r="BX159" s="190"/>
      <c r="BY159" s="203" t="e">
        <f>#REF!</f>
        <v>#REF!</v>
      </c>
      <c r="BZ159" s="203" t="e">
        <f>#REF!</f>
        <v>#REF!</v>
      </c>
      <c r="CA159" s="203" t="e">
        <f>#REF!</f>
        <v>#REF!</v>
      </c>
      <c r="CB159" s="208"/>
      <c r="CC159" s="1104" t="e">
        <f>#REF!</f>
        <v>#REF!</v>
      </c>
      <c r="CD159" s="1105"/>
      <c r="CE159" s="1105"/>
      <c r="CF159" s="1105"/>
      <c r="CG159" s="1106"/>
      <c r="GP159" s="180"/>
      <c r="GQ159" s="180"/>
      <c r="GR159" s="180"/>
      <c r="GS159" s="180"/>
      <c r="GT159" s="180"/>
      <c r="GU159" s="180"/>
      <c r="GV159" s="180"/>
      <c r="GW159" s="180"/>
      <c r="GX159" s="180"/>
      <c r="GY159" s="180"/>
      <c r="GZ159" s="180"/>
      <c r="HA159" s="180"/>
      <c r="HB159" s="180"/>
      <c r="HC159" s="180"/>
      <c r="JC159" s="8"/>
      <c r="JD159" s="464" t="s">
        <v>417</v>
      </c>
      <c r="JE159" s="465"/>
      <c r="JF159" s="465"/>
      <c r="JG159" s="465"/>
      <c r="JH159" s="465"/>
      <c r="JI159" s="465"/>
      <c r="JJ159" s="465"/>
      <c r="JK159" s="465"/>
      <c r="JL159" s="465"/>
      <c r="JM159" s="465"/>
      <c r="JN159" s="465"/>
      <c r="JO159" s="465"/>
      <c r="JP159" s="465"/>
      <c r="JQ159" s="465"/>
      <c r="JR159" s="465"/>
      <c r="JS159" s="465"/>
      <c r="JT159" s="465"/>
      <c r="JU159" s="465"/>
      <c r="JV159" s="465"/>
      <c r="JW159" s="465"/>
      <c r="JX159" s="465"/>
      <c r="JY159" s="465"/>
      <c r="JZ159" s="465"/>
      <c r="KA159" s="465"/>
      <c r="KB159" s="465"/>
      <c r="KC159" s="465"/>
      <c r="KD159" s="45"/>
      <c r="KE159" s="770"/>
      <c r="KF159" s="770"/>
      <c r="KG159" s="770"/>
      <c r="KH159" s="770"/>
      <c r="KI159" s="770"/>
      <c r="KJ159" s="1406" t="e">
        <f>#REF!</f>
        <v>#REF!</v>
      </c>
      <c r="KK159" s="1406"/>
      <c r="KL159" s="1406"/>
      <c r="KM159" s="771"/>
      <c r="KN159" s="773"/>
      <c r="KO159" s="773"/>
      <c r="KP159" s="773"/>
    </row>
    <row r="160" spans="42:302" ht="14.4" x14ac:dyDescent="0.3">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W160" s="193" t="s">
        <v>246</v>
      </c>
      <c r="BX160" s="190"/>
      <c r="BY160" s="203" t="e">
        <f>#REF!</f>
        <v>#REF!</v>
      </c>
      <c r="BZ160" s="859"/>
      <c r="CA160" s="860"/>
      <c r="CB160" s="208"/>
      <c r="CC160" s="1104" t="e">
        <f>#REF!</f>
        <v>#REF!</v>
      </c>
      <c r="CD160" s="1105"/>
      <c r="CE160" s="1105"/>
      <c r="CF160" s="1105"/>
      <c r="CG160" s="1106"/>
      <c r="GP160" s="620"/>
      <c r="GQ160" s="625"/>
      <c r="GR160" s="625"/>
      <c r="GS160" s="625"/>
      <c r="GT160" s="625"/>
      <c r="GU160" s="625"/>
      <c r="GV160" s="625"/>
      <c r="GW160" s="625"/>
      <c r="GX160" s="625"/>
      <c r="GY160" s="625"/>
      <c r="GZ160" s="625"/>
      <c r="HA160" s="625"/>
      <c r="HB160" s="180"/>
      <c r="HC160" s="180"/>
      <c r="JC160" s="8"/>
      <c r="JD160" s="467"/>
      <c r="JE160" s="8"/>
      <c r="JF160" s="8"/>
      <c r="JG160" s="8"/>
      <c r="JH160" s="8"/>
      <c r="JI160" s="8"/>
      <c r="JJ160" s="8"/>
      <c r="JK160" s="8"/>
      <c r="JL160" s="8"/>
      <c r="JM160" s="8"/>
      <c r="JN160" s="8"/>
      <c r="JO160" s="8"/>
      <c r="JP160" s="8"/>
      <c r="JQ160" s="8"/>
      <c r="JR160" s="8"/>
      <c r="JS160" s="8"/>
      <c r="JT160" s="8"/>
      <c r="JU160" s="8"/>
      <c r="JV160" s="8"/>
      <c r="JW160" s="8"/>
      <c r="JX160" s="8"/>
      <c r="JY160" s="8"/>
      <c r="JZ160" s="8"/>
      <c r="KA160" s="8"/>
      <c r="KB160" s="8"/>
      <c r="KC160" s="8"/>
      <c r="KD160" s="8"/>
      <c r="KE160" s="774"/>
      <c r="KF160" s="774"/>
      <c r="KG160" s="774"/>
      <c r="KH160" s="774"/>
      <c r="KI160" s="774"/>
      <c r="KJ160" s="775"/>
      <c r="KK160" s="775"/>
      <c r="KL160" s="775"/>
      <c r="KM160" s="774"/>
      <c r="KN160" s="773"/>
      <c r="KO160" s="773"/>
      <c r="KP160" s="773"/>
    </row>
    <row r="161" spans="42:302" ht="15" thickBot="1" x14ac:dyDescent="0.35">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W161" s="193" t="s">
        <v>247</v>
      </c>
      <c r="BX161" s="190"/>
      <c r="BY161" s="203" t="e">
        <f>#REF!</f>
        <v>#REF!</v>
      </c>
      <c r="BZ161" s="866"/>
      <c r="CA161" s="867"/>
      <c r="CB161" s="208"/>
      <c r="CC161" s="1104" t="e">
        <f>#REF!</f>
        <v>#REF!</v>
      </c>
      <c r="CD161" s="1105"/>
      <c r="CE161" s="1105"/>
      <c r="CF161" s="1105"/>
      <c r="CG161" s="1106"/>
      <c r="GP161" s="180"/>
      <c r="GQ161" s="180"/>
      <c r="GR161" s="180"/>
      <c r="GS161" s="180"/>
      <c r="GT161" s="180"/>
      <c r="GU161" s="180"/>
      <c r="GV161" s="180"/>
      <c r="GW161" s="180"/>
      <c r="GX161" s="180"/>
      <c r="GY161" s="180"/>
      <c r="GZ161" s="180"/>
      <c r="HA161" s="180"/>
      <c r="HB161" s="180"/>
      <c r="HC161" s="180"/>
      <c r="JC161" s="180"/>
      <c r="JD161" s="1330" t="s">
        <v>727</v>
      </c>
      <c r="JE161" s="1331"/>
      <c r="JF161" s="1331"/>
      <c r="JG161" s="1331"/>
      <c r="JH161" s="1331"/>
      <c r="JI161" s="1331"/>
      <c r="JJ161" s="1331"/>
      <c r="JK161" s="1331"/>
      <c r="JL161" s="1331"/>
      <c r="JM161" s="1331"/>
      <c r="JN161" s="1331"/>
      <c r="JO161" s="180"/>
      <c r="JP161" s="180"/>
      <c r="JQ161" s="180"/>
      <c r="JR161" s="180"/>
      <c r="JS161" s="180"/>
      <c r="JT161" s="180"/>
      <c r="JU161" s="180"/>
      <c r="JV161" s="180"/>
      <c r="JW161" s="180"/>
      <c r="JX161" s="180"/>
      <c r="JY161" s="180"/>
      <c r="JZ161" s="180"/>
      <c r="KA161" s="180"/>
      <c r="KB161" s="180"/>
      <c r="KC161" s="180"/>
      <c r="KD161" s="180"/>
      <c r="KE161" s="399"/>
      <c r="KF161" s="399"/>
      <c r="KG161" s="399"/>
      <c r="KH161" s="180"/>
      <c r="KI161" s="180"/>
      <c r="KJ161" s="180"/>
      <c r="KK161" s="180"/>
      <c r="KL161" s="180"/>
      <c r="KM161" s="180"/>
      <c r="KN161" s="40"/>
      <c r="KO161" s="40"/>
      <c r="KP161" s="40"/>
    </row>
    <row r="162" spans="42:302" ht="14.4" x14ac:dyDescent="0.3">
      <c r="BW162" s="873" t="e">
        <f>#REF!</f>
        <v>#REF!</v>
      </c>
      <c r="BX162" s="874"/>
      <c r="BY162" s="203" t="e">
        <f>#REF!</f>
        <v>#REF!</v>
      </c>
      <c r="BZ162" s="861"/>
      <c r="CA162" s="862"/>
      <c r="CB162" s="208"/>
      <c r="CC162" s="1104" t="e">
        <f>#REF!</f>
        <v>#REF!</v>
      </c>
      <c r="CD162" s="1105"/>
      <c r="CE162" s="1105"/>
      <c r="CF162" s="1105"/>
      <c r="CG162" s="1106"/>
      <c r="GP162" s="180"/>
      <c r="GQ162" s="640"/>
      <c r="GR162" s="640"/>
      <c r="GS162" s="640"/>
      <c r="GT162" s="640"/>
      <c r="GU162" s="640"/>
      <c r="GV162" s="640"/>
      <c r="GW162" s="640"/>
      <c r="GX162" s="640"/>
      <c r="GY162" s="640"/>
      <c r="GZ162" s="640"/>
      <c r="HA162" s="640"/>
      <c r="HB162" s="625"/>
      <c r="HC162" s="625"/>
      <c r="JC162" s="8"/>
      <c r="JD162" s="1324" t="e">
        <f>#REF!</f>
        <v>#REF!</v>
      </c>
      <c r="JE162" s="1325"/>
      <c r="JF162" s="1325"/>
      <c r="JG162" s="1325"/>
      <c r="JH162" s="1325"/>
      <c r="JI162" s="1325"/>
      <c r="JJ162" s="1325"/>
      <c r="JK162" s="1325"/>
      <c r="JL162" s="1325"/>
      <c r="JM162" s="1325"/>
      <c r="JN162" s="1325"/>
      <c r="JO162" s="104"/>
      <c r="JP162" s="1332" t="e">
        <f>#REF!</f>
        <v>#REF!</v>
      </c>
      <c r="JQ162" s="1332"/>
      <c r="JR162" s="1332"/>
      <c r="JS162" s="1332"/>
      <c r="JT162" s="1332"/>
      <c r="JU162" s="1332"/>
      <c r="JV162" s="1332"/>
      <c r="JW162" s="1332"/>
      <c r="JX162" s="1332"/>
      <c r="JY162" s="1332"/>
      <c r="JZ162" s="1332"/>
      <c r="KA162" s="1332"/>
      <c r="KB162" s="1332"/>
      <c r="KC162" s="1332"/>
      <c r="KD162" s="1332"/>
      <c r="KE162" s="1332"/>
      <c r="KF162" s="1332"/>
      <c r="KG162" s="104"/>
      <c r="KH162" s="1333" t="e">
        <f>#REF!</f>
        <v>#REF!</v>
      </c>
      <c r="KI162" s="1333"/>
      <c r="KJ162" s="1333"/>
      <c r="KK162" s="1333"/>
      <c r="KL162" s="1333"/>
      <c r="KM162" s="1334"/>
      <c r="KN162" s="773"/>
      <c r="KO162" s="773"/>
      <c r="KP162" s="773"/>
    </row>
    <row r="163" spans="42:302" ht="14.4" x14ac:dyDescent="0.3">
      <c r="BW163" s="211" t="e">
        <f>#REF!</f>
        <v>#REF!</v>
      </c>
      <c r="BX163" s="190"/>
      <c r="BY163" s="203" t="e">
        <f>#REF!</f>
        <v>#REF!</v>
      </c>
      <c r="BZ163" s="203" t="e">
        <f>#REF!</f>
        <v>#REF!</v>
      </c>
      <c r="CA163" s="203" t="e">
        <f>#REF!</f>
        <v>#REF!</v>
      </c>
      <c r="CB163" s="208"/>
      <c r="CC163" s="1104" t="e">
        <f>#REF!</f>
        <v>#REF!</v>
      </c>
      <c r="CD163" s="1105"/>
      <c r="CE163" s="1105"/>
      <c r="CF163" s="1105"/>
      <c r="CG163" s="1106"/>
      <c r="GP163" s="180"/>
      <c r="GQ163" s="640"/>
      <c r="GR163" s="640"/>
      <c r="GS163" s="640"/>
      <c r="GT163" s="640"/>
      <c r="GU163" s="640"/>
      <c r="GV163" s="640"/>
      <c r="GW163" s="640"/>
      <c r="GX163" s="640"/>
      <c r="GY163" s="640"/>
      <c r="GZ163" s="640"/>
      <c r="HA163" s="640"/>
      <c r="HB163" s="180"/>
      <c r="HC163" s="180"/>
      <c r="JC163" s="8"/>
      <c r="JD163" s="717"/>
      <c r="JE163" s="774"/>
      <c r="JF163" s="774"/>
      <c r="JG163" s="774"/>
      <c r="JH163" s="774"/>
      <c r="JI163" s="774"/>
      <c r="JJ163" s="774"/>
      <c r="JK163" s="774"/>
      <c r="JL163" s="774"/>
      <c r="JM163" s="774"/>
      <c r="JN163" s="774"/>
      <c r="JO163" s="8"/>
      <c r="JP163" s="466" t="s">
        <v>97</v>
      </c>
      <c r="JQ163" s="44"/>
      <c r="JR163" s="44"/>
      <c r="JS163" s="44"/>
      <c r="JT163" s="44"/>
      <c r="JU163" s="44"/>
      <c r="JV163" s="44"/>
      <c r="JW163" s="44"/>
      <c r="JX163" s="44"/>
      <c r="JY163" s="44"/>
      <c r="JZ163" s="44"/>
      <c r="KA163" s="44"/>
      <c r="KB163" s="44"/>
      <c r="KC163" s="44"/>
      <c r="KD163" s="44"/>
      <c r="KE163" s="44"/>
      <c r="KF163" s="44"/>
      <c r="KG163" s="44"/>
      <c r="KH163" s="461" t="s">
        <v>404</v>
      </c>
      <c r="KI163" s="8"/>
      <c r="KJ163" s="8"/>
      <c r="KK163" s="8"/>
      <c r="KL163" s="8"/>
      <c r="KM163" s="110"/>
      <c r="KN163" s="773"/>
      <c r="KO163" s="773"/>
      <c r="KP163" s="773"/>
    </row>
    <row r="164" spans="42:302" ht="15" customHeight="1" x14ac:dyDescent="0.3">
      <c r="BW164" s="211" t="e">
        <f>#REF!</f>
        <v>#REF!</v>
      </c>
      <c r="BX164" s="190"/>
      <c r="BY164" s="203" t="e">
        <f>#REF!</f>
        <v>#REF!</v>
      </c>
      <c r="BZ164" s="203" t="e">
        <f>#REF!</f>
        <v>#REF!</v>
      </c>
      <c r="CA164" s="203" t="e">
        <f>#REF!</f>
        <v>#REF!</v>
      </c>
      <c r="CB164" s="208"/>
      <c r="CC164" s="1104" t="e">
        <f>#REF!</f>
        <v>#REF!</v>
      </c>
      <c r="CD164" s="1105"/>
      <c r="CE164" s="1105"/>
      <c r="CF164" s="1105"/>
      <c r="CG164" s="1106"/>
      <c r="GP164" s="180"/>
      <c r="GQ164" s="180"/>
      <c r="GR164" s="180"/>
      <c r="GS164" s="180"/>
      <c r="GT164" s="180"/>
      <c r="GU164" s="180"/>
      <c r="GV164" s="180"/>
      <c r="GW164" s="180"/>
      <c r="GX164" s="180"/>
      <c r="GY164" s="180"/>
      <c r="GZ164" s="180"/>
      <c r="HA164" s="180"/>
      <c r="HB164" s="640"/>
      <c r="HC164" s="640"/>
      <c r="JC164" s="8"/>
      <c r="JD164" s="1335" t="e">
        <f>#REF!</f>
        <v>#REF!</v>
      </c>
      <c r="JE164" s="1336"/>
      <c r="JF164" s="1336"/>
      <c r="JG164" s="1336"/>
      <c r="JH164" s="1336"/>
      <c r="JI164" s="1336"/>
      <c r="JJ164" s="1336"/>
      <c r="JK164" s="1336"/>
      <c r="JL164" s="1336"/>
      <c r="JM164" s="1336"/>
      <c r="JN164" s="1336"/>
      <c r="JO164" s="1336"/>
      <c r="JP164" s="1336"/>
      <c r="JQ164" s="1336"/>
      <c r="JR164" s="1336"/>
      <c r="JS164" s="1336"/>
      <c r="JT164" s="8"/>
      <c r="JU164" s="1352" t="e">
        <f>#REF!</f>
        <v>#REF!</v>
      </c>
      <c r="JV164" s="1352"/>
      <c r="JW164" s="1352"/>
      <c r="JX164" s="1352"/>
      <c r="JY164" s="1352"/>
      <c r="JZ164" s="1352"/>
      <c r="KA164" s="1352"/>
      <c r="KB164" s="1352"/>
      <c r="KC164" s="1352"/>
      <c r="KD164" s="8"/>
      <c r="KE164" s="1353" t="e">
        <f>#REF!</f>
        <v>#REF!</v>
      </c>
      <c r="KF164" s="1353"/>
      <c r="KG164" s="1353"/>
      <c r="KH164" s="1353"/>
      <c r="KI164" s="1353"/>
      <c r="KJ164" s="1353"/>
      <c r="KK164" s="1353"/>
      <c r="KL164" s="1353"/>
      <c r="KM164" s="1354"/>
      <c r="KN164" s="773"/>
      <c r="KO164" s="773"/>
      <c r="KP164" s="773"/>
    </row>
    <row r="165" spans="42:302" ht="14.4" x14ac:dyDescent="0.3">
      <c r="BW165" s="424" t="s">
        <v>248</v>
      </c>
      <c r="BX165" s="201"/>
      <c r="BY165" s="215" t="e">
        <f>SUM(BY125:BY133,BY135:BY144,BY146:BY151,BY153:BY164)</f>
        <v>#REF!</v>
      </c>
      <c r="BZ165" s="215" t="e">
        <f>SUM(BZ125:BZ133,BZ135:BZ144,BZ146:BZ151,BZ153:BZ164)</f>
        <v>#REF!</v>
      </c>
      <c r="CA165" s="215" t="e">
        <f>SUM(CA125:CA133,CA135:CA144,CA146:CA151,CA153:CA164)</f>
        <v>#REF!</v>
      </c>
      <c r="CB165" s="208"/>
      <c r="CC165" s="1104" t="e">
        <f>#REF!</f>
        <v>#REF!</v>
      </c>
      <c r="CD165" s="1105"/>
      <c r="CE165" s="1105"/>
      <c r="CF165" s="1105"/>
      <c r="CG165" s="1106"/>
      <c r="CH165" s="164" t="e">
        <f>#REF!</f>
        <v>#REF!</v>
      </c>
      <c r="GP165" s="180"/>
      <c r="GQ165" s="621"/>
      <c r="GR165" s="622"/>
      <c r="GS165" s="622"/>
      <c r="GT165" s="622"/>
      <c r="GU165" s="622"/>
      <c r="GV165" s="622"/>
      <c r="GW165" s="622"/>
      <c r="GX165" s="622"/>
      <c r="GY165" s="622"/>
      <c r="GZ165" s="622"/>
      <c r="HA165" s="622"/>
      <c r="HB165" s="640"/>
      <c r="HC165" s="640"/>
      <c r="JC165" s="8"/>
      <c r="JD165" s="1326" t="s">
        <v>93</v>
      </c>
      <c r="JE165" s="1327"/>
      <c r="JF165" s="1327"/>
      <c r="JG165" s="1327"/>
      <c r="JH165" s="1327"/>
      <c r="JI165" s="1327"/>
      <c r="JJ165" s="1327"/>
      <c r="JK165" s="1327"/>
      <c r="JL165" s="1327"/>
      <c r="JM165" s="1327"/>
      <c r="JN165" s="1327"/>
      <c r="JO165" s="1327"/>
      <c r="JP165" s="1327"/>
      <c r="JQ165" s="1327"/>
      <c r="JR165" s="1327"/>
      <c r="JS165" s="1327"/>
      <c r="JT165" s="8"/>
      <c r="JU165" s="1328" t="s">
        <v>43</v>
      </c>
      <c r="JV165" s="1328"/>
      <c r="JW165" s="1328"/>
      <c r="JX165" s="1328"/>
      <c r="JY165" s="1328"/>
      <c r="JZ165" s="1328"/>
      <c r="KA165" s="1328"/>
      <c r="KB165" s="1328"/>
      <c r="KC165" s="1328"/>
      <c r="KD165" s="8"/>
      <c r="KE165" s="1327" t="s">
        <v>42</v>
      </c>
      <c r="KF165" s="1327"/>
      <c r="KG165" s="1327"/>
      <c r="KH165" s="1327"/>
      <c r="KI165" s="1327"/>
      <c r="KJ165" s="1327"/>
      <c r="KK165" s="1327"/>
      <c r="KL165" s="1327"/>
      <c r="KM165" s="1329"/>
      <c r="KN165" s="773"/>
      <c r="KO165" s="773"/>
      <c r="KP165" s="773"/>
    </row>
    <row r="166" spans="42:302" ht="14.4" x14ac:dyDescent="0.3">
      <c r="BW166" s="424"/>
      <c r="BX166" s="201"/>
      <c r="BY166" s="225"/>
      <c r="BZ166" s="225"/>
      <c r="CA166" s="225"/>
      <c r="CB166" s="208"/>
      <c r="CC166" s="1104" t="e">
        <f>#REF!</f>
        <v>#REF!</v>
      </c>
      <c r="CD166" s="1105"/>
      <c r="CE166" s="1105"/>
      <c r="CF166" s="1105"/>
      <c r="CG166" s="1106"/>
      <c r="GP166" s="180"/>
      <c r="GQ166" s="180"/>
      <c r="GR166" s="622"/>
      <c r="GS166" s="622"/>
      <c r="GT166" s="622"/>
      <c r="GU166" s="622"/>
      <c r="GV166" s="622"/>
      <c r="GW166" s="622"/>
      <c r="GX166" s="622"/>
      <c r="GY166" s="622"/>
      <c r="GZ166" s="622"/>
      <c r="HA166" s="622"/>
      <c r="HB166" s="180"/>
      <c r="HC166" s="180"/>
      <c r="JC166" s="8"/>
      <c r="JD166" s="51"/>
      <c r="JE166" s="8"/>
      <c r="JF166" s="8"/>
      <c r="JG166" s="8"/>
      <c r="JH166" s="8"/>
      <c r="JI166" s="8"/>
      <c r="JJ166" s="8"/>
      <c r="JK166" s="8"/>
      <c r="JL166" s="8"/>
      <c r="JM166" s="8"/>
      <c r="JN166" s="8"/>
      <c r="JO166" s="8"/>
      <c r="JP166" s="8"/>
      <c r="JQ166" s="8"/>
      <c r="JR166" s="8"/>
      <c r="JS166" s="8"/>
      <c r="JT166" s="8"/>
      <c r="JU166" s="8"/>
      <c r="JV166" s="8"/>
      <c r="JW166" s="8"/>
      <c r="JX166" s="8"/>
      <c r="JY166" s="8"/>
      <c r="JZ166" s="8"/>
      <c r="KA166" s="8"/>
      <c r="KB166" s="46"/>
      <c r="KC166" s="8"/>
      <c r="KD166" s="8"/>
      <c r="KE166" s="8"/>
      <c r="KF166" s="8"/>
      <c r="KG166" s="8"/>
      <c r="KH166" s="8"/>
      <c r="KI166" s="8"/>
      <c r="KJ166" s="8"/>
      <c r="KK166" s="8"/>
      <c r="KL166" s="8"/>
      <c r="KM166" s="110"/>
      <c r="KN166" s="773"/>
      <c r="KO166" s="773"/>
      <c r="KP166" s="773"/>
    </row>
    <row r="167" spans="42:302" ht="15.75" customHeight="1" x14ac:dyDescent="0.3">
      <c r="BW167" s="200" t="s">
        <v>667</v>
      </c>
      <c r="BX167" s="201"/>
      <c r="BY167" s="191"/>
      <c r="BZ167" s="140"/>
      <c r="CA167" s="140"/>
      <c r="CB167" s="208"/>
      <c r="CC167" s="1104" t="e">
        <f>#REF!</f>
        <v>#REF!</v>
      </c>
      <c r="CD167" s="1105"/>
      <c r="CE167" s="1105"/>
      <c r="CF167" s="1105"/>
      <c r="CG167" s="1106"/>
      <c r="GP167" s="180"/>
      <c r="GQ167" s="180"/>
      <c r="GR167" s="180"/>
      <c r="GS167" s="180"/>
      <c r="GT167" s="180"/>
      <c r="GU167" s="180"/>
      <c r="GV167" s="180"/>
      <c r="GW167" s="180"/>
      <c r="GX167" s="180"/>
      <c r="GY167" s="180"/>
      <c r="GZ167" s="180"/>
      <c r="HA167" s="180"/>
      <c r="HB167" s="622"/>
      <c r="HC167" s="622"/>
      <c r="JC167" s="8"/>
      <c r="JD167" s="462" t="s">
        <v>41</v>
      </c>
      <c r="JE167" s="772"/>
      <c r="JF167" s="772"/>
      <c r="JG167" s="388"/>
      <c r="JH167" s="389"/>
      <c r="JI167" s="389"/>
      <c r="JJ167" s="390"/>
      <c r="JK167" s="1402" t="e">
        <f>#REF!</f>
        <v>#REF!</v>
      </c>
      <c r="JL167" s="1403"/>
      <c r="JM167" s="1404"/>
      <c r="JN167" s="8"/>
      <c r="JO167" s="8"/>
      <c r="JP167" s="8"/>
      <c r="JQ167" s="8"/>
      <c r="JR167" s="8"/>
      <c r="JS167" s="8"/>
      <c r="JT167" s="8"/>
      <c r="JU167" s="8"/>
      <c r="JV167" s="8"/>
      <c r="JW167" s="8"/>
      <c r="JX167" s="8"/>
      <c r="JY167" s="8"/>
      <c r="JZ167" s="8"/>
      <c r="KA167" s="8"/>
      <c r="KB167" s="8"/>
      <c r="KC167" s="8"/>
      <c r="KD167" s="8"/>
      <c r="KE167" s="774"/>
      <c r="KF167" s="774"/>
      <c r="KG167" s="774"/>
      <c r="KH167" s="774"/>
      <c r="KI167" s="774"/>
      <c r="KJ167" s="1405"/>
      <c r="KK167" s="1405"/>
      <c r="KL167" s="1405"/>
      <c r="KM167" s="110"/>
      <c r="KN167" s="773"/>
      <c r="KO167" s="773"/>
      <c r="KP167" s="773"/>
    </row>
    <row r="168" spans="42:302" ht="15" x14ac:dyDescent="0.3">
      <c r="BW168" s="193" t="s">
        <v>668</v>
      </c>
      <c r="BX168" s="190"/>
      <c r="BY168" s="203" t="e">
        <f>#REF!</f>
        <v>#REF!</v>
      </c>
      <c r="BZ168" s="203" t="e">
        <f>#REF!</f>
        <v>#REF!</v>
      </c>
      <c r="CA168" s="203" t="e">
        <f>#REF!</f>
        <v>#REF!</v>
      </c>
      <c r="CB168" s="208"/>
      <c r="CC168" s="1104" t="e">
        <f>#REF!</f>
        <v>#REF!</v>
      </c>
      <c r="CD168" s="1105"/>
      <c r="CE168" s="1105"/>
      <c r="CF168" s="1105"/>
      <c r="CG168" s="1106"/>
      <c r="GP168" s="180"/>
      <c r="GQ168" s="621"/>
      <c r="GR168" s="622"/>
      <c r="GS168" s="622"/>
      <c r="GT168" s="622"/>
      <c r="GU168" s="622"/>
      <c r="GV168" s="622"/>
      <c r="GW168" s="622"/>
      <c r="GX168" s="622"/>
      <c r="GY168" s="622"/>
      <c r="GZ168" s="622"/>
      <c r="HA168" s="622"/>
      <c r="HB168" s="622"/>
      <c r="HC168" s="622"/>
      <c r="JC168" s="8"/>
      <c r="JD168" s="463"/>
      <c r="JE168" s="8"/>
      <c r="JF168" s="8"/>
      <c r="JG168" s="8"/>
      <c r="JH168" s="8"/>
      <c r="JI168" s="8"/>
      <c r="JJ168" s="8"/>
      <c r="JK168" s="8"/>
      <c r="JL168" s="8"/>
      <c r="JM168" s="8"/>
      <c r="JN168" s="8"/>
      <c r="JO168" s="8"/>
      <c r="JP168" s="8"/>
      <c r="JQ168" s="8"/>
      <c r="JR168" s="8"/>
      <c r="JS168" s="8"/>
      <c r="JT168" s="8"/>
      <c r="JU168" s="8"/>
      <c r="JV168" s="8"/>
      <c r="JW168" s="8"/>
      <c r="JX168" s="8"/>
      <c r="JY168" s="8"/>
      <c r="JZ168" s="8"/>
      <c r="KA168" s="8"/>
      <c r="KB168" s="8"/>
      <c r="KC168" s="8"/>
      <c r="KD168" s="8"/>
      <c r="KE168" s="8"/>
      <c r="KF168" s="8"/>
      <c r="KG168" s="774"/>
      <c r="KH168" s="774"/>
      <c r="KI168" s="774"/>
      <c r="KJ168" s="8"/>
      <c r="KK168" s="8"/>
      <c r="KL168" s="8"/>
      <c r="KM168" s="110"/>
      <c r="KN168" s="773"/>
      <c r="KO168" s="773"/>
      <c r="KP168" s="773"/>
    </row>
    <row r="169" spans="42:302" ht="15" thickBot="1" x14ac:dyDescent="0.35">
      <c r="BW169" s="193" t="s">
        <v>222</v>
      </c>
      <c r="BX169" s="190"/>
      <c r="BY169" s="203" t="e">
        <f>#REF!</f>
        <v>#REF!</v>
      </c>
      <c r="BZ169" s="203" t="e">
        <f>#REF!</f>
        <v>#REF!</v>
      </c>
      <c r="CA169" s="203" t="e">
        <f>#REF!</f>
        <v>#REF!</v>
      </c>
      <c r="CB169" s="208"/>
      <c r="CC169" s="1104" t="e">
        <f>#REF!</f>
        <v>#REF!</v>
      </c>
      <c r="CD169" s="1105"/>
      <c r="CE169" s="1105"/>
      <c r="CF169" s="1105"/>
      <c r="CG169" s="1106"/>
      <c r="GP169" s="180"/>
      <c r="GQ169" s="180"/>
      <c r="GR169" s="622"/>
      <c r="GS169" s="622"/>
      <c r="GT169" s="622"/>
      <c r="GU169" s="622"/>
      <c r="GV169" s="622"/>
      <c r="GW169" s="622"/>
      <c r="GX169" s="622"/>
      <c r="GY169" s="622"/>
      <c r="GZ169" s="622"/>
      <c r="HA169" s="622"/>
      <c r="HB169" s="180"/>
      <c r="HC169" s="180"/>
      <c r="JC169" s="8"/>
      <c r="JD169" s="464" t="s">
        <v>417</v>
      </c>
      <c r="JE169" s="465"/>
      <c r="JF169" s="465"/>
      <c r="JG169" s="465"/>
      <c r="JH169" s="465"/>
      <c r="JI169" s="465"/>
      <c r="JJ169" s="465"/>
      <c r="JK169" s="465"/>
      <c r="JL169" s="465"/>
      <c r="JM169" s="465"/>
      <c r="JN169" s="465"/>
      <c r="JO169" s="465"/>
      <c r="JP169" s="465"/>
      <c r="JQ169" s="465"/>
      <c r="JR169" s="465"/>
      <c r="JS169" s="465"/>
      <c r="JT169" s="465"/>
      <c r="JU169" s="465"/>
      <c r="JV169" s="465"/>
      <c r="JW169" s="465"/>
      <c r="JX169" s="465"/>
      <c r="JY169" s="465"/>
      <c r="JZ169" s="465"/>
      <c r="KA169" s="465"/>
      <c r="KB169" s="465"/>
      <c r="KC169" s="465"/>
      <c r="KD169" s="45"/>
      <c r="KE169" s="770"/>
      <c r="KF169" s="770"/>
      <c r="KG169" s="770"/>
      <c r="KH169" s="770"/>
      <c r="KI169" s="770"/>
      <c r="KJ169" s="1406" t="e">
        <f>#REF!</f>
        <v>#REF!</v>
      </c>
      <c r="KK169" s="1406"/>
      <c r="KL169" s="1406"/>
      <c r="KM169" s="771"/>
      <c r="KN169" s="773"/>
      <c r="KO169" s="773"/>
      <c r="KP169" s="773"/>
    </row>
    <row r="170" spans="42:302" ht="15.75" customHeight="1" x14ac:dyDescent="0.3">
      <c r="BW170" s="193" t="s">
        <v>223</v>
      </c>
      <c r="BX170" s="190"/>
      <c r="BY170" s="203" t="e">
        <f>#REF!</f>
        <v>#REF!</v>
      </c>
      <c r="BZ170" s="203" t="e">
        <f>#REF!</f>
        <v>#REF!</v>
      </c>
      <c r="CA170" s="203" t="e">
        <f>#REF!</f>
        <v>#REF!</v>
      </c>
      <c r="CB170" s="208"/>
      <c r="CC170" s="1104" t="e">
        <f>#REF!</f>
        <v>#REF!</v>
      </c>
      <c r="CD170" s="1105"/>
      <c r="CE170" s="1105"/>
      <c r="CF170" s="1105"/>
      <c r="CG170" s="1106"/>
      <c r="GP170" s="624"/>
      <c r="GQ170" s="624"/>
      <c r="GR170" s="624"/>
      <c r="GS170" s="624"/>
      <c r="GT170" s="624"/>
      <c r="GU170" s="624"/>
      <c r="GV170" s="624"/>
      <c r="GW170" s="624"/>
      <c r="GX170" s="624"/>
      <c r="GY170" s="624"/>
      <c r="GZ170" s="624"/>
      <c r="HA170" s="624"/>
      <c r="HB170" s="622"/>
      <c r="HC170" s="622"/>
      <c r="JC170" s="8"/>
      <c r="JD170" s="467"/>
      <c r="JE170" s="8"/>
      <c r="JF170" s="8"/>
      <c r="JG170" s="8"/>
      <c r="JH170" s="8"/>
      <c r="JI170" s="8"/>
      <c r="JJ170" s="8"/>
      <c r="JK170" s="8"/>
      <c r="JL170" s="8"/>
      <c r="JM170" s="8"/>
      <c r="JN170" s="8"/>
      <c r="JO170" s="8"/>
      <c r="JP170" s="8"/>
      <c r="JQ170" s="8"/>
      <c r="JR170" s="8"/>
      <c r="JS170" s="8"/>
      <c r="JT170" s="8"/>
      <c r="JU170" s="8"/>
      <c r="JV170" s="8"/>
      <c r="JW170" s="8"/>
      <c r="JX170" s="8"/>
      <c r="JY170" s="8"/>
      <c r="JZ170" s="8"/>
      <c r="KA170" s="8"/>
      <c r="KB170" s="8"/>
      <c r="KC170" s="8"/>
      <c r="KD170" s="8"/>
      <c r="KE170" s="774"/>
      <c r="KF170" s="774"/>
      <c r="KG170" s="774"/>
      <c r="KH170" s="774"/>
      <c r="KI170" s="774"/>
      <c r="KJ170" s="775"/>
      <c r="KK170" s="775"/>
      <c r="KL170" s="775"/>
      <c r="KM170" s="774"/>
      <c r="KN170" s="773"/>
      <c r="KO170" s="773"/>
      <c r="KP170" s="773"/>
    </row>
    <row r="171" spans="42:302" ht="15" thickBot="1" x14ac:dyDescent="0.35">
      <c r="BW171" s="424" t="s">
        <v>710</v>
      </c>
      <c r="BX171" s="163" t="e">
        <f>IF(BY171=0,0,SUM(BY168:BY170)/(BZ18+CA18+BY84+BZ91+CA91+BZ122+CA122+BZ165+CA165))</f>
        <v>#REF!</v>
      </c>
      <c r="BY171" s="215" t="e">
        <f>SUM(BY168:BY170)</f>
        <v>#REF!</v>
      </c>
      <c r="BZ171" s="215" t="e">
        <f>SUM(BZ168:BZ170)*CH171</f>
        <v>#REF!</v>
      </c>
      <c r="CA171" s="215" t="e">
        <f>SUM(CA168:CA170)</f>
        <v>#REF!</v>
      </c>
      <c r="CB171" s="704" t="e">
        <f>IF(BY171=0,0,SUM(BZ171,CA171)/((BZ184+CA184)-SUM(BZ171,CA171)))</f>
        <v>#REF!</v>
      </c>
      <c r="CC171" s="1104" t="e">
        <f>#REF!</f>
        <v>#REF!</v>
      </c>
      <c r="CD171" s="1105"/>
      <c r="CE171" s="1105"/>
      <c r="CF171" s="1105"/>
      <c r="CG171" s="1106"/>
      <c r="GP171" s="624"/>
      <c r="GQ171" s="624"/>
      <c r="GR171" s="624"/>
      <c r="GS171" s="624"/>
      <c r="GT171" s="624"/>
      <c r="GU171" s="624"/>
      <c r="GV171" s="624"/>
      <c r="GW171" s="624"/>
      <c r="GX171" s="624"/>
      <c r="GY171" s="624"/>
      <c r="GZ171" s="624"/>
      <c r="HA171" s="624"/>
      <c r="HB171" s="622"/>
      <c r="HC171" s="622"/>
      <c r="JC171" s="180"/>
      <c r="JD171" s="1330" t="s">
        <v>727</v>
      </c>
      <c r="JE171" s="1331"/>
      <c r="JF171" s="1331"/>
      <c r="JG171" s="1331"/>
      <c r="JH171" s="1331"/>
      <c r="JI171" s="1331"/>
      <c r="JJ171" s="1331"/>
      <c r="JK171" s="1331"/>
      <c r="JL171" s="1331"/>
      <c r="JM171" s="1331"/>
      <c r="JN171" s="1331"/>
      <c r="JO171" s="180"/>
      <c r="JP171" s="180"/>
      <c r="JQ171" s="180"/>
      <c r="JR171" s="180"/>
      <c r="JS171" s="180"/>
      <c r="JT171" s="180"/>
      <c r="JU171" s="180"/>
      <c r="JV171" s="180"/>
      <c r="JW171" s="180"/>
      <c r="JX171" s="180"/>
      <c r="JY171" s="180"/>
      <c r="JZ171" s="180"/>
      <c r="KA171" s="180"/>
      <c r="KB171" s="180"/>
      <c r="KC171" s="180"/>
      <c r="KD171" s="180"/>
      <c r="KE171" s="399"/>
      <c r="KF171" s="399"/>
      <c r="KG171" s="399"/>
      <c r="KH171" s="180"/>
      <c r="KI171" s="180"/>
      <c r="KJ171" s="180"/>
      <c r="KK171" s="180"/>
      <c r="KL171" s="180"/>
      <c r="KM171" s="180"/>
      <c r="KN171" s="40"/>
      <c r="KO171" s="40"/>
      <c r="KP171" s="40"/>
    </row>
    <row r="172" spans="42:302" ht="14.4" x14ac:dyDescent="0.3">
      <c r="BW172" s="200" t="s">
        <v>249</v>
      </c>
      <c r="BX172" s="201"/>
      <c r="BY172" s="191"/>
      <c r="BZ172" s="140"/>
      <c r="CA172" s="140"/>
      <c r="CB172" s="208"/>
      <c r="CC172" s="1104" t="e">
        <f>#REF!</f>
        <v>#REF!</v>
      </c>
      <c r="CD172" s="1105"/>
      <c r="CE172" s="1105"/>
      <c r="CF172" s="1105"/>
      <c r="CG172" s="1106"/>
      <c r="GP172" s="624"/>
      <c r="GQ172" s="624"/>
      <c r="GR172" s="624"/>
      <c r="GS172" s="624"/>
      <c r="GT172" s="624"/>
      <c r="GU172" s="624"/>
      <c r="GV172" s="624"/>
      <c r="GW172" s="624"/>
      <c r="GX172" s="624"/>
      <c r="GY172" s="624"/>
      <c r="GZ172" s="624"/>
      <c r="HA172" s="624"/>
      <c r="HB172" s="624"/>
      <c r="HC172" s="624"/>
      <c r="JC172" s="8"/>
      <c r="JD172" s="1324" t="e">
        <f>#REF!</f>
        <v>#REF!</v>
      </c>
      <c r="JE172" s="1325"/>
      <c r="JF172" s="1325"/>
      <c r="JG172" s="1325"/>
      <c r="JH172" s="1325"/>
      <c r="JI172" s="1325"/>
      <c r="JJ172" s="1325"/>
      <c r="JK172" s="1325"/>
      <c r="JL172" s="1325"/>
      <c r="JM172" s="1325"/>
      <c r="JN172" s="1325"/>
      <c r="JO172" s="104"/>
      <c r="JP172" s="1332" t="e">
        <f>#REF!</f>
        <v>#REF!</v>
      </c>
      <c r="JQ172" s="1332"/>
      <c r="JR172" s="1332"/>
      <c r="JS172" s="1332"/>
      <c r="JT172" s="1332"/>
      <c r="JU172" s="1332"/>
      <c r="JV172" s="1332"/>
      <c r="JW172" s="1332"/>
      <c r="JX172" s="1332"/>
      <c r="JY172" s="1332"/>
      <c r="JZ172" s="1332"/>
      <c r="KA172" s="1332"/>
      <c r="KB172" s="1332"/>
      <c r="KC172" s="1332"/>
      <c r="KD172" s="1332"/>
      <c r="KE172" s="1332"/>
      <c r="KF172" s="1332"/>
      <c r="KG172" s="104"/>
      <c r="KH172" s="1333" t="e">
        <f>#REF!</f>
        <v>#REF!</v>
      </c>
      <c r="KI172" s="1333"/>
      <c r="KJ172" s="1333"/>
      <c r="KK172" s="1333"/>
      <c r="KL172" s="1333"/>
      <c r="KM172" s="1334"/>
      <c r="KN172" s="773"/>
      <c r="KO172" s="773"/>
      <c r="KP172" s="773"/>
    </row>
    <row r="173" spans="42:302" ht="14.4" x14ac:dyDescent="0.3">
      <c r="BW173" s="193" t="s">
        <v>1059</v>
      </c>
      <c r="BX173" s="190"/>
      <c r="BY173" s="203" t="e">
        <f>#REF!</f>
        <v>#REF!</v>
      </c>
      <c r="BZ173" s="209"/>
      <c r="CA173" s="205"/>
      <c r="CB173" s="208"/>
      <c r="CC173" s="1104" t="e">
        <f>#REF!</f>
        <v>#REF!</v>
      </c>
      <c r="CD173" s="1105"/>
      <c r="CE173" s="1105"/>
      <c r="CF173" s="1105"/>
      <c r="CG173" s="1106"/>
      <c r="GP173" s="624"/>
      <c r="GQ173" s="624"/>
      <c r="GR173" s="624"/>
      <c r="GS173" s="624"/>
      <c r="GT173" s="624"/>
      <c r="GU173" s="624"/>
      <c r="GV173" s="624"/>
      <c r="GW173" s="624"/>
      <c r="GX173" s="624"/>
      <c r="GY173" s="624"/>
      <c r="GZ173" s="624"/>
      <c r="HA173" s="624"/>
      <c r="HB173" s="624"/>
      <c r="HC173" s="624"/>
      <c r="JC173" s="8"/>
      <c r="JD173" s="717"/>
      <c r="JE173" s="774"/>
      <c r="JF173" s="774"/>
      <c r="JG173" s="774"/>
      <c r="JH173" s="774"/>
      <c r="JI173" s="774"/>
      <c r="JJ173" s="774"/>
      <c r="JK173" s="774"/>
      <c r="JL173" s="774"/>
      <c r="JM173" s="774"/>
      <c r="JN173" s="774"/>
      <c r="JO173" s="8"/>
      <c r="JP173" s="466" t="s">
        <v>97</v>
      </c>
      <c r="JQ173" s="44"/>
      <c r="JR173" s="44"/>
      <c r="JS173" s="44"/>
      <c r="JT173" s="44"/>
      <c r="JU173" s="44"/>
      <c r="JV173" s="44"/>
      <c r="JW173" s="44"/>
      <c r="JX173" s="44"/>
      <c r="JY173" s="44"/>
      <c r="JZ173" s="44"/>
      <c r="KA173" s="44"/>
      <c r="KB173" s="44"/>
      <c r="KC173" s="44"/>
      <c r="KD173" s="44"/>
      <c r="KE173" s="44"/>
      <c r="KF173" s="44"/>
      <c r="KG173" s="44"/>
      <c r="KH173" s="461" t="s">
        <v>404</v>
      </c>
      <c r="KI173" s="8"/>
      <c r="KJ173" s="8"/>
      <c r="KK173" s="8"/>
      <c r="KL173" s="8"/>
      <c r="KM173" s="110"/>
      <c r="KN173" s="773"/>
      <c r="KO173" s="773"/>
      <c r="KP173" s="773"/>
    </row>
    <row r="174" spans="42:302" ht="14.4" x14ac:dyDescent="0.3">
      <c r="BW174" s="193" t="s">
        <v>1060</v>
      </c>
      <c r="BX174" s="190"/>
      <c r="BY174" s="203" t="e">
        <f>#REF!</f>
        <v>#REF!</v>
      </c>
      <c r="BZ174" s="217"/>
      <c r="CA174" s="210"/>
      <c r="CB174" s="208"/>
      <c r="CC174" s="1104" t="e">
        <f>#REF!</f>
        <v>#REF!</v>
      </c>
      <c r="CD174" s="1105"/>
      <c r="CE174" s="1105"/>
      <c r="CF174" s="1105"/>
      <c r="CG174" s="1106"/>
      <c r="GP174" s="624"/>
      <c r="GQ174" s="624"/>
      <c r="GR174" s="624"/>
      <c r="GS174" s="624"/>
      <c r="GT174" s="624"/>
      <c r="GU174" s="624"/>
      <c r="GV174" s="624"/>
      <c r="GW174" s="624"/>
      <c r="GX174" s="624"/>
      <c r="GY174" s="624"/>
      <c r="GZ174" s="624"/>
      <c r="HA174" s="624"/>
      <c r="HB174" s="624"/>
      <c r="HC174" s="624"/>
      <c r="JC174" s="8"/>
      <c r="JD174" s="1335" t="e">
        <f>#REF!</f>
        <v>#REF!</v>
      </c>
      <c r="JE174" s="1336"/>
      <c r="JF174" s="1336"/>
      <c r="JG174" s="1336"/>
      <c r="JH174" s="1336"/>
      <c r="JI174" s="1336"/>
      <c r="JJ174" s="1336"/>
      <c r="JK174" s="1336"/>
      <c r="JL174" s="1336"/>
      <c r="JM174" s="1336"/>
      <c r="JN174" s="1336"/>
      <c r="JO174" s="1336"/>
      <c r="JP174" s="1336"/>
      <c r="JQ174" s="1336"/>
      <c r="JR174" s="1336"/>
      <c r="JS174" s="1336"/>
      <c r="JT174" s="8"/>
      <c r="JU174" s="1352" t="e">
        <f>#REF!</f>
        <v>#REF!</v>
      </c>
      <c r="JV174" s="1352"/>
      <c r="JW174" s="1352"/>
      <c r="JX174" s="1352"/>
      <c r="JY174" s="1352"/>
      <c r="JZ174" s="1352"/>
      <c r="KA174" s="1352"/>
      <c r="KB174" s="1352"/>
      <c r="KC174" s="1352"/>
      <c r="KD174" s="8"/>
      <c r="KE174" s="1353" t="e">
        <f>#REF!</f>
        <v>#REF!</v>
      </c>
      <c r="KF174" s="1353"/>
      <c r="KG174" s="1353"/>
      <c r="KH174" s="1353"/>
      <c r="KI174" s="1353"/>
      <c r="KJ174" s="1353"/>
      <c r="KK174" s="1353"/>
      <c r="KL174" s="1353"/>
      <c r="KM174" s="1354"/>
      <c r="KN174" s="773"/>
      <c r="KO174" s="773"/>
      <c r="KP174" s="773"/>
    </row>
    <row r="175" spans="42:302" ht="14.4" x14ac:dyDescent="0.3">
      <c r="BW175" s="193" t="s">
        <v>1061</v>
      </c>
      <c r="BX175" s="190"/>
      <c r="BY175" s="203" t="e">
        <f>#REF!</f>
        <v>#REF!</v>
      </c>
      <c r="BZ175" s="217"/>
      <c r="CA175" s="210"/>
      <c r="CB175" s="208"/>
      <c r="CC175" s="1104" t="e">
        <f>#REF!</f>
        <v>#REF!</v>
      </c>
      <c r="CD175" s="1105"/>
      <c r="CE175" s="1105"/>
      <c r="CF175" s="1105"/>
      <c r="CG175" s="1106"/>
      <c r="GP175" s="624"/>
      <c r="GQ175" s="624"/>
      <c r="GR175" s="624"/>
      <c r="GS175" s="624"/>
      <c r="GT175" s="624"/>
      <c r="GU175" s="624"/>
      <c r="GV175" s="624"/>
      <c r="GW175" s="624"/>
      <c r="GX175" s="624"/>
      <c r="GY175" s="624"/>
      <c r="GZ175" s="624"/>
      <c r="HA175" s="624"/>
      <c r="HB175" s="624"/>
      <c r="HC175" s="624"/>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JC175" s="8"/>
      <c r="JD175" s="1326" t="s">
        <v>93</v>
      </c>
      <c r="JE175" s="1327"/>
      <c r="JF175" s="1327"/>
      <c r="JG175" s="1327"/>
      <c r="JH175" s="1327"/>
      <c r="JI175" s="1327"/>
      <c r="JJ175" s="1327"/>
      <c r="JK175" s="1327"/>
      <c r="JL175" s="1327"/>
      <c r="JM175" s="1327"/>
      <c r="JN175" s="1327"/>
      <c r="JO175" s="1327"/>
      <c r="JP175" s="1327"/>
      <c r="JQ175" s="1327"/>
      <c r="JR175" s="1327"/>
      <c r="JS175" s="1327"/>
      <c r="JT175" s="8"/>
      <c r="JU175" s="1328" t="s">
        <v>43</v>
      </c>
      <c r="JV175" s="1328"/>
      <c r="JW175" s="1328"/>
      <c r="JX175" s="1328"/>
      <c r="JY175" s="1328"/>
      <c r="JZ175" s="1328"/>
      <c r="KA175" s="1328"/>
      <c r="KB175" s="1328"/>
      <c r="KC175" s="1328"/>
      <c r="KD175" s="8"/>
      <c r="KE175" s="1327" t="s">
        <v>42</v>
      </c>
      <c r="KF175" s="1327"/>
      <c r="KG175" s="1327"/>
      <c r="KH175" s="1327"/>
      <c r="KI175" s="1327"/>
      <c r="KJ175" s="1327"/>
      <c r="KK175" s="1327"/>
      <c r="KL175" s="1327"/>
      <c r="KM175" s="1329"/>
      <c r="KN175" s="773"/>
      <c r="KO175" s="773"/>
      <c r="KP175" s="773"/>
    </row>
    <row r="176" spans="42:302" ht="15" customHeight="1" x14ac:dyDescent="0.3">
      <c r="BW176" s="193" t="s">
        <v>1062</v>
      </c>
      <c r="BX176" s="190"/>
      <c r="BY176" s="203" t="e">
        <f>#REF!</f>
        <v>#REF!</v>
      </c>
      <c r="BZ176" s="217"/>
      <c r="CA176" s="210"/>
      <c r="CB176" s="208"/>
      <c r="CC176" s="1104" t="e">
        <f>#REF!</f>
        <v>#REF!</v>
      </c>
      <c r="CD176" s="1105"/>
      <c r="CE176" s="1105"/>
      <c r="CF176" s="1105"/>
      <c r="CG176" s="1106"/>
      <c r="GP176" s="624"/>
      <c r="GQ176" s="624"/>
      <c r="GR176" s="624"/>
      <c r="GS176" s="624"/>
      <c r="GT176" s="624"/>
      <c r="GU176" s="624"/>
      <c r="GV176" s="624"/>
      <c r="GW176" s="624"/>
      <c r="GX176" s="624"/>
      <c r="GY176" s="624"/>
      <c r="GZ176" s="624"/>
      <c r="HA176" s="624"/>
      <c r="HB176" s="624"/>
      <c r="HC176" s="624"/>
      <c r="IR176"/>
      <c r="IS176"/>
      <c r="IT176"/>
      <c r="IU176"/>
      <c r="IV176"/>
      <c r="JC176" s="8"/>
      <c r="JD176" s="51"/>
      <c r="JE176" s="8"/>
      <c r="JF176" s="8"/>
      <c r="JG176" s="8"/>
      <c r="JH176" s="8"/>
      <c r="JI176" s="8"/>
      <c r="JJ176" s="8"/>
      <c r="JK176" s="8"/>
      <c r="JL176" s="8"/>
      <c r="JM176" s="8"/>
      <c r="JN176" s="8"/>
      <c r="JO176" s="8"/>
      <c r="JP176" s="8"/>
      <c r="JQ176" s="8"/>
      <c r="JR176" s="8"/>
      <c r="JS176" s="8"/>
      <c r="JT176" s="8"/>
      <c r="JU176" s="8"/>
      <c r="JV176" s="8"/>
      <c r="JW176" s="8"/>
      <c r="JX176" s="8"/>
      <c r="JY176" s="8"/>
      <c r="JZ176" s="8"/>
      <c r="KA176" s="8"/>
      <c r="KB176" s="46"/>
      <c r="KC176" s="8"/>
      <c r="KD176" s="8"/>
      <c r="KE176" s="8"/>
      <c r="KF176" s="8"/>
      <c r="KG176" s="8"/>
      <c r="KH176" s="8"/>
      <c r="KI176" s="8"/>
      <c r="KJ176" s="8"/>
      <c r="KK176" s="8"/>
      <c r="KL176" s="8"/>
      <c r="KM176" s="110"/>
      <c r="KN176" s="773"/>
      <c r="KO176" s="773"/>
      <c r="KP176" s="773"/>
    </row>
    <row r="177" spans="75:302" ht="15.75" customHeight="1" x14ac:dyDescent="0.3">
      <c r="BW177" s="193" t="s">
        <v>1063</v>
      </c>
      <c r="BX177" s="190"/>
      <c r="BY177" s="203" t="e">
        <f>#REF!</f>
        <v>#REF!</v>
      </c>
      <c r="BZ177" s="217"/>
      <c r="CA177" s="210"/>
      <c r="CB177" s="208"/>
      <c r="CC177" s="1104" t="e">
        <f>#REF!</f>
        <v>#REF!</v>
      </c>
      <c r="CD177" s="1105"/>
      <c r="CE177" s="1105"/>
      <c r="CF177" s="1105"/>
      <c r="CG177" s="1106"/>
      <c r="GP177" s="624"/>
      <c r="GQ177" s="624"/>
      <c r="GR177" s="624"/>
      <c r="GS177" s="624"/>
      <c r="GT177" s="624"/>
      <c r="GU177" s="624"/>
      <c r="GV177" s="624"/>
      <c r="GW177" s="624"/>
      <c r="GX177" s="624"/>
      <c r="GY177" s="624"/>
      <c r="GZ177" s="624"/>
      <c r="HA177" s="624"/>
      <c r="HB177" s="624"/>
      <c r="HC177" s="624"/>
      <c r="IR177"/>
      <c r="IS177"/>
      <c r="IT177"/>
      <c r="IU177"/>
      <c r="IV177"/>
      <c r="JC177" s="8"/>
      <c r="JD177" s="462" t="s">
        <v>41</v>
      </c>
      <c r="JE177" s="772"/>
      <c r="JF177" s="772"/>
      <c r="JG177" s="388"/>
      <c r="JH177" s="389"/>
      <c r="JI177" s="389"/>
      <c r="JJ177" s="390"/>
      <c r="JK177" s="1402" t="e">
        <f>#REF!</f>
        <v>#REF!</v>
      </c>
      <c r="JL177" s="1403"/>
      <c r="JM177" s="1404"/>
      <c r="JN177" s="8"/>
      <c r="JO177" s="8"/>
      <c r="JP177" s="8"/>
      <c r="JQ177" s="8"/>
      <c r="JR177" s="8"/>
      <c r="JS177" s="8"/>
      <c r="JT177" s="8"/>
      <c r="JU177" s="8"/>
      <c r="JV177" s="8"/>
      <c r="JW177" s="8"/>
      <c r="JX177" s="8"/>
      <c r="JY177" s="8"/>
      <c r="JZ177" s="8"/>
      <c r="KA177" s="8"/>
      <c r="KB177" s="8"/>
      <c r="KC177" s="8"/>
      <c r="KD177" s="8"/>
      <c r="KE177" s="774"/>
      <c r="KF177" s="774"/>
      <c r="KG177" s="774"/>
      <c r="KH177" s="774"/>
      <c r="KI177" s="774"/>
      <c r="KJ177" s="1405"/>
      <c r="KK177" s="1405"/>
      <c r="KL177" s="1405"/>
      <c r="KM177" s="110"/>
      <c r="KN177" s="773"/>
      <c r="KO177" s="773"/>
      <c r="KP177" s="773"/>
    </row>
    <row r="178" spans="75:302" ht="14.4" x14ac:dyDescent="0.3">
      <c r="BW178" s="193" t="s">
        <v>1064</v>
      </c>
      <c r="BX178" s="190"/>
      <c r="BY178" s="203" t="e">
        <f>#REF!</f>
        <v>#REF!</v>
      </c>
      <c r="BZ178" s="217"/>
      <c r="CA178" s="210"/>
      <c r="CB178" s="208"/>
      <c r="CC178" s="1104" t="e">
        <f>#REF!</f>
        <v>#REF!</v>
      </c>
      <c r="CD178" s="1105"/>
      <c r="CE178" s="1105"/>
      <c r="CF178" s="1105"/>
      <c r="CG178" s="1106"/>
      <c r="HB178" s="624"/>
      <c r="HC178" s="624"/>
      <c r="IR178"/>
      <c r="IS178"/>
      <c r="IT178"/>
      <c r="IU178"/>
      <c r="IV178"/>
      <c r="JC178" s="8"/>
      <c r="JD178" s="463"/>
      <c r="JE178" s="8"/>
      <c r="JF178" s="8"/>
      <c r="JG178" s="8"/>
      <c r="JH178" s="8"/>
      <c r="JI178" s="8"/>
      <c r="JJ178" s="8"/>
      <c r="JK178" s="8"/>
      <c r="JL178" s="8"/>
      <c r="JM178" s="8"/>
      <c r="JN178" s="8"/>
      <c r="JO178" s="8"/>
      <c r="JP178" s="8"/>
      <c r="JQ178" s="8"/>
      <c r="JR178" s="8"/>
      <c r="JS178" s="8"/>
      <c r="JT178" s="8"/>
      <c r="JU178" s="8"/>
      <c r="JV178" s="8"/>
      <c r="JW178" s="8"/>
      <c r="JX178" s="8"/>
      <c r="JY178" s="8"/>
      <c r="JZ178" s="8"/>
      <c r="KA178" s="8"/>
      <c r="KB178" s="8"/>
      <c r="KC178" s="8"/>
      <c r="KD178" s="8"/>
      <c r="KE178" s="8"/>
      <c r="KF178" s="8"/>
      <c r="KG178" s="774"/>
      <c r="KH178" s="774"/>
      <c r="KI178" s="774"/>
      <c r="KJ178" s="8"/>
      <c r="KK178" s="8"/>
      <c r="KL178" s="8"/>
      <c r="KM178" s="110"/>
      <c r="KN178" s="773"/>
      <c r="KO178" s="773"/>
      <c r="KP178" s="773"/>
    </row>
    <row r="179" spans="75:302" ht="15" customHeight="1" thickBot="1" x14ac:dyDescent="0.35">
      <c r="BW179" s="193" t="s">
        <v>1065</v>
      </c>
      <c r="BX179" s="190"/>
      <c r="BY179" s="203" t="e">
        <f>#REF!</f>
        <v>#REF!</v>
      </c>
      <c r="BZ179" s="217"/>
      <c r="CA179" s="210"/>
      <c r="CB179" s="208"/>
      <c r="CC179" s="1104" t="e">
        <f>#REF!</f>
        <v>#REF!</v>
      </c>
      <c r="CD179" s="1105"/>
      <c r="CE179" s="1105"/>
      <c r="CF179" s="1105"/>
      <c r="CG179" s="1106"/>
      <c r="HB179" s="624"/>
      <c r="HC179" s="624"/>
      <c r="IR179"/>
      <c r="IS179"/>
      <c r="IT179"/>
      <c r="IU179"/>
      <c r="IV179"/>
      <c r="JC179" s="8"/>
      <c r="JD179" s="464" t="s">
        <v>417</v>
      </c>
      <c r="JE179" s="465"/>
      <c r="JF179" s="465"/>
      <c r="JG179" s="465"/>
      <c r="JH179" s="465"/>
      <c r="JI179" s="465"/>
      <c r="JJ179" s="465"/>
      <c r="JK179" s="465"/>
      <c r="JL179" s="465"/>
      <c r="JM179" s="465"/>
      <c r="JN179" s="465"/>
      <c r="JO179" s="465"/>
      <c r="JP179" s="465"/>
      <c r="JQ179" s="465"/>
      <c r="JR179" s="465"/>
      <c r="JS179" s="465"/>
      <c r="JT179" s="465"/>
      <c r="JU179" s="465"/>
      <c r="JV179" s="465"/>
      <c r="JW179" s="465"/>
      <c r="JX179" s="465"/>
      <c r="JY179" s="465"/>
      <c r="JZ179" s="465"/>
      <c r="KA179" s="465"/>
      <c r="KB179" s="465"/>
      <c r="KC179" s="465"/>
      <c r="KD179" s="45"/>
      <c r="KE179" s="770"/>
      <c r="KF179" s="770"/>
      <c r="KG179" s="770"/>
      <c r="KH179" s="770"/>
      <c r="KI179" s="770"/>
      <c r="KJ179" s="1406" t="e">
        <f>#REF!</f>
        <v>#REF!</v>
      </c>
      <c r="KK179" s="1406"/>
      <c r="KL179" s="1406"/>
      <c r="KM179" s="771"/>
      <c r="KN179" s="773"/>
      <c r="KO179" s="773"/>
      <c r="KP179" s="773"/>
    </row>
    <row r="180" spans="75:302" ht="14.4" x14ac:dyDescent="0.3">
      <c r="BW180" s="193" t="s">
        <v>1066</v>
      </c>
      <c r="BX180" s="190"/>
      <c r="BY180" s="203" t="e">
        <f>#REF!</f>
        <v>#REF!</v>
      </c>
      <c r="BZ180" s="217"/>
      <c r="CA180" s="210"/>
      <c r="CB180" s="208"/>
      <c r="CC180" s="1104" t="e">
        <f>#REF!</f>
        <v>#REF!</v>
      </c>
      <c r="CD180" s="1105"/>
      <c r="CE180" s="1105"/>
      <c r="CF180" s="1105"/>
      <c r="CG180" s="1106"/>
      <c r="IR180"/>
      <c r="IS180"/>
      <c r="IT180"/>
      <c r="IU180"/>
      <c r="IV180"/>
      <c r="JC180" s="8"/>
      <c r="JD180" s="467"/>
      <c r="JE180" s="8"/>
      <c r="JF180" s="8"/>
      <c r="JG180" s="8"/>
      <c r="JH180" s="8"/>
      <c r="JI180" s="8"/>
      <c r="JJ180" s="8"/>
      <c r="JK180" s="8"/>
      <c r="JL180" s="8"/>
      <c r="JM180" s="8"/>
      <c r="JN180" s="8"/>
      <c r="JO180" s="8"/>
      <c r="JP180" s="8"/>
      <c r="JQ180" s="8"/>
      <c r="JR180" s="8"/>
      <c r="JS180" s="8"/>
      <c r="JT180" s="8"/>
      <c r="JU180" s="8"/>
      <c r="JV180" s="8"/>
      <c r="JW180" s="8"/>
      <c r="JX180" s="8"/>
      <c r="JY180" s="8"/>
      <c r="JZ180" s="8"/>
      <c r="KA180" s="8"/>
      <c r="KB180" s="8"/>
      <c r="KC180" s="8"/>
      <c r="KD180" s="8"/>
      <c r="KE180" s="774"/>
      <c r="KF180" s="774"/>
      <c r="KG180" s="774"/>
      <c r="KH180" s="774"/>
      <c r="KI180" s="774"/>
      <c r="KJ180" s="769"/>
      <c r="KK180" s="769"/>
      <c r="KL180" s="769"/>
      <c r="KM180" s="774"/>
      <c r="KN180" s="773"/>
      <c r="KO180" s="773"/>
      <c r="KP180" s="773"/>
    </row>
    <row r="181" spans="75:302" ht="14.4" x14ac:dyDescent="0.3">
      <c r="BW181" s="200" t="s">
        <v>250</v>
      </c>
      <c r="BX181" s="201"/>
      <c r="BY181" s="215" t="e">
        <f>SUM(BY173:BY180)</f>
        <v>#REF!</v>
      </c>
      <c r="BZ181" s="215">
        <f>SUM(BZ173:BZ180)</f>
        <v>0</v>
      </c>
      <c r="CA181" s="215">
        <f>SUM(CA173:CA180)</f>
        <v>0</v>
      </c>
      <c r="CB181" s="208"/>
      <c r="CC181" s="1104" t="e">
        <f>#REF!</f>
        <v>#REF!</v>
      </c>
      <c r="CD181" s="1105"/>
      <c r="CE181" s="1105"/>
      <c r="CF181" s="1105"/>
      <c r="CG181" s="1106"/>
      <c r="IR181"/>
      <c r="IS181"/>
      <c r="IT181"/>
      <c r="IU181"/>
      <c r="IV181"/>
      <c r="JC181" s="8"/>
      <c r="JD181" s="467"/>
      <c r="JE181" s="8"/>
      <c r="JF181" s="8"/>
      <c r="JG181" s="8"/>
      <c r="JH181" s="8"/>
      <c r="JI181" s="8"/>
      <c r="JJ181" s="8"/>
      <c r="JK181" s="8"/>
      <c r="JL181" s="8"/>
      <c r="JM181" s="8"/>
      <c r="JN181" s="8"/>
      <c r="JO181" s="8"/>
      <c r="JP181" s="8"/>
      <c r="JQ181" s="8"/>
      <c r="JR181" s="8"/>
      <c r="JS181" s="8"/>
      <c r="JT181" s="8"/>
      <c r="JU181" s="8"/>
      <c r="JV181" s="8"/>
      <c r="JW181" s="8"/>
      <c r="JX181" s="8"/>
      <c r="JY181" s="8"/>
      <c r="JZ181" s="8"/>
      <c r="KA181" s="8"/>
      <c r="KB181" s="8"/>
      <c r="KC181" s="8"/>
      <c r="KD181" s="8"/>
      <c r="KE181" s="774"/>
      <c r="KF181" s="774"/>
      <c r="KG181" s="774"/>
      <c r="KH181" s="774"/>
      <c r="KI181" s="774"/>
      <c r="KJ181" s="775"/>
      <c r="KK181" s="775"/>
      <c r="KL181" s="775"/>
      <c r="KM181" s="774"/>
      <c r="KN181" s="773"/>
      <c r="KO181" s="773"/>
      <c r="KP181" s="773"/>
    </row>
    <row r="182" spans="75:302" ht="15" thickBot="1" x14ac:dyDescent="0.35">
      <c r="BW182" s="1436" t="s">
        <v>1067</v>
      </c>
      <c r="BX182" s="201"/>
      <c r="BY182" s="232"/>
      <c r="BZ182" s="233"/>
      <c r="CA182" s="233"/>
      <c r="CB182" s="208"/>
      <c r="CC182" s="1104" t="e">
        <f>#REF!</f>
        <v>#REF!</v>
      </c>
      <c r="CD182" s="1105"/>
      <c r="CE182" s="1105"/>
      <c r="CF182" s="1105"/>
      <c r="CG182" s="1106"/>
      <c r="IR182"/>
      <c r="IS182"/>
      <c r="IT182"/>
      <c r="IU182"/>
      <c r="IV182"/>
      <c r="JC182" s="8"/>
      <c r="JD182" s="1330" t="s">
        <v>937</v>
      </c>
      <c r="JE182" s="1331"/>
      <c r="JF182" s="1331"/>
      <c r="JG182" s="1331"/>
      <c r="JH182" s="1331"/>
      <c r="JI182" s="1331"/>
      <c r="JJ182" s="1331"/>
      <c r="JK182" s="1331"/>
      <c r="JL182" s="1331"/>
      <c r="JM182" s="1331"/>
      <c r="JN182" s="1331"/>
      <c r="JO182" s="180"/>
      <c r="JP182" s="180"/>
      <c r="JQ182" s="180"/>
      <c r="JR182" s="180"/>
      <c r="JS182" s="180"/>
      <c r="JT182" s="180"/>
      <c r="JU182" s="180"/>
      <c r="JV182" s="180"/>
      <c r="JW182" s="180"/>
      <c r="JX182" s="180"/>
      <c r="JY182" s="180"/>
      <c r="JZ182" s="180"/>
      <c r="KA182" s="180"/>
      <c r="KB182" s="180"/>
      <c r="KC182" s="180"/>
      <c r="KD182" s="180"/>
      <c r="KE182" s="399"/>
      <c r="KF182" s="399"/>
      <c r="KG182" s="399"/>
      <c r="KH182" s="180"/>
      <c r="KI182" s="180"/>
      <c r="KJ182" s="180"/>
      <c r="KK182" s="180"/>
      <c r="KL182" s="180"/>
      <c r="KM182" s="180"/>
      <c r="KN182" s="773"/>
      <c r="KO182" s="773"/>
      <c r="KP182" s="773"/>
    </row>
    <row r="183" spans="75:302" ht="14.4" x14ac:dyDescent="0.3">
      <c r="BW183" s="1437"/>
      <c r="BX183" s="201"/>
      <c r="BY183" s="232"/>
      <c r="BZ183" s="233"/>
      <c r="CA183" s="233"/>
      <c r="CB183" s="208"/>
      <c r="CC183" s="1104" t="e">
        <f>#REF!</f>
        <v>#REF!</v>
      </c>
      <c r="CD183" s="1105"/>
      <c r="CE183" s="1105"/>
      <c r="CF183" s="1105"/>
      <c r="CG183" s="1106"/>
      <c r="IR183"/>
      <c r="IS183"/>
      <c r="IT183"/>
      <c r="IU183"/>
      <c r="IV183"/>
      <c r="JC183" s="8"/>
      <c r="JD183" s="1324" t="e">
        <f>#REF!</f>
        <v>#REF!</v>
      </c>
      <c r="JE183" s="1325"/>
      <c r="JF183" s="1325"/>
      <c r="JG183" s="1325"/>
      <c r="JH183" s="1325"/>
      <c r="JI183" s="1325"/>
      <c r="JJ183" s="1325"/>
      <c r="JK183" s="1325"/>
      <c r="JL183" s="1325"/>
      <c r="JM183" s="1325"/>
      <c r="JN183" s="1325"/>
      <c r="JO183" s="104"/>
      <c r="JP183" s="1332" t="e">
        <f>#REF!</f>
        <v>#REF!</v>
      </c>
      <c r="JQ183" s="1332"/>
      <c r="JR183" s="1332"/>
      <c r="JS183" s="1332"/>
      <c r="JT183" s="1332"/>
      <c r="JU183" s="1332"/>
      <c r="JV183" s="1332"/>
      <c r="JW183" s="1332"/>
      <c r="JX183" s="1332"/>
      <c r="JY183" s="1332"/>
      <c r="JZ183" s="1332"/>
      <c r="KA183" s="1332"/>
      <c r="KB183" s="1332"/>
      <c r="KC183" s="1332"/>
      <c r="KD183" s="1332"/>
      <c r="KE183" s="1332"/>
      <c r="KF183" s="1332"/>
      <c r="KG183" s="104"/>
      <c r="KH183" s="1333" t="e">
        <f>#REF!</f>
        <v>#REF!</v>
      </c>
      <c r="KI183" s="1333"/>
      <c r="KJ183" s="1333"/>
      <c r="KK183" s="1333"/>
      <c r="KL183" s="1333"/>
      <c r="KM183" s="1334"/>
      <c r="KN183" s="773"/>
      <c r="KO183" s="773"/>
      <c r="KP183" s="773"/>
    </row>
    <row r="184" spans="75:302" ht="15" customHeight="1" x14ac:dyDescent="0.3">
      <c r="BW184" s="842" t="s">
        <v>671</v>
      </c>
      <c r="BX184" s="201"/>
      <c r="BY184" s="698" t="e">
        <f>SUM(BY181,BY165,BY171,BY122,BY91,BY84,BY18)</f>
        <v>#REF!</v>
      </c>
      <c r="BZ184" s="698" t="e">
        <f>SUM(BZ181,BZ165,BZ171,BZ122,BZ91,BZ84,BZ18)</f>
        <v>#REF!</v>
      </c>
      <c r="CA184" s="698" t="e">
        <f>CA18+MIN(CA93,CA95)+CA122+CA165+CA171</f>
        <v>#REF!</v>
      </c>
      <c r="CB184" s="208"/>
      <c r="CC184" s="1104" t="e">
        <f>#REF!</f>
        <v>#REF!</v>
      </c>
      <c r="CD184" s="1105"/>
      <c r="CE184" s="1105"/>
      <c r="CF184" s="1105"/>
      <c r="CG184" s="1106"/>
      <c r="IR184"/>
      <c r="IS184"/>
      <c r="IT184"/>
      <c r="IU184"/>
      <c r="IV184"/>
      <c r="JC184" s="8"/>
      <c r="JD184" s="717"/>
      <c r="JE184" s="774"/>
      <c r="JF184" s="774"/>
      <c r="JG184" s="774"/>
      <c r="JH184" s="774"/>
      <c r="JI184" s="774"/>
      <c r="JJ184" s="774"/>
      <c r="JK184" s="774"/>
      <c r="JL184" s="774"/>
      <c r="JM184" s="774"/>
      <c r="JN184" s="774"/>
      <c r="JO184" s="8"/>
      <c r="JP184" s="466" t="s">
        <v>97</v>
      </c>
      <c r="JQ184" s="44"/>
      <c r="JR184" s="44"/>
      <c r="JS184" s="44"/>
      <c r="JT184" s="44"/>
      <c r="JU184" s="44"/>
      <c r="JV184" s="44"/>
      <c r="JW184" s="44"/>
      <c r="JX184" s="44"/>
      <c r="JY184" s="44"/>
      <c r="JZ184" s="44"/>
      <c r="KA184" s="44"/>
      <c r="KB184" s="44"/>
      <c r="KC184" s="44"/>
      <c r="KD184" s="44"/>
      <c r="KE184" s="44"/>
      <c r="KF184" s="44"/>
      <c r="KG184" s="44"/>
      <c r="KH184" s="461" t="s">
        <v>404</v>
      </c>
      <c r="KI184" s="8"/>
      <c r="KJ184" s="8"/>
      <c r="KK184" s="8"/>
      <c r="KL184" s="8"/>
      <c r="KM184" s="110"/>
      <c r="KN184" s="773"/>
      <c r="KO184" s="773"/>
      <c r="KP184" s="773"/>
    </row>
    <row r="185" spans="75:302" ht="14.4" x14ac:dyDescent="0.3">
      <c r="BW185" s="565"/>
      <c r="BX185" s="201"/>
      <c r="BY185" s="845"/>
      <c r="BZ185" s="845"/>
      <c r="CA185" s="845"/>
      <c r="CB185" s="208"/>
      <c r="CC185" s="1104" t="e">
        <f>#REF!</f>
        <v>#REF!</v>
      </c>
      <c r="CD185" s="1105"/>
      <c r="CE185" s="1105"/>
      <c r="CF185" s="1105"/>
      <c r="CG185" s="1106"/>
      <c r="IR185"/>
      <c r="IS185"/>
      <c r="IT185"/>
      <c r="IU185"/>
      <c r="IV185"/>
      <c r="JC185" s="8"/>
      <c r="JD185" s="1335" t="e">
        <f>#REF!</f>
        <v>#REF!</v>
      </c>
      <c r="JE185" s="1336"/>
      <c r="JF185" s="1336"/>
      <c r="JG185" s="1336"/>
      <c r="JH185" s="1336"/>
      <c r="JI185" s="1336"/>
      <c r="JJ185" s="1336"/>
      <c r="JK185" s="1336"/>
      <c r="JL185" s="1336"/>
      <c r="JM185" s="1336"/>
      <c r="JN185" s="1336"/>
      <c r="JO185" s="1336"/>
      <c r="JP185" s="1336"/>
      <c r="JQ185" s="1336"/>
      <c r="JR185" s="1336"/>
      <c r="JS185" s="1336"/>
      <c r="JT185" s="8"/>
      <c r="JU185" s="1352" t="e">
        <f>#REF!</f>
        <v>#REF!</v>
      </c>
      <c r="JV185" s="1352"/>
      <c r="JW185" s="1352"/>
      <c r="JX185" s="1352"/>
      <c r="JY185" s="1352"/>
      <c r="JZ185" s="1352"/>
      <c r="KA185" s="1352"/>
      <c r="KB185" s="1352"/>
      <c r="KC185" s="1352"/>
      <c r="KD185" s="8"/>
      <c r="KE185" s="1353" t="e">
        <f>#REF!</f>
        <v>#REF!</v>
      </c>
      <c r="KF185" s="1353"/>
      <c r="KG185" s="1353"/>
      <c r="KH185" s="1353"/>
      <c r="KI185" s="1353"/>
      <c r="KJ185" s="1353"/>
      <c r="KK185" s="1353"/>
      <c r="KL185" s="1353"/>
      <c r="KM185" s="1354"/>
      <c r="KN185" s="773"/>
      <c r="KO185" s="773"/>
      <c r="KP185" s="773"/>
    </row>
    <row r="186" spans="75:302" ht="14.4" x14ac:dyDescent="0.3">
      <c r="BW186" s="1438" t="s">
        <v>251</v>
      </c>
      <c r="BX186" s="1438"/>
      <c r="BY186" s="1439"/>
      <c r="BZ186" s="1439"/>
      <c r="CA186" s="1439"/>
      <c r="CB186" s="208"/>
      <c r="CC186" s="1104" t="e">
        <f>#REF!</f>
        <v>#REF!</v>
      </c>
      <c r="CD186" s="1105"/>
      <c r="CE186" s="1105"/>
      <c r="CF186" s="1105"/>
      <c r="CG186" s="1106"/>
      <c r="IR186"/>
      <c r="IS186"/>
      <c r="IT186"/>
      <c r="IU186"/>
      <c r="IV186"/>
      <c r="JC186" s="8"/>
      <c r="JD186" s="1326" t="s">
        <v>93</v>
      </c>
      <c r="JE186" s="1327"/>
      <c r="JF186" s="1327"/>
      <c r="JG186" s="1327"/>
      <c r="JH186" s="1327"/>
      <c r="JI186" s="1327"/>
      <c r="JJ186" s="1327"/>
      <c r="JK186" s="1327"/>
      <c r="JL186" s="1327"/>
      <c r="JM186" s="1327"/>
      <c r="JN186" s="1327"/>
      <c r="JO186" s="1327"/>
      <c r="JP186" s="1327"/>
      <c r="JQ186" s="1327"/>
      <c r="JR186" s="1327"/>
      <c r="JS186" s="1327"/>
      <c r="JT186" s="8"/>
      <c r="JU186" s="1328" t="s">
        <v>43</v>
      </c>
      <c r="JV186" s="1328"/>
      <c r="JW186" s="1328"/>
      <c r="JX186" s="1328"/>
      <c r="JY186" s="1328"/>
      <c r="JZ186" s="1328"/>
      <c r="KA186" s="1328"/>
      <c r="KB186" s="1328"/>
      <c r="KC186" s="1328"/>
      <c r="KD186" s="8"/>
      <c r="KE186" s="1327" t="s">
        <v>42</v>
      </c>
      <c r="KF186" s="1327"/>
      <c r="KG186" s="1327"/>
      <c r="KH186" s="1327"/>
      <c r="KI186" s="1327"/>
      <c r="KJ186" s="1327"/>
      <c r="KK186" s="1327"/>
      <c r="KL186" s="1327"/>
      <c r="KM186" s="1329"/>
      <c r="KN186" s="773"/>
      <c r="KO186" s="773"/>
      <c r="KP186" s="773"/>
    </row>
    <row r="187" spans="75:302" ht="14.4" x14ac:dyDescent="0.3">
      <c r="BW187" s="200" t="s">
        <v>252</v>
      </c>
      <c r="BX187" s="201"/>
      <c r="BY187" s="234"/>
      <c r="BZ187" s="235"/>
      <c r="CA187" s="235"/>
      <c r="CB187" s="208"/>
      <c r="CC187" s="1104" t="e">
        <f>#REF!</f>
        <v>#REF!</v>
      </c>
      <c r="CD187" s="1105"/>
      <c r="CE187" s="1105"/>
      <c r="CF187" s="1105"/>
      <c r="CG187" s="1106"/>
      <c r="IR187"/>
      <c r="IS187"/>
      <c r="IT187"/>
      <c r="IU187"/>
      <c r="IV187"/>
      <c r="JC187" s="8"/>
      <c r="JD187" s="51"/>
      <c r="JE187" s="8"/>
      <c r="JF187" s="8"/>
      <c r="JG187" s="8"/>
      <c r="JH187" s="8"/>
      <c r="JI187" s="8"/>
      <c r="JJ187" s="8"/>
      <c r="JK187" s="8"/>
      <c r="JL187" s="8"/>
      <c r="JM187" s="8"/>
      <c r="JN187" s="8"/>
      <c r="JO187" s="8"/>
      <c r="JP187" s="8"/>
      <c r="JQ187" s="8"/>
      <c r="JR187" s="8"/>
      <c r="JS187" s="8"/>
      <c r="JT187" s="8"/>
      <c r="JU187" s="8"/>
      <c r="JV187" s="8"/>
      <c r="JW187" s="8"/>
      <c r="JX187" s="8"/>
      <c r="JY187" s="8"/>
      <c r="JZ187" s="8"/>
      <c r="KA187" s="8"/>
      <c r="KB187" s="46"/>
      <c r="KC187" s="8"/>
      <c r="KD187" s="8"/>
      <c r="KE187" s="8"/>
      <c r="KF187" s="8"/>
      <c r="KG187" s="8"/>
      <c r="KH187" s="8"/>
      <c r="KI187" s="8"/>
      <c r="KJ187" s="8"/>
      <c r="KK187" s="8"/>
      <c r="KL187" s="8"/>
      <c r="KM187" s="110"/>
      <c r="KN187" s="773"/>
      <c r="KO187" s="773"/>
      <c r="KP187" s="773"/>
    </row>
    <row r="188" spans="75:302" ht="14.4" x14ac:dyDescent="0.3">
      <c r="BW188" s="189" t="s">
        <v>711</v>
      </c>
      <c r="BX188" s="228"/>
      <c r="BY188" s="236"/>
      <c r="BZ188" s="203" t="e">
        <f>#REF!</f>
        <v>#REF!</v>
      </c>
      <c r="CA188" s="203" t="e">
        <f>#REF!</f>
        <v>#REF!</v>
      </c>
      <c r="CB188" s="208"/>
      <c r="CC188" s="1104" t="e">
        <f>#REF!</f>
        <v>#REF!</v>
      </c>
      <c r="CD188" s="1105"/>
      <c r="CE188" s="1105"/>
      <c r="CF188" s="1105"/>
      <c r="CG188" s="1106"/>
      <c r="IR188"/>
      <c r="IS188"/>
      <c r="IT188"/>
      <c r="IU188"/>
      <c r="IV188"/>
      <c r="JC188" s="8"/>
      <c r="JD188" s="462" t="s">
        <v>41</v>
      </c>
      <c r="JE188" s="772"/>
      <c r="JF188" s="772"/>
      <c r="JG188" s="388"/>
      <c r="JH188" s="389"/>
      <c r="JI188" s="389"/>
      <c r="JJ188" s="390"/>
      <c r="JK188" s="1402" t="e">
        <f>#REF!</f>
        <v>#REF!</v>
      </c>
      <c r="JL188" s="1403"/>
      <c r="JM188" s="1404"/>
      <c r="JN188" s="8"/>
      <c r="JO188" s="8"/>
      <c r="JP188" s="8"/>
      <c r="JQ188" s="8"/>
      <c r="JR188" s="8"/>
      <c r="JS188" s="8"/>
      <c r="JT188" s="8"/>
      <c r="JU188" s="8"/>
      <c r="JV188" s="8"/>
      <c r="JW188" s="8"/>
      <c r="JX188" s="8"/>
      <c r="JY188" s="8"/>
      <c r="JZ188" s="8"/>
      <c r="KA188" s="8"/>
      <c r="KB188" s="8"/>
      <c r="KC188" s="8"/>
      <c r="KD188" s="8"/>
      <c r="KE188" s="774"/>
      <c r="KF188" s="774"/>
      <c r="KG188" s="774"/>
      <c r="KH188" s="774"/>
      <c r="KI188" s="774"/>
      <c r="KJ188" s="1405"/>
      <c r="KK188" s="1405"/>
      <c r="KL188" s="1405"/>
      <c r="KM188" s="110"/>
      <c r="KN188" s="773"/>
      <c r="KO188" s="773"/>
      <c r="KP188" s="773"/>
    </row>
    <row r="189" spans="75:302" ht="14.4" x14ac:dyDescent="0.3">
      <c r="BW189" s="189" t="s">
        <v>253</v>
      </c>
      <c r="BX189" s="228"/>
      <c r="BY189" s="236"/>
      <c r="BZ189" s="203" t="e">
        <f>#REF!</f>
        <v>#REF!</v>
      </c>
      <c r="CA189" s="203" t="e">
        <f>#REF!</f>
        <v>#REF!</v>
      </c>
      <c r="CB189" s="208"/>
      <c r="CC189" s="1104" t="e">
        <f>#REF!</f>
        <v>#REF!</v>
      </c>
      <c r="CD189" s="1105"/>
      <c r="CE189" s="1105"/>
      <c r="CF189" s="1105"/>
      <c r="CG189" s="1106"/>
      <c r="IR189"/>
      <c r="IS189"/>
      <c r="IT189"/>
      <c r="IU189"/>
      <c r="IV189"/>
      <c r="JC189" s="8"/>
      <c r="JD189" s="463"/>
      <c r="JE189" s="8"/>
      <c r="JF189" s="8"/>
      <c r="JG189" s="8"/>
      <c r="JH189" s="8"/>
      <c r="JI189" s="8"/>
      <c r="JJ189" s="8"/>
      <c r="JK189" s="8"/>
      <c r="JL189" s="8"/>
      <c r="JM189" s="8"/>
      <c r="JN189" s="8"/>
      <c r="JO189" s="8"/>
      <c r="JP189" s="8"/>
      <c r="JQ189" s="8"/>
      <c r="JR189" s="8"/>
      <c r="JS189" s="8"/>
      <c r="JT189" s="8"/>
      <c r="JU189" s="8"/>
      <c r="JV189" s="8"/>
      <c r="JW189" s="8"/>
      <c r="JX189" s="8"/>
      <c r="JY189" s="8"/>
      <c r="JZ189" s="8"/>
      <c r="KA189" s="8"/>
      <c r="KB189" s="8"/>
      <c r="KC189" s="8"/>
      <c r="KD189" s="8"/>
      <c r="KE189" s="8"/>
      <c r="KF189" s="8"/>
      <c r="KG189" s="774"/>
      <c r="KH189" s="774"/>
      <c r="KI189" s="774"/>
      <c r="KJ189" s="8"/>
      <c r="KK189" s="8"/>
      <c r="KL189" s="8"/>
      <c r="KM189" s="110"/>
      <c r="KN189" s="773"/>
      <c r="KO189" s="773"/>
      <c r="KP189" s="773"/>
    </row>
    <row r="190" spans="75:302" ht="15" customHeight="1" thickBot="1" x14ac:dyDescent="0.35">
      <c r="BW190" s="189" t="s">
        <v>672</v>
      </c>
      <c r="BX190" s="228"/>
      <c r="BY190" s="236"/>
      <c r="BZ190" s="203" t="e">
        <f>#REF!</f>
        <v>#REF!</v>
      </c>
      <c r="CA190" s="203" t="e">
        <f>#REF!</f>
        <v>#REF!</v>
      </c>
      <c r="CB190" s="208"/>
      <c r="CC190" s="1104" t="e">
        <f>#REF!</f>
        <v>#REF!</v>
      </c>
      <c r="CD190" s="1105"/>
      <c r="CE190" s="1105"/>
      <c r="CF190" s="1105"/>
      <c r="CG190" s="1106"/>
      <c r="IR190"/>
      <c r="IS190"/>
      <c r="IT190"/>
      <c r="IU190"/>
      <c r="IV190"/>
      <c r="JC190" s="8"/>
      <c r="JD190" s="464" t="s">
        <v>417</v>
      </c>
      <c r="JE190" s="465"/>
      <c r="JF190" s="465"/>
      <c r="JG190" s="465"/>
      <c r="JH190" s="465"/>
      <c r="JI190" s="465"/>
      <c r="JJ190" s="465"/>
      <c r="JK190" s="465"/>
      <c r="JL190" s="465"/>
      <c r="JM190" s="465"/>
      <c r="JN190" s="465"/>
      <c r="JO190" s="465"/>
      <c r="JP190" s="465"/>
      <c r="JQ190" s="465"/>
      <c r="JR190" s="465"/>
      <c r="JS190" s="465"/>
      <c r="JT190" s="465"/>
      <c r="JU190" s="465"/>
      <c r="JV190" s="465"/>
      <c r="JW190" s="465"/>
      <c r="JX190" s="465"/>
      <c r="JY190" s="465"/>
      <c r="JZ190" s="465"/>
      <c r="KA190" s="465"/>
      <c r="KB190" s="465"/>
      <c r="KC190" s="465"/>
      <c r="KD190" s="45"/>
      <c r="KE190" s="770"/>
      <c r="KF190" s="770"/>
      <c r="KG190" s="770"/>
      <c r="KH190" s="770"/>
      <c r="KI190" s="770"/>
      <c r="KJ190" s="1406" t="e">
        <f>#REF!</f>
        <v>#REF!</v>
      </c>
      <c r="KK190" s="1406"/>
      <c r="KL190" s="1406"/>
      <c r="KM190" s="771"/>
      <c r="KN190" s="773"/>
      <c r="KO190" s="773"/>
      <c r="KP190" s="773"/>
    </row>
    <row r="191" spans="75:302" ht="26.25" customHeight="1" thickBot="1" x14ac:dyDescent="0.35">
      <c r="BW191" s="189" t="s">
        <v>254</v>
      </c>
      <c r="BX191" s="228"/>
      <c r="BY191" s="236"/>
      <c r="BZ191" s="203" t="e">
        <f>#REF!</f>
        <v>#REF!</v>
      </c>
      <c r="CA191" s="203" t="e">
        <f>#REF!</f>
        <v>#REF!</v>
      </c>
      <c r="CB191" s="208"/>
      <c r="CC191" s="1104" t="e">
        <f>#REF!</f>
        <v>#REF!</v>
      </c>
      <c r="CD191" s="1105"/>
      <c r="CE191" s="1105"/>
      <c r="CF191" s="1105"/>
      <c r="CG191" s="1106"/>
      <c r="IR191"/>
      <c r="IS191"/>
      <c r="IT191"/>
      <c r="IU191"/>
      <c r="IV191"/>
      <c r="JC191" s="180"/>
      <c r="JD191" s="1424" t="s">
        <v>728</v>
      </c>
      <c r="JE191" s="1424"/>
      <c r="JF191" s="1424"/>
      <c r="JG191" s="1424"/>
      <c r="JH191" s="1424"/>
      <c r="JI191" s="1424"/>
      <c r="JJ191" s="1424"/>
      <c r="JK191" s="1424"/>
      <c r="JL191" s="1424"/>
      <c r="JM191" s="1424"/>
      <c r="JN191" s="1424"/>
      <c r="JO191" s="180"/>
      <c r="JP191" s="180"/>
      <c r="JQ191" s="180"/>
      <c r="JR191" s="180"/>
      <c r="JS191" s="180"/>
      <c r="JT191" s="180"/>
      <c r="JU191" s="180"/>
      <c r="JV191" s="180"/>
      <c r="JW191" s="180"/>
      <c r="JX191" s="180"/>
      <c r="JY191" s="180"/>
      <c r="JZ191" s="180"/>
      <c r="KA191" s="180"/>
      <c r="KB191" s="180"/>
      <c r="KC191" s="180"/>
      <c r="KD191" s="180"/>
      <c r="KE191" s="399"/>
      <c r="KF191" s="399"/>
      <c r="KG191" s="399"/>
      <c r="KH191" s="180"/>
      <c r="KI191" s="180"/>
      <c r="KJ191" s="180"/>
      <c r="KK191" s="180"/>
      <c r="KL191" s="180"/>
      <c r="KM191" s="180"/>
      <c r="KN191" s="40"/>
      <c r="KO191" s="40"/>
      <c r="KP191" s="40"/>
    </row>
    <row r="192" spans="75:302" ht="14.4" x14ac:dyDescent="0.3">
      <c r="BW192" s="201" t="s">
        <v>255</v>
      </c>
      <c r="BX192" s="201"/>
      <c r="BY192" s="237"/>
      <c r="BZ192" s="219" t="e">
        <f>BZ184-SUM(BZ188:BZ191)</f>
        <v>#REF!</v>
      </c>
      <c r="CA192" s="215" t="e">
        <f>CA184-SUM(CA188:CA191)</f>
        <v>#REF!</v>
      </c>
      <c r="CB192" s="208"/>
      <c r="CC192" s="1104" t="e">
        <f>#REF!</f>
        <v>#REF!</v>
      </c>
      <c r="CD192" s="1105"/>
      <c r="CE192" s="1105"/>
      <c r="CF192" s="1105"/>
      <c r="CG192" s="1106"/>
      <c r="IR192"/>
      <c r="IS192"/>
      <c r="IT192"/>
      <c r="IU192"/>
      <c r="IV192"/>
      <c r="JC192" s="8"/>
      <c r="JD192" s="1324" t="e">
        <f>#REF!</f>
        <v>#REF!</v>
      </c>
      <c r="JE192" s="1325"/>
      <c r="JF192" s="1325"/>
      <c r="JG192" s="1325"/>
      <c r="JH192" s="1325"/>
      <c r="JI192" s="1325"/>
      <c r="JJ192" s="1325"/>
      <c r="JK192" s="1325"/>
      <c r="JL192" s="1325"/>
      <c r="JM192" s="1325"/>
      <c r="JN192" s="1325"/>
      <c r="JO192" s="104"/>
      <c r="JP192" s="1332" t="e">
        <f>#REF!</f>
        <v>#REF!</v>
      </c>
      <c r="JQ192" s="1332"/>
      <c r="JR192" s="1332"/>
      <c r="JS192" s="1332"/>
      <c r="JT192" s="1332"/>
      <c r="JU192" s="1332"/>
      <c r="JV192" s="1332"/>
      <c r="JW192" s="1332"/>
      <c r="JX192" s="1332"/>
      <c r="JY192" s="1332"/>
      <c r="JZ192" s="1332"/>
      <c r="KA192" s="1332"/>
      <c r="KB192" s="1332"/>
      <c r="KC192" s="1332"/>
      <c r="KD192" s="1332"/>
      <c r="KE192" s="1332"/>
      <c r="KF192" s="1332"/>
      <c r="KG192" s="104"/>
      <c r="KH192" s="1333" t="e">
        <f>#REF!</f>
        <v>#REF!</v>
      </c>
      <c r="KI192" s="1333"/>
      <c r="KJ192" s="1333"/>
      <c r="KK192" s="1333"/>
      <c r="KL192" s="1333"/>
      <c r="KM192" s="1334"/>
      <c r="KN192" s="773"/>
      <c r="KO192" s="773"/>
      <c r="KP192" s="773"/>
    </row>
    <row r="193" spans="75:302" ht="14.4" x14ac:dyDescent="0.3">
      <c r="BW193" s="189" t="s">
        <v>256</v>
      </c>
      <c r="BX193" s="228"/>
      <c r="BY193" s="238"/>
      <c r="BZ193" s="239"/>
      <c r="CA193" s="240" t="e">
        <f>#REF!</f>
        <v>#REF!</v>
      </c>
      <c r="CB193" s="208"/>
      <c r="CC193" s="1104" t="e">
        <f>#REF!</f>
        <v>#REF!</v>
      </c>
      <c r="CD193" s="1105"/>
      <c r="CE193" s="1105"/>
      <c r="CF193" s="1105"/>
      <c r="CG193" s="1106"/>
      <c r="IR193"/>
      <c r="IS193"/>
      <c r="IT193"/>
      <c r="IU193"/>
      <c r="IV193"/>
      <c r="JC193" s="8"/>
      <c r="JD193" s="717"/>
      <c r="JE193" s="774"/>
      <c r="JF193" s="774"/>
      <c r="JG193" s="774"/>
      <c r="JH193" s="774"/>
      <c r="JI193" s="774"/>
      <c r="JJ193" s="774"/>
      <c r="JK193" s="774"/>
      <c r="JL193" s="774"/>
      <c r="JM193" s="774"/>
      <c r="JN193" s="774"/>
      <c r="JO193" s="8"/>
      <c r="JP193" s="466" t="s">
        <v>97</v>
      </c>
      <c r="JQ193" s="44"/>
      <c r="JR193" s="44"/>
      <c r="JS193" s="44"/>
      <c r="JT193" s="44"/>
      <c r="JU193" s="44"/>
      <c r="JV193" s="44"/>
      <c r="JW193" s="44"/>
      <c r="JX193" s="44"/>
      <c r="JY193" s="44"/>
      <c r="JZ193" s="44"/>
      <c r="KA193" s="44"/>
      <c r="KB193" s="44"/>
      <c r="KC193" s="44"/>
      <c r="KD193" s="44"/>
      <c r="KE193" s="44"/>
      <c r="KF193" s="44"/>
      <c r="KG193" s="44"/>
      <c r="KH193" s="461" t="s">
        <v>404</v>
      </c>
      <c r="KI193" s="8"/>
      <c r="KJ193" s="8"/>
      <c r="KK193" s="8"/>
      <c r="KL193" s="8"/>
      <c r="KM193" s="110"/>
      <c r="KN193" s="773"/>
      <c r="KO193" s="773"/>
      <c r="KP193" s="773"/>
    </row>
    <row r="194" spans="75:302" ht="14.4" x14ac:dyDescent="0.3">
      <c r="BW194" s="241" t="s">
        <v>257</v>
      </c>
      <c r="BX194" s="241"/>
      <c r="BY194" s="242"/>
      <c r="BZ194" s="215" t="e">
        <f>BZ192</f>
        <v>#REF!</v>
      </c>
      <c r="CA194" s="215" t="e">
        <f>ROUND(CA192*CA193,0)</f>
        <v>#REF!</v>
      </c>
      <c r="CB194" s="208"/>
      <c r="CC194" s="1104" t="e">
        <f>#REF!</f>
        <v>#REF!</v>
      </c>
      <c r="CD194" s="1105"/>
      <c r="CE194" s="1105"/>
      <c r="CF194" s="1105"/>
      <c r="CG194" s="1106"/>
      <c r="IR194"/>
      <c r="IS194"/>
      <c r="IT194"/>
      <c r="IU194"/>
      <c r="IV194"/>
      <c r="JC194" s="8"/>
      <c r="JD194" s="1335" t="e">
        <f>#REF!</f>
        <v>#REF!</v>
      </c>
      <c r="JE194" s="1336"/>
      <c r="JF194" s="1336"/>
      <c r="JG194" s="1336"/>
      <c r="JH194" s="1336"/>
      <c r="JI194" s="1336"/>
      <c r="JJ194" s="1336"/>
      <c r="JK194" s="1336"/>
      <c r="JL194" s="1336"/>
      <c r="JM194" s="1336"/>
      <c r="JN194" s="1336"/>
      <c r="JO194" s="1336"/>
      <c r="JP194" s="1336"/>
      <c r="JQ194" s="1336"/>
      <c r="JR194" s="1336"/>
      <c r="JS194" s="1336"/>
      <c r="JT194" s="8"/>
      <c r="JU194" s="1352" t="e">
        <f>#REF!</f>
        <v>#REF!</v>
      </c>
      <c r="JV194" s="1352"/>
      <c r="JW194" s="1352"/>
      <c r="JX194" s="1352"/>
      <c r="JY194" s="1352"/>
      <c r="JZ194" s="1352"/>
      <c r="KA194" s="1352"/>
      <c r="KB194" s="1352"/>
      <c r="KC194" s="1352"/>
      <c r="KD194" s="8"/>
      <c r="KE194" s="1353" t="e">
        <f>#REF!</f>
        <v>#REF!</v>
      </c>
      <c r="KF194" s="1353"/>
      <c r="KG194" s="1353"/>
      <c r="KH194" s="1353"/>
      <c r="KI194" s="1353"/>
      <c r="KJ194" s="1353"/>
      <c r="KK194" s="1353"/>
      <c r="KL194" s="1353"/>
      <c r="KM194" s="1354"/>
      <c r="KN194" s="773"/>
      <c r="KO194" s="773"/>
      <c r="KP194" s="773"/>
    </row>
    <row r="195" spans="75:302" ht="14.4" x14ac:dyDescent="0.3">
      <c r="BW195" s="193" t="s">
        <v>258</v>
      </c>
      <c r="BX195" s="190"/>
      <c r="BY195" s="243"/>
      <c r="BZ195" s="244" t="e">
        <f>#REF!</f>
        <v>#REF!</v>
      </c>
      <c r="CA195" s="244" t="e">
        <f>#REF!</f>
        <v>#REF!</v>
      </c>
      <c r="CB195" s="208"/>
      <c r="CC195" s="1104" t="e">
        <f>#REF!</f>
        <v>#REF!</v>
      </c>
      <c r="CD195" s="1105"/>
      <c r="CE195" s="1105"/>
      <c r="CF195" s="1105"/>
      <c r="CG195" s="1106"/>
      <c r="IR195"/>
      <c r="IS195"/>
      <c r="IT195"/>
      <c r="IU195"/>
      <c r="IV195"/>
      <c r="JC195" s="8"/>
      <c r="JD195" s="1326" t="s">
        <v>93</v>
      </c>
      <c r="JE195" s="1327"/>
      <c r="JF195" s="1327"/>
      <c r="JG195" s="1327"/>
      <c r="JH195" s="1327"/>
      <c r="JI195" s="1327"/>
      <c r="JJ195" s="1327"/>
      <c r="JK195" s="1327"/>
      <c r="JL195" s="1327"/>
      <c r="JM195" s="1327"/>
      <c r="JN195" s="1327"/>
      <c r="JO195" s="1327"/>
      <c r="JP195" s="1327"/>
      <c r="JQ195" s="1327"/>
      <c r="JR195" s="1327"/>
      <c r="JS195" s="1327"/>
      <c r="JT195" s="8"/>
      <c r="JU195" s="1328" t="s">
        <v>43</v>
      </c>
      <c r="JV195" s="1328"/>
      <c r="JW195" s="1328"/>
      <c r="JX195" s="1328"/>
      <c r="JY195" s="1328"/>
      <c r="JZ195" s="1328"/>
      <c r="KA195" s="1328"/>
      <c r="KB195" s="1328"/>
      <c r="KC195" s="1328"/>
      <c r="KD195" s="8"/>
      <c r="KE195" s="1327" t="s">
        <v>42</v>
      </c>
      <c r="KF195" s="1327"/>
      <c r="KG195" s="1327"/>
      <c r="KH195" s="1327"/>
      <c r="KI195" s="1327"/>
      <c r="KJ195" s="1327"/>
      <c r="KK195" s="1327"/>
      <c r="KL195" s="1327"/>
      <c r="KM195" s="1329"/>
      <c r="KN195" s="773"/>
      <c r="KO195" s="773"/>
      <c r="KP195" s="773"/>
    </row>
    <row r="196" spans="75:302" ht="14.4" x14ac:dyDescent="0.3">
      <c r="BW196" s="241" t="s">
        <v>259</v>
      </c>
      <c r="BX196" s="241"/>
      <c r="BY196" s="215" t="e">
        <f>BZ196+CA196</f>
        <v>#REF!</v>
      </c>
      <c r="BZ196" s="215" t="e">
        <f>BZ194*BZ195</f>
        <v>#REF!</v>
      </c>
      <c r="CA196" s="215" t="e">
        <f>CA194*CA195</f>
        <v>#REF!</v>
      </c>
      <c r="CB196" s="208"/>
      <c r="CC196" s="1104" t="e">
        <f>#REF!</f>
        <v>#REF!</v>
      </c>
      <c r="CD196" s="1105"/>
      <c r="CE196" s="1105"/>
      <c r="CF196" s="1105"/>
      <c r="CG196" s="1106"/>
      <c r="IR196"/>
      <c r="IS196"/>
      <c r="IT196"/>
      <c r="IU196"/>
      <c r="IV196"/>
      <c r="JC196" s="8"/>
      <c r="JD196" s="51"/>
      <c r="JE196" s="8"/>
      <c r="JF196" s="8"/>
      <c r="JG196" s="8"/>
      <c r="JH196" s="8"/>
      <c r="JI196" s="8"/>
      <c r="JJ196" s="8"/>
      <c r="JK196" s="8"/>
      <c r="JL196" s="8"/>
      <c r="JM196" s="8"/>
      <c r="JN196" s="8"/>
      <c r="JO196" s="8"/>
      <c r="JP196" s="8"/>
      <c r="JQ196" s="8"/>
      <c r="JR196" s="8"/>
      <c r="JS196" s="8"/>
      <c r="JT196" s="8"/>
      <c r="JU196" s="8"/>
      <c r="JV196" s="8"/>
      <c r="JW196" s="8"/>
      <c r="JX196" s="8"/>
      <c r="JY196" s="8"/>
      <c r="JZ196" s="8"/>
      <c r="KA196" s="8"/>
      <c r="KB196" s="46"/>
      <c r="KC196" s="8"/>
      <c r="KD196" s="8"/>
      <c r="KE196" s="8"/>
      <c r="KF196" s="8"/>
      <c r="KG196" s="8"/>
      <c r="KH196" s="8"/>
      <c r="KI196" s="8"/>
      <c r="KJ196" s="8"/>
      <c r="KK196" s="8"/>
      <c r="KL196" s="8"/>
      <c r="KM196" s="110"/>
      <c r="KN196" s="773"/>
      <c r="KO196" s="773"/>
      <c r="KP196" s="773"/>
    </row>
    <row r="197" spans="75:302" ht="12.75" customHeight="1" x14ac:dyDescent="0.3">
      <c r="BW197" s="245" t="s">
        <v>779</v>
      </c>
      <c r="BX197" s="246"/>
      <c r="BY197" s="238"/>
      <c r="BZ197" s="247" t="e">
        <f>#REF!</f>
        <v>#REF!</v>
      </c>
      <c r="CA197" s="247" t="e">
        <f>#REF!</f>
        <v>#REF!</v>
      </c>
      <c r="CB197" s="208"/>
      <c r="CC197" s="1104" t="e">
        <f>#REF!</f>
        <v>#REF!</v>
      </c>
      <c r="CD197" s="1105"/>
      <c r="CE197" s="1105"/>
      <c r="CF197" s="1105"/>
      <c r="CG197" s="1106"/>
      <c r="IR197"/>
      <c r="IS197"/>
      <c r="IT197"/>
      <c r="IU197"/>
      <c r="IV197"/>
      <c r="JC197" s="8"/>
      <c r="JD197" s="462" t="s">
        <v>41</v>
      </c>
      <c r="JE197" s="772"/>
      <c r="JF197" s="772"/>
      <c r="JG197" s="388"/>
      <c r="JH197" s="389"/>
      <c r="JI197" s="389"/>
      <c r="JJ197" s="390"/>
      <c r="JK197" s="1402" t="e">
        <f>#REF!</f>
        <v>#REF!</v>
      </c>
      <c r="JL197" s="1403"/>
      <c r="JM197" s="1404"/>
      <c r="JN197" s="8"/>
      <c r="JO197" s="8"/>
      <c r="JP197" s="8"/>
      <c r="JQ197" s="8"/>
      <c r="JR197" s="8"/>
      <c r="JS197" s="8"/>
      <c r="JT197" s="8"/>
      <c r="JU197" s="8"/>
      <c r="JV197" s="8"/>
      <c r="JW197" s="8"/>
      <c r="JX197" s="8"/>
      <c r="JY197" s="8"/>
      <c r="JZ197" s="8"/>
      <c r="KA197" s="8"/>
      <c r="KB197" s="8"/>
      <c r="KC197" s="8"/>
      <c r="KD197" s="8"/>
      <c r="KE197" s="774"/>
      <c r="KF197" s="774"/>
      <c r="KG197" s="774"/>
      <c r="KH197" s="774"/>
      <c r="KI197" s="774"/>
      <c r="KJ197" s="1405"/>
      <c r="KK197" s="1405"/>
      <c r="KL197" s="1405"/>
      <c r="KM197" s="110"/>
      <c r="KN197" s="773"/>
      <c r="KO197" s="773"/>
      <c r="KP197" s="773"/>
    </row>
    <row r="198" spans="75:302" ht="14.4" x14ac:dyDescent="0.3">
      <c r="BW198" s="241" t="s">
        <v>260</v>
      </c>
      <c r="BX198" s="241"/>
      <c r="BY198" s="219" t="e">
        <f>+BZ198+CA198</f>
        <v>#REF!</v>
      </c>
      <c r="BZ198" s="219" t="e">
        <f>BZ196*BZ197</f>
        <v>#REF!</v>
      </c>
      <c r="CA198" s="219" t="e">
        <f>CA196*CA197</f>
        <v>#REF!</v>
      </c>
      <c r="CB198" s="208"/>
      <c r="CC198" s="1104" t="e">
        <f>#REF!</f>
        <v>#REF!</v>
      </c>
      <c r="CD198" s="1105"/>
      <c r="CE198" s="1105"/>
      <c r="CF198" s="1105"/>
      <c r="CG198" s="1106"/>
      <c r="IR198"/>
      <c r="IS198"/>
      <c r="IT198"/>
      <c r="IU198"/>
      <c r="IV198"/>
      <c r="JC198" s="8"/>
      <c r="JD198" s="463"/>
      <c r="JE198" s="8"/>
      <c r="JF198" s="8"/>
      <c r="JG198" s="8"/>
      <c r="JH198" s="8"/>
      <c r="JI198" s="8"/>
      <c r="JJ198" s="8"/>
      <c r="JK198" s="8"/>
      <c r="JL198" s="8"/>
      <c r="JM198" s="8"/>
      <c r="JN198" s="8"/>
      <c r="JO198" s="8"/>
      <c r="JP198" s="8"/>
      <c r="JQ198" s="8"/>
      <c r="JR198" s="8"/>
      <c r="JS198" s="8"/>
      <c r="JT198" s="8"/>
      <c r="JU198" s="8"/>
      <c r="JV198" s="8"/>
      <c r="JW198" s="8"/>
      <c r="JX198" s="8"/>
      <c r="JY198" s="8"/>
      <c r="JZ198" s="8"/>
      <c r="KA198" s="8"/>
      <c r="KB198" s="8"/>
      <c r="KC198" s="8"/>
      <c r="KD198" s="8"/>
      <c r="KE198" s="8"/>
      <c r="KF198" s="8"/>
      <c r="KG198" s="774"/>
      <c r="KH198" s="774"/>
      <c r="KI198" s="774"/>
      <c r="KJ198" s="8"/>
      <c r="KK198" s="8"/>
      <c r="KL198" s="8"/>
      <c r="KM198" s="110"/>
      <c r="KN198" s="773"/>
      <c r="KO198" s="773"/>
      <c r="KP198" s="773"/>
    </row>
    <row r="199" spans="75:302" ht="12.75" customHeight="1" thickBot="1" x14ac:dyDescent="0.35">
      <c r="BW199" s="241" t="s">
        <v>733</v>
      </c>
      <c r="BX199" s="241"/>
      <c r="BY199" s="186"/>
      <c r="BZ199" s="697"/>
      <c r="CA199" s="697"/>
      <c r="CB199" s="697"/>
      <c r="CC199" s="697"/>
      <c r="CD199" s="697"/>
      <c r="CE199" s="186"/>
      <c r="CF199" s="186"/>
      <c r="CG199" s="845"/>
      <c r="JC199" s="8"/>
      <c r="JD199" s="464" t="s">
        <v>417</v>
      </c>
      <c r="JE199" s="465"/>
      <c r="JF199" s="465"/>
      <c r="JG199" s="465"/>
      <c r="JH199" s="465"/>
      <c r="JI199" s="465"/>
      <c r="JJ199" s="465"/>
      <c r="JK199" s="465"/>
      <c r="JL199" s="465"/>
      <c r="JM199" s="465"/>
      <c r="JN199" s="465"/>
      <c r="JO199" s="465"/>
      <c r="JP199" s="465"/>
      <c r="JQ199" s="465"/>
      <c r="JR199" s="465"/>
      <c r="JS199" s="465"/>
      <c r="JT199" s="465"/>
      <c r="JU199" s="465"/>
      <c r="JV199" s="465"/>
      <c r="JW199" s="465"/>
      <c r="JX199" s="465"/>
      <c r="JY199" s="465"/>
      <c r="JZ199" s="465"/>
      <c r="KA199" s="465"/>
      <c r="KB199" s="465"/>
      <c r="KC199" s="465"/>
      <c r="KD199" s="45"/>
      <c r="KE199" s="770"/>
      <c r="KF199" s="770"/>
      <c r="KG199" s="770"/>
      <c r="KH199" s="770"/>
      <c r="KI199" s="770"/>
      <c r="KJ199" s="1406" t="e">
        <f>#REF!</f>
        <v>#REF!</v>
      </c>
      <c r="KK199" s="1406"/>
      <c r="KL199" s="1406"/>
      <c r="KM199" s="771"/>
      <c r="KN199" s="773"/>
      <c r="KO199" s="773"/>
      <c r="KP199" s="773"/>
    </row>
    <row r="200" spans="75:302" ht="14.4" x14ac:dyDescent="0.3">
      <c r="BW200" s="1103" t="s">
        <v>911</v>
      </c>
      <c r="BX200" s="1103"/>
      <c r="BY200" s="1103"/>
      <c r="BZ200" s="186"/>
      <c r="CA200" s="186"/>
      <c r="CB200" s="697"/>
      <c r="CC200" s="697"/>
      <c r="CD200" s="697"/>
      <c r="CE200" s="186"/>
      <c r="CF200" s="186"/>
      <c r="CG200" s="249"/>
      <c r="JC200" s="8"/>
      <c r="JD200" s="467"/>
      <c r="JE200" s="8"/>
      <c r="JF200" s="8"/>
      <c r="JG200" s="8"/>
      <c r="JH200" s="8"/>
      <c r="JI200" s="8"/>
      <c r="JJ200" s="8"/>
      <c r="JK200" s="8"/>
      <c r="JL200" s="8"/>
      <c r="JM200" s="8"/>
      <c r="JN200" s="8"/>
      <c r="JO200" s="8"/>
      <c r="JP200" s="8"/>
      <c r="JQ200" s="8"/>
      <c r="JR200" s="8"/>
      <c r="JS200" s="8"/>
      <c r="JT200" s="8"/>
      <c r="JU200" s="8"/>
      <c r="JV200" s="8"/>
      <c r="JW200" s="8"/>
      <c r="JX200" s="8"/>
      <c r="JY200" s="8"/>
      <c r="JZ200" s="8"/>
      <c r="KA200" s="8"/>
      <c r="KB200" s="8"/>
      <c r="KC200" s="8"/>
      <c r="KD200" s="8"/>
      <c r="KE200" s="774"/>
      <c r="KF200" s="774"/>
      <c r="KG200" s="774"/>
      <c r="KH200" s="774"/>
      <c r="KI200" s="774"/>
      <c r="KJ200" s="775"/>
      <c r="KK200" s="775"/>
      <c r="KL200" s="775"/>
      <c r="KM200" s="774"/>
      <c r="KN200" s="773"/>
      <c r="KO200" s="773"/>
      <c r="KP200" s="773"/>
    </row>
    <row r="201" spans="75:302" ht="15" thickBot="1" x14ac:dyDescent="0.35">
      <c r="BW201" s="1103"/>
      <c r="BX201" s="1103"/>
      <c r="BY201" s="1103"/>
      <c r="BZ201" s="186"/>
      <c r="CA201" s="186"/>
      <c r="CB201" s="699"/>
      <c r="CC201" s="697"/>
      <c r="CD201" s="697"/>
      <c r="CE201" s="186"/>
      <c r="CF201" s="186"/>
      <c r="CG201" s="249"/>
      <c r="JC201" s="180"/>
      <c r="JD201" s="1330" t="s">
        <v>729</v>
      </c>
      <c r="JE201" s="1331"/>
      <c r="JF201" s="1331"/>
      <c r="JG201" s="1331"/>
      <c r="JH201" s="1331"/>
      <c r="JI201" s="1331"/>
      <c r="JJ201" s="1331"/>
      <c r="JK201" s="1331"/>
      <c r="JL201" s="1331"/>
      <c r="JM201" s="1331"/>
      <c r="JN201" s="1331"/>
      <c r="JO201" s="180"/>
      <c r="JP201" s="180"/>
      <c r="JQ201" s="180"/>
      <c r="JR201" s="180"/>
      <c r="JS201" s="180"/>
      <c r="JT201" s="180"/>
      <c r="JU201" s="180"/>
      <c r="JV201" s="180"/>
      <c r="JW201" s="180"/>
      <c r="JX201" s="180"/>
      <c r="JY201" s="180"/>
      <c r="JZ201" s="180"/>
      <c r="KA201" s="180"/>
      <c r="KB201" s="180"/>
      <c r="KC201" s="180"/>
      <c r="KD201" s="180"/>
      <c r="KE201" s="399"/>
      <c r="KF201" s="399"/>
      <c r="KG201" s="399"/>
      <c r="KH201" s="180"/>
      <c r="KI201" s="180"/>
      <c r="KJ201" s="180"/>
      <c r="KK201" s="180"/>
      <c r="KL201" s="180"/>
      <c r="KM201" s="180"/>
      <c r="KN201" s="40"/>
      <c r="KO201" s="40"/>
      <c r="KP201" s="40"/>
    </row>
    <row r="202" spans="75:302" ht="12.75" customHeight="1" thickBot="1" x14ac:dyDescent="0.35">
      <c r="BW202" s="697"/>
      <c r="BX202" s="697"/>
      <c r="BY202" s="697"/>
      <c r="BZ202" s="699"/>
      <c r="CA202" s="699"/>
      <c r="CB202" s="699"/>
      <c r="CC202" s="697"/>
      <c r="CD202" s="697"/>
      <c r="CE202" s="186"/>
      <c r="CF202" s="186"/>
      <c r="CG202" s="249"/>
      <c r="JC202" s="8"/>
      <c r="JD202" s="1324" t="e">
        <f>#REF!</f>
        <v>#REF!</v>
      </c>
      <c r="JE202" s="1325"/>
      <c r="JF202" s="1325"/>
      <c r="JG202" s="1325"/>
      <c r="JH202" s="1325"/>
      <c r="JI202" s="1325"/>
      <c r="JJ202" s="1325"/>
      <c r="JK202" s="1325"/>
      <c r="JL202" s="1325"/>
      <c r="JM202" s="1325"/>
      <c r="JN202" s="1325"/>
      <c r="JO202" s="104"/>
      <c r="JP202" s="1332" t="e">
        <f>#REF!</f>
        <v>#REF!</v>
      </c>
      <c r="JQ202" s="1332"/>
      <c r="JR202" s="1332"/>
      <c r="JS202" s="1332"/>
      <c r="JT202" s="1332"/>
      <c r="JU202" s="1332"/>
      <c r="JV202" s="1332"/>
      <c r="JW202" s="1332"/>
      <c r="JX202" s="1332"/>
      <c r="JY202" s="1332"/>
      <c r="JZ202" s="1332"/>
      <c r="KA202" s="1332"/>
      <c r="KB202" s="1332"/>
      <c r="KC202" s="1332"/>
      <c r="KD202" s="1332"/>
      <c r="KE202" s="1332"/>
      <c r="KF202" s="1332"/>
      <c r="KG202" s="104"/>
      <c r="KH202" s="1333" t="e">
        <f>#REF!</f>
        <v>#REF!</v>
      </c>
      <c r="KI202" s="1333"/>
      <c r="KJ202" s="1333"/>
      <c r="KK202" s="1333"/>
      <c r="KL202" s="1333"/>
      <c r="KM202" s="1334"/>
      <c r="KN202" s="773"/>
      <c r="KO202" s="773"/>
      <c r="KP202" s="773"/>
    </row>
    <row r="203" spans="75:302" ht="15" thickBot="1" x14ac:dyDescent="0.35">
      <c r="BW203" s="1107" t="s">
        <v>910</v>
      </c>
      <c r="BX203" s="1108"/>
      <c r="BY203" s="186"/>
      <c r="BZ203" s="868" t="e">
        <f>#REF!</f>
        <v>#REF!</v>
      </c>
      <c r="CA203" s="186"/>
      <c r="CB203" s="186"/>
      <c r="CC203" s="186"/>
      <c r="CD203" s="697"/>
      <c r="CE203" s="697"/>
      <c r="CF203" s="697"/>
      <c r="CG203" s="249"/>
      <c r="JC203" s="8"/>
      <c r="JD203" s="717"/>
      <c r="JE203" s="774"/>
      <c r="JF203" s="774"/>
      <c r="JG203" s="774"/>
      <c r="JH203" s="774"/>
      <c r="JI203" s="774"/>
      <c r="JJ203" s="774"/>
      <c r="JK203" s="774"/>
      <c r="JL203" s="774"/>
      <c r="JM203" s="774"/>
      <c r="JN203" s="774"/>
      <c r="JO203" s="8"/>
      <c r="JP203" s="466" t="s">
        <v>97</v>
      </c>
      <c r="JQ203" s="44"/>
      <c r="JR203" s="44"/>
      <c r="JS203" s="44"/>
      <c r="JT203" s="44"/>
      <c r="JU203" s="44"/>
      <c r="JV203" s="44"/>
      <c r="JW203" s="44"/>
      <c r="JX203" s="44"/>
      <c r="JY203" s="44"/>
      <c r="JZ203" s="44"/>
      <c r="KA203" s="44"/>
      <c r="KB203" s="44"/>
      <c r="KC203" s="44"/>
      <c r="KD203" s="44"/>
      <c r="KE203" s="44"/>
      <c r="KF203" s="44"/>
      <c r="KG203" s="44"/>
      <c r="KH203" s="461" t="s">
        <v>404</v>
      </c>
      <c r="KI203" s="8"/>
      <c r="KJ203" s="8"/>
      <c r="KK203" s="8"/>
      <c r="KL203" s="8"/>
      <c r="KM203" s="110"/>
      <c r="KN203" s="773"/>
      <c r="KO203" s="773"/>
      <c r="KP203" s="773"/>
    </row>
    <row r="204" spans="75:302" ht="15.75" customHeight="1" x14ac:dyDescent="0.3">
      <c r="BW204" s="845"/>
      <c r="BX204" s="845"/>
      <c r="BY204" s="845"/>
      <c r="BZ204" s="845"/>
      <c r="CA204" s="697"/>
      <c r="CB204" s="697"/>
      <c r="CC204" s="697"/>
      <c r="CD204" s="697"/>
      <c r="CE204" s="697"/>
      <c r="CF204" s="697"/>
      <c r="CG204" s="845"/>
      <c r="JC204" s="8"/>
      <c r="JD204" s="1335" t="e">
        <f>#REF!</f>
        <v>#REF!</v>
      </c>
      <c r="JE204" s="1336"/>
      <c r="JF204" s="1336"/>
      <c r="JG204" s="1336"/>
      <c r="JH204" s="1336"/>
      <c r="JI204" s="1336"/>
      <c r="JJ204" s="1336"/>
      <c r="JK204" s="1336"/>
      <c r="JL204" s="1336"/>
      <c r="JM204" s="1336"/>
      <c r="JN204" s="1336"/>
      <c r="JO204" s="1336"/>
      <c r="JP204" s="1336"/>
      <c r="JQ204" s="1336"/>
      <c r="JR204" s="1336"/>
      <c r="JS204" s="1336"/>
      <c r="JT204" s="8"/>
      <c r="JU204" s="1352" t="e">
        <f>#REF!</f>
        <v>#REF!</v>
      </c>
      <c r="JV204" s="1352"/>
      <c r="JW204" s="1352"/>
      <c r="JX204" s="1352"/>
      <c r="JY204" s="1352"/>
      <c r="JZ204" s="1352"/>
      <c r="KA204" s="1352"/>
      <c r="KB204" s="1352"/>
      <c r="KC204" s="1352"/>
      <c r="KD204" s="8"/>
      <c r="KE204" s="1353" t="e">
        <f>#REF!</f>
        <v>#REF!</v>
      </c>
      <c r="KF204" s="1353"/>
      <c r="KG204" s="1353"/>
      <c r="KH204" s="1353"/>
      <c r="KI204" s="1353"/>
      <c r="KJ204" s="1353"/>
      <c r="KK204" s="1353"/>
      <c r="KL204" s="1353"/>
      <c r="KM204" s="1354"/>
      <c r="KN204" s="773"/>
      <c r="KO204" s="773"/>
      <c r="KP204" s="773"/>
    </row>
    <row r="205" spans="75:302" ht="12.75" customHeight="1" x14ac:dyDescent="0.3">
      <c r="BW205" s="248" t="s">
        <v>261</v>
      </c>
      <c r="BX205" s="1429" t="e">
        <f>#REF!</f>
        <v>#REF!</v>
      </c>
      <c r="BY205" s="1429"/>
      <c r="BZ205" s="1429"/>
      <c r="CA205" s="1429"/>
      <c r="CB205" s="1429"/>
      <c r="CC205" s="186"/>
      <c r="CD205" s="250"/>
      <c r="CE205" s="186"/>
      <c r="CF205" s="186"/>
      <c r="CG205" s="186"/>
      <c r="JC205" s="8"/>
      <c r="JD205" s="1326" t="s">
        <v>93</v>
      </c>
      <c r="JE205" s="1327"/>
      <c r="JF205" s="1327"/>
      <c r="JG205" s="1327"/>
      <c r="JH205" s="1327"/>
      <c r="JI205" s="1327"/>
      <c r="JJ205" s="1327"/>
      <c r="JK205" s="1327"/>
      <c r="JL205" s="1327"/>
      <c r="JM205" s="1327"/>
      <c r="JN205" s="1327"/>
      <c r="JO205" s="1327"/>
      <c r="JP205" s="1327"/>
      <c r="JQ205" s="1327"/>
      <c r="JR205" s="1327"/>
      <c r="JS205" s="1327"/>
      <c r="JT205" s="8"/>
      <c r="JU205" s="1328" t="s">
        <v>43</v>
      </c>
      <c r="JV205" s="1328"/>
      <c r="JW205" s="1328"/>
      <c r="JX205" s="1328"/>
      <c r="JY205" s="1328"/>
      <c r="JZ205" s="1328"/>
      <c r="KA205" s="1328"/>
      <c r="KB205" s="1328"/>
      <c r="KC205" s="1328"/>
      <c r="KD205" s="8"/>
      <c r="KE205" s="1327" t="s">
        <v>42</v>
      </c>
      <c r="KF205" s="1327"/>
      <c r="KG205" s="1327"/>
      <c r="KH205" s="1327"/>
      <c r="KI205" s="1327"/>
      <c r="KJ205" s="1327"/>
      <c r="KK205" s="1327"/>
      <c r="KL205" s="1327"/>
      <c r="KM205" s="1329"/>
      <c r="KN205" s="773"/>
      <c r="KO205" s="773"/>
      <c r="KP205" s="773"/>
    </row>
    <row r="206" spans="75:302" ht="14.4" x14ac:dyDescent="0.3">
      <c r="BW206" s="140"/>
      <c r="BX206" s="251"/>
      <c r="BY206" s="252"/>
      <c r="BZ206" s="252"/>
      <c r="CA206" s="252"/>
      <c r="CB206" s="252"/>
      <c r="CC206" s="253"/>
      <c r="CD206" s="252"/>
      <c r="CE206" s="186"/>
      <c r="CF206" s="186"/>
      <c r="CG206" s="186"/>
      <c r="JC206" s="8"/>
      <c r="JD206" s="51"/>
      <c r="JE206" s="8"/>
      <c r="JF206" s="8"/>
      <c r="JG206" s="8"/>
      <c r="JH206" s="8"/>
      <c r="JI206" s="8"/>
      <c r="JJ206" s="8"/>
      <c r="JK206" s="8"/>
      <c r="JL206" s="8"/>
      <c r="JM206" s="8"/>
      <c r="JN206" s="8"/>
      <c r="JO206" s="8"/>
      <c r="JP206" s="8"/>
      <c r="JQ206" s="8"/>
      <c r="JR206" s="8"/>
      <c r="JS206" s="8"/>
      <c r="JT206" s="8"/>
      <c r="JU206" s="8"/>
      <c r="JV206" s="8"/>
      <c r="JW206" s="8"/>
      <c r="JX206" s="8"/>
      <c r="JY206" s="8"/>
      <c r="JZ206" s="8"/>
      <c r="KA206" s="8"/>
      <c r="KB206" s="46"/>
      <c r="KC206" s="8"/>
      <c r="KD206" s="8"/>
      <c r="KE206" s="8"/>
      <c r="KF206" s="8"/>
      <c r="KG206" s="8"/>
      <c r="KH206" s="8"/>
      <c r="KI206" s="8"/>
      <c r="KJ206" s="8"/>
      <c r="KK206" s="8"/>
      <c r="KL206" s="8"/>
      <c r="KM206" s="110"/>
      <c r="KN206" s="773"/>
      <c r="KO206" s="773"/>
      <c r="KP206" s="773"/>
    </row>
    <row r="207" spans="75:302" ht="15" customHeight="1" x14ac:dyDescent="0.3">
      <c r="BW207" s="248" t="s">
        <v>262</v>
      </c>
      <c r="BX207" s="1430" t="e">
        <f>#REF!</f>
        <v>#REF!</v>
      </c>
      <c r="BY207" s="1430"/>
      <c r="BZ207" s="1430"/>
      <c r="CA207" s="186"/>
      <c r="CB207" s="460"/>
      <c r="CC207" s="254"/>
      <c r="CD207" s="252"/>
      <c r="CE207" s="186"/>
      <c r="CF207" s="186"/>
      <c r="CG207" s="186"/>
      <c r="JC207" s="8"/>
      <c r="JD207" s="462" t="s">
        <v>41</v>
      </c>
      <c r="JE207" s="772"/>
      <c r="JF207" s="772"/>
      <c r="JG207" s="388"/>
      <c r="JH207" s="389"/>
      <c r="JI207" s="389"/>
      <c r="JJ207" s="390"/>
      <c r="JK207" s="1402" t="e">
        <f>#REF!</f>
        <v>#REF!</v>
      </c>
      <c r="JL207" s="1403"/>
      <c r="JM207" s="1404"/>
      <c r="JN207" s="8"/>
      <c r="JO207" s="8"/>
      <c r="JP207" s="8"/>
      <c r="JQ207" s="8"/>
      <c r="JR207" s="8"/>
      <c r="JS207" s="8"/>
      <c r="JT207" s="8"/>
      <c r="JU207" s="8"/>
      <c r="JV207" s="8"/>
      <c r="JW207" s="8"/>
      <c r="JX207" s="8"/>
      <c r="JY207" s="8"/>
      <c r="JZ207" s="8"/>
      <c r="KA207" s="8"/>
      <c r="KB207" s="8"/>
      <c r="KC207" s="8"/>
      <c r="KD207" s="8"/>
      <c r="KE207" s="774"/>
      <c r="KF207" s="774"/>
      <c r="KG207" s="774"/>
      <c r="KH207" s="774"/>
      <c r="KI207" s="774"/>
      <c r="KJ207" s="1405"/>
      <c r="KK207" s="1405"/>
      <c r="KL207" s="1405"/>
      <c r="KM207" s="110"/>
      <c r="KN207" s="773"/>
      <c r="KO207" s="773"/>
      <c r="KP207" s="773"/>
    </row>
    <row r="208" spans="75:302" ht="14.4" x14ac:dyDescent="0.3">
      <c r="BW208" s="746"/>
      <c r="BX208" s="747"/>
      <c r="BY208" s="747"/>
      <c r="BZ208" s="747"/>
      <c r="CA208" s="188"/>
      <c r="CB208" s="460"/>
      <c r="CC208" s="254"/>
      <c r="CD208" s="252"/>
      <c r="CE208" s="188"/>
      <c r="CF208" s="188"/>
      <c r="CG208" s="188"/>
      <c r="JC208" s="8"/>
      <c r="JD208" s="463"/>
      <c r="JE208" s="8"/>
      <c r="JF208" s="8"/>
      <c r="JG208" s="8"/>
      <c r="JH208" s="8"/>
      <c r="JI208" s="8"/>
      <c r="JJ208" s="8"/>
      <c r="JK208" s="8"/>
      <c r="JL208" s="8"/>
      <c r="JM208" s="8"/>
      <c r="JN208" s="8"/>
      <c r="JO208" s="8"/>
      <c r="JP208" s="8"/>
      <c r="JQ208" s="8"/>
      <c r="JR208" s="8"/>
      <c r="JS208" s="8"/>
      <c r="JT208" s="8"/>
      <c r="JU208" s="8"/>
      <c r="JV208" s="8"/>
      <c r="JW208" s="8"/>
      <c r="JX208" s="8"/>
      <c r="JY208" s="8"/>
      <c r="JZ208" s="8"/>
      <c r="KA208" s="8"/>
      <c r="KB208" s="8"/>
      <c r="KC208" s="8"/>
      <c r="KD208" s="8"/>
      <c r="KE208" s="8"/>
      <c r="KF208" s="8"/>
      <c r="KG208" s="774"/>
      <c r="KH208" s="774"/>
      <c r="KI208" s="774"/>
      <c r="KJ208" s="8"/>
      <c r="KK208" s="8"/>
      <c r="KL208" s="8"/>
      <c r="KM208" s="110"/>
      <c r="KN208" s="773"/>
      <c r="KO208" s="773"/>
      <c r="KP208" s="773"/>
    </row>
    <row r="209" spans="75:302" ht="15" thickBot="1" x14ac:dyDescent="0.35">
      <c r="BW209" s="740" t="s">
        <v>929</v>
      </c>
      <c r="BX209" s="740"/>
      <c r="BY209" s="740"/>
      <c r="BZ209" s="803" t="e">
        <f>#REF!</f>
        <v>#REF!</v>
      </c>
      <c r="CA209" s="560"/>
      <c r="CB209" s="560"/>
      <c r="CC209" s="254"/>
      <c r="CD209" s="250"/>
      <c r="CE209" s="845"/>
      <c r="CF209" s="845"/>
      <c r="CG209" s="845"/>
      <c r="JC209" s="8"/>
      <c r="JD209" s="464" t="s">
        <v>417</v>
      </c>
      <c r="JE209" s="465"/>
      <c r="JF209" s="465"/>
      <c r="JG209" s="465"/>
      <c r="JH209" s="465"/>
      <c r="JI209" s="465"/>
      <c r="JJ209" s="465"/>
      <c r="JK209" s="465"/>
      <c r="JL209" s="465"/>
      <c r="JM209" s="465"/>
      <c r="JN209" s="465"/>
      <c r="JO209" s="465"/>
      <c r="JP209" s="465"/>
      <c r="JQ209" s="465"/>
      <c r="JR209" s="465"/>
      <c r="JS209" s="465"/>
      <c r="JT209" s="465"/>
      <c r="JU209" s="465"/>
      <c r="JV209" s="465"/>
      <c r="JW209" s="465"/>
      <c r="JX209" s="465"/>
      <c r="JY209" s="465"/>
      <c r="JZ209" s="465"/>
      <c r="KA209" s="465"/>
      <c r="KB209" s="465"/>
      <c r="KC209" s="465"/>
      <c r="KD209" s="45"/>
      <c r="KE209" s="770"/>
      <c r="KF209" s="770"/>
      <c r="KG209" s="770"/>
      <c r="KH209" s="770"/>
      <c r="KI209" s="770"/>
      <c r="KJ209" s="1406" t="e">
        <f>#REF!</f>
        <v>#REF!</v>
      </c>
      <c r="KK209" s="1406"/>
      <c r="KL209" s="1406"/>
      <c r="KM209" s="771"/>
      <c r="KN209" s="773"/>
      <c r="KO209" s="773"/>
      <c r="KP209" s="773"/>
    </row>
    <row r="210" spans="75:302" ht="15" customHeight="1" x14ac:dyDescent="0.3">
      <c r="BW210" s="845"/>
      <c r="BX210" s="845"/>
      <c r="BY210" s="845"/>
      <c r="BZ210" s="845"/>
      <c r="CA210" s="845"/>
      <c r="CB210" s="845"/>
      <c r="CC210" s="845"/>
      <c r="CD210" s="845"/>
      <c r="CE210" s="845"/>
      <c r="CF210" s="845"/>
      <c r="CG210" s="845"/>
      <c r="JC210" s="8"/>
      <c r="JD210" s="467"/>
      <c r="JE210" s="8"/>
      <c r="JF210" s="8"/>
      <c r="JG210" s="8"/>
      <c r="JH210" s="8"/>
      <c r="JI210" s="8"/>
      <c r="JJ210" s="8"/>
      <c r="JK210" s="8"/>
      <c r="JL210" s="8"/>
      <c r="JM210" s="8"/>
      <c r="JN210" s="8"/>
      <c r="JO210" s="8"/>
      <c r="JP210" s="8"/>
      <c r="JQ210" s="8"/>
      <c r="JR210" s="8"/>
      <c r="JS210" s="8"/>
      <c r="JT210" s="8"/>
      <c r="JU210" s="8"/>
      <c r="JV210" s="8"/>
      <c r="JW210" s="8"/>
      <c r="JX210" s="8"/>
      <c r="JY210" s="8"/>
      <c r="JZ210" s="8"/>
      <c r="KA210" s="8"/>
      <c r="KB210" s="8"/>
      <c r="KC210" s="8"/>
      <c r="KD210" s="8"/>
      <c r="KE210" s="774"/>
      <c r="KF210" s="774"/>
      <c r="KG210" s="774"/>
      <c r="KH210" s="774"/>
      <c r="KI210" s="774"/>
      <c r="KJ210" s="775"/>
      <c r="KK210" s="775"/>
      <c r="KL210" s="775"/>
      <c r="KM210" s="774"/>
      <c r="KN210" s="773"/>
      <c r="KO210" s="773"/>
      <c r="KP210" s="773"/>
    </row>
    <row r="211" spans="75:302" ht="15" thickBot="1" x14ac:dyDescent="0.35">
      <c r="BW211" s="193" t="s">
        <v>48</v>
      </c>
      <c r="BX211" s="190"/>
      <c r="BY211" s="191"/>
      <c r="BZ211" s="140"/>
      <c r="CA211" s="140"/>
      <c r="CB211" s="192"/>
      <c r="CC211" s="140"/>
      <c r="CD211" s="140"/>
      <c r="CE211" s="111"/>
      <c r="CF211" s="111"/>
      <c r="CG211" s="111"/>
      <c r="JC211" s="180"/>
      <c r="JD211" s="1330" t="s">
        <v>730</v>
      </c>
      <c r="JE211" s="1331"/>
      <c r="JF211" s="1331"/>
      <c r="JG211" s="1331"/>
      <c r="JH211" s="1331"/>
      <c r="JI211" s="1331"/>
      <c r="JJ211" s="1331"/>
      <c r="JK211" s="1331"/>
      <c r="JL211" s="1331"/>
      <c r="JM211" s="1331"/>
      <c r="JN211" s="1331"/>
      <c r="JO211" s="180"/>
      <c r="JP211" s="180"/>
      <c r="JQ211" s="180"/>
      <c r="JR211" s="180"/>
      <c r="JS211" s="180"/>
      <c r="JT211" s="180"/>
      <c r="JU211" s="180"/>
      <c r="JV211" s="180"/>
      <c r="JW211" s="180"/>
      <c r="JX211" s="180"/>
      <c r="JY211" s="180"/>
      <c r="JZ211" s="180"/>
      <c r="KA211" s="180"/>
      <c r="KB211" s="180"/>
      <c r="KC211" s="180"/>
      <c r="KD211" s="180"/>
      <c r="KE211" s="399"/>
      <c r="KF211" s="399"/>
      <c r="KG211" s="399"/>
      <c r="KH211" s="180"/>
      <c r="KI211" s="180"/>
      <c r="KJ211" s="180"/>
      <c r="KK211" s="180"/>
      <c r="KL211" s="180"/>
      <c r="KM211" s="180"/>
      <c r="KN211" s="40"/>
      <c r="KO211" s="40"/>
      <c r="KP211" s="40"/>
    </row>
    <row r="212" spans="75:302" ht="15" x14ac:dyDescent="0.3">
      <c r="BW212" s="561" t="s">
        <v>775</v>
      </c>
      <c r="BX212" s="562"/>
      <c r="BY212" s="563"/>
      <c r="BZ212" s="561"/>
      <c r="CA212" s="561"/>
      <c r="CB212" s="562"/>
      <c r="CC212" s="561"/>
      <c r="CD212" s="561"/>
      <c r="CE212" s="564"/>
      <c r="CF212" s="564"/>
      <c r="CG212" s="564"/>
      <c r="JC212" s="8"/>
      <c r="JD212" s="1324" t="e">
        <f>#REF!</f>
        <v>#REF!</v>
      </c>
      <c r="JE212" s="1325"/>
      <c r="JF212" s="1325"/>
      <c r="JG212" s="1325"/>
      <c r="JH212" s="1325"/>
      <c r="JI212" s="1325"/>
      <c r="JJ212" s="1325"/>
      <c r="JK212" s="1325"/>
      <c r="JL212" s="1325"/>
      <c r="JM212" s="1325"/>
      <c r="JN212" s="1325"/>
      <c r="JO212" s="104"/>
      <c r="JP212" s="1332" t="e">
        <f>#REF!</f>
        <v>#REF!</v>
      </c>
      <c r="JQ212" s="1332"/>
      <c r="JR212" s="1332"/>
      <c r="JS212" s="1332"/>
      <c r="JT212" s="1332"/>
      <c r="JU212" s="1332"/>
      <c r="JV212" s="1332"/>
      <c r="JW212" s="1332"/>
      <c r="JX212" s="1332"/>
      <c r="JY212" s="1332"/>
      <c r="JZ212" s="1332"/>
      <c r="KA212" s="1332"/>
      <c r="KB212" s="1332"/>
      <c r="KC212" s="1332"/>
      <c r="KD212" s="1332"/>
      <c r="KE212" s="1332"/>
      <c r="KF212" s="1332"/>
      <c r="KG212" s="104"/>
      <c r="KH212" s="1333" t="e">
        <f>#REF!</f>
        <v>#REF!</v>
      </c>
      <c r="KI212" s="1333"/>
      <c r="KJ212" s="1333"/>
      <c r="KK212" s="1333"/>
      <c r="KL212" s="1333"/>
      <c r="KM212" s="1334"/>
      <c r="KN212" s="773"/>
      <c r="KO212" s="773"/>
      <c r="KP212" s="773"/>
    </row>
    <row r="213" spans="75:302" ht="14.4" x14ac:dyDescent="0.3">
      <c r="BW213" s="1431" t="s">
        <v>776</v>
      </c>
      <c r="BX213" s="1432"/>
      <c r="BY213" s="1432"/>
      <c r="BZ213" s="1432"/>
      <c r="CA213" s="1432"/>
      <c r="CB213" s="1432"/>
      <c r="CC213" s="1432"/>
      <c r="CD213" s="1432"/>
      <c r="CE213" s="1432"/>
      <c r="CF213" s="1432"/>
      <c r="CG213" s="1432"/>
      <c r="JC213" s="8"/>
      <c r="JD213" s="717"/>
      <c r="JE213" s="774"/>
      <c r="JF213" s="774"/>
      <c r="JG213" s="774"/>
      <c r="JH213" s="774"/>
      <c r="JI213" s="774"/>
      <c r="JJ213" s="774"/>
      <c r="JK213" s="774"/>
      <c r="JL213" s="774"/>
      <c r="JM213" s="774"/>
      <c r="JN213" s="774"/>
      <c r="JO213" s="8"/>
      <c r="JP213" s="466" t="s">
        <v>97</v>
      </c>
      <c r="JQ213" s="44"/>
      <c r="JR213" s="44"/>
      <c r="JS213" s="44"/>
      <c r="JT213" s="44"/>
      <c r="JU213" s="44"/>
      <c r="JV213" s="44"/>
      <c r="JW213" s="44"/>
      <c r="JX213" s="44"/>
      <c r="JY213" s="44"/>
      <c r="JZ213" s="44"/>
      <c r="KA213" s="44"/>
      <c r="KB213" s="44"/>
      <c r="KC213" s="44"/>
      <c r="KD213" s="44"/>
      <c r="KE213" s="44"/>
      <c r="KF213" s="44"/>
      <c r="KG213" s="44"/>
      <c r="KH213" s="461" t="s">
        <v>404</v>
      </c>
      <c r="KI213" s="8"/>
      <c r="KJ213" s="8"/>
      <c r="KK213" s="8"/>
      <c r="KL213" s="8"/>
      <c r="KM213" s="110"/>
      <c r="KN213" s="773"/>
      <c r="KO213" s="773"/>
      <c r="KP213" s="773"/>
    </row>
    <row r="214" spans="75:302" ht="14.4" x14ac:dyDescent="0.3">
      <c r="BW214" s="1432"/>
      <c r="BX214" s="1432"/>
      <c r="BY214" s="1432"/>
      <c r="BZ214" s="1432"/>
      <c r="CA214" s="1432"/>
      <c r="CB214" s="1432"/>
      <c r="CC214" s="1432"/>
      <c r="CD214" s="1432"/>
      <c r="CE214" s="1432"/>
      <c r="CF214" s="1432"/>
      <c r="CG214" s="1432"/>
      <c r="JC214" s="8"/>
      <c r="JD214" s="1335" t="e">
        <f>#REF!</f>
        <v>#REF!</v>
      </c>
      <c r="JE214" s="1336"/>
      <c r="JF214" s="1336"/>
      <c r="JG214" s="1336"/>
      <c r="JH214" s="1336"/>
      <c r="JI214" s="1336"/>
      <c r="JJ214" s="1336"/>
      <c r="JK214" s="1336"/>
      <c r="JL214" s="1336"/>
      <c r="JM214" s="1336"/>
      <c r="JN214" s="1336"/>
      <c r="JO214" s="1336"/>
      <c r="JP214" s="1336"/>
      <c r="JQ214" s="1336"/>
      <c r="JR214" s="1336"/>
      <c r="JS214" s="1336"/>
      <c r="JT214" s="8"/>
      <c r="JU214" s="1352" t="e">
        <f>#REF!</f>
        <v>#REF!</v>
      </c>
      <c r="JV214" s="1352"/>
      <c r="JW214" s="1352"/>
      <c r="JX214" s="1352"/>
      <c r="JY214" s="1352"/>
      <c r="JZ214" s="1352"/>
      <c r="KA214" s="1352"/>
      <c r="KB214" s="1352"/>
      <c r="KC214" s="1352"/>
      <c r="KD214" s="8"/>
      <c r="KE214" s="1353" t="e">
        <f>#REF!</f>
        <v>#REF!</v>
      </c>
      <c r="KF214" s="1353"/>
      <c r="KG214" s="1353"/>
      <c r="KH214" s="1353"/>
      <c r="KI214" s="1353"/>
      <c r="KJ214" s="1353"/>
      <c r="KK214" s="1353"/>
      <c r="KL214" s="1353"/>
      <c r="KM214" s="1354"/>
      <c r="KN214" s="773"/>
      <c r="KO214" s="773"/>
      <c r="KP214" s="773"/>
    </row>
    <row r="215" spans="75:302" ht="14.4" x14ac:dyDescent="0.3">
      <c r="BW215" s="1432" t="s">
        <v>427</v>
      </c>
      <c r="BX215" s="1432"/>
      <c r="BY215" s="1432"/>
      <c r="BZ215" s="1432"/>
      <c r="CA215" s="1432"/>
      <c r="CB215" s="1432"/>
      <c r="CC215" s="1432"/>
      <c r="CD215" s="1432"/>
      <c r="CE215" s="1432"/>
      <c r="CF215" s="1432"/>
      <c r="CG215" s="1432"/>
      <c r="JC215" s="8"/>
      <c r="JD215" s="1326" t="s">
        <v>93</v>
      </c>
      <c r="JE215" s="1327"/>
      <c r="JF215" s="1327"/>
      <c r="JG215" s="1327"/>
      <c r="JH215" s="1327"/>
      <c r="JI215" s="1327"/>
      <c r="JJ215" s="1327"/>
      <c r="JK215" s="1327"/>
      <c r="JL215" s="1327"/>
      <c r="JM215" s="1327"/>
      <c r="JN215" s="1327"/>
      <c r="JO215" s="1327"/>
      <c r="JP215" s="1327"/>
      <c r="JQ215" s="1327"/>
      <c r="JR215" s="1327"/>
      <c r="JS215" s="1327"/>
      <c r="JT215" s="8"/>
      <c r="JU215" s="1328" t="s">
        <v>43</v>
      </c>
      <c r="JV215" s="1328"/>
      <c r="JW215" s="1328"/>
      <c r="JX215" s="1328"/>
      <c r="JY215" s="1328"/>
      <c r="JZ215" s="1328"/>
      <c r="KA215" s="1328"/>
      <c r="KB215" s="1328"/>
      <c r="KC215" s="1328"/>
      <c r="KD215" s="8"/>
      <c r="KE215" s="1327" t="s">
        <v>42</v>
      </c>
      <c r="KF215" s="1327"/>
      <c r="KG215" s="1327"/>
      <c r="KH215" s="1327"/>
      <c r="KI215" s="1327"/>
      <c r="KJ215" s="1327"/>
      <c r="KK215" s="1327"/>
      <c r="KL215" s="1327"/>
      <c r="KM215" s="1329"/>
      <c r="KN215" s="773"/>
      <c r="KO215" s="773"/>
      <c r="KP215" s="773"/>
    </row>
    <row r="216" spans="75:302" ht="14.4" x14ac:dyDescent="0.3">
      <c r="BW216" s="1432"/>
      <c r="BX216" s="1432"/>
      <c r="BY216" s="1432"/>
      <c r="BZ216" s="1432"/>
      <c r="CA216" s="1432"/>
      <c r="CB216" s="1432"/>
      <c r="CC216" s="1432"/>
      <c r="CD216" s="1432"/>
      <c r="CE216" s="1432"/>
      <c r="CF216" s="1432"/>
      <c r="CG216" s="1432"/>
      <c r="JC216" s="8"/>
      <c r="JD216" s="51"/>
      <c r="JE216" s="8"/>
      <c r="JF216" s="8"/>
      <c r="JG216" s="8"/>
      <c r="JH216" s="8"/>
      <c r="JI216" s="8"/>
      <c r="JJ216" s="8"/>
      <c r="JK216" s="8"/>
      <c r="JL216" s="8"/>
      <c r="JM216" s="8"/>
      <c r="JN216" s="8"/>
      <c r="JO216" s="8"/>
      <c r="JP216" s="8"/>
      <c r="JQ216" s="8"/>
      <c r="JR216" s="8"/>
      <c r="JS216" s="8"/>
      <c r="JT216" s="8"/>
      <c r="JU216" s="8"/>
      <c r="JV216" s="8"/>
      <c r="JW216" s="8"/>
      <c r="JX216" s="8"/>
      <c r="JY216" s="8"/>
      <c r="JZ216" s="8"/>
      <c r="KA216" s="8"/>
      <c r="KB216" s="46"/>
      <c r="KC216" s="8"/>
      <c r="KD216" s="8"/>
      <c r="KE216" s="8"/>
      <c r="KF216" s="8"/>
      <c r="KG216" s="8"/>
      <c r="KH216" s="8"/>
      <c r="KI216" s="8"/>
      <c r="KJ216" s="8"/>
      <c r="KK216" s="8"/>
      <c r="KL216" s="8"/>
      <c r="KM216" s="110"/>
      <c r="KN216" s="773"/>
      <c r="KO216" s="773"/>
      <c r="KP216" s="773"/>
    </row>
    <row r="217" spans="75:302" ht="14.4" x14ac:dyDescent="0.3">
      <c r="BW217" s="1432"/>
      <c r="BX217" s="1432"/>
      <c r="BY217" s="1432"/>
      <c r="BZ217" s="1432"/>
      <c r="CA217" s="1432"/>
      <c r="CB217" s="1432"/>
      <c r="CC217" s="1432"/>
      <c r="CD217" s="1432"/>
      <c r="CE217" s="1432"/>
      <c r="CF217" s="1432"/>
      <c r="CG217" s="1432"/>
      <c r="JC217" s="8"/>
      <c r="JD217" s="462" t="s">
        <v>41</v>
      </c>
      <c r="JE217" s="772"/>
      <c r="JF217" s="772"/>
      <c r="JG217" s="388"/>
      <c r="JH217" s="389"/>
      <c r="JI217" s="389"/>
      <c r="JJ217" s="390"/>
      <c r="JK217" s="1402" t="e">
        <f>#REF!</f>
        <v>#REF!</v>
      </c>
      <c r="JL217" s="1403"/>
      <c r="JM217" s="1404"/>
      <c r="JN217" s="8"/>
      <c r="JO217" s="8"/>
      <c r="JP217" s="8"/>
      <c r="JQ217" s="8"/>
      <c r="JR217" s="8"/>
      <c r="JS217" s="8"/>
      <c r="JT217" s="8"/>
      <c r="JU217" s="8"/>
      <c r="JV217" s="8"/>
      <c r="JW217" s="8"/>
      <c r="JX217" s="8"/>
      <c r="JY217" s="8"/>
      <c r="JZ217" s="8"/>
      <c r="KA217" s="8"/>
      <c r="KB217" s="8"/>
      <c r="KC217" s="8"/>
      <c r="KD217" s="8"/>
      <c r="KE217" s="774"/>
      <c r="KF217" s="774"/>
      <c r="KG217" s="774"/>
      <c r="KH217" s="774"/>
      <c r="KI217" s="774"/>
      <c r="KJ217" s="1405"/>
      <c r="KK217" s="1405"/>
      <c r="KL217" s="1405"/>
      <c r="KM217" s="110"/>
      <c r="KN217" s="773"/>
      <c r="KO217" s="773"/>
      <c r="KP217" s="773"/>
    </row>
    <row r="218" spans="75:302" ht="14.4" x14ac:dyDescent="0.3">
      <c r="BW218" s="1433" t="s">
        <v>777</v>
      </c>
      <c r="BX218" s="1433"/>
      <c r="BY218" s="1433"/>
      <c r="BZ218" s="1433"/>
      <c r="CA218" s="1433"/>
      <c r="CB218" s="1433"/>
      <c r="CC218" s="1433"/>
      <c r="CD218" s="1433"/>
      <c r="CE218" s="1433"/>
      <c r="CF218" s="1433"/>
      <c r="CG218" s="1433"/>
      <c r="JC218" s="8"/>
      <c r="JD218" s="463"/>
      <c r="JE218" s="8"/>
      <c r="JF218" s="8"/>
      <c r="JG218" s="8"/>
      <c r="JH218" s="8"/>
      <c r="JI218" s="8"/>
      <c r="JJ218" s="8"/>
      <c r="JK218" s="8"/>
      <c r="JL218" s="8"/>
      <c r="JM218" s="8"/>
      <c r="JN218" s="8"/>
      <c r="JO218" s="8"/>
      <c r="JP218" s="8"/>
      <c r="JQ218" s="8"/>
      <c r="JR218" s="8"/>
      <c r="JS218" s="8"/>
      <c r="JT218" s="8"/>
      <c r="JU218" s="8"/>
      <c r="JV218" s="8"/>
      <c r="JW218" s="8"/>
      <c r="JX218" s="8"/>
      <c r="JY218" s="8"/>
      <c r="JZ218" s="8"/>
      <c r="KA218" s="8"/>
      <c r="KB218" s="8"/>
      <c r="KC218" s="8"/>
      <c r="KD218" s="8"/>
      <c r="KE218" s="8"/>
      <c r="KF218" s="8"/>
      <c r="KG218" s="774"/>
      <c r="KH218" s="774"/>
      <c r="KI218" s="774"/>
      <c r="KJ218" s="8"/>
      <c r="KK218" s="8"/>
      <c r="KL218" s="8"/>
      <c r="KM218" s="110"/>
      <c r="KN218" s="773"/>
      <c r="KO218" s="773"/>
      <c r="KP218" s="773"/>
    </row>
    <row r="219" spans="75:302" ht="15" thickBot="1" x14ac:dyDescent="0.35">
      <c r="BW219" s="1433"/>
      <c r="BX219" s="1433"/>
      <c r="BY219" s="1433"/>
      <c r="BZ219" s="1433"/>
      <c r="CA219" s="1433"/>
      <c r="CB219" s="1433"/>
      <c r="CC219" s="1433"/>
      <c r="CD219" s="1433"/>
      <c r="CE219" s="1433"/>
      <c r="CF219" s="1433"/>
      <c r="CG219" s="1433"/>
      <c r="JC219" s="8"/>
      <c r="JD219" s="464" t="s">
        <v>417</v>
      </c>
      <c r="JE219" s="465"/>
      <c r="JF219" s="465"/>
      <c r="JG219" s="465"/>
      <c r="JH219" s="465"/>
      <c r="JI219" s="465"/>
      <c r="JJ219" s="465"/>
      <c r="JK219" s="465"/>
      <c r="JL219" s="465"/>
      <c r="JM219" s="465"/>
      <c r="JN219" s="465"/>
      <c r="JO219" s="465"/>
      <c r="JP219" s="465"/>
      <c r="JQ219" s="465"/>
      <c r="JR219" s="465"/>
      <c r="JS219" s="465"/>
      <c r="JT219" s="465"/>
      <c r="JU219" s="465"/>
      <c r="JV219" s="465"/>
      <c r="JW219" s="465"/>
      <c r="JX219" s="465"/>
      <c r="JY219" s="465"/>
      <c r="JZ219" s="465"/>
      <c r="KA219" s="465"/>
      <c r="KB219" s="465"/>
      <c r="KC219" s="465"/>
      <c r="KD219" s="45"/>
      <c r="KE219" s="770"/>
      <c r="KF219" s="770"/>
      <c r="KG219" s="770"/>
      <c r="KH219" s="770"/>
      <c r="KI219" s="770"/>
      <c r="KJ219" s="1406" t="e">
        <f>#REF!</f>
        <v>#REF!</v>
      </c>
      <c r="KK219" s="1406"/>
      <c r="KL219" s="1406"/>
      <c r="KM219" s="771"/>
      <c r="KN219" s="773"/>
      <c r="KO219" s="773"/>
      <c r="KP219" s="773"/>
    </row>
    <row r="220" spans="75:302" ht="15" x14ac:dyDescent="0.3">
      <c r="BW220" s="564" t="s">
        <v>778</v>
      </c>
      <c r="BX220" s="564"/>
      <c r="BY220" s="564"/>
      <c r="BZ220" s="564"/>
      <c r="CA220" s="564"/>
      <c r="CB220" s="138"/>
      <c r="CC220" s="564"/>
      <c r="CD220" s="564"/>
      <c r="CE220" s="564"/>
      <c r="CF220" s="564"/>
      <c r="CG220" s="564"/>
      <c r="JC220" s="8"/>
      <c r="JD220" s="467"/>
      <c r="JE220" s="8"/>
      <c r="JF220" s="8"/>
      <c r="JG220" s="8"/>
      <c r="JH220" s="8"/>
      <c r="JI220" s="8"/>
      <c r="JJ220" s="8"/>
      <c r="JK220" s="8"/>
      <c r="JL220" s="8"/>
      <c r="JM220" s="8"/>
      <c r="JN220" s="8"/>
      <c r="JO220" s="8"/>
      <c r="JP220" s="8"/>
      <c r="JQ220" s="8"/>
      <c r="JR220" s="8"/>
      <c r="JS220" s="8"/>
      <c r="JT220" s="8"/>
      <c r="JU220" s="8"/>
      <c r="JV220" s="8"/>
      <c r="JW220" s="8"/>
      <c r="JX220" s="8"/>
      <c r="JY220" s="8"/>
      <c r="JZ220" s="8"/>
      <c r="KA220" s="8"/>
      <c r="KB220" s="8"/>
      <c r="KC220" s="8"/>
      <c r="KD220" s="8"/>
      <c r="KE220" s="774"/>
      <c r="KF220" s="774"/>
      <c r="KG220" s="774"/>
      <c r="KH220" s="774"/>
      <c r="KI220" s="774"/>
      <c r="KJ220" s="775"/>
      <c r="KK220" s="775"/>
      <c r="KL220" s="775"/>
      <c r="KM220" s="774"/>
      <c r="KN220" s="773"/>
      <c r="KO220" s="773"/>
      <c r="KP220" s="773"/>
    </row>
    <row r="221" spans="75:302" ht="15" thickBot="1" x14ac:dyDescent="0.35">
      <c r="BW221" s="1433" t="s">
        <v>1046</v>
      </c>
      <c r="BX221" s="1433"/>
      <c r="BY221" s="1433"/>
      <c r="BZ221" s="1433"/>
      <c r="CA221" s="1433"/>
      <c r="CB221" s="1433"/>
      <c r="CC221" s="1433"/>
      <c r="CD221" s="1433"/>
      <c r="CE221" s="1433"/>
      <c r="CF221" s="1433"/>
      <c r="CG221" s="1433"/>
      <c r="JC221" s="180"/>
      <c r="JD221" s="468" t="s">
        <v>25</v>
      </c>
      <c r="JE221" s="180"/>
      <c r="JF221" s="180"/>
      <c r="JG221" s="180"/>
      <c r="JH221" s="180"/>
      <c r="JI221" s="180"/>
      <c r="JJ221" s="180"/>
      <c r="JK221" s="180"/>
      <c r="JL221" s="180"/>
      <c r="JM221" s="180"/>
      <c r="JN221" s="180"/>
      <c r="JO221" s="180"/>
      <c r="JP221" s="180"/>
      <c r="JQ221" s="180"/>
      <c r="JR221" s="180"/>
      <c r="JS221" s="180"/>
      <c r="JT221" s="180"/>
      <c r="JU221" s="180"/>
      <c r="JV221" s="180"/>
      <c r="JW221" s="180"/>
      <c r="JX221" s="180"/>
      <c r="JY221" s="180"/>
      <c r="JZ221" s="180"/>
      <c r="KA221" s="180"/>
      <c r="KB221" s="180"/>
      <c r="KC221" s="180"/>
      <c r="KD221" s="180"/>
      <c r="KE221" s="399"/>
      <c r="KF221" s="399"/>
      <c r="KG221" s="399"/>
      <c r="KH221" s="180"/>
      <c r="KI221" s="180"/>
      <c r="KJ221" s="180"/>
      <c r="KK221" s="180"/>
      <c r="KL221" s="180"/>
      <c r="KM221" s="180"/>
      <c r="KN221" s="40"/>
      <c r="KO221" s="40"/>
      <c r="KP221" s="40"/>
    </row>
    <row r="222" spans="75:302" ht="14.4" x14ac:dyDescent="0.3">
      <c r="BW222" s="1433"/>
      <c r="BX222" s="1433"/>
      <c r="BY222" s="1433"/>
      <c r="BZ222" s="1433"/>
      <c r="CA222" s="1433"/>
      <c r="CB222" s="1433"/>
      <c r="CC222" s="1433"/>
      <c r="CD222" s="1433"/>
      <c r="CE222" s="1433"/>
      <c r="CF222" s="1433"/>
      <c r="CG222" s="1433"/>
      <c r="JC222" s="8"/>
      <c r="JD222" s="1324" t="e">
        <f>#REF!</f>
        <v>#REF!</v>
      </c>
      <c r="JE222" s="1325"/>
      <c r="JF222" s="1325"/>
      <c r="JG222" s="1325"/>
      <c r="JH222" s="1325"/>
      <c r="JI222" s="1325"/>
      <c r="JJ222" s="1325"/>
      <c r="JK222" s="1325"/>
      <c r="JL222" s="1325"/>
      <c r="JM222" s="1325"/>
      <c r="JN222" s="1325"/>
      <c r="JO222" s="104"/>
      <c r="JP222" s="1332" t="e">
        <f>#REF!</f>
        <v>#REF!</v>
      </c>
      <c r="JQ222" s="1332"/>
      <c r="JR222" s="1332"/>
      <c r="JS222" s="1332"/>
      <c r="JT222" s="1332"/>
      <c r="JU222" s="1332"/>
      <c r="JV222" s="1332"/>
      <c r="JW222" s="1332"/>
      <c r="JX222" s="1332"/>
      <c r="JY222" s="1332"/>
      <c r="JZ222" s="1332"/>
      <c r="KA222" s="1332"/>
      <c r="KB222" s="1332"/>
      <c r="KC222" s="1332"/>
      <c r="KD222" s="1332"/>
      <c r="KE222" s="1332"/>
      <c r="KF222" s="1332"/>
      <c r="KG222" s="104"/>
      <c r="KH222" s="1333" t="e">
        <f>#REF!</f>
        <v>#REF!</v>
      </c>
      <c r="KI222" s="1333"/>
      <c r="KJ222" s="1333"/>
      <c r="KK222" s="1333"/>
      <c r="KL222" s="1333"/>
      <c r="KM222" s="1334"/>
      <c r="KN222" s="773"/>
      <c r="KO222" s="773"/>
      <c r="KP222" s="773"/>
    </row>
    <row r="223" spans="75:302" ht="14.4" x14ac:dyDescent="0.3">
      <c r="BW223" s="1433"/>
      <c r="BX223" s="1433"/>
      <c r="BY223" s="1433"/>
      <c r="BZ223" s="1433"/>
      <c r="CA223" s="1433"/>
      <c r="CB223" s="1433"/>
      <c r="CC223" s="1433"/>
      <c r="CD223" s="1433"/>
      <c r="CE223" s="1433"/>
      <c r="CF223" s="1433"/>
      <c r="CG223" s="1433"/>
      <c r="JC223" s="8"/>
      <c r="JD223" s="717"/>
      <c r="JE223" s="774"/>
      <c r="JF223" s="774"/>
      <c r="JG223" s="774"/>
      <c r="JH223" s="774"/>
      <c r="JI223" s="774"/>
      <c r="JJ223" s="774"/>
      <c r="JK223" s="774"/>
      <c r="JL223" s="774"/>
      <c r="JM223" s="774"/>
      <c r="JN223" s="774"/>
      <c r="JO223" s="8"/>
      <c r="JP223" s="466" t="s">
        <v>97</v>
      </c>
      <c r="JQ223" s="44"/>
      <c r="JR223" s="44"/>
      <c r="JS223" s="44"/>
      <c r="JT223" s="44"/>
      <c r="JU223" s="44"/>
      <c r="JV223" s="44"/>
      <c r="JW223" s="44"/>
      <c r="JX223" s="44"/>
      <c r="JY223" s="44"/>
      <c r="JZ223" s="44"/>
      <c r="KA223" s="44"/>
      <c r="KB223" s="44"/>
      <c r="KC223" s="44"/>
      <c r="KD223" s="44"/>
      <c r="KE223" s="44"/>
      <c r="KF223" s="44"/>
      <c r="KG223" s="44"/>
      <c r="KH223" s="461" t="s">
        <v>404</v>
      </c>
      <c r="KI223" s="8"/>
      <c r="KJ223" s="8"/>
      <c r="KK223" s="8"/>
      <c r="KL223" s="8"/>
      <c r="KM223" s="110"/>
      <c r="KN223" s="773"/>
      <c r="KO223" s="773"/>
      <c r="KP223" s="773"/>
    </row>
    <row r="224" spans="75:302" ht="14.4" x14ac:dyDescent="0.3">
      <c r="JC224" s="8"/>
      <c r="JD224" s="1335" t="e">
        <f>#REF!</f>
        <v>#REF!</v>
      </c>
      <c r="JE224" s="1336"/>
      <c r="JF224" s="1336"/>
      <c r="JG224" s="1336"/>
      <c r="JH224" s="1336"/>
      <c r="JI224" s="1336"/>
      <c r="JJ224" s="1336"/>
      <c r="JK224" s="1336"/>
      <c r="JL224" s="1336"/>
      <c r="JM224" s="1336"/>
      <c r="JN224" s="1336"/>
      <c r="JO224" s="1336"/>
      <c r="JP224" s="1336"/>
      <c r="JQ224" s="1336"/>
      <c r="JR224" s="1336"/>
      <c r="JS224" s="1336"/>
      <c r="JT224" s="8"/>
      <c r="JU224" s="1352" t="e">
        <f>#REF!</f>
        <v>#REF!</v>
      </c>
      <c r="JV224" s="1352"/>
      <c r="JW224" s="1352"/>
      <c r="JX224" s="1352"/>
      <c r="JY224" s="1352"/>
      <c r="JZ224" s="1352"/>
      <c r="KA224" s="1352"/>
      <c r="KB224" s="1352"/>
      <c r="KC224" s="1352"/>
      <c r="KD224" s="8"/>
      <c r="KE224" s="1353" t="e">
        <f>#REF!</f>
        <v>#REF!</v>
      </c>
      <c r="KF224" s="1353"/>
      <c r="KG224" s="1353"/>
      <c r="KH224" s="1353"/>
      <c r="KI224" s="1353"/>
      <c r="KJ224" s="1353"/>
      <c r="KK224" s="1353"/>
      <c r="KL224" s="1353"/>
      <c r="KM224" s="1354"/>
      <c r="KN224" s="773"/>
      <c r="KO224" s="773"/>
      <c r="KP224" s="773"/>
    </row>
    <row r="225" spans="263:302" ht="14.4" x14ac:dyDescent="0.3">
      <c r="JC225" s="8"/>
      <c r="JD225" s="1326" t="s">
        <v>93</v>
      </c>
      <c r="JE225" s="1327"/>
      <c r="JF225" s="1327"/>
      <c r="JG225" s="1327"/>
      <c r="JH225" s="1327"/>
      <c r="JI225" s="1327"/>
      <c r="JJ225" s="1327"/>
      <c r="JK225" s="1327"/>
      <c r="JL225" s="1327"/>
      <c r="JM225" s="1327"/>
      <c r="JN225" s="1327"/>
      <c r="JO225" s="1327"/>
      <c r="JP225" s="1327"/>
      <c r="JQ225" s="1327"/>
      <c r="JR225" s="1327"/>
      <c r="JS225" s="1327"/>
      <c r="JT225" s="8"/>
      <c r="JU225" s="1328" t="s">
        <v>43</v>
      </c>
      <c r="JV225" s="1328"/>
      <c r="JW225" s="1328"/>
      <c r="JX225" s="1328"/>
      <c r="JY225" s="1328"/>
      <c r="JZ225" s="1328"/>
      <c r="KA225" s="1328"/>
      <c r="KB225" s="1328"/>
      <c r="KC225" s="1328"/>
      <c r="KD225" s="8"/>
      <c r="KE225" s="1327" t="s">
        <v>42</v>
      </c>
      <c r="KF225" s="1327"/>
      <c r="KG225" s="1327"/>
      <c r="KH225" s="1327"/>
      <c r="KI225" s="1327"/>
      <c r="KJ225" s="1327"/>
      <c r="KK225" s="1327"/>
      <c r="KL225" s="1327"/>
      <c r="KM225" s="1329"/>
      <c r="KN225" s="773"/>
      <c r="KO225" s="773"/>
      <c r="KP225" s="773"/>
    </row>
    <row r="226" spans="263:302" ht="14.4" x14ac:dyDescent="0.3">
      <c r="JC226" s="8"/>
      <c r="JD226" s="51"/>
      <c r="JE226" s="8"/>
      <c r="JF226" s="8"/>
      <c r="JG226" s="8"/>
      <c r="JH226" s="8"/>
      <c r="JI226" s="8"/>
      <c r="JJ226" s="8"/>
      <c r="JK226" s="8"/>
      <c r="JL226" s="8"/>
      <c r="JM226" s="8"/>
      <c r="JN226" s="8"/>
      <c r="JO226" s="8"/>
      <c r="JP226" s="8"/>
      <c r="JQ226" s="8"/>
      <c r="JR226" s="8"/>
      <c r="JS226" s="8"/>
      <c r="JT226" s="8"/>
      <c r="JU226" s="8"/>
      <c r="JV226" s="8"/>
      <c r="JW226" s="8"/>
      <c r="JX226" s="8"/>
      <c r="JY226" s="8"/>
      <c r="JZ226" s="8"/>
      <c r="KA226" s="8"/>
      <c r="KB226" s="46"/>
      <c r="KC226" s="8"/>
      <c r="KD226" s="8"/>
      <c r="KE226" s="8"/>
      <c r="KF226" s="8"/>
      <c r="KG226" s="8"/>
      <c r="KH226" s="8"/>
      <c r="KI226" s="8"/>
      <c r="KJ226" s="8"/>
      <c r="KK226" s="8"/>
      <c r="KL226" s="8"/>
      <c r="KM226" s="110"/>
      <c r="KN226" s="773"/>
      <c r="KO226" s="773"/>
      <c r="KP226" s="773"/>
    </row>
    <row r="227" spans="263:302" ht="14.4" x14ac:dyDescent="0.3">
      <c r="JC227" s="8"/>
      <c r="JD227" s="462" t="s">
        <v>41</v>
      </c>
      <c r="JE227" s="772"/>
      <c r="JF227" s="772"/>
      <c r="JG227" s="388"/>
      <c r="JH227" s="389"/>
      <c r="JI227" s="389"/>
      <c r="JJ227" s="390"/>
      <c r="JK227" s="1402" t="e">
        <f>#REF!</f>
        <v>#REF!</v>
      </c>
      <c r="JL227" s="1403"/>
      <c r="JM227" s="1404"/>
      <c r="JN227" s="8"/>
      <c r="JO227" s="8"/>
      <c r="JP227" s="8"/>
      <c r="JQ227" s="8"/>
      <c r="JR227" s="8"/>
      <c r="JS227" s="8"/>
      <c r="JT227" s="8"/>
      <c r="JU227" s="8"/>
      <c r="JV227" s="8"/>
      <c r="JW227" s="8"/>
      <c r="JX227" s="8"/>
      <c r="JY227" s="8"/>
      <c r="JZ227" s="8"/>
      <c r="KA227" s="8"/>
      <c r="KB227" s="8"/>
      <c r="KC227" s="8"/>
      <c r="KD227" s="8"/>
      <c r="KE227" s="774"/>
      <c r="KF227" s="774"/>
      <c r="KG227" s="774"/>
      <c r="KH227" s="774"/>
      <c r="KI227" s="774"/>
      <c r="KJ227" s="1405"/>
      <c r="KK227" s="1405"/>
      <c r="KL227" s="1405"/>
      <c r="KM227" s="110"/>
      <c r="KN227" s="773"/>
      <c r="KO227" s="773"/>
      <c r="KP227" s="773"/>
    </row>
    <row r="228" spans="263:302" ht="14.4" x14ac:dyDescent="0.3">
      <c r="JC228" s="8"/>
      <c r="JD228" s="463"/>
      <c r="JE228" s="8"/>
      <c r="JF228" s="8"/>
      <c r="JG228" s="8"/>
      <c r="JH228" s="8"/>
      <c r="JI228" s="8"/>
      <c r="JJ228" s="8"/>
      <c r="JK228" s="8"/>
      <c r="JL228" s="8"/>
      <c r="JM228" s="8"/>
      <c r="JN228" s="8"/>
      <c r="JO228" s="8"/>
      <c r="JP228" s="8"/>
      <c r="JQ228" s="8"/>
      <c r="JR228" s="8"/>
      <c r="JS228" s="8"/>
      <c r="JT228" s="8"/>
      <c r="JU228" s="8"/>
      <c r="JV228" s="8"/>
      <c r="JW228" s="8"/>
      <c r="JX228" s="8"/>
      <c r="JY228" s="8"/>
      <c r="JZ228" s="8"/>
      <c r="KA228" s="8"/>
      <c r="KB228" s="8"/>
      <c r="KC228" s="8"/>
      <c r="KD228" s="8"/>
      <c r="KE228" s="8"/>
      <c r="KF228" s="8"/>
      <c r="KG228" s="774"/>
      <c r="KH228" s="774"/>
      <c r="KI228" s="774"/>
      <c r="KJ228" s="8"/>
      <c r="KK228" s="8"/>
      <c r="KL228" s="8"/>
      <c r="KM228" s="110"/>
      <c r="KN228" s="773"/>
      <c r="KO228" s="773"/>
      <c r="KP228" s="773"/>
    </row>
    <row r="229" spans="263:302" ht="15" thickBot="1" x14ac:dyDescent="0.35">
      <c r="JC229" s="8"/>
      <c r="JD229" s="464" t="s">
        <v>417</v>
      </c>
      <c r="JE229" s="465"/>
      <c r="JF229" s="465"/>
      <c r="JG229" s="465"/>
      <c r="JH229" s="465"/>
      <c r="JI229" s="465"/>
      <c r="JJ229" s="465"/>
      <c r="JK229" s="465"/>
      <c r="JL229" s="465"/>
      <c r="JM229" s="465"/>
      <c r="JN229" s="465"/>
      <c r="JO229" s="465"/>
      <c r="JP229" s="465"/>
      <c r="JQ229" s="465"/>
      <c r="JR229" s="465"/>
      <c r="JS229" s="465"/>
      <c r="JT229" s="465"/>
      <c r="JU229" s="465"/>
      <c r="JV229" s="465"/>
      <c r="JW229" s="465"/>
      <c r="JX229" s="465"/>
      <c r="JY229" s="465"/>
      <c r="JZ229" s="465"/>
      <c r="KA229" s="465"/>
      <c r="KB229" s="465"/>
      <c r="KC229" s="465"/>
      <c r="KD229" s="45"/>
      <c r="KE229" s="770"/>
      <c r="KF229" s="770"/>
      <c r="KG229" s="770"/>
      <c r="KH229" s="770"/>
      <c r="KI229" s="770"/>
      <c r="KJ229" s="1406" t="e">
        <f>#REF!</f>
        <v>#REF!</v>
      </c>
      <c r="KK229" s="1406"/>
      <c r="KL229" s="1406"/>
      <c r="KM229" s="771"/>
      <c r="KN229" s="773"/>
      <c r="KO229" s="773"/>
      <c r="KP229" s="773"/>
    </row>
    <row r="230" spans="263:302" ht="14.4" x14ac:dyDescent="0.3">
      <c r="JC230" s="8"/>
      <c r="JD230" s="467"/>
      <c r="JE230" s="8"/>
      <c r="JF230" s="8"/>
      <c r="JG230" s="8"/>
      <c r="JH230" s="8"/>
      <c r="JI230" s="8"/>
      <c r="JJ230" s="8"/>
      <c r="JK230" s="8"/>
      <c r="JL230" s="8"/>
      <c r="JM230" s="8"/>
      <c r="JN230" s="8"/>
      <c r="JO230" s="8"/>
      <c r="JP230" s="8"/>
      <c r="JQ230" s="8"/>
      <c r="JR230" s="8"/>
      <c r="JS230" s="8"/>
      <c r="JT230" s="8"/>
      <c r="JU230" s="8"/>
      <c r="JV230" s="8"/>
      <c r="JW230" s="8"/>
      <c r="JX230" s="8"/>
      <c r="JY230" s="8"/>
      <c r="JZ230" s="8"/>
      <c r="KA230" s="8"/>
      <c r="KB230" s="8"/>
      <c r="KC230" s="8"/>
      <c r="KD230" s="8"/>
      <c r="KE230" s="774"/>
      <c r="KF230" s="774"/>
      <c r="KG230" s="774"/>
      <c r="KH230" s="774"/>
      <c r="KI230" s="774"/>
      <c r="KJ230" s="775"/>
      <c r="KK230" s="775"/>
      <c r="KL230" s="775"/>
      <c r="KM230" s="774"/>
      <c r="KN230" s="773"/>
      <c r="KO230" s="773"/>
      <c r="KP230" s="773"/>
    </row>
    <row r="231" spans="263:302" ht="15" thickBot="1" x14ac:dyDescent="0.35">
      <c r="JC231" s="8"/>
      <c r="JD231" s="468" t="s">
        <v>25</v>
      </c>
      <c r="JE231" s="773"/>
      <c r="JF231" s="773"/>
      <c r="JG231" s="773"/>
      <c r="JH231" s="773"/>
      <c r="JI231" s="773"/>
      <c r="JJ231" s="773"/>
      <c r="JK231" s="773"/>
      <c r="JL231" s="773"/>
      <c r="JM231" s="773"/>
      <c r="JN231" s="773"/>
      <c r="JO231" s="773"/>
      <c r="JP231" s="773"/>
      <c r="JQ231" s="773"/>
      <c r="JR231" s="773"/>
      <c r="JS231" s="773"/>
      <c r="JT231" s="773"/>
      <c r="JU231" s="773"/>
      <c r="JV231" s="773"/>
      <c r="JW231" s="773"/>
      <c r="JX231" s="773"/>
      <c r="JY231" s="773"/>
      <c r="JZ231" s="773"/>
      <c r="KA231" s="773"/>
      <c r="KB231" s="773"/>
      <c r="KC231" s="773"/>
      <c r="KD231" s="773"/>
      <c r="KE231" s="773"/>
      <c r="KF231" s="773"/>
      <c r="KG231" s="773"/>
      <c r="KH231" s="773"/>
      <c r="KI231" s="773"/>
      <c r="KJ231" s="773"/>
      <c r="KK231" s="773"/>
      <c r="KL231" s="773"/>
      <c r="KM231" s="773"/>
      <c r="KN231" s="773"/>
      <c r="KO231" s="773"/>
      <c r="KP231" s="773"/>
    </row>
    <row r="232" spans="263:302" ht="14.4" x14ac:dyDescent="0.3">
      <c r="JC232" s="8"/>
      <c r="JD232" s="1324" t="e">
        <f>#REF!</f>
        <v>#REF!</v>
      </c>
      <c r="JE232" s="1325"/>
      <c r="JF232" s="1325"/>
      <c r="JG232" s="1325"/>
      <c r="JH232" s="1325"/>
      <c r="JI232" s="1325"/>
      <c r="JJ232" s="1325"/>
      <c r="JK232" s="1325"/>
      <c r="JL232" s="1325"/>
      <c r="JM232" s="1325"/>
      <c r="JN232" s="1325"/>
      <c r="JO232" s="104"/>
      <c r="JP232" s="1332" t="e">
        <f>#REF!</f>
        <v>#REF!</v>
      </c>
      <c r="JQ232" s="1332"/>
      <c r="JR232" s="1332"/>
      <c r="JS232" s="1332"/>
      <c r="JT232" s="1332"/>
      <c r="JU232" s="1332"/>
      <c r="JV232" s="1332"/>
      <c r="JW232" s="1332"/>
      <c r="JX232" s="1332"/>
      <c r="JY232" s="1332"/>
      <c r="JZ232" s="1332"/>
      <c r="KA232" s="1332"/>
      <c r="KB232" s="1332"/>
      <c r="KC232" s="1332"/>
      <c r="KD232" s="1332"/>
      <c r="KE232" s="1332"/>
      <c r="KF232" s="1332"/>
      <c r="KG232" s="104"/>
      <c r="KH232" s="1333" t="e">
        <f>#REF!</f>
        <v>#REF!</v>
      </c>
      <c r="KI232" s="1333"/>
      <c r="KJ232" s="1333"/>
      <c r="KK232" s="1333"/>
      <c r="KL232" s="1333"/>
      <c r="KM232" s="1334"/>
      <c r="KN232" s="773"/>
      <c r="KO232" s="773"/>
      <c r="KP232" s="773"/>
    </row>
    <row r="233" spans="263:302" ht="14.4" x14ac:dyDescent="0.3">
      <c r="JC233" s="8"/>
      <c r="JD233" s="717"/>
      <c r="JE233" s="774"/>
      <c r="JF233" s="774"/>
      <c r="JG233" s="774"/>
      <c r="JH233" s="774"/>
      <c r="JI233" s="774"/>
      <c r="JJ233" s="774"/>
      <c r="JK233" s="774"/>
      <c r="JL233" s="774"/>
      <c r="JM233" s="774"/>
      <c r="JN233" s="774"/>
      <c r="JO233" s="8"/>
      <c r="JP233" s="466" t="s">
        <v>97</v>
      </c>
      <c r="JQ233" s="44"/>
      <c r="JR233" s="44"/>
      <c r="JS233" s="44"/>
      <c r="JT233" s="44"/>
      <c r="JU233" s="44"/>
      <c r="JV233" s="44"/>
      <c r="JW233" s="44"/>
      <c r="JX233" s="44"/>
      <c r="JY233" s="44"/>
      <c r="JZ233" s="44"/>
      <c r="KA233" s="44"/>
      <c r="KB233" s="44"/>
      <c r="KC233" s="44"/>
      <c r="KD233" s="44"/>
      <c r="KE233" s="44"/>
      <c r="KF233" s="44"/>
      <c r="KG233" s="44"/>
      <c r="KH233" s="461" t="s">
        <v>404</v>
      </c>
      <c r="KI233" s="8"/>
      <c r="KJ233" s="8"/>
      <c r="KK233" s="8"/>
      <c r="KL233" s="8"/>
      <c r="KM233" s="110"/>
      <c r="KN233" s="773"/>
      <c r="KO233" s="773"/>
      <c r="KP233" s="773"/>
    </row>
    <row r="234" spans="263:302" ht="14.4" x14ac:dyDescent="0.3">
      <c r="JC234" s="8"/>
      <c r="JD234" s="1335" t="e">
        <f>#REF!</f>
        <v>#REF!</v>
      </c>
      <c r="JE234" s="1336"/>
      <c r="JF234" s="1336"/>
      <c r="JG234" s="1336"/>
      <c r="JH234" s="1336"/>
      <c r="JI234" s="1336"/>
      <c r="JJ234" s="1336"/>
      <c r="JK234" s="1336"/>
      <c r="JL234" s="1336"/>
      <c r="JM234" s="1336"/>
      <c r="JN234" s="1336"/>
      <c r="JO234" s="1336"/>
      <c r="JP234" s="1336"/>
      <c r="JQ234" s="1336"/>
      <c r="JR234" s="1336"/>
      <c r="JS234" s="1336"/>
      <c r="JT234" s="8"/>
      <c r="JU234" s="1352" t="e">
        <f>#REF!</f>
        <v>#REF!</v>
      </c>
      <c r="JV234" s="1352"/>
      <c r="JW234" s="1352"/>
      <c r="JX234" s="1352"/>
      <c r="JY234" s="1352"/>
      <c r="JZ234" s="1352"/>
      <c r="KA234" s="1352"/>
      <c r="KB234" s="1352"/>
      <c r="KC234" s="1352"/>
      <c r="KD234" s="8"/>
      <c r="KE234" s="1353" t="e">
        <f>#REF!</f>
        <v>#REF!</v>
      </c>
      <c r="KF234" s="1353"/>
      <c r="KG234" s="1353"/>
      <c r="KH234" s="1353"/>
      <c r="KI234" s="1353"/>
      <c r="KJ234" s="1353"/>
      <c r="KK234" s="1353"/>
      <c r="KL234" s="1353"/>
      <c r="KM234" s="1354"/>
      <c r="KN234" s="773"/>
      <c r="KO234" s="773"/>
      <c r="KP234" s="773"/>
    </row>
    <row r="235" spans="263:302" ht="14.4" x14ac:dyDescent="0.3">
      <c r="JC235" s="8"/>
      <c r="JD235" s="1326" t="s">
        <v>93</v>
      </c>
      <c r="JE235" s="1327"/>
      <c r="JF235" s="1327"/>
      <c r="JG235" s="1327"/>
      <c r="JH235" s="1327"/>
      <c r="JI235" s="1327"/>
      <c r="JJ235" s="1327"/>
      <c r="JK235" s="1327"/>
      <c r="JL235" s="1327"/>
      <c r="JM235" s="1327"/>
      <c r="JN235" s="1327"/>
      <c r="JO235" s="1327"/>
      <c r="JP235" s="1327"/>
      <c r="JQ235" s="1327"/>
      <c r="JR235" s="1327"/>
      <c r="JS235" s="1327"/>
      <c r="JT235" s="8"/>
      <c r="JU235" s="1328" t="s">
        <v>43</v>
      </c>
      <c r="JV235" s="1328"/>
      <c r="JW235" s="1328"/>
      <c r="JX235" s="1328"/>
      <c r="JY235" s="1328"/>
      <c r="JZ235" s="1328"/>
      <c r="KA235" s="1328"/>
      <c r="KB235" s="1328"/>
      <c r="KC235" s="1328"/>
      <c r="KD235" s="8"/>
      <c r="KE235" s="1327" t="s">
        <v>42</v>
      </c>
      <c r="KF235" s="1327"/>
      <c r="KG235" s="1327"/>
      <c r="KH235" s="1327"/>
      <c r="KI235" s="1327"/>
      <c r="KJ235" s="1327"/>
      <c r="KK235" s="1327"/>
      <c r="KL235" s="1327"/>
      <c r="KM235" s="1329"/>
      <c r="KN235" s="773"/>
      <c r="KO235" s="773"/>
      <c r="KP235" s="773"/>
    </row>
    <row r="236" spans="263:302" ht="14.4" x14ac:dyDescent="0.3">
      <c r="JC236" s="8"/>
      <c r="JD236" s="51"/>
      <c r="JE236" s="8"/>
      <c r="JF236" s="8"/>
      <c r="JG236" s="8"/>
      <c r="JH236" s="8"/>
      <c r="JI236" s="8"/>
      <c r="JJ236" s="8"/>
      <c r="JK236" s="8"/>
      <c r="JL236" s="8"/>
      <c r="JM236" s="8"/>
      <c r="JN236" s="8"/>
      <c r="JO236" s="8"/>
      <c r="JP236" s="8"/>
      <c r="JQ236" s="8"/>
      <c r="JR236" s="8"/>
      <c r="JS236" s="8"/>
      <c r="JT236" s="8"/>
      <c r="JU236" s="8"/>
      <c r="JV236" s="8"/>
      <c r="JW236" s="8"/>
      <c r="JX236" s="8"/>
      <c r="JY236" s="8"/>
      <c r="JZ236" s="8"/>
      <c r="KA236" s="8"/>
      <c r="KB236" s="46"/>
      <c r="KC236" s="8"/>
      <c r="KD236" s="8"/>
      <c r="KE236" s="8"/>
      <c r="KF236" s="8"/>
      <c r="KG236" s="8"/>
      <c r="KH236" s="8"/>
      <c r="KI236" s="8"/>
      <c r="KJ236" s="8"/>
      <c r="KK236" s="8"/>
      <c r="KL236" s="8"/>
      <c r="KM236" s="110"/>
      <c r="KN236" s="773"/>
      <c r="KO236" s="773"/>
      <c r="KP236" s="773"/>
    </row>
    <row r="237" spans="263:302" ht="14.4" x14ac:dyDescent="0.3">
      <c r="JC237" s="8"/>
      <c r="JD237" s="462" t="s">
        <v>41</v>
      </c>
      <c r="JE237" s="772"/>
      <c r="JF237" s="772"/>
      <c r="JG237" s="388"/>
      <c r="JH237" s="389"/>
      <c r="JI237" s="389"/>
      <c r="JJ237" s="390"/>
      <c r="JK237" s="1402" t="e">
        <f>#REF!</f>
        <v>#REF!</v>
      </c>
      <c r="JL237" s="1403"/>
      <c r="JM237" s="1404"/>
      <c r="JN237" s="8"/>
      <c r="JO237" s="8"/>
      <c r="JP237" s="8"/>
      <c r="JQ237" s="8"/>
      <c r="JR237" s="8"/>
      <c r="JS237" s="8"/>
      <c r="JT237" s="8"/>
      <c r="JU237" s="8"/>
      <c r="JV237" s="8"/>
      <c r="JW237" s="8"/>
      <c r="JX237" s="8"/>
      <c r="JY237" s="8"/>
      <c r="JZ237" s="8"/>
      <c r="KA237" s="8"/>
      <c r="KB237" s="8"/>
      <c r="KC237" s="8"/>
      <c r="KD237" s="8"/>
      <c r="KE237" s="774"/>
      <c r="KF237" s="774"/>
      <c r="KG237" s="774"/>
      <c r="KH237" s="774"/>
      <c r="KI237" s="774"/>
      <c r="KJ237" s="1405"/>
      <c r="KK237" s="1405"/>
      <c r="KL237" s="1405"/>
      <c r="KM237" s="110"/>
      <c r="KN237" s="773"/>
      <c r="KO237" s="773"/>
      <c r="KP237" s="773"/>
    </row>
    <row r="238" spans="263:302" ht="14.4" x14ac:dyDescent="0.3">
      <c r="JC238" s="8"/>
      <c r="JD238" s="463"/>
      <c r="JE238" s="8"/>
      <c r="JF238" s="8"/>
      <c r="JG238" s="8"/>
      <c r="JH238" s="8"/>
      <c r="JI238" s="8"/>
      <c r="JJ238" s="8"/>
      <c r="JK238" s="8"/>
      <c r="JL238" s="8"/>
      <c r="JM238" s="8"/>
      <c r="JN238" s="8"/>
      <c r="JO238" s="8"/>
      <c r="JP238" s="8"/>
      <c r="JQ238" s="8"/>
      <c r="JR238" s="8"/>
      <c r="JS238" s="8"/>
      <c r="JT238" s="8"/>
      <c r="JU238" s="8"/>
      <c r="JV238" s="8"/>
      <c r="JW238" s="8"/>
      <c r="JX238" s="8"/>
      <c r="JY238" s="8"/>
      <c r="JZ238" s="8"/>
      <c r="KA238" s="8"/>
      <c r="KB238" s="8"/>
      <c r="KC238" s="8"/>
      <c r="KD238" s="8"/>
      <c r="KE238" s="8"/>
      <c r="KF238" s="8"/>
      <c r="KG238" s="774"/>
      <c r="KH238" s="774"/>
      <c r="KI238" s="774"/>
      <c r="KJ238" s="8"/>
      <c r="KK238" s="8"/>
      <c r="KL238" s="8"/>
      <c r="KM238" s="110"/>
      <c r="KN238" s="773"/>
      <c r="KO238" s="773"/>
      <c r="KP238" s="773"/>
    </row>
    <row r="239" spans="263:302" ht="15" thickBot="1" x14ac:dyDescent="0.35">
      <c r="JC239" s="8"/>
      <c r="JD239" s="464" t="s">
        <v>417</v>
      </c>
      <c r="JE239" s="465"/>
      <c r="JF239" s="465"/>
      <c r="JG239" s="465"/>
      <c r="JH239" s="465"/>
      <c r="JI239" s="465"/>
      <c r="JJ239" s="465"/>
      <c r="JK239" s="465"/>
      <c r="JL239" s="465"/>
      <c r="JM239" s="465"/>
      <c r="JN239" s="465"/>
      <c r="JO239" s="465"/>
      <c r="JP239" s="465"/>
      <c r="JQ239" s="465"/>
      <c r="JR239" s="465"/>
      <c r="JS239" s="465"/>
      <c r="JT239" s="465"/>
      <c r="JU239" s="465"/>
      <c r="JV239" s="465"/>
      <c r="JW239" s="465"/>
      <c r="JX239" s="465"/>
      <c r="JY239" s="465"/>
      <c r="JZ239" s="465"/>
      <c r="KA239" s="465"/>
      <c r="KB239" s="465"/>
      <c r="KC239" s="465"/>
      <c r="KD239" s="45"/>
      <c r="KE239" s="770"/>
      <c r="KF239" s="770"/>
      <c r="KG239" s="770"/>
      <c r="KH239" s="770"/>
      <c r="KI239" s="770"/>
      <c r="KJ239" s="1406" t="e">
        <f>#REF!</f>
        <v>#REF!</v>
      </c>
      <c r="KK239" s="1406"/>
      <c r="KL239" s="1406"/>
      <c r="KM239" s="771"/>
      <c r="KN239" s="773"/>
      <c r="KO239" s="773"/>
      <c r="KP239" s="773"/>
    </row>
    <row r="415" spans="212:251" ht="14.4" x14ac:dyDescent="0.3">
      <c r="HD415"/>
      <c r="HE415"/>
      <c r="HF415"/>
      <c r="HG415"/>
      <c r="HH415"/>
      <c r="HI415"/>
      <c r="HJ415"/>
      <c r="HK415"/>
      <c r="HL415"/>
      <c r="HM415"/>
      <c r="HN415"/>
      <c r="HO415"/>
      <c r="HP415"/>
      <c r="HQ415"/>
      <c r="HR415"/>
      <c r="HS415"/>
      <c r="HT415"/>
      <c r="HU415"/>
      <c r="HV415"/>
      <c r="HW415"/>
      <c r="HX415"/>
      <c r="HY415"/>
      <c r="HZ415"/>
      <c r="IA415"/>
      <c r="IB415"/>
      <c r="IC415"/>
      <c r="ID415"/>
      <c r="IE415"/>
      <c r="IF415"/>
      <c r="IG415"/>
      <c r="IH415"/>
      <c r="II415"/>
      <c r="IJ415"/>
      <c r="IK415"/>
      <c r="IL415"/>
      <c r="IM415"/>
      <c r="IN415"/>
      <c r="IO415"/>
      <c r="IP415"/>
      <c r="IQ415"/>
    </row>
  </sheetData>
  <sheetProtection formatCells="0" formatColumns="0" formatRows="0" insertColumns="0" insertRows="0" insertHyperlinks="0" deleteColumns="0" deleteRows="0" sort="0" autoFilter="0" pivotTables="0"/>
  <protectedRanges>
    <protectedRange sqref="HL25:IK25 HX24:HY24" name="Range1_1"/>
  </protectedRanges>
  <customSheetViews>
    <customSheetView guid="{737FBFD5-CE93-4961-AB5C-F35422E126FB}" hiddenColumns="1" state="hidden">
      <selection activeCell="AJ69" sqref="AJ69"/>
      <pageMargins left="0.7" right="0.7" top="0.75" bottom="0.75" header="0.3" footer="0.3"/>
      <pageSetup orientation="portrait" r:id="rId1"/>
    </customSheetView>
    <customSheetView guid="{EDBCCE45-0D94-4979-AAEC-2B9EE54B95A8}" showPageBreaks="1" hiddenColumns="1" state="hidden">
      <selection activeCell="AJ69" sqref="AJ69"/>
      <pageMargins left="0.7" right="0.7" top="0.75" bottom="0.75" header="0.3" footer="0.3"/>
      <pageSetup orientation="portrait" r:id="rId2"/>
    </customSheetView>
  </customSheetViews>
  <mergeCells count="1079">
    <mergeCell ref="HJ117:IZ118"/>
    <mergeCell ref="HJ120:IZ121"/>
    <mergeCell ref="IH122:IM122"/>
    <mergeCell ref="IK100:IN100"/>
    <mergeCell ref="HU102:IB102"/>
    <mergeCell ref="IN102:IZ102"/>
    <mergeCell ref="IK104:IN104"/>
    <mergeCell ref="HO106:IZ106"/>
    <mergeCell ref="IU108:IX108"/>
    <mergeCell ref="HI110:IZ110"/>
    <mergeCell ref="HI111:IZ112"/>
    <mergeCell ref="HJ114:IZ115"/>
    <mergeCell ref="HL90:HN90"/>
    <mergeCell ref="HS90:HU90"/>
    <mergeCell ref="IA90:IC90"/>
    <mergeCell ref="IH90:IK90"/>
    <mergeCell ref="IQ90:IS90"/>
    <mergeCell ref="IX90:IY90"/>
    <mergeCell ref="HI92:IZ96"/>
    <mergeCell ref="HI97:IZ97"/>
    <mergeCell ref="IK98:IN98"/>
    <mergeCell ref="HL41:IZ42"/>
    <mergeCell ref="GS87:HF88"/>
    <mergeCell ref="GR90:HF91"/>
    <mergeCell ref="GR93:HF94"/>
    <mergeCell ref="HJ78:HQ78"/>
    <mergeCell ref="HR78:HX78"/>
    <mergeCell ref="HY78:IE78"/>
    <mergeCell ref="IF78:IN78"/>
    <mergeCell ref="IO78:IZ78"/>
    <mergeCell ref="IO77:IZ77"/>
    <mergeCell ref="HJ82:HQ82"/>
    <mergeCell ref="HR82:HX82"/>
    <mergeCell ref="HY82:IE82"/>
    <mergeCell ref="IF82:IN82"/>
    <mergeCell ref="IO82:IZ82"/>
    <mergeCell ref="HI84:IZ84"/>
    <mergeCell ref="HJ88:IE88"/>
    <mergeCell ref="IF88:IZ88"/>
    <mergeCell ref="HJ89:HP89"/>
    <mergeCell ref="HQ89:HW89"/>
    <mergeCell ref="HX89:IE89"/>
    <mergeCell ref="IF89:IM89"/>
    <mergeCell ref="IN89:IV89"/>
    <mergeCell ref="IW89:IZ89"/>
    <mergeCell ref="HJ80:HQ80"/>
    <mergeCell ref="HR80:HX80"/>
    <mergeCell ref="HY80:IE80"/>
    <mergeCell ref="IF80:IN80"/>
    <mergeCell ref="IO80:IZ80"/>
    <mergeCell ref="HJ81:HQ81"/>
    <mergeCell ref="HR81:HX81"/>
    <mergeCell ref="HY81:IE81"/>
    <mergeCell ref="GP65:HF65"/>
    <mergeCell ref="FO74:FV74"/>
    <mergeCell ref="FX74:FZ74"/>
    <mergeCell ref="FO75:FV75"/>
    <mergeCell ref="FX75:FZ75"/>
    <mergeCell ref="GF75:GK77"/>
    <mergeCell ref="FO76:FV76"/>
    <mergeCell ref="FX76:FZ76"/>
    <mergeCell ref="FO77:FV77"/>
    <mergeCell ref="HB98:HD98"/>
    <mergeCell ref="HH1:IZ2"/>
    <mergeCell ref="HI4:IZ4"/>
    <mergeCell ref="HI6:HS6"/>
    <mergeCell ref="HZ6:IC6"/>
    <mergeCell ref="IE6:IW6"/>
    <mergeCell ref="HI7:HS8"/>
    <mergeCell ref="IE7:IW8"/>
    <mergeCell ref="HQ10:HV10"/>
    <mergeCell ref="IU10:IX10"/>
    <mergeCell ref="HY12:IB12"/>
    <mergeCell ref="IP12:IS12"/>
    <mergeCell ref="HI14:IZ14"/>
    <mergeCell ref="HJ16:HZ16"/>
    <mergeCell ref="IC16:IU18"/>
    <mergeCell ref="HJ18:HY18"/>
    <mergeCell ref="HK20:IZ20"/>
    <mergeCell ref="HK22:IZ23"/>
    <mergeCell ref="HL25:IV25"/>
    <mergeCell ref="HI27:IZ27"/>
    <mergeCell ref="HK29:IZ30"/>
    <mergeCell ref="HI32:IZ32"/>
    <mergeCell ref="HK36:IZ37"/>
    <mergeCell ref="FO32:GL32"/>
    <mergeCell ref="FP34:GL34"/>
    <mergeCell ref="FP36:GL37"/>
    <mergeCell ref="FP39:GL40"/>
    <mergeCell ref="FP42:GL42"/>
    <mergeCell ref="FO44:GL44"/>
    <mergeCell ref="FP46:GL47"/>
    <mergeCell ref="FP48:GL48"/>
    <mergeCell ref="FO50:GL50"/>
    <mergeCell ref="FO78:FV78"/>
    <mergeCell ref="FX78:FZ78"/>
    <mergeCell ref="FP80:GC80"/>
    <mergeCell ref="FP82:GL83"/>
    <mergeCell ref="FP84:GL85"/>
    <mergeCell ref="GS8:GT8"/>
    <mergeCell ref="GP25:HD26"/>
    <mergeCell ref="GU28:HF28"/>
    <mergeCell ref="HD32:HE32"/>
    <mergeCell ref="GP34:HF35"/>
    <mergeCell ref="GP37:GZ37"/>
    <mergeCell ref="HB37:HF37"/>
    <mergeCell ref="GP39:GZ39"/>
    <mergeCell ref="HB39:HF39"/>
    <mergeCell ref="GP41:GZ41"/>
    <mergeCell ref="HB41:HF41"/>
    <mergeCell ref="GX49:GY49"/>
    <mergeCell ref="HD49:HE49"/>
    <mergeCell ref="GP55:HF55"/>
    <mergeCell ref="GP57:HF57"/>
    <mergeCell ref="GP58:HF59"/>
    <mergeCell ref="GR60:HF60"/>
    <mergeCell ref="GR62:HF62"/>
    <mergeCell ref="CS35:CY35"/>
    <mergeCell ref="CZ35:DB35"/>
    <mergeCell ref="CI36:CR36"/>
    <mergeCell ref="CS36:DB36"/>
    <mergeCell ref="DD36:DI36"/>
    <mergeCell ref="DQ36:DR36"/>
    <mergeCell ref="FX77:FZ77"/>
    <mergeCell ref="GE52:GL52"/>
    <mergeCell ref="FU54:FV54"/>
    <mergeCell ref="GK54:GL54"/>
    <mergeCell ref="FW56:GA56"/>
    <mergeCell ref="FO58:GL58"/>
    <mergeCell ref="FQ61:GL62"/>
    <mergeCell ref="FQ64:GL66"/>
    <mergeCell ref="FO68:GL68"/>
    <mergeCell ref="FO71:FV73"/>
    <mergeCell ref="FW71:GA73"/>
    <mergeCell ref="GB71:GD71"/>
    <mergeCell ref="GB72:GB73"/>
    <mergeCell ref="GC72:GC73"/>
    <mergeCell ref="GD72:GD73"/>
    <mergeCell ref="CI38:DX38"/>
    <mergeCell ref="DD29:DI29"/>
    <mergeCell ref="DJ29:DL29"/>
    <mergeCell ref="DM29:DP29"/>
    <mergeCell ref="DD28:DI28"/>
    <mergeCell ref="CZ24:DB24"/>
    <mergeCell ref="DD24:DI24"/>
    <mergeCell ref="CI39:DX44"/>
    <mergeCell ref="CI45:DX45"/>
    <mergeCell ref="CI46:DX51"/>
    <mergeCell ref="CI52:DX53"/>
    <mergeCell ref="CI54:DX59"/>
    <mergeCell ref="CI60:DX61"/>
    <mergeCell ref="CO68:CT68"/>
    <mergeCell ref="FN1:GL2"/>
    <mergeCell ref="FO5:GL5"/>
    <mergeCell ref="GE7:GI7"/>
    <mergeCell ref="GK7:GL7"/>
    <mergeCell ref="FO12:GL12"/>
    <mergeCell ref="FO14:FR14"/>
    <mergeCell ref="GA14:GB14"/>
    <mergeCell ref="GC14:GD14"/>
    <mergeCell ref="GE14:GF14"/>
    <mergeCell ref="GG14:GJ14"/>
    <mergeCell ref="GK14:GL14"/>
    <mergeCell ref="FW16:GL17"/>
    <mergeCell ref="FO19:GL19"/>
    <mergeCell ref="FP22:GL23"/>
    <mergeCell ref="FP25:GL27"/>
    <mergeCell ref="FP29:GL31"/>
    <mergeCell ref="DS29:DW29"/>
    <mergeCell ref="CI30:DX30"/>
    <mergeCell ref="CJ34:CR34"/>
    <mergeCell ref="AD63:AG63"/>
    <mergeCell ref="AD64:AG64"/>
    <mergeCell ref="AJ68:AM68"/>
    <mergeCell ref="CC16:CG16"/>
    <mergeCell ref="CC34:CG34"/>
    <mergeCell ref="CC141:CG141"/>
    <mergeCell ref="DS36:DW36"/>
    <mergeCell ref="DS21:DW21"/>
    <mergeCell ref="CI22:DX22"/>
    <mergeCell ref="CJ26:CR26"/>
    <mergeCell ref="CS26:CY26"/>
    <mergeCell ref="CZ26:DB26"/>
    <mergeCell ref="DD26:DI26"/>
    <mergeCell ref="DJ26:DL26"/>
    <mergeCell ref="DM26:DP26"/>
    <mergeCell ref="DQ26:DR26"/>
    <mergeCell ref="DS26:DW26"/>
    <mergeCell ref="CJ19:CK19"/>
    <mergeCell ref="CL19:CR19"/>
    <mergeCell ref="CJ21:CR21"/>
    <mergeCell ref="CS21:CY21"/>
    <mergeCell ref="CZ21:DB21"/>
    <mergeCell ref="DD21:DI21"/>
    <mergeCell ref="DJ21:DL21"/>
    <mergeCell ref="DM21:DP21"/>
    <mergeCell ref="DQ21:DR21"/>
    <mergeCell ref="DQ25:DR25"/>
    <mergeCell ref="DM32:DP32"/>
    <mergeCell ref="DQ32:DR32"/>
    <mergeCell ref="DD32:DI32"/>
    <mergeCell ref="CS29:CY29"/>
    <mergeCell ref="CZ29:DB29"/>
    <mergeCell ref="JU235:KC235"/>
    <mergeCell ref="KE235:KM235"/>
    <mergeCell ref="JK227:JM227"/>
    <mergeCell ref="KJ227:KL227"/>
    <mergeCell ref="KJ229:KL229"/>
    <mergeCell ref="JD232:JN232"/>
    <mergeCell ref="BX205:CB205"/>
    <mergeCell ref="BX207:BZ207"/>
    <mergeCell ref="BW213:CG214"/>
    <mergeCell ref="BW215:CG217"/>
    <mergeCell ref="BW218:CG219"/>
    <mergeCell ref="BW221:CG223"/>
    <mergeCell ref="I68:K68"/>
    <mergeCell ref="P9:AA10"/>
    <mergeCell ref="V32:X32"/>
    <mergeCell ref="CC76:CG76"/>
    <mergeCell ref="BW182:BW183"/>
    <mergeCell ref="BW186:CA186"/>
    <mergeCell ref="CC189:CG189"/>
    <mergeCell ref="CC190:CG190"/>
    <mergeCell ref="CC191:CG191"/>
    <mergeCell ref="CC192:CG192"/>
    <mergeCell ref="CC193:CG193"/>
    <mergeCell ref="CC194:CG194"/>
    <mergeCell ref="CC150:CG150"/>
    <mergeCell ref="CC151:CG151"/>
    <mergeCell ref="CC152:CG152"/>
    <mergeCell ref="CC153:CG153"/>
    <mergeCell ref="AD50:AI50"/>
    <mergeCell ref="AD51:AI51"/>
    <mergeCell ref="AF54:AI54"/>
    <mergeCell ref="AF55:AI55"/>
    <mergeCell ref="JD165:JS165"/>
    <mergeCell ref="JU165:KC165"/>
    <mergeCell ref="KE165:KM165"/>
    <mergeCell ref="JD155:JS155"/>
    <mergeCell ref="JU155:KC155"/>
    <mergeCell ref="KE155:KM155"/>
    <mergeCell ref="JD234:JS234"/>
    <mergeCell ref="JU234:KC234"/>
    <mergeCell ref="KE234:KM234"/>
    <mergeCell ref="JK237:JM237"/>
    <mergeCell ref="KJ237:KL237"/>
    <mergeCell ref="KJ239:KL239"/>
    <mergeCell ref="JK217:JM217"/>
    <mergeCell ref="KJ217:KL217"/>
    <mergeCell ref="KJ219:KL219"/>
    <mergeCell ref="JD222:JN222"/>
    <mergeCell ref="JP222:KF222"/>
    <mergeCell ref="KH222:KM222"/>
    <mergeCell ref="JD224:JS224"/>
    <mergeCell ref="JU224:KC224"/>
    <mergeCell ref="KE224:KM224"/>
    <mergeCell ref="JD204:JS204"/>
    <mergeCell ref="JU204:KC204"/>
    <mergeCell ref="KE204:KM204"/>
    <mergeCell ref="JK207:JM207"/>
    <mergeCell ref="KJ207:KL207"/>
    <mergeCell ref="KJ209:KL209"/>
    <mergeCell ref="JD211:JN211"/>
    <mergeCell ref="JP212:KF212"/>
    <mergeCell ref="KH212:KM212"/>
    <mergeCell ref="KE205:KM205"/>
    <mergeCell ref="JD235:JS235"/>
    <mergeCell ref="JD114:JS114"/>
    <mergeCell ref="JU114:KC114"/>
    <mergeCell ref="KE114:KM114"/>
    <mergeCell ref="JK117:JM117"/>
    <mergeCell ref="KJ117:KL117"/>
    <mergeCell ref="KJ119:KL119"/>
    <mergeCell ref="JD121:JN121"/>
    <mergeCell ref="JP122:KF122"/>
    <mergeCell ref="KH122:KM122"/>
    <mergeCell ref="JD122:JN122"/>
    <mergeCell ref="JD132:JN132"/>
    <mergeCell ref="JD115:JS115"/>
    <mergeCell ref="JU115:KC115"/>
    <mergeCell ref="KE115:KM115"/>
    <mergeCell ref="KJ149:KL149"/>
    <mergeCell ref="JD151:JN151"/>
    <mergeCell ref="JP152:KF152"/>
    <mergeCell ref="KH152:KM152"/>
    <mergeCell ref="JD152:JN152"/>
    <mergeCell ref="JD124:JS124"/>
    <mergeCell ref="JU124:KC124"/>
    <mergeCell ref="KE124:KM124"/>
    <mergeCell ref="KJ29:KL29"/>
    <mergeCell ref="JD22:JN22"/>
    <mergeCell ref="JD12:JN12"/>
    <mergeCell ref="JD15:JS15"/>
    <mergeCell ref="JU15:KC15"/>
    <mergeCell ref="KE15:KM15"/>
    <mergeCell ref="JK67:JM67"/>
    <mergeCell ref="KJ67:KL67"/>
    <mergeCell ref="KJ69:KL69"/>
    <mergeCell ref="JD71:JN71"/>
    <mergeCell ref="JP72:KF72"/>
    <mergeCell ref="KH72:KM72"/>
    <mergeCell ref="JD74:JS74"/>
    <mergeCell ref="JU74:KC74"/>
    <mergeCell ref="KE74:KM74"/>
    <mergeCell ref="JD54:JS54"/>
    <mergeCell ref="JU54:KC54"/>
    <mergeCell ref="KE54:KM54"/>
    <mergeCell ref="JK57:JM57"/>
    <mergeCell ref="KJ57:KL57"/>
    <mergeCell ref="KJ59:KL59"/>
    <mergeCell ref="JD61:JN61"/>
    <mergeCell ref="JP62:KF62"/>
    <mergeCell ref="KH62:KM62"/>
    <mergeCell ref="JD62:JN62"/>
    <mergeCell ref="JD72:JN72"/>
    <mergeCell ref="JU25:KC25"/>
    <mergeCell ref="KE25:KM25"/>
    <mergeCell ref="JD31:JN31"/>
    <mergeCell ref="JP32:KF32"/>
    <mergeCell ref="KH32:KM32"/>
    <mergeCell ref="JD34:JS34"/>
    <mergeCell ref="JC1:KP2"/>
    <mergeCell ref="JC4:KP7"/>
    <mergeCell ref="JD9:KM10"/>
    <mergeCell ref="JD11:JN11"/>
    <mergeCell ref="JP12:KF12"/>
    <mergeCell ref="KH12:KM12"/>
    <mergeCell ref="JD14:JS14"/>
    <mergeCell ref="JU14:KC14"/>
    <mergeCell ref="KE14:KM14"/>
    <mergeCell ref="JK17:JM17"/>
    <mergeCell ref="KJ17:KL17"/>
    <mergeCell ref="KJ19:KL19"/>
    <mergeCell ref="JD21:JN21"/>
    <mergeCell ref="JP22:KF22"/>
    <mergeCell ref="KH22:KM22"/>
    <mergeCell ref="JD24:JS24"/>
    <mergeCell ref="JU24:KC24"/>
    <mergeCell ref="KE24:KM24"/>
    <mergeCell ref="JD164:JS164"/>
    <mergeCell ref="JU164:KC164"/>
    <mergeCell ref="KE164:KM164"/>
    <mergeCell ref="JP232:KF232"/>
    <mergeCell ref="KH232:KM232"/>
    <mergeCell ref="JD225:JS225"/>
    <mergeCell ref="JU225:KC225"/>
    <mergeCell ref="KE225:KM225"/>
    <mergeCell ref="JD212:JN212"/>
    <mergeCell ref="JD215:JS215"/>
    <mergeCell ref="JU215:KC215"/>
    <mergeCell ref="KE215:KM215"/>
    <mergeCell ref="JD214:JS214"/>
    <mergeCell ref="JU214:KC214"/>
    <mergeCell ref="KE214:KM214"/>
    <mergeCell ref="JD205:JS205"/>
    <mergeCell ref="JU205:KC205"/>
    <mergeCell ref="JD202:JN202"/>
    <mergeCell ref="JK197:JM197"/>
    <mergeCell ref="KJ197:KL197"/>
    <mergeCell ref="KJ199:KL199"/>
    <mergeCell ref="JD201:JN201"/>
    <mergeCell ref="JP202:KF202"/>
    <mergeCell ref="KH202:KM202"/>
    <mergeCell ref="JK188:JM188"/>
    <mergeCell ref="KJ188:KL188"/>
    <mergeCell ref="KJ190:KL190"/>
    <mergeCell ref="JD191:JN191"/>
    <mergeCell ref="JP192:KF192"/>
    <mergeCell ref="KH192:KM192"/>
    <mergeCell ref="JD194:JS194"/>
    <mergeCell ref="JU194:KC194"/>
    <mergeCell ref="JD195:JS195"/>
    <mergeCell ref="JU195:KC195"/>
    <mergeCell ref="KE195:KM195"/>
    <mergeCell ref="JD186:JS186"/>
    <mergeCell ref="JU186:KC186"/>
    <mergeCell ref="KE186:KM186"/>
    <mergeCell ref="JD185:JS185"/>
    <mergeCell ref="JU185:KC185"/>
    <mergeCell ref="KE185:KM185"/>
    <mergeCell ref="JD175:JS175"/>
    <mergeCell ref="JU175:KC175"/>
    <mergeCell ref="KE175:KM175"/>
    <mergeCell ref="JD172:JN172"/>
    <mergeCell ref="JK167:JM167"/>
    <mergeCell ref="KJ167:KL167"/>
    <mergeCell ref="KJ169:KL169"/>
    <mergeCell ref="JD171:JN171"/>
    <mergeCell ref="JP172:KF172"/>
    <mergeCell ref="KH172:KM172"/>
    <mergeCell ref="KE194:KM194"/>
    <mergeCell ref="JD174:JS174"/>
    <mergeCell ref="JU174:KC174"/>
    <mergeCell ref="KE174:KM174"/>
    <mergeCell ref="JK177:JM177"/>
    <mergeCell ref="KJ177:KL177"/>
    <mergeCell ref="KJ179:KL179"/>
    <mergeCell ref="JD182:JN182"/>
    <mergeCell ref="JP183:KF183"/>
    <mergeCell ref="KH183:KM183"/>
    <mergeCell ref="JD183:JN183"/>
    <mergeCell ref="JD192:JN192"/>
    <mergeCell ref="JD154:JS154"/>
    <mergeCell ref="JU154:KC154"/>
    <mergeCell ref="KE154:KM154"/>
    <mergeCell ref="JD145:JS145"/>
    <mergeCell ref="JU145:KC145"/>
    <mergeCell ref="KE145:KM145"/>
    <mergeCell ref="JK137:JM137"/>
    <mergeCell ref="KJ137:KL137"/>
    <mergeCell ref="KJ139:KL139"/>
    <mergeCell ref="JD142:JN142"/>
    <mergeCell ref="JP142:KF142"/>
    <mergeCell ref="KH142:KM142"/>
    <mergeCell ref="JD161:JN161"/>
    <mergeCell ref="JP162:KF162"/>
    <mergeCell ref="KH162:KM162"/>
    <mergeCell ref="JK127:JM127"/>
    <mergeCell ref="KJ127:KL127"/>
    <mergeCell ref="KJ129:KL129"/>
    <mergeCell ref="JD131:JN131"/>
    <mergeCell ref="JP132:KF132"/>
    <mergeCell ref="KH132:KM132"/>
    <mergeCell ref="JD134:JS134"/>
    <mergeCell ref="JU134:KC134"/>
    <mergeCell ref="KE134:KM134"/>
    <mergeCell ref="JD162:JN162"/>
    <mergeCell ref="JD84:JS84"/>
    <mergeCell ref="JU84:KC84"/>
    <mergeCell ref="KE84:KM84"/>
    <mergeCell ref="JK87:JM87"/>
    <mergeCell ref="JK157:JM157"/>
    <mergeCell ref="KJ157:KL157"/>
    <mergeCell ref="KJ159:KL159"/>
    <mergeCell ref="KJ107:KL107"/>
    <mergeCell ref="KJ109:KL109"/>
    <mergeCell ref="JD111:JN111"/>
    <mergeCell ref="JP112:KF112"/>
    <mergeCell ref="KH112:KM112"/>
    <mergeCell ref="JD105:JS105"/>
    <mergeCell ref="JU105:KC105"/>
    <mergeCell ref="KE105:KM105"/>
    <mergeCell ref="JD95:JS95"/>
    <mergeCell ref="JU95:KC95"/>
    <mergeCell ref="KE95:KM95"/>
    <mergeCell ref="JD94:JS94"/>
    <mergeCell ref="JU94:KC94"/>
    <mergeCell ref="KE94:KM94"/>
    <mergeCell ref="JD144:JS144"/>
    <mergeCell ref="JU144:KC144"/>
    <mergeCell ref="KE144:KM144"/>
    <mergeCell ref="JK147:JM147"/>
    <mergeCell ref="KJ147:KL147"/>
    <mergeCell ref="JD135:JS135"/>
    <mergeCell ref="JU135:KC135"/>
    <mergeCell ref="KE135:KM135"/>
    <mergeCell ref="JD125:JS125"/>
    <mergeCell ref="JU125:KC125"/>
    <mergeCell ref="KE125:KM125"/>
    <mergeCell ref="KJ49:KL49"/>
    <mergeCell ref="JD51:JN51"/>
    <mergeCell ref="JP52:KF52"/>
    <mergeCell ref="KH52:KM52"/>
    <mergeCell ref="JD85:JS85"/>
    <mergeCell ref="JU85:KC85"/>
    <mergeCell ref="KE85:KM85"/>
    <mergeCell ref="KJ87:KL87"/>
    <mergeCell ref="KJ89:KL89"/>
    <mergeCell ref="JD91:JN91"/>
    <mergeCell ref="JP92:KF92"/>
    <mergeCell ref="KH92:KM92"/>
    <mergeCell ref="JD92:JN92"/>
    <mergeCell ref="JD102:JN102"/>
    <mergeCell ref="JD112:JN112"/>
    <mergeCell ref="JK107:JM107"/>
    <mergeCell ref="JD82:JN82"/>
    <mergeCell ref="JK77:JM77"/>
    <mergeCell ref="KJ77:KL77"/>
    <mergeCell ref="KJ79:KL79"/>
    <mergeCell ref="JD81:JN81"/>
    <mergeCell ref="JP82:KF82"/>
    <mergeCell ref="KH82:KM82"/>
    <mergeCell ref="JK97:JM97"/>
    <mergeCell ref="KJ97:KL97"/>
    <mergeCell ref="KJ99:KL99"/>
    <mergeCell ref="JD101:JN101"/>
    <mergeCell ref="JP102:KF102"/>
    <mergeCell ref="KH102:KM102"/>
    <mergeCell ref="JD104:JS104"/>
    <mergeCell ref="JU104:KC104"/>
    <mergeCell ref="KE104:KM104"/>
    <mergeCell ref="JU34:KC34"/>
    <mergeCell ref="KE34:KM34"/>
    <mergeCell ref="JK37:JM37"/>
    <mergeCell ref="KJ37:KL37"/>
    <mergeCell ref="KJ39:KL39"/>
    <mergeCell ref="JK27:JM27"/>
    <mergeCell ref="KJ27:KL27"/>
    <mergeCell ref="HI49:IZ64"/>
    <mergeCell ref="HK44:IZ45"/>
    <mergeCell ref="HI47:IZ48"/>
    <mergeCell ref="HB36:HF36"/>
    <mergeCell ref="GP36:GZ36"/>
    <mergeCell ref="GR69:HB69"/>
    <mergeCell ref="GR71:HF73"/>
    <mergeCell ref="GS74:HF75"/>
    <mergeCell ref="GS76:HD76"/>
    <mergeCell ref="GR78:HB78"/>
    <mergeCell ref="JD75:JS75"/>
    <mergeCell ref="JU75:KC75"/>
    <mergeCell ref="KE75:KM75"/>
    <mergeCell ref="JD65:JS65"/>
    <mergeCell ref="JU65:KC65"/>
    <mergeCell ref="KE65:KM65"/>
    <mergeCell ref="JD64:JS64"/>
    <mergeCell ref="JU64:KC64"/>
    <mergeCell ref="KE64:KM64"/>
    <mergeCell ref="JD55:JS55"/>
    <mergeCell ref="JU55:KC55"/>
    <mergeCell ref="KE55:KM55"/>
    <mergeCell ref="JD52:JN52"/>
    <mergeCell ref="JK47:JM47"/>
    <mergeCell ref="KJ47:KL47"/>
    <mergeCell ref="GR80:GX80"/>
    <mergeCell ref="GR82:HA82"/>
    <mergeCell ref="GR84:HF85"/>
    <mergeCell ref="GR86:HD86"/>
    <mergeCell ref="IM67:IT67"/>
    <mergeCell ref="HI70:IZ70"/>
    <mergeCell ref="HI71:IZ72"/>
    <mergeCell ref="HJ79:HQ79"/>
    <mergeCell ref="HR79:HX79"/>
    <mergeCell ref="HY79:IE79"/>
    <mergeCell ref="IF79:IN79"/>
    <mergeCell ref="IO79:IZ79"/>
    <mergeCell ref="HJ74:HQ76"/>
    <mergeCell ref="HR74:HX76"/>
    <mergeCell ref="HY74:IZ75"/>
    <mergeCell ref="HY76:IE76"/>
    <mergeCell ref="IF76:IN76"/>
    <mergeCell ref="IO76:IZ76"/>
    <mergeCell ref="HJ77:HQ77"/>
    <mergeCell ref="HR77:HX77"/>
    <mergeCell ref="HY77:IE77"/>
    <mergeCell ref="IF77:IN77"/>
    <mergeCell ref="IF81:IN81"/>
    <mergeCell ref="IO81:IZ81"/>
    <mergeCell ref="GP22:GW22"/>
    <mergeCell ref="HA23:HB23"/>
    <mergeCell ref="HD23:HF23"/>
    <mergeCell ref="HE25:HF25"/>
    <mergeCell ref="HA22:HB22"/>
    <mergeCell ref="HD22:HF22"/>
    <mergeCell ref="JD42:JN42"/>
    <mergeCell ref="JD45:JS45"/>
    <mergeCell ref="JU45:KC45"/>
    <mergeCell ref="KE45:KM45"/>
    <mergeCell ref="JD41:JN41"/>
    <mergeCell ref="JP42:KF42"/>
    <mergeCell ref="KH42:KM42"/>
    <mergeCell ref="JD44:JS44"/>
    <mergeCell ref="FO7:GC7"/>
    <mergeCell ref="FO9:FP9"/>
    <mergeCell ref="GP10:HF10"/>
    <mergeCell ref="GP12:HF13"/>
    <mergeCell ref="GP15:HF15"/>
    <mergeCell ref="GP18:GY18"/>
    <mergeCell ref="HA18:HF18"/>
    <mergeCell ref="FR9:FS9"/>
    <mergeCell ref="FU9:GA9"/>
    <mergeCell ref="GC9:GD9"/>
    <mergeCell ref="GP20:HF20"/>
    <mergeCell ref="JU44:KC44"/>
    <mergeCell ref="KE44:KM44"/>
    <mergeCell ref="JD32:JN32"/>
    <mergeCell ref="JD35:JS35"/>
    <mergeCell ref="JU35:KC35"/>
    <mergeCell ref="KE35:KM35"/>
    <mergeCell ref="JD25:JS25"/>
    <mergeCell ref="GO1:HF2"/>
    <mergeCell ref="HA3:HC3"/>
    <mergeCell ref="HD3:HE3"/>
    <mergeCell ref="GP5:HF5"/>
    <mergeCell ref="GW8:GX8"/>
    <mergeCell ref="HA8:HB8"/>
    <mergeCell ref="HE8:HF8"/>
    <mergeCell ref="FA14:FE14"/>
    <mergeCell ref="DJ15:DL15"/>
    <mergeCell ref="CC169:CG169"/>
    <mergeCell ref="CC163:CG163"/>
    <mergeCell ref="CC164:CG164"/>
    <mergeCell ref="EH28:FL28"/>
    <mergeCell ref="DJ23:DL23"/>
    <mergeCell ref="CC110:CG110"/>
    <mergeCell ref="CC111:CG111"/>
    <mergeCell ref="CC105:CG105"/>
    <mergeCell ref="DS20:DW20"/>
    <mergeCell ref="CC64:CG64"/>
    <mergeCell ref="CC65:CG65"/>
    <mergeCell ref="CC19:CG19"/>
    <mergeCell ref="CC18:CG18"/>
    <mergeCell ref="CS19:CY19"/>
    <mergeCell ref="CZ19:DB19"/>
    <mergeCell ref="EY25:FD25"/>
    <mergeCell ref="FH25:FL25"/>
    <mergeCell ref="ED18:ER18"/>
    <mergeCell ref="EY19:FD19"/>
    <mergeCell ref="FH19:FL19"/>
    <mergeCell ref="FA30:FE30"/>
    <mergeCell ref="ED20:EV20"/>
    <mergeCell ref="EX20:FE20"/>
    <mergeCell ref="EY21:FD21"/>
    <mergeCell ref="ED24:ER24"/>
    <mergeCell ref="ED26:EV26"/>
    <mergeCell ref="EX26:FE26"/>
    <mergeCell ref="EY27:FD27"/>
    <mergeCell ref="CJ17:CR17"/>
    <mergeCell ref="CS17:CY17"/>
    <mergeCell ref="FH24:FL24"/>
    <mergeCell ref="DZ1:FL2"/>
    <mergeCell ref="DZ4:FL5"/>
    <mergeCell ref="ED8:ER8"/>
    <mergeCell ref="EX8:FE8"/>
    <mergeCell ref="FH8:FL8"/>
    <mergeCell ref="EY9:FD9"/>
    <mergeCell ref="FH9:FL9"/>
    <mergeCell ref="EX18:FE18"/>
    <mergeCell ref="CI1:DX2"/>
    <mergeCell ref="CZ9:DB9"/>
    <mergeCell ref="DX6:DX7"/>
    <mergeCell ref="DM7:DP7"/>
    <mergeCell ref="DQ7:DR7"/>
    <mergeCell ref="DS7:DW7"/>
    <mergeCell ref="CI8:DX8"/>
    <mergeCell ref="CS9:CY9"/>
    <mergeCell ref="DD10:DI10"/>
    <mergeCell ref="EW15:EY15"/>
    <mergeCell ref="EH12:FL12"/>
    <mergeCell ref="EH14:EU14"/>
    <mergeCell ref="DS13:DW13"/>
    <mergeCell ref="FH18:FL18"/>
    <mergeCell ref="ED10:EV10"/>
    <mergeCell ref="EX10:FE10"/>
    <mergeCell ref="DS11:DW11"/>
    <mergeCell ref="EY11:FD11"/>
    <mergeCell ref="FA15:FE15"/>
    <mergeCell ref="EW14:EY14"/>
    <mergeCell ref="DJ16:DL16"/>
    <mergeCell ref="DM19:DP19"/>
    <mergeCell ref="DM23:DP23"/>
    <mergeCell ref="DS12:DW12"/>
    <mergeCell ref="CC13:CG13"/>
    <mergeCell ref="CJ13:CR13"/>
    <mergeCell ref="CS13:CY13"/>
    <mergeCell ref="CZ13:DB13"/>
    <mergeCell ref="DD13:DI13"/>
    <mergeCell ref="DJ13:DL13"/>
    <mergeCell ref="CJ12:CR12"/>
    <mergeCell ref="CS12:CY12"/>
    <mergeCell ref="CZ12:DB12"/>
    <mergeCell ref="DD12:DI12"/>
    <mergeCell ref="DJ12:DL12"/>
    <mergeCell ref="DM12:DP12"/>
    <mergeCell ref="DM13:DP13"/>
    <mergeCell ref="DQ20:DR20"/>
    <mergeCell ref="DQ19:DR19"/>
    <mergeCell ref="CZ14:DB14"/>
    <mergeCell ref="DD14:DI14"/>
    <mergeCell ref="DM15:DP15"/>
    <mergeCell ref="DD20:DI20"/>
    <mergeCell ref="DJ20:DL20"/>
    <mergeCell ref="DM20:DP20"/>
    <mergeCell ref="CC20:CG20"/>
    <mergeCell ref="DD16:DI16"/>
    <mergeCell ref="CZ17:DB17"/>
    <mergeCell ref="DD17:DI17"/>
    <mergeCell ref="DJ17:DL17"/>
    <mergeCell ref="DM17:DP17"/>
    <mergeCell ref="DQ17:DR17"/>
    <mergeCell ref="DS17:DW17"/>
    <mergeCell ref="CI18:DX18"/>
    <mergeCell ref="CJ9:CR9"/>
    <mergeCell ref="BY9:CA9"/>
    <mergeCell ref="CC9:CG11"/>
    <mergeCell ref="DD9:DI9"/>
    <mergeCell ref="BU37:BU38"/>
    <mergeCell ref="AF11:AI11"/>
    <mergeCell ref="X17:Z17"/>
    <mergeCell ref="CC21:CG21"/>
    <mergeCell ref="X18:Z18"/>
    <mergeCell ref="CC22:CG22"/>
    <mergeCell ref="X19:Z19"/>
    <mergeCell ref="CC23:CG23"/>
    <mergeCell ref="X22:Z22"/>
    <mergeCell ref="CC26:CG26"/>
    <mergeCell ref="AF12:AI12"/>
    <mergeCell ref="CC14:CG14"/>
    <mergeCell ref="CJ11:CR11"/>
    <mergeCell ref="CS11:CY11"/>
    <mergeCell ref="CZ11:DB11"/>
    <mergeCell ref="DD11:DI11"/>
    <mergeCell ref="DD19:DI19"/>
    <mergeCell ref="AF29:AI29"/>
    <mergeCell ref="CC29:CG29"/>
    <mergeCell ref="CC27:CG27"/>
    <mergeCell ref="X14:Z14"/>
    <mergeCell ref="AF18:AI18"/>
    <mergeCell ref="AP3:BU3"/>
    <mergeCell ref="A1:N2"/>
    <mergeCell ref="P1:AA2"/>
    <mergeCell ref="AC1:AN2"/>
    <mergeCell ref="X15:Z15"/>
    <mergeCell ref="AF19:AI19"/>
    <mergeCell ref="X20:Z20"/>
    <mergeCell ref="AP18:AS20"/>
    <mergeCell ref="X16:Z16"/>
    <mergeCell ref="Q28:Z28"/>
    <mergeCell ref="AT34:AW34"/>
    <mergeCell ref="X13:Z13"/>
    <mergeCell ref="Q30:Z30"/>
    <mergeCell ref="Q29:Z29"/>
    <mergeCell ref="AF32:AI32"/>
    <mergeCell ref="AP26:AS26"/>
    <mergeCell ref="Q26:Z26"/>
    <mergeCell ref="Q27:Z27"/>
    <mergeCell ref="AC31:AL31"/>
    <mergeCell ref="AX33:BS33"/>
    <mergeCell ref="Q23:R23"/>
    <mergeCell ref="X23:Z23"/>
    <mergeCell ref="AF28:AI28"/>
    <mergeCell ref="X21:Z21"/>
    <mergeCell ref="AY30:BD30"/>
    <mergeCell ref="AF33:AI33"/>
    <mergeCell ref="AF34:AI34"/>
    <mergeCell ref="X12:Z12"/>
    <mergeCell ref="BW6:CG8"/>
    <mergeCell ref="AP7:AR9"/>
    <mergeCell ref="A5:N6"/>
    <mergeCell ref="A7:E7"/>
    <mergeCell ref="G4:I4"/>
    <mergeCell ref="CD4:CE4"/>
    <mergeCell ref="CF4:CG4"/>
    <mergeCell ref="AP1:BU2"/>
    <mergeCell ref="BW1:CG2"/>
    <mergeCell ref="P4:AA7"/>
    <mergeCell ref="DQ10:DR10"/>
    <mergeCell ref="DS10:DW10"/>
    <mergeCell ref="BZ10:CA10"/>
    <mergeCell ref="CJ10:CR10"/>
    <mergeCell ref="CS10:CY10"/>
    <mergeCell ref="CZ10:DB10"/>
    <mergeCell ref="DJ10:DL10"/>
    <mergeCell ref="DM10:DP10"/>
    <mergeCell ref="CI4:DX5"/>
    <mergeCell ref="CI6:CI7"/>
    <mergeCell ref="CJ6:CR7"/>
    <mergeCell ref="CS6:DB6"/>
    <mergeCell ref="DC6:DC7"/>
    <mergeCell ref="DD6:DW6"/>
    <mergeCell ref="CS7:CY7"/>
    <mergeCell ref="CZ7:DB7"/>
    <mergeCell ref="DD7:DI7"/>
    <mergeCell ref="DJ7:DL7"/>
    <mergeCell ref="DJ9:DL9"/>
    <mergeCell ref="DM9:DP9"/>
    <mergeCell ref="DQ9:DR9"/>
    <mergeCell ref="L3:M3"/>
    <mergeCell ref="EW31:EY31"/>
    <mergeCell ref="FA31:FE31"/>
    <mergeCell ref="EX24:FE24"/>
    <mergeCell ref="DS31:DW31"/>
    <mergeCell ref="EH30:EU30"/>
    <mergeCell ref="EW30:EY30"/>
    <mergeCell ref="DS23:DW23"/>
    <mergeCell ref="DQ28:DR28"/>
    <mergeCell ref="DS25:DW25"/>
    <mergeCell ref="DS24:DW24"/>
    <mergeCell ref="DD25:DI25"/>
    <mergeCell ref="DS28:DW28"/>
    <mergeCell ref="CJ23:CR23"/>
    <mergeCell ref="DM25:DP25"/>
    <mergeCell ref="CI27:DX27"/>
    <mergeCell ref="CJ29:CR29"/>
    <mergeCell ref="CC30:CG30"/>
    <mergeCell ref="CC28:CG28"/>
    <mergeCell ref="CC31:CG31"/>
    <mergeCell ref="CJ31:CR31"/>
    <mergeCell ref="CS31:CY31"/>
    <mergeCell ref="CZ31:DB31"/>
    <mergeCell ref="DM28:DP28"/>
    <mergeCell ref="DJ28:DL28"/>
    <mergeCell ref="DM24:DP24"/>
    <mergeCell ref="DQ24:DR24"/>
    <mergeCell ref="DJ25:DL25"/>
    <mergeCell ref="DD31:DI31"/>
    <mergeCell ref="DJ31:DL31"/>
    <mergeCell ref="DM31:DP31"/>
    <mergeCell ref="DQ31:DR31"/>
    <mergeCell ref="DQ23:DR23"/>
    <mergeCell ref="AF37:AI37"/>
    <mergeCell ref="AP37:AP38"/>
    <mergeCell ref="AQ37:AQ38"/>
    <mergeCell ref="AR37:AR38"/>
    <mergeCell ref="AS37:AS38"/>
    <mergeCell ref="AX37:BS38"/>
    <mergeCell ref="CC37:CG37"/>
    <mergeCell ref="CC38:CG38"/>
    <mergeCell ref="BT37:BT38"/>
    <mergeCell ref="DS32:DW32"/>
    <mergeCell ref="CC25:CG25"/>
    <mergeCell ref="CJ25:CR25"/>
    <mergeCell ref="CS25:CY25"/>
    <mergeCell ref="CZ25:DB25"/>
    <mergeCell ref="CC24:CG24"/>
    <mergeCell ref="CJ24:CR24"/>
    <mergeCell ref="CS24:CY24"/>
    <mergeCell ref="CJ28:CR28"/>
    <mergeCell ref="CS28:CY28"/>
    <mergeCell ref="CZ28:DB28"/>
    <mergeCell ref="AF35:AI35"/>
    <mergeCell ref="CS33:CY33"/>
    <mergeCell ref="DM33:DP33"/>
    <mergeCell ref="DQ33:DR33"/>
    <mergeCell ref="CC33:CG33"/>
    <mergeCell ref="CJ33:CR33"/>
    <mergeCell ref="CZ33:DB33"/>
    <mergeCell ref="DD33:DI33"/>
    <mergeCell ref="DJ33:DL33"/>
    <mergeCell ref="CC32:CG32"/>
    <mergeCell ref="CJ32:CR32"/>
    <mergeCell ref="CS32:CY32"/>
    <mergeCell ref="DQ13:DR13"/>
    <mergeCell ref="DM11:DP11"/>
    <mergeCell ref="DJ14:DL14"/>
    <mergeCell ref="DM14:DP14"/>
    <mergeCell ref="DM16:DP16"/>
    <mergeCell ref="DQ16:DR16"/>
    <mergeCell ref="CS34:CY34"/>
    <mergeCell ref="CZ34:DB34"/>
    <mergeCell ref="DD34:DI34"/>
    <mergeCell ref="DJ34:DL34"/>
    <mergeCell ref="DM34:DP34"/>
    <mergeCell ref="DQ34:DR34"/>
    <mergeCell ref="BT33:BT35"/>
    <mergeCell ref="AF36:AI36"/>
    <mergeCell ref="AP36:AS36"/>
    <mergeCell ref="AT36:AW36"/>
    <mergeCell ref="CC36:CG36"/>
    <mergeCell ref="CZ32:DB32"/>
    <mergeCell ref="AT35:AW35"/>
    <mergeCell ref="CC35:CG35"/>
    <mergeCell ref="CI35:CR35"/>
    <mergeCell ref="DD35:DI35"/>
    <mergeCell ref="DJ35:DL35"/>
    <mergeCell ref="DM35:DP35"/>
    <mergeCell ref="DJ32:DL32"/>
    <mergeCell ref="DQ35:DR35"/>
    <mergeCell ref="DQ11:DR11"/>
    <mergeCell ref="DJ11:DL11"/>
    <mergeCell ref="DJ19:DL19"/>
    <mergeCell ref="DQ12:DR12"/>
    <mergeCell ref="DJ36:DL36"/>
    <mergeCell ref="DM36:DP36"/>
    <mergeCell ref="CC71:CG71"/>
    <mergeCell ref="BZ95:BZ96"/>
    <mergeCell ref="CC88:CG88"/>
    <mergeCell ref="CC89:CG89"/>
    <mergeCell ref="CC90:CG90"/>
    <mergeCell ref="CC91:CG91"/>
    <mergeCell ref="CC92:CG92"/>
    <mergeCell ref="CA95:CA96"/>
    <mergeCell ref="CC95:CG96"/>
    <mergeCell ref="CC93:CG93"/>
    <mergeCell ref="CC106:CG106"/>
    <mergeCell ref="CC107:CG107"/>
    <mergeCell ref="CC108:CG108"/>
    <mergeCell ref="CC109:CG109"/>
    <mergeCell ref="CC155:CG155"/>
    <mergeCell ref="DS9:DW9"/>
    <mergeCell ref="DS16:DW16"/>
    <mergeCell ref="DQ14:DR14"/>
    <mergeCell ref="DS14:DW14"/>
    <mergeCell ref="CC15:CG15"/>
    <mergeCell ref="CJ15:CR15"/>
    <mergeCell ref="CS15:CY15"/>
    <mergeCell ref="CZ15:DB15"/>
    <mergeCell ref="DD15:DI15"/>
    <mergeCell ref="CC17:CG17"/>
    <mergeCell ref="DQ15:DR15"/>
    <mergeCell ref="DS15:DW15"/>
    <mergeCell ref="CJ16:CR16"/>
    <mergeCell ref="CS16:CY16"/>
    <mergeCell ref="CZ16:DB16"/>
    <mergeCell ref="CJ14:CR14"/>
    <mergeCell ref="CS14:CY14"/>
    <mergeCell ref="DQ29:DR29"/>
    <mergeCell ref="CS23:CY23"/>
    <mergeCell ref="CZ23:DB23"/>
    <mergeCell ref="DD23:DI23"/>
    <mergeCell ref="DJ24:DL24"/>
    <mergeCell ref="A77:B77"/>
    <mergeCell ref="I77:J77"/>
    <mergeCell ref="CC80:CG80"/>
    <mergeCell ref="A78:B78"/>
    <mergeCell ref="I78:J78"/>
    <mergeCell ref="A79:B79"/>
    <mergeCell ref="CC148:CG148"/>
    <mergeCell ref="CC149:CG149"/>
    <mergeCell ref="CC66:CG66"/>
    <mergeCell ref="CC137:CG137"/>
    <mergeCell ref="CC138:CG138"/>
    <mergeCell ref="CC139:CG139"/>
    <mergeCell ref="CC140:CG140"/>
    <mergeCell ref="AP93:AX93"/>
    <mergeCell ref="CC136:CG136"/>
    <mergeCell ref="CC72:CG72"/>
    <mergeCell ref="AQ95:AZ96"/>
    <mergeCell ref="AP105:AU105"/>
    <mergeCell ref="AW105:BB105"/>
    <mergeCell ref="AP117:AU117"/>
    <mergeCell ref="AW117:BB117"/>
    <mergeCell ref="CC147:CG147"/>
    <mergeCell ref="A97:B102"/>
    <mergeCell ref="L97:N102"/>
    <mergeCell ref="CC67:CG67"/>
    <mergeCell ref="CC69:CG69"/>
    <mergeCell ref="CC70:CG70"/>
    <mergeCell ref="B68:C68"/>
    <mergeCell ref="A69:N70"/>
    <mergeCell ref="BW67:CA67"/>
    <mergeCell ref="CC75:CG75"/>
    <mergeCell ref="BB77:BH77"/>
    <mergeCell ref="Q37:R37"/>
    <mergeCell ref="AI41:AL41"/>
    <mergeCell ref="CC43:CG43"/>
    <mergeCell ref="CC44:CG44"/>
    <mergeCell ref="CC55:CG55"/>
    <mergeCell ref="CC56:CG56"/>
    <mergeCell ref="CC48:CG48"/>
    <mergeCell ref="CC49:CG49"/>
    <mergeCell ref="CC53:CG53"/>
    <mergeCell ref="CC54:CG54"/>
    <mergeCell ref="CC51:CG51"/>
    <mergeCell ref="CC52:CG52"/>
    <mergeCell ref="CC73:CG73"/>
    <mergeCell ref="CC50:CG50"/>
    <mergeCell ref="D65:M65"/>
    <mergeCell ref="CC45:CG45"/>
    <mergeCell ref="CC57:CG57"/>
    <mergeCell ref="CC58:CG58"/>
    <mergeCell ref="CC41:CG41"/>
    <mergeCell ref="CC42:CG42"/>
    <mergeCell ref="CC46:CG46"/>
    <mergeCell ref="CC47:CG47"/>
    <mergeCell ref="CC39:CG39"/>
    <mergeCell ref="CC40:CG40"/>
    <mergeCell ref="CC63:CG63"/>
    <mergeCell ref="CC59:CG59"/>
    <mergeCell ref="CC60:CG60"/>
    <mergeCell ref="D57:E57"/>
    <mergeCell ref="G57:I57"/>
    <mergeCell ref="J59:M59"/>
    <mergeCell ref="J60:M60"/>
    <mergeCell ref="AD61:AG61"/>
    <mergeCell ref="CC61:CG61"/>
    <mergeCell ref="AD62:AG62"/>
    <mergeCell ref="CC77:CG78"/>
    <mergeCell ref="CC124:CG124"/>
    <mergeCell ref="CC125:CG125"/>
    <mergeCell ref="CC126:CG126"/>
    <mergeCell ref="CC127:CG127"/>
    <mergeCell ref="CC128:CG128"/>
    <mergeCell ref="CC129:CG129"/>
    <mergeCell ref="CC119:CG119"/>
    <mergeCell ref="CC86:CG86"/>
    <mergeCell ref="CC84:CG84"/>
    <mergeCell ref="CC120:CG120"/>
    <mergeCell ref="CC121:CG121"/>
    <mergeCell ref="CC122:CG122"/>
    <mergeCell ref="BW98:CG100"/>
    <mergeCell ref="CC87:CG87"/>
    <mergeCell ref="CC85:CG85"/>
    <mergeCell ref="J58:M58"/>
    <mergeCell ref="CC62:CG62"/>
    <mergeCell ref="CC104:CG104"/>
    <mergeCell ref="CC101:CG101"/>
    <mergeCell ref="CC102:CG102"/>
    <mergeCell ref="CC103:CG103"/>
    <mergeCell ref="AP98:AZ100"/>
    <mergeCell ref="CC68:CG68"/>
    <mergeCell ref="D66:M66"/>
    <mergeCell ref="BW203:BX203"/>
    <mergeCell ref="CC156:CG156"/>
    <mergeCell ref="CC183:CG183"/>
    <mergeCell ref="CC179:CG179"/>
    <mergeCell ref="CC180:CG180"/>
    <mergeCell ref="CC181:CG181"/>
    <mergeCell ref="CC182:CG182"/>
    <mergeCell ref="CC172:CG172"/>
    <mergeCell ref="CC166:CG166"/>
    <mergeCell ref="CC167:CG167"/>
    <mergeCell ref="CC171:CG171"/>
    <mergeCell ref="CC160:CG160"/>
    <mergeCell ref="CC161:CG161"/>
    <mergeCell ref="CC162:CG162"/>
    <mergeCell ref="CC173:CG173"/>
    <mergeCell ref="CC174:CG174"/>
    <mergeCell ref="CC175:CG175"/>
    <mergeCell ref="CC176:CG176"/>
    <mergeCell ref="CC165:CG165"/>
    <mergeCell ref="CC170:CG170"/>
    <mergeCell ref="CC168:CG168"/>
    <mergeCell ref="CC186:CG186"/>
    <mergeCell ref="CC187:CG187"/>
    <mergeCell ref="CC188:CG188"/>
    <mergeCell ref="CC177:CG177"/>
    <mergeCell ref="CC178:CG178"/>
    <mergeCell ref="CC185:CG185"/>
    <mergeCell ref="CC184:CG184"/>
    <mergeCell ref="CC195:CG195"/>
    <mergeCell ref="CC196:CG196"/>
    <mergeCell ref="CC197:CG197"/>
    <mergeCell ref="CC198:CG198"/>
    <mergeCell ref="BW200:BY201"/>
    <mergeCell ref="CC154:CG154"/>
    <mergeCell ref="CC143:CG143"/>
    <mergeCell ref="CC144:CG144"/>
    <mergeCell ref="CC145:CG145"/>
    <mergeCell ref="CC146:CG146"/>
    <mergeCell ref="CC123:CG123"/>
    <mergeCell ref="CC112:CG112"/>
    <mergeCell ref="CC113:CG113"/>
    <mergeCell ref="CC114:CG114"/>
    <mergeCell ref="CC118:CG118"/>
    <mergeCell ref="CC142:CG142"/>
    <mergeCell ref="CC115:CG115"/>
    <mergeCell ref="CC116:CG116"/>
    <mergeCell ref="CC117:CG117"/>
    <mergeCell ref="CC130:CG130"/>
    <mergeCell ref="CC131:CG131"/>
    <mergeCell ref="CC132:CG132"/>
    <mergeCell ref="CC133:CG133"/>
    <mergeCell ref="CC134:CG134"/>
    <mergeCell ref="CC135:CG135"/>
    <mergeCell ref="CC157:CG157"/>
    <mergeCell ref="CC158:CG158"/>
    <mergeCell ref="CC159:CG159"/>
    <mergeCell ref="A86:B86"/>
    <mergeCell ref="C82:E82"/>
    <mergeCell ref="I86:J86"/>
    <mergeCell ref="A87:B87"/>
    <mergeCell ref="I87:J87"/>
    <mergeCell ref="A88:B88"/>
    <mergeCell ref="BW95:BY96"/>
    <mergeCell ref="DS19:DW19"/>
    <mergeCell ref="CJ20:CR20"/>
    <mergeCell ref="CS20:CY20"/>
    <mergeCell ref="CZ20:DB20"/>
    <mergeCell ref="CI64:CW64"/>
    <mergeCell ref="CK65:CL65"/>
    <mergeCell ref="CN65:CO65"/>
    <mergeCell ref="CK66:CL66"/>
    <mergeCell ref="CN66:CO66"/>
    <mergeCell ref="CJ67:CL67"/>
    <mergeCell ref="DS35:DW35"/>
    <mergeCell ref="CI37:DX37"/>
    <mergeCell ref="DS34:DW34"/>
    <mergeCell ref="DS33:DW33"/>
    <mergeCell ref="D62:M62"/>
    <mergeCell ref="I79:J79"/>
    <mergeCell ref="AP78:AW79"/>
    <mergeCell ref="AT82:BB82"/>
    <mergeCell ref="CC81:CG81"/>
    <mergeCell ref="CC82:CG82"/>
    <mergeCell ref="CC83:CG83"/>
    <mergeCell ref="CC74:CG74"/>
    <mergeCell ref="BW77:BY78"/>
    <mergeCell ref="BZ77:BZ78"/>
    <mergeCell ref="CA77:CA78"/>
  </mergeCells>
  <conditionalFormatting sqref="J57:M60">
    <cfRule type="cellIs" dxfId="21" priority="47" stopIfTrue="1" operator="equal">
      <formula>"describe source"</formula>
    </cfRule>
  </conditionalFormatting>
  <conditionalFormatting sqref="AF11:AI12 AF17:AI19 AF28:AI29 AF32:AI37 AF52:AI55 AD59:AG64">
    <cfRule type="cellIs" dxfId="20" priority="1" stopIfTrue="1" operator="equal">
      <formula>"PLEASE DESCRIBE"</formula>
    </cfRule>
  </conditionalFormatting>
  <conditionalFormatting sqref="AF26:AI26 AF40:AI40 AF44:AI46 AF48:AI48">
    <cfRule type="cellIs" dxfId="19" priority="50" stopIfTrue="1" operator="equal">
      <formula>"PLEASE DESCRIBE"</formula>
    </cfRule>
  </conditionalFormatting>
  <conditionalFormatting sqref="AT111 BA111 AT123 BA123">
    <cfRule type="cellIs" dxfId="18" priority="15" stopIfTrue="1" operator="greaterThan">
      <formula>0</formula>
    </cfRule>
  </conditionalFormatting>
  <conditionalFormatting sqref="BU14:BU15 BW16:BW17 BU17:BU18 BU25:BU26 BW27:BW28 BU28:BU29 BW40 BU41:BU43 BW42 BW47 BU48 BW49 BU70:BU74 BW71:BW75 BW108:BW112 BW114:BW116 BW118:BW124 BW126:BW128 BW131:BW135 BW137:BW146 BW149:BW158 BW162:BW164">
    <cfRule type="cellIs" dxfId="17" priority="49" stopIfTrue="1" operator="equal">
      <formula>"PLEASE SPECIFY - see footnote 2"</formula>
    </cfRule>
  </conditionalFormatting>
  <conditionalFormatting sqref="BU75">
    <cfRule type="cellIs" dxfId="16" priority="18" stopIfTrue="1" operator="notEqual">
      <formula>$AF$76</formula>
    </cfRule>
  </conditionalFormatting>
  <conditionalFormatting sqref="BU77:BU79">
    <cfRule type="cellIs" dxfId="15" priority="17" stopIfTrue="1" operator="notEqual">
      <formula>$AF$74</formula>
    </cfRule>
  </conditionalFormatting>
  <conditionalFormatting sqref="BU89">
    <cfRule type="cellIs" dxfId="14" priority="46" stopIfTrue="1" operator="notEqual">
      <formula>$AF$90</formula>
    </cfRule>
  </conditionalFormatting>
  <conditionalFormatting sqref="BU91 BU89">
    <cfRule type="cellIs" dxfId="13" priority="45" stopIfTrue="1" operator="notEqual">
      <formula>$AF$88</formula>
    </cfRule>
  </conditionalFormatting>
  <conditionalFormatting sqref="BU91">
    <cfRule type="cellIs" dxfId="12" priority="37" stopIfTrue="1" operator="notEqual">
      <formula>$AF$86</formula>
    </cfRule>
  </conditionalFormatting>
  <conditionalFormatting sqref="CI38:CJ38">
    <cfRule type="cellIs" dxfId="11" priority="48" stopIfTrue="1" operator="equal">
      <formula>"DESCRIBE SOURCE"</formula>
    </cfRule>
  </conditionalFormatting>
  <conditionalFormatting sqref="HR77:HX82 IO79:IZ79">
    <cfRule type="expression" dxfId="10" priority="2">
      <formula>$BS$78&gt;0</formula>
    </cfRule>
  </conditionalFormatting>
  <conditionalFormatting sqref="HR79:HX79 IO79:IZ79">
    <cfRule type="expression" dxfId="9" priority="3">
      <formula>$BS$77&gt;0</formula>
    </cfRule>
  </conditionalFormatting>
  <conditionalFormatting sqref="HR78:IE78">
    <cfRule type="expression" dxfId="8" priority="4">
      <formula>$BS$79&gt;0</formula>
    </cfRule>
    <cfRule type="expression" dxfId="7" priority="5">
      <formula>$BS$77&gt;0</formula>
    </cfRule>
  </conditionalFormatting>
  <conditionalFormatting sqref="HY77:HY78 HZ77:IE77">
    <cfRule type="containsBlanks" dxfId="6" priority="12" stopIfTrue="1">
      <formula>LEN(TRIM(HY77))=0</formula>
    </cfRule>
  </conditionalFormatting>
  <conditionalFormatting sqref="HY78">
    <cfRule type="cellIs" dxfId="5" priority="11" stopIfTrue="1" operator="lessThan">
      <formula>0.02</formula>
    </cfRule>
  </conditionalFormatting>
  <conditionalFormatting sqref="HY77:IE77">
    <cfRule type="expression" dxfId="4" priority="8">
      <formula>$BS$79&gt;0</formula>
    </cfRule>
    <cfRule type="expression" dxfId="3" priority="9">
      <formula>$BS$78&gt;0</formula>
    </cfRule>
    <cfRule type="cellIs" dxfId="2" priority="10" operator="lessThan">
      <formula>0.04</formula>
    </cfRule>
  </conditionalFormatting>
  <conditionalFormatting sqref="IO77:IZ77 HR77:HX82">
    <cfRule type="expression" dxfId="1" priority="6">
      <formula>$BS$79&gt;0</formula>
    </cfRule>
  </conditionalFormatting>
  <conditionalFormatting sqref="IO77:IZ77">
    <cfRule type="expression" dxfId="0" priority="7">
      <formula>$BS$78&gt;0</formula>
    </cfRule>
  </conditionalFormatting>
  <dataValidations xWindow="881" yWindow="254" count="6">
    <dataValidation errorStyle="warning" operator="greaterThan" allowBlank="1" showInputMessage="1" showErrorMessage="1" sqref="BY198" xr:uid="{00000000-0002-0000-0100-000000000000}"/>
    <dataValidation allowBlank="1" showInputMessage="1" showErrorMessage="1" prompt="10 digits - NO DASHES or PARENTHESIS" sqref="EX8:FE8 EX10:FE10 EX18:FE18 EX20:FE20 EX24:FE24 EX26:FE26" xr:uid="{00000000-0002-0000-0100-000001000000}"/>
    <dataValidation allowBlank="1" showErrorMessage="1" prompt="CELLS ARE LOCKED. THIS IS A DRAFT APPLICATION. DO NOT USE IN APPLICATION SUBMISSION._x000a_" sqref="ED8:ER8" xr:uid="{00000000-0002-0000-0100-000002000000}"/>
    <dataValidation allowBlank="1" showErrorMessage="1" prompt="_x000a_" sqref="FO7:FW7" xr:uid="{00000000-0002-0000-0100-000003000000}"/>
    <dataValidation errorStyle="warning" allowBlank="1" showInputMessage="1" showErrorMessage="1" error="TOTAL SOURCES DOES NOT MATCH TOTAL USES (See Development Cost Schedule)" sqref="DD36:DI36" xr:uid="{00000000-0002-0000-0100-000004000000}"/>
    <dataValidation type="list" allowBlank="1" showInputMessage="1" showErrorMessage="1" sqref="HE25:HF25" xr:uid="{00000000-0002-0000-0100-000005000000}">
      <formula1>$B$203:$B$205</formula1>
    </dataValidation>
  </dataValidations>
  <hyperlinks>
    <hyperlink ref="L3" location="'Self Score'!Print_Area" display="Self Score Total:" xr:uid="{00000000-0004-0000-0100-000000000000}"/>
    <hyperlink ref="L3:M3" location="'6. Self Score'!A1" display="Self Score Total:" xr:uid="{00000000-0004-0000-0100-000001000000}"/>
    <hyperlink ref="CD4" location="'Self Score'!Print_Area" display="Self Score Total:" xr:uid="{00000000-0004-0000-0100-000002000000}"/>
    <hyperlink ref="CD4:CE4" location="'6. Self Score'!Print_Area" display="Self Score Total:" xr:uid="{00000000-0004-0000-0100-000003000000}"/>
    <hyperlink ref="CJ9:CR9" location="'17. Dev. Narr.'!K74" display="MF Direct Loan Const. to Perm. (Repayable)" xr:uid="{00000000-0004-0000-0100-000004000000}"/>
    <hyperlink ref="CJ19:CK19" location="'17. Dev. Narr.'!C68" display="HTC" xr:uid="{00000000-0004-0000-0100-000005000000}"/>
    <hyperlink ref="CJ12:CR12" location="'17. Dev. Narr.'!K79" display="Mortgage Revenue Bond" xr:uid="{00000000-0004-0000-0100-000006000000}"/>
    <hyperlink ref="CJ11:CR11" location="'17. Dev. Narr.'!K76" display="Multifamily Direct Loan (Soft Repayable)" xr:uid="{00000000-0004-0000-0100-000007000000}"/>
    <hyperlink ref="CJ10:CR10" location="'17. Dev. Narr.'!K75" display="MF Direct Loan Const. Only (Repayable)" xr:uid="{00000000-0004-0000-0100-000008000000}"/>
    <hyperlink ref="HA3" location="'Self Score'!Print_Area" display="Self Score Total:" xr:uid="{00000000-0004-0000-0100-000009000000}"/>
    <hyperlink ref="HJ77:HQ77" location="'31. Sources &amp; Uses'!A1" display="TDHCA HOME" xr:uid="{00000000-0004-0000-0100-00000A000000}"/>
    <hyperlink ref="HJ81:HQ81" location="'31. Sources &amp; Uses'!A1" display="Housing Tax Credits" xr:uid="{00000000-0004-0000-0100-00000B000000}"/>
    <hyperlink ref="HJ82:HQ82" location="'31. Sources &amp; Uses'!A1" display="Private Activity Mortgage Revenue" xr:uid="{00000000-0004-0000-0100-00000C000000}"/>
    <hyperlink ref="HJ79:HQ79" location="'31. Sources &amp; Uses'!A1" display="TDHCA HOME" xr:uid="{00000000-0004-0000-0100-00000D000000}"/>
    <hyperlink ref="HJ78:HQ78" location="'31. Sources &amp; Uses'!A1" display="Multifamily Direct Loan: Construction Only (Repayable)" xr:uid="{00000000-0004-0000-0100-00000E000000}"/>
  </hyperlinks>
  <pageMargins left="0.7" right="0.7" top="0.75" bottom="0.75" header="0.3" footer="0.3"/>
  <pageSetup orientation="portrait"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2"/>
  <sheetViews>
    <sheetView workbookViewId="0"/>
  </sheetViews>
  <sheetFormatPr defaultRowHeight="14.4" x14ac:dyDescent="0.3"/>
  <cols>
    <col min="8" max="8" width="7.44140625" customWidth="1"/>
    <col min="22" max="24" width="9.33203125" style="654" customWidth="1"/>
    <col min="26" max="26" width="9.33203125" style="486" customWidth="1"/>
    <col min="28" max="28" width="9.33203125" style="486" customWidth="1"/>
    <col min="31" max="31" width="11.33203125" style="654" customWidth="1"/>
    <col min="34" max="34" width="9.33203125" style="790"/>
    <col min="39" max="39" width="7.44140625" customWidth="1"/>
    <col min="40" max="40" width="7.44140625" style="654" customWidth="1"/>
    <col min="41" max="41" width="7.44140625" style="793" customWidth="1"/>
    <col min="42" max="42" width="6.33203125" style="654" customWidth="1"/>
    <col min="43" max="43" width="7.5546875" style="641" customWidth="1"/>
    <col min="44" max="44" width="7.6640625" customWidth="1"/>
    <col min="46" max="46" width="6.44140625" customWidth="1"/>
    <col min="47" max="47" width="7" customWidth="1"/>
    <col min="48" max="48" width="6.44140625" customWidth="1"/>
    <col min="49" max="49" width="6.6640625" customWidth="1"/>
    <col min="50" max="50" width="6.5546875" customWidth="1"/>
    <col min="51" max="51" width="5.5546875" customWidth="1"/>
    <col min="52" max="52" width="7.33203125" style="641" customWidth="1"/>
    <col min="53" max="54" width="6.5546875" customWidth="1"/>
    <col min="55" max="55" width="6.6640625" customWidth="1"/>
    <col min="56" max="56" width="6.33203125" customWidth="1"/>
    <col min="57" max="57" width="6.44140625" customWidth="1"/>
    <col min="58" max="58" width="6.6640625" customWidth="1"/>
    <col min="59" max="59" width="6.33203125" customWidth="1"/>
    <col min="60" max="60" width="6.5546875" customWidth="1"/>
    <col min="61" max="61" width="6.6640625" style="654" customWidth="1"/>
    <col min="62" max="62" width="6" customWidth="1"/>
    <col min="63" max="66" width="6.33203125" customWidth="1"/>
    <col min="67" max="67" width="6.33203125" style="486" customWidth="1"/>
    <col min="68" max="68" width="6.5546875" customWidth="1"/>
    <col min="69" max="69" width="6.44140625" customWidth="1"/>
    <col min="70" max="70" width="6.33203125" customWidth="1"/>
    <col min="71" max="71" width="6.44140625" style="654" customWidth="1"/>
    <col min="72" max="72" width="7.33203125" customWidth="1"/>
    <col min="81" max="81" width="14.33203125" customWidth="1"/>
    <col min="82" max="82" width="9.6640625" style="568" customWidth="1"/>
    <col min="83" max="83" width="8.5546875" customWidth="1"/>
    <col min="84" max="84" width="9.5546875" style="486" customWidth="1"/>
    <col min="85" max="85" width="7.5546875" style="486" customWidth="1"/>
    <col min="86" max="86" width="11.33203125" style="483" customWidth="1"/>
    <col min="87" max="87" width="8" style="486" customWidth="1"/>
    <col min="88" max="88" width="10.5546875" style="486" customWidth="1"/>
    <col min="89" max="89" width="9.33203125" style="486" customWidth="1"/>
    <col min="94" max="94" width="8" customWidth="1"/>
    <col min="95" max="95" width="7.5546875" customWidth="1"/>
    <col min="96" max="96" width="8" customWidth="1"/>
    <col min="97" max="98" width="9.33203125" style="486" customWidth="1"/>
    <col min="99" max="99" width="9.33203125" style="686" customWidth="1"/>
    <col min="100" max="101" width="7.33203125" customWidth="1"/>
    <col min="102" max="102" width="6.6640625" customWidth="1"/>
    <col min="103" max="103" width="6.44140625" customWidth="1"/>
    <col min="104" max="105" width="6.6640625" customWidth="1"/>
    <col min="106" max="106" width="7.33203125" customWidth="1"/>
    <col min="107" max="107" width="6.6640625" customWidth="1"/>
    <col min="108" max="108" width="7" customWidth="1"/>
    <col min="110" max="110" width="9.33203125" style="641" customWidth="1"/>
    <col min="120" max="120" width="7.6640625" customWidth="1"/>
    <col min="122" max="122" width="7.33203125" customWidth="1"/>
    <col min="123" max="123" width="8" customWidth="1"/>
    <col min="144" max="144" width="9.33203125" style="641" customWidth="1"/>
  </cols>
  <sheetData>
    <row r="1" spans="1:256" ht="69" x14ac:dyDescent="0.3">
      <c r="A1" s="688" t="s">
        <v>428</v>
      </c>
      <c r="B1" s="688" t="s">
        <v>429</v>
      </c>
      <c r="C1" s="688" t="s">
        <v>430</v>
      </c>
      <c r="D1" s="688" t="s">
        <v>431</v>
      </c>
      <c r="E1" s="688" t="s">
        <v>432</v>
      </c>
      <c r="F1" s="688" t="s">
        <v>433</v>
      </c>
      <c r="G1" s="688" t="s">
        <v>434</v>
      </c>
      <c r="H1" s="688" t="s">
        <v>435</v>
      </c>
      <c r="I1" s="688" t="s">
        <v>436</v>
      </c>
      <c r="J1" s="688" t="s">
        <v>437</v>
      </c>
      <c r="K1" s="688" t="s">
        <v>438</v>
      </c>
      <c r="L1" s="688" t="s">
        <v>439</v>
      </c>
      <c r="M1" s="688" t="s">
        <v>440</v>
      </c>
      <c r="N1" s="688" t="s">
        <v>441</v>
      </c>
      <c r="O1" s="688" t="s">
        <v>442</v>
      </c>
      <c r="P1" s="688" t="s">
        <v>443</v>
      </c>
      <c r="Q1" s="688" t="s">
        <v>444</v>
      </c>
      <c r="R1" s="688" t="s">
        <v>445</v>
      </c>
      <c r="S1" s="688" t="s">
        <v>446</v>
      </c>
      <c r="T1" s="688" t="s">
        <v>447</v>
      </c>
      <c r="U1" s="688" t="s">
        <v>448</v>
      </c>
      <c r="V1" s="688" t="s">
        <v>825</v>
      </c>
      <c r="W1" s="688" t="s">
        <v>826</v>
      </c>
      <c r="X1" s="688" t="s">
        <v>827</v>
      </c>
      <c r="Y1" s="688" t="s">
        <v>738</v>
      </c>
      <c r="Z1" s="688" t="s">
        <v>746</v>
      </c>
      <c r="AA1" s="688" t="s">
        <v>691</v>
      </c>
      <c r="AB1" s="688" t="s">
        <v>449</v>
      </c>
      <c r="AC1" s="688" t="s">
        <v>450</v>
      </c>
      <c r="AD1" s="691" t="s">
        <v>602</v>
      </c>
      <c r="AE1" s="691" t="s">
        <v>815</v>
      </c>
      <c r="AF1" s="688" t="s">
        <v>453</v>
      </c>
      <c r="AG1" s="791" t="s">
        <v>982</v>
      </c>
      <c r="AH1" s="791" t="s">
        <v>986</v>
      </c>
      <c r="AI1" s="791" t="s">
        <v>983</v>
      </c>
      <c r="AJ1" s="688" t="s">
        <v>828</v>
      </c>
      <c r="AK1" s="791" t="s">
        <v>984</v>
      </c>
      <c r="AL1" s="791" t="s">
        <v>985</v>
      </c>
      <c r="AM1" s="691" t="s">
        <v>958</v>
      </c>
      <c r="AN1" s="691" t="s">
        <v>959</v>
      </c>
      <c r="AO1" s="691" t="s">
        <v>1001</v>
      </c>
      <c r="AP1" s="688" t="s">
        <v>816</v>
      </c>
      <c r="AQ1" s="688" t="s">
        <v>454</v>
      </c>
      <c r="AR1" s="688" t="s">
        <v>455</v>
      </c>
      <c r="AS1" s="688" t="s">
        <v>456</v>
      </c>
      <c r="AT1" s="688" t="s">
        <v>457</v>
      </c>
      <c r="AU1" s="688" t="s">
        <v>817</v>
      </c>
      <c r="AV1" s="688" t="s">
        <v>458</v>
      </c>
      <c r="AW1" s="688" t="s">
        <v>459</v>
      </c>
      <c r="AX1" s="688" t="s">
        <v>804</v>
      </c>
      <c r="AY1" s="688" t="s">
        <v>460</v>
      </c>
      <c r="AZ1" s="688" t="s">
        <v>461</v>
      </c>
      <c r="BA1" s="688" t="s">
        <v>462</v>
      </c>
      <c r="BB1" s="688" t="s">
        <v>463</v>
      </c>
      <c r="BC1" s="688" t="s">
        <v>464</v>
      </c>
      <c r="BD1" s="688" t="s">
        <v>465</v>
      </c>
      <c r="BE1" s="688" t="s">
        <v>466</v>
      </c>
      <c r="BF1" s="688" t="s">
        <v>467</v>
      </c>
      <c r="BG1" s="688" t="s">
        <v>468</v>
      </c>
      <c r="BH1" s="688" t="s">
        <v>469</v>
      </c>
      <c r="BI1" s="688" t="s">
        <v>818</v>
      </c>
      <c r="BJ1" s="688" t="s">
        <v>806</v>
      </c>
      <c r="BK1" s="688" t="s">
        <v>470</v>
      </c>
      <c r="BL1" s="688" t="s">
        <v>471</v>
      </c>
      <c r="BM1" s="688" t="s">
        <v>750</v>
      </c>
      <c r="BN1" s="688" t="s">
        <v>472</v>
      </c>
      <c r="BO1" s="688" t="s">
        <v>473</v>
      </c>
      <c r="BP1" s="688" t="s">
        <v>474</v>
      </c>
      <c r="BQ1" s="688" t="s">
        <v>475</v>
      </c>
      <c r="BR1" s="688" t="s">
        <v>476</v>
      </c>
      <c r="BS1" s="688" t="s">
        <v>819</v>
      </c>
      <c r="BT1" s="688" t="s">
        <v>477</v>
      </c>
      <c r="BU1" s="688" t="s">
        <v>478</v>
      </c>
      <c r="BV1" s="688" t="s">
        <v>479</v>
      </c>
      <c r="BW1" s="688" t="s">
        <v>480</v>
      </c>
      <c r="BX1" s="688" t="s">
        <v>481</v>
      </c>
      <c r="BY1" s="688" t="s">
        <v>482</v>
      </c>
      <c r="BZ1" s="688" t="s">
        <v>483</v>
      </c>
      <c r="CA1" s="688" t="s">
        <v>484</v>
      </c>
      <c r="CB1" s="691" t="s">
        <v>781</v>
      </c>
      <c r="CC1" s="688" t="s">
        <v>485</v>
      </c>
      <c r="CD1" s="688" t="s">
        <v>747</v>
      </c>
      <c r="CE1" s="688" t="s">
        <v>748</v>
      </c>
      <c r="CF1" s="688" t="s">
        <v>749</v>
      </c>
      <c r="CG1" s="688" t="s">
        <v>741</v>
      </c>
      <c r="CH1" s="688" t="s">
        <v>742</v>
      </c>
      <c r="CI1" s="688" t="s">
        <v>743</v>
      </c>
      <c r="CJ1" s="688" t="s">
        <v>452</v>
      </c>
      <c r="CK1" s="688" t="s">
        <v>486</v>
      </c>
      <c r="CL1" s="688" t="s">
        <v>488</v>
      </c>
      <c r="CM1" s="688" t="s">
        <v>487</v>
      </c>
      <c r="CN1" s="691" t="s">
        <v>489</v>
      </c>
      <c r="CO1" s="688" t="s">
        <v>490</v>
      </c>
      <c r="CP1" s="688" t="s">
        <v>751</v>
      </c>
      <c r="CQ1" s="688" t="s">
        <v>744</v>
      </c>
      <c r="CR1" s="688" t="s">
        <v>745</v>
      </c>
      <c r="CS1" s="688" t="s">
        <v>606</v>
      </c>
      <c r="CT1" s="688" t="s">
        <v>607</v>
      </c>
      <c r="CU1" s="688" t="s">
        <v>909</v>
      </c>
      <c r="CV1" s="688" t="s">
        <v>491</v>
      </c>
      <c r="CW1" s="688" t="s">
        <v>492</v>
      </c>
      <c r="CX1" s="688" t="s">
        <v>493</v>
      </c>
      <c r="CY1" s="688" t="s">
        <v>494</v>
      </c>
      <c r="CZ1" s="688" t="s">
        <v>495</v>
      </c>
      <c r="DA1" s="688" t="s">
        <v>496</v>
      </c>
      <c r="DB1" s="688" t="s">
        <v>603</v>
      </c>
      <c r="DC1" s="688" t="s">
        <v>355</v>
      </c>
      <c r="DD1" s="688" t="s">
        <v>807</v>
      </c>
      <c r="DE1" s="688" t="s">
        <v>497</v>
      </c>
      <c r="DF1" s="688" t="s">
        <v>498</v>
      </c>
      <c r="DG1" s="688" t="s">
        <v>499</v>
      </c>
      <c r="DH1" s="688" t="s">
        <v>500</v>
      </c>
      <c r="DI1" s="688" t="s">
        <v>368</v>
      </c>
      <c r="DJ1" s="688" t="s">
        <v>371</v>
      </c>
      <c r="DK1" s="688" t="s">
        <v>501</v>
      </c>
      <c r="DL1" s="688" t="s">
        <v>502</v>
      </c>
      <c r="DM1" s="688" t="s">
        <v>503</v>
      </c>
      <c r="DN1" s="688" t="s">
        <v>504</v>
      </c>
      <c r="DO1" s="688" t="s">
        <v>505</v>
      </c>
      <c r="DP1" s="688" t="s">
        <v>506</v>
      </c>
      <c r="DQ1" s="688" t="s">
        <v>507</v>
      </c>
      <c r="DR1" s="688" t="s">
        <v>372</v>
      </c>
      <c r="DS1" s="688" t="s">
        <v>508</v>
      </c>
      <c r="DT1" s="688" t="s">
        <v>509</v>
      </c>
      <c r="DU1" s="688" t="s">
        <v>510</v>
      </c>
      <c r="DV1" s="688" t="s">
        <v>511</v>
      </c>
      <c r="DW1" s="688" t="s">
        <v>512</v>
      </c>
      <c r="DX1" s="688" t="s">
        <v>513</v>
      </c>
      <c r="DY1" s="688" t="s">
        <v>514</v>
      </c>
      <c r="DZ1" s="688" t="s">
        <v>515</v>
      </c>
      <c r="EA1" s="688" t="s">
        <v>516</v>
      </c>
      <c r="EB1" s="688" t="s">
        <v>517</v>
      </c>
      <c r="EC1" s="691" t="s">
        <v>820</v>
      </c>
      <c r="ED1" s="688" t="s">
        <v>518</v>
      </c>
      <c r="EE1" s="688" t="s">
        <v>20</v>
      </c>
      <c r="EF1" s="688" t="s">
        <v>519</v>
      </c>
      <c r="EG1" s="688" t="s">
        <v>520</v>
      </c>
      <c r="EH1" s="688" t="s">
        <v>451</v>
      </c>
      <c r="EI1" s="688" t="s">
        <v>521</v>
      </c>
      <c r="EJ1" s="688" t="s">
        <v>522</v>
      </c>
      <c r="EK1" s="688" t="s">
        <v>523</v>
      </c>
      <c r="EL1" s="688" t="s">
        <v>805</v>
      </c>
      <c r="EM1" s="688" t="s">
        <v>524</v>
      </c>
      <c r="EN1" s="688" t="s">
        <v>525</v>
      </c>
      <c r="EO1" s="688" t="s">
        <v>526</v>
      </c>
      <c r="EP1" s="688" t="s">
        <v>527</v>
      </c>
      <c r="EQ1" s="688" t="s">
        <v>528</v>
      </c>
      <c r="ER1" s="688" t="s">
        <v>529</v>
      </c>
      <c r="ES1" s="688" t="s">
        <v>530</v>
      </c>
      <c r="ET1" s="688" t="s">
        <v>531</v>
      </c>
      <c r="EU1" s="688" t="s">
        <v>532</v>
      </c>
      <c r="EV1" s="688" t="s">
        <v>533</v>
      </c>
      <c r="EW1" s="688" t="s">
        <v>534</v>
      </c>
      <c r="EX1" s="688" t="s">
        <v>535</v>
      </c>
      <c r="EY1" s="688" t="s">
        <v>536</v>
      </c>
      <c r="EZ1" s="688" t="s">
        <v>537</v>
      </c>
      <c r="FA1" s="688" t="s">
        <v>538</v>
      </c>
      <c r="FB1" s="688" t="s">
        <v>539</v>
      </c>
      <c r="FC1" s="688" t="s">
        <v>540</v>
      </c>
      <c r="FD1" s="688" t="s">
        <v>541</v>
      </c>
      <c r="FE1" s="688" t="s">
        <v>542</v>
      </c>
      <c r="FF1" s="688" t="s">
        <v>543</v>
      </c>
      <c r="FG1" s="688" t="s">
        <v>821</v>
      </c>
      <c r="FH1" s="688" t="s">
        <v>822</v>
      </c>
      <c r="FI1" s="688" t="s">
        <v>823</v>
      </c>
      <c r="FJ1" s="688" t="s">
        <v>824</v>
      </c>
      <c r="FK1" s="688" t="s">
        <v>544</v>
      </c>
      <c r="FL1" s="688" t="s">
        <v>545</v>
      </c>
      <c r="FM1" s="688" t="s">
        <v>546</v>
      </c>
      <c r="FN1" s="688" t="s">
        <v>547</v>
      </c>
      <c r="FO1" s="688" t="s">
        <v>548</v>
      </c>
      <c r="FP1" s="688" t="s">
        <v>549</v>
      </c>
      <c r="FQ1" s="688" t="s">
        <v>550</v>
      </c>
      <c r="FR1" s="688" t="s">
        <v>551</v>
      </c>
      <c r="FS1" s="688" t="s">
        <v>552</v>
      </c>
      <c r="FT1" s="688" t="s">
        <v>553</v>
      </c>
      <c r="FU1" s="688" t="s">
        <v>554</v>
      </c>
      <c r="FV1" s="688" t="s">
        <v>555</v>
      </c>
      <c r="FW1" s="688" t="s">
        <v>556</v>
      </c>
      <c r="FX1" s="688" t="s">
        <v>557</v>
      </c>
      <c r="FY1" s="688" t="s">
        <v>558</v>
      </c>
      <c r="FZ1" s="688" t="s">
        <v>559</v>
      </c>
      <c r="GA1" s="688" t="s">
        <v>560</v>
      </c>
      <c r="GB1" s="688" t="s">
        <v>561</v>
      </c>
      <c r="GC1" s="688" t="s">
        <v>562</v>
      </c>
      <c r="GD1" s="688" t="s">
        <v>563</v>
      </c>
      <c r="GE1" s="688" t="s">
        <v>552</v>
      </c>
      <c r="GF1" s="688" t="s">
        <v>553</v>
      </c>
      <c r="GG1" s="688" t="s">
        <v>554</v>
      </c>
      <c r="GH1" s="688" t="s">
        <v>555</v>
      </c>
      <c r="GI1" s="688" t="s">
        <v>564</v>
      </c>
      <c r="GJ1" s="688" t="s">
        <v>565</v>
      </c>
      <c r="GK1" s="688" t="s">
        <v>566</v>
      </c>
      <c r="GL1" s="688" t="s">
        <v>567</v>
      </c>
      <c r="GM1" s="688" t="s">
        <v>568</v>
      </c>
      <c r="GN1" s="688" t="s">
        <v>569</v>
      </c>
      <c r="GO1" s="688" t="s">
        <v>570</v>
      </c>
      <c r="GP1" s="688" t="s">
        <v>571</v>
      </c>
      <c r="GQ1" s="688" t="s">
        <v>572</v>
      </c>
      <c r="GR1" s="688" t="s">
        <v>573</v>
      </c>
      <c r="GS1" s="688" t="s">
        <v>574</v>
      </c>
      <c r="GT1" s="688" t="s">
        <v>575</v>
      </c>
      <c r="GU1" s="688" t="s">
        <v>576</v>
      </c>
      <c r="GV1" s="688" t="s">
        <v>577</v>
      </c>
      <c r="GW1" s="688" t="s">
        <v>578</v>
      </c>
      <c r="GX1" s="688" t="s">
        <v>579</v>
      </c>
      <c r="GY1" s="688" t="s">
        <v>580</v>
      </c>
      <c r="GZ1" s="688" t="s">
        <v>581</v>
      </c>
      <c r="HA1" s="688" t="s">
        <v>582</v>
      </c>
      <c r="HB1" s="688" t="s">
        <v>583</v>
      </c>
      <c r="HC1" s="688" t="s">
        <v>584</v>
      </c>
      <c r="HD1" s="688" t="s">
        <v>585</v>
      </c>
      <c r="HE1" s="688" t="s">
        <v>586</v>
      </c>
      <c r="HF1" s="688" t="s">
        <v>587</v>
      </c>
      <c r="HG1" s="688" t="s">
        <v>588</v>
      </c>
      <c r="HH1" s="688" t="s">
        <v>589</v>
      </c>
      <c r="HI1" s="688" t="s">
        <v>590</v>
      </c>
      <c r="HJ1" s="688" t="s">
        <v>591</v>
      </c>
      <c r="HK1" s="688" t="s">
        <v>592</v>
      </c>
      <c r="HL1" s="688" t="s">
        <v>593</v>
      </c>
      <c r="HM1" s="688" t="s">
        <v>594</v>
      </c>
      <c r="HN1" s="688" t="s">
        <v>595</v>
      </c>
      <c r="HO1" s="688" t="s">
        <v>596</v>
      </c>
      <c r="HP1" s="688" t="s">
        <v>597</v>
      </c>
      <c r="HQ1" s="688" t="s">
        <v>598</v>
      </c>
      <c r="HR1" s="688" t="s">
        <v>599</v>
      </c>
      <c r="HS1" s="688" t="s">
        <v>441</v>
      </c>
      <c r="HT1" s="688" t="s">
        <v>600</v>
      </c>
      <c r="HU1" s="688" t="s">
        <v>444</v>
      </c>
      <c r="HV1" s="688" t="s">
        <v>601</v>
      </c>
      <c r="HW1" s="688" t="s">
        <v>905</v>
      </c>
      <c r="HX1" s="688" t="s">
        <v>906</v>
      </c>
      <c r="HY1" s="688" t="s">
        <v>907</v>
      </c>
      <c r="HZ1" s="688" t="s">
        <v>908</v>
      </c>
      <c r="IA1" s="791" t="s">
        <v>961</v>
      </c>
      <c r="IB1" s="791" t="s">
        <v>962</v>
      </c>
      <c r="IC1" s="791" t="s">
        <v>960</v>
      </c>
      <c r="ID1" s="791" t="s">
        <v>963</v>
      </c>
      <c r="IE1" s="791" t="s">
        <v>964</v>
      </c>
      <c r="IF1" s="791" t="s">
        <v>965</v>
      </c>
      <c r="IG1" s="791" t="s">
        <v>966</v>
      </c>
      <c r="IH1" s="791" t="s">
        <v>967</v>
      </c>
      <c r="II1" s="791" t="s">
        <v>968</v>
      </c>
      <c r="IJ1" s="791" t="s">
        <v>969</v>
      </c>
      <c r="IK1" s="791" t="s">
        <v>970</v>
      </c>
      <c r="IL1" s="791" t="s">
        <v>971</v>
      </c>
      <c r="IM1" s="791" t="s">
        <v>972</v>
      </c>
      <c r="IN1" s="791" t="s">
        <v>973</v>
      </c>
      <c r="IO1" s="791" t="s">
        <v>974</v>
      </c>
      <c r="IP1" s="791" t="s">
        <v>975</v>
      </c>
      <c r="IQ1" s="791" t="s">
        <v>976</v>
      </c>
      <c r="IR1" s="791" t="s">
        <v>977</v>
      </c>
      <c r="IS1" s="791" t="s">
        <v>978</v>
      </c>
      <c r="IT1" s="791" t="s">
        <v>979</v>
      </c>
      <c r="IU1" s="791" t="s">
        <v>980</v>
      </c>
      <c r="IV1" s="791" t="s">
        <v>981</v>
      </c>
    </row>
    <row r="2" spans="1:256" s="484" customFormat="1" ht="171" customHeight="1" x14ac:dyDescent="0.3">
      <c r="A2" s="688">
        <f>'1. Pre-app Certification'!J13</f>
        <v>0</v>
      </c>
      <c r="B2" s="688" t="e">
        <f>#REF!</f>
        <v>#REF!</v>
      </c>
      <c r="C2" s="688" t="e">
        <f>#REF!</f>
        <v>#REF!</v>
      </c>
      <c r="D2" s="688" t="e">
        <f>#REF!</f>
        <v>#REF!</v>
      </c>
      <c r="E2" s="688" t="e">
        <f>#REF!</f>
        <v>#REF!</v>
      </c>
      <c r="F2" s="688" t="e">
        <f>#REF!</f>
        <v>#REF!</v>
      </c>
      <c r="G2" s="688" t="e">
        <f>#REF!</f>
        <v>#REF!</v>
      </c>
      <c r="H2" s="692" t="e">
        <f>#REF!</f>
        <v>#REF!</v>
      </c>
      <c r="I2" s="688" t="e">
        <f>#REF!</f>
        <v>#REF!</v>
      </c>
      <c r="J2" s="688" t="e">
        <f>#REF!</f>
        <v>#REF!</v>
      </c>
      <c r="K2" s="688" t="e">
        <f>#REF!</f>
        <v>#REF!</v>
      </c>
      <c r="L2" s="688" t="e">
        <f>#REF!</f>
        <v>#REF!</v>
      </c>
      <c r="M2" s="688" t="e">
        <f>#REF!</f>
        <v>#REF!</v>
      </c>
      <c r="N2" s="688" t="e">
        <f>#REF!</f>
        <v>#REF!</v>
      </c>
      <c r="O2" s="688" t="e">
        <f>#REF!</f>
        <v>#REF!</v>
      </c>
      <c r="P2" s="688" t="e">
        <f>#REF!</f>
        <v>#REF!</v>
      </c>
      <c r="Q2" s="688" t="e">
        <f>#REF!</f>
        <v>#REF!</v>
      </c>
      <c r="R2" s="688" t="e">
        <f>#REF!</f>
        <v>#REF!</v>
      </c>
      <c r="S2" s="688" t="e">
        <f>#REF!</f>
        <v>#REF!</v>
      </c>
      <c r="T2" s="692" t="e">
        <f>#REF!</f>
        <v>#REF!</v>
      </c>
      <c r="U2" s="688" t="e">
        <f>#REF!</f>
        <v>#REF!</v>
      </c>
      <c r="V2" s="688" t="e">
        <f>#REF!</f>
        <v>#REF!</v>
      </c>
      <c r="W2" s="688" t="e">
        <f>#REF!</f>
        <v>#REF!</v>
      </c>
      <c r="X2" s="688" t="e">
        <f>#REF!</f>
        <v>#REF!</v>
      </c>
      <c r="Y2" s="688" t="e">
        <f>#REF!</f>
        <v>#REF!</v>
      </c>
      <c r="Z2" s="688" t="e">
        <f>#REF!</f>
        <v>#REF!</v>
      </c>
      <c r="AA2" s="688" t="e">
        <f>#REF!</f>
        <v>#REF!</v>
      </c>
      <c r="AB2" s="688" t="e">
        <f>#REF!</f>
        <v>#REF!</v>
      </c>
      <c r="AC2" s="688" t="e">
        <f>#REF!</f>
        <v>#REF!</v>
      </c>
      <c r="AD2" s="688" t="e">
        <f>#REF!</f>
        <v>#REF!</v>
      </c>
      <c r="AE2" s="688" t="e">
        <f>#REF!</f>
        <v>#REF!</v>
      </c>
      <c r="AF2" s="688" t="e">
        <f>#REF!</f>
        <v>#REF!</v>
      </c>
      <c r="AG2" s="688" t="e">
        <f>#REF!</f>
        <v>#REF!</v>
      </c>
      <c r="AH2" s="791" t="e">
        <f>#REF!</f>
        <v>#REF!</v>
      </c>
      <c r="AI2" s="688" t="e">
        <f>#REF!</f>
        <v>#REF!</v>
      </c>
      <c r="AJ2" s="688" t="e">
        <f>#REF!</f>
        <v>#REF!</v>
      </c>
      <c r="AK2" s="688" t="e">
        <f>#REF!</f>
        <v>#REF!</v>
      </c>
      <c r="AL2" s="688" t="e">
        <f>#REF!</f>
        <v>#REF!</v>
      </c>
      <c r="AM2" s="688" t="e">
        <f>#REF!</f>
        <v>#REF!</v>
      </c>
      <c r="AN2" s="794" t="e">
        <f>#REF!</f>
        <v>#REF!</v>
      </c>
      <c r="AO2" s="794" t="e">
        <f>#REF!</f>
        <v>#REF!</v>
      </c>
      <c r="AP2" s="794" t="e">
        <f>#REF!</f>
        <v>#REF!</v>
      </c>
      <c r="AQ2" s="688" t="e">
        <f>#REF!</f>
        <v>#REF!</v>
      </c>
      <c r="AR2" s="688" t="e">
        <f>#REF!</f>
        <v>#REF!</v>
      </c>
      <c r="AS2" s="688" t="e">
        <f>#REF!</f>
        <v>#REF!</v>
      </c>
      <c r="AT2" s="688" t="e">
        <f>#REF!</f>
        <v>#REF!</v>
      </c>
      <c r="AU2" s="688" t="e">
        <f>#REF!</f>
        <v>#REF!</v>
      </c>
      <c r="AV2" s="688" t="e">
        <f>#REF!</f>
        <v>#REF!</v>
      </c>
      <c r="AW2" s="688" t="e">
        <f>#REF!</f>
        <v>#REF!</v>
      </c>
      <c r="AX2" s="693" t="e">
        <f>#REF!</f>
        <v>#REF!</v>
      </c>
      <c r="AY2" s="688" t="e">
        <f>#REF!</f>
        <v>#REF!</v>
      </c>
      <c r="AZ2" s="688" t="e">
        <f>#REF!</f>
        <v>#REF!</v>
      </c>
      <c r="BA2" s="688" t="e">
        <f>#REF!</f>
        <v>#REF!</v>
      </c>
      <c r="BB2" s="688" t="e">
        <f>#REF!</f>
        <v>#REF!</v>
      </c>
      <c r="BC2" s="688" t="e">
        <f>#REF!</f>
        <v>#REF!</v>
      </c>
      <c r="BD2" s="688" t="e">
        <f>#REF!</f>
        <v>#REF!</v>
      </c>
      <c r="BE2" s="688" t="e">
        <f>#REF!</f>
        <v>#REF!</v>
      </c>
      <c r="BF2" s="688" t="e">
        <f>#REF!</f>
        <v>#REF!</v>
      </c>
      <c r="BG2" s="688" t="e">
        <f>#REF!</f>
        <v>#REF!</v>
      </c>
      <c r="BH2" s="688" t="e">
        <f>#REF!</f>
        <v>#REF!</v>
      </c>
      <c r="BI2" s="688" t="e">
        <f>#REF!</f>
        <v>#REF!</v>
      </c>
      <c r="BJ2" s="688" t="e">
        <f>#REF!</f>
        <v>#REF!</v>
      </c>
      <c r="BK2" s="688" t="e">
        <f>#REF!</f>
        <v>#REF!</v>
      </c>
      <c r="BL2" s="688" t="e">
        <f>#REF!</f>
        <v>#REF!</v>
      </c>
      <c r="BM2" s="688" t="e">
        <f>#REF!</f>
        <v>#REF!</v>
      </c>
      <c r="BN2" s="688" t="e">
        <f>#REF!</f>
        <v>#REF!</v>
      </c>
      <c r="BO2" s="688" t="e">
        <f>#REF!</f>
        <v>#REF!</v>
      </c>
      <c r="BP2" s="688" t="e">
        <f>#REF!</f>
        <v>#REF!</v>
      </c>
      <c r="BQ2" s="688" t="e">
        <f>#REF!</f>
        <v>#REF!</v>
      </c>
      <c r="BR2" s="688" t="e">
        <f>#REF!</f>
        <v>#REF!</v>
      </c>
      <c r="BS2" s="688" t="e">
        <f>#REF!</f>
        <v>#REF!</v>
      </c>
      <c r="BT2" s="688" t="e">
        <f>#REF!</f>
        <v>#REF!</v>
      </c>
      <c r="BU2" s="688" t="e">
        <f>#REF!</f>
        <v>#REF!</v>
      </c>
      <c r="BV2" s="688" t="e">
        <f>#REF!</f>
        <v>#REF!</v>
      </c>
      <c r="BW2" s="688" t="e">
        <f>#REF!</f>
        <v>#REF!</v>
      </c>
      <c r="BX2" s="688" t="e">
        <f>#REF!</f>
        <v>#REF!</v>
      </c>
      <c r="BY2" s="688" t="e">
        <f>#REF!</f>
        <v>#REF!</v>
      </c>
      <c r="BZ2" s="688" t="e">
        <f>#REF!</f>
        <v>#REF!</v>
      </c>
      <c r="CA2" s="688" t="e">
        <f>#REF!</f>
        <v>#REF!</v>
      </c>
      <c r="CB2" s="688" t="e">
        <f>#REF!</f>
        <v>#REF!</v>
      </c>
      <c r="CC2" s="688" t="e">
        <f>#REF!</f>
        <v>#REF!</v>
      </c>
      <c r="CD2" s="688" t="e">
        <f>#REF!</f>
        <v>#REF!</v>
      </c>
      <c r="CE2" s="688" t="e">
        <f>#REF!</f>
        <v>#REF!</v>
      </c>
      <c r="CF2" s="688" t="e">
        <f>#REF!</f>
        <v>#REF!</v>
      </c>
      <c r="CG2" s="688" t="e">
        <f>#REF!</f>
        <v>#REF!</v>
      </c>
      <c r="CH2" s="688" t="e">
        <f>#REF!</f>
        <v>#REF!</v>
      </c>
      <c r="CI2" s="688" t="e">
        <f>#REF!</f>
        <v>#REF!</v>
      </c>
      <c r="CJ2" s="688" t="e">
        <f>#REF!</f>
        <v>#REF!</v>
      </c>
      <c r="CK2" s="688" t="e">
        <f>#REF!</f>
        <v>#REF!</v>
      </c>
      <c r="CL2" s="688" t="e">
        <f>#REF!</f>
        <v>#REF!</v>
      </c>
      <c r="CM2" s="688" t="e">
        <f>#REF!</f>
        <v>#REF!</v>
      </c>
      <c r="CN2" s="694" t="e">
        <f>#REF!</f>
        <v>#REF!</v>
      </c>
      <c r="CO2" s="688" t="e">
        <f>#REF!</f>
        <v>#REF!</v>
      </c>
      <c r="CP2" s="688" t="e">
        <f>#REF!</f>
        <v>#REF!</v>
      </c>
      <c r="CQ2" s="688" t="e">
        <f>#REF!</f>
        <v>#REF!</v>
      </c>
      <c r="CR2" s="688" t="e">
        <f>#REF!</f>
        <v>#REF!</v>
      </c>
      <c r="CS2" s="688" t="e">
        <f>#REF!</f>
        <v>#REF!</v>
      </c>
      <c r="CT2" s="688" t="e">
        <f>#REF!</f>
        <v>#REF!</v>
      </c>
      <c r="CU2" s="688" t="e">
        <f>#REF!</f>
        <v>#REF!</v>
      </c>
      <c r="CV2" s="695" t="e">
        <f>#REF!</f>
        <v>#REF!</v>
      </c>
      <c r="CW2" s="695" t="e">
        <f>#REF!</f>
        <v>#REF!</v>
      </c>
      <c r="CX2" s="695" t="e">
        <f>#REF!</f>
        <v>#REF!</v>
      </c>
      <c r="CY2" s="695" t="e">
        <f>#REF!</f>
        <v>#REF!</v>
      </c>
      <c r="CZ2" s="695" t="e">
        <f>#REF!</f>
        <v>#REF!</v>
      </c>
      <c r="DA2" s="695" t="e">
        <f>#REF!</f>
        <v>#REF!</v>
      </c>
      <c r="DB2" s="695" t="e">
        <f>#REF!</f>
        <v>#REF!</v>
      </c>
      <c r="DC2" s="695" t="e">
        <f>#REF!</f>
        <v>#REF!</v>
      </c>
      <c r="DD2" s="695" t="e">
        <f>#REF!</f>
        <v>#REF!</v>
      </c>
      <c r="DE2" s="695" t="e">
        <f>#REF!</f>
        <v>#REF!</v>
      </c>
      <c r="DF2" s="695" t="e">
        <f>#REF!</f>
        <v>#REF!</v>
      </c>
      <c r="DG2" s="695" t="e">
        <f>#REF!</f>
        <v>#REF!</v>
      </c>
      <c r="DH2" s="695" t="e">
        <f>#REF!</f>
        <v>#REF!</v>
      </c>
      <c r="DI2" s="695" t="e">
        <f>#REF!</f>
        <v>#REF!</v>
      </c>
      <c r="DJ2" s="695" t="e">
        <f>#REF!</f>
        <v>#REF!</v>
      </c>
      <c r="DK2" s="695" t="e">
        <f>#REF!</f>
        <v>#REF!</v>
      </c>
      <c r="DL2" s="695" t="e">
        <f>#REF!</f>
        <v>#REF!</v>
      </c>
      <c r="DM2" s="695" t="e">
        <f>#REF!</f>
        <v>#REF!</v>
      </c>
      <c r="DN2" s="695" t="e">
        <f>#REF!</f>
        <v>#REF!</v>
      </c>
      <c r="DO2" s="695" t="e">
        <f>#REF!</f>
        <v>#REF!</v>
      </c>
      <c r="DP2" s="695" t="e">
        <f>#REF!</f>
        <v>#REF!</v>
      </c>
      <c r="DQ2" s="695" t="e">
        <f>#REF!</f>
        <v>#REF!</v>
      </c>
      <c r="DR2" s="695" t="e">
        <f>#REF!</f>
        <v>#REF!</v>
      </c>
      <c r="DS2" s="688" t="e">
        <f>#REF!</f>
        <v>#REF!</v>
      </c>
      <c r="DT2" s="688" t="e">
        <f>#REF!</f>
        <v>#REF!</v>
      </c>
      <c r="DU2" s="688" t="e">
        <f>#REF!</f>
        <v>#REF!</v>
      </c>
      <c r="DV2" s="688" t="e">
        <f>#REF!</f>
        <v>#REF!</v>
      </c>
      <c r="DW2" s="688" t="e">
        <f>#REF!</f>
        <v>#REF!</v>
      </c>
      <c r="DX2" s="688" t="e">
        <f>#REF!</f>
        <v>#REF!</v>
      </c>
      <c r="DY2" s="696" t="e">
        <f>#REF!</f>
        <v>#REF!</v>
      </c>
      <c r="DZ2" s="696" t="e">
        <f>#REF!</f>
        <v>#REF!</v>
      </c>
      <c r="EA2" s="696" t="e">
        <f>#REF!</f>
        <v>#REF!</v>
      </c>
      <c r="EB2" s="695" t="e">
        <f>#REF!</f>
        <v>#REF!</v>
      </c>
      <c r="EC2" s="688" t="e">
        <f>#REF!</f>
        <v>#REF!</v>
      </c>
      <c r="ED2" s="688" t="e">
        <f>#REF!</f>
        <v>#REF!</v>
      </c>
      <c r="EE2" s="688" t="e">
        <f>#REF!</f>
        <v>#REF!</v>
      </c>
      <c r="EF2" s="688" t="e">
        <f>#REF!</f>
        <v>#REF!</v>
      </c>
      <c r="EG2" s="688" t="e">
        <f>#REF!</f>
        <v>#REF!</v>
      </c>
      <c r="EH2" s="688" t="e">
        <f>#REF!</f>
        <v>#REF!</v>
      </c>
      <c r="EI2" s="688" t="e">
        <f>#REF!</f>
        <v>#REF!</v>
      </c>
      <c r="EJ2" s="688" t="e">
        <f>#REF!</f>
        <v>#REF!</v>
      </c>
      <c r="EK2" s="688" t="e">
        <f>#REF!</f>
        <v>#REF!</v>
      </c>
      <c r="EL2" s="688" t="e">
        <f>#REF!</f>
        <v>#REF!</v>
      </c>
      <c r="EM2" s="688" t="e">
        <f>#REF!</f>
        <v>#REF!</v>
      </c>
      <c r="EN2" s="688" t="e">
        <f>#REF!</f>
        <v>#REF!</v>
      </c>
      <c r="EO2" s="688" t="e">
        <f>#REF!</f>
        <v>#REF!</v>
      </c>
      <c r="EP2" s="688" t="e">
        <f>#REF!</f>
        <v>#REF!</v>
      </c>
      <c r="EQ2" s="688" t="e">
        <f>#REF!</f>
        <v>#REF!</v>
      </c>
      <c r="ER2" s="688" t="e">
        <f>#REF!</f>
        <v>#REF!</v>
      </c>
      <c r="ES2" s="688" t="e">
        <f>#REF!</f>
        <v>#REF!</v>
      </c>
      <c r="ET2" s="688" t="e">
        <f>#REF!</f>
        <v>#REF!</v>
      </c>
      <c r="EU2" s="688" t="e">
        <f>#REF!</f>
        <v>#REF!</v>
      </c>
      <c r="EV2" s="688" t="e">
        <f>#REF!</f>
        <v>#REF!</v>
      </c>
      <c r="EW2" s="688" t="e">
        <f>#REF!</f>
        <v>#REF!</v>
      </c>
      <c r="EX2" s="688" t="e">
        <f>#REF!</f>
        <v>#REF!</v>
      </c>
      <c r="EY2" s="688" t="e">
        <f>#REF!</f>
        <v>#REF!</v>
      </c>
      <c r="EZ2" s="688" t="e">
        <f>#REF!</f>
        <v>#REF!</v>
      </c>
      <c r="FA2" s="688" t="e">
        <f>#REF!</f>
        <v>#REF!</v>
      </c>
      <c r="FB2" s="688" t="e">
        <f>#REF!</f>
        <v>#REF!</v>
      </c>
      <c r="FC2" s="688" t="e">
        <f>#REF!</f>
        <v>#REF!</v>
      </c>
      <c r="FD2" s="688" t="e">
        <f>#REF!</f>
        <v>#REF!</v>
      </c>
      <c r="FE2" s="688" t="e">
        <f>#REF!</f>
        <v>#REF!</v>
      </c>
      <c r="FF2" s="688" t="e">
        <f>#REF!</f>
        <v>#REF!</v>
      </c>
      <c r="FG2" s="688" t="e">
        <f>#REF!</f>
        <v>#REF!</v>
      </c>
      <c r="FH2" s="688" t="e">
        <f>#REF!</f>
        <v>#REF!</v>
      </c>
      <c r="FI2" s="688" t="e">
        <f>#REF!</f>
        <v>#REF!</v>
      </c>
      <c r="FJ2" s="688" t="e">
        <f>#REF!</f>
        <v>#REF!</v>
      </c>
      <c r="FK2" s="688" t="e">
        <f>#REF!</f>
        <v>#REF!</v>
      </c>
      <c r="FL2" s="688" t="e">
        <f>#REF!</f>
        <v>#REF!</v>
      </c>
      <c r="FM2" s="688" t="e">
        <f>#REF!</f>
        <v>#REF!</v>
      </c>
      <c r="FN2" s="688" t="e">
        <f>#REF!</f>
        <v>#REF!</v>
      </c>
      <c r="FO2" s="688" t="e">
        <f>#REF!</f>
        <v>#REF!</v>
      </c>
      <c r="FP2" s="688" t="e">
        <f>#REF!</f>
        <v>#REF!</v>
      </c>
      <c r="FQ2" s="688" t="e">
        <f>#REF!</f>
        <v>#REF!</v>
      </c>
      <c r="FR2" s="688" t="e">
        <f>#REF!</f>
        <v>#REF!</v>
      </c>
      <c r="FS2" s="688" t="e">
        <f>#REF!</f>
        <v>#REF!</v>
      </c>
      <c r="FT2" s="688" t="e">
        <f>#REF!</f>
        <v>#REF!</v>
      </c>
      <c r="FU2" s="688" t="e">
        <f>#REF!</f>
        <v>#REF!</v>
      </c>
      <c r="FV2" s="688" t="e">
        <f>#REF!</f>
        <v>#REF!</v>
      </c>
      <c r="FW2" s="688" t="e">
        <f>#REF!</f>
        <v>#REF!</v>
      </c>
      <c r="FX2" s="688" t="e">
        <f>#REF!</f>
        <v>#REF!</v>
      </c>
      <c r="FY2" s="688" t="e">
        <f>#REF!</f>
        <v>#REF!</v>
      </c>
      <c r="FZ2" s="688" t="e">
        <f>#REF!</f>
        <v>#REF!</v>
      </c>
      <c r="GA2" s="688" t="e">
        <f>#REF!</f>
        <v>#REF!</v>
      </c>
      <c r="GB2" s="688" t="e">
        <f>#REF!</f>
        <v>#REF!</v>
      </c>
      <c r="GC2" s="688" t="e">
        <f>#REF!</f>
        <v>#REF!</v>
      </c>
      <c r="GD2" s="688" t="e">
        <f>#REF!</f>
        <v>#REF!</v>
      </c>
      <c r="GE2" s="688" t="e">
        <f>#REF!</f>
        <v>#REF!</v>
      </c>
      <c r="GF2" s="688" t="e">
        <f>#REF!</f>
        <v>#REF!</v>
      </c>
      <c r="GG2" s="688" t="e">
        <f>#REF!</f>
        <v>#REF!</v>
      </c>
      <c r="GH2" s="688" t="e">
        <f>#REF!</f>
        <v>#REF!</v>
      </c>
      <c r="GI2" s="688" t="e">
        <f>#REF!</f>
        <v>#REF!</v>
      </c>
      <c r="GJ2" s="688" t="e">
        <f>#REF!</f>
        <v>#REF!</v>
      </c>
      <c r="GK2" s="688" t="e">
        <f>#REF!</f>
        <v>#REF!</v>
      </c>
      <c r="GL2" s="688" t="e">
        <f>#REF!</f>
        <v>#REF!</v>
      </c>
      <c r="GM2" s="688" t="e">
        <f>#REF!</f>
        <v>#REF!</v>
      </c>
      <c r="GN2" s="688" t="e">
        <f>#REF!</f>
        <v>#REF!</v>
      </c>
      <c r="GO2" s="688" t="e">
        <f>#REF!</f>
        <v>#REF!</v>
      </c>
      <c r="GP2" s="688" t="e">
        <f>#REF!</f>
        <v>#REF!</v>
      </c>
      <c r="GQ2" s="688" t="e">
        <f>#REF!</f>
        <v>#REF!</v>
      </c>
      <c r="GR2" s="688" t="e">
        <f>#REF!</f>
        <v>#REF!</v>
      </c>
      <c r="GS2" s="688" t="e">
        <f>#REF!</f>
        <v>#REF!</v>
      </c>
      <c r="GT2" s="688" t="e">
        <f>#REF!</f>
        <v>#REF!</v>
      </c>
      <c r="GU2" s="688" t="e">
        <f>#REF!</f>
        <v>#REF!</v>
      </c>
      <c r="GV2" s="688" t="e">
        <f>#REF!</f>
        <v>#REF!</v>
      </c>
      <c r="GW2" s="688" t="e">
        <f>#REF!</f>
        <v>#REF!</v>
      </c>
      <c r="GX2" s="688" t="e">
        <f>#REF!</f>
        <v>#REF!</v>
      </c>
      <c r="GY2" s="688" t="e">
        <f>#REF!</f>
        <v>#REF!</v>
      </c>
      <c r="GZ2" s="688" t="e">
        <f>#REF!</f>
        <v>#REF!</v>
      </c>
      <c r="HA2" s="688" t="e">
        <f>#REF!</f>
        <v>#REF!</v>
      </c>
      <c r="HB2" s="688" t="e">
        <f>#REF!</f>
        <v>#REF!</v>
      </c>
      <c r="HC2" s="688" t="e">
        <f>#REF!</f>
        <v>#REF!</v>
      </c>
      <c r="HD2" s="688" t="e">
        <f>#REF!</f>
        <v>#REF!</v>
      </c>
      <c r="HE2" s="688" t="e">
        <f>#REF!</f>
        <v>#REF!</v>
      </c>
      <c r="HF2" s="688" t="e">
        <f>#REF!</f>
        <v>#REF!</v>
      </c>
      <c r="HG2" s="688" t="e">
        <f>#REF!</f>
        <v>#REF!</v>
      </c>
      <c r="HH2" s="688" t="e">
        <f>#REF!</f>
        <v>#REF!</v>
      </c>
      <c r="HI2" s="688" t="e">
        <f>#REF!</f>
        <v>#REF!</v>
      </c>
      <c r="HJ2" s="688" t="e">
        <f>#REF!</f>
        <v>#REF!</v>
      </c>
      <c r="HK2" s="688" t="e">
        <f>#REF!</f>
        <v>#REF!</v>
      </c>
      <c r="HL2" s="688" t="e">
        <f>#REF!</f>
        <v>#REF!</v>
      </c>
      <c r="HM2" s="688" t="e">
        <f>#REF!</f>
        <v>#REF!</v>
      </c>
      <c r="HN2" s="688" t="e">
        <f>#REF!</f>
        <v>#REF!</v>
      </c>
      <c r="HO2" s="688" t="e">
        <f>#REF!</f>
        <v>#REF!</v>
      </c>
      <c r="HP2" s="688" t="e">
        <f>#REF!</f>
        <v>#REF!</v>
      </c>
      <c r="HQ2" s="688" t="e">
        <f>#REF!</f>
        <v>#REF!</v>
      </c>
      <c r="HR2" s="688" t="e">
        <f>#REF!</f>
        <v>#REF!</v>
      </c>
      <c r="HS2" s="688" t="e">
        <f>#REF!</f>
        <v>#REF!</v>
      </c>
      <c r="HT2" s="688" t="e">
        <f>#REF!</f>
        <v>#REF!</v>
      </c>
      <c r="HU2" s="688" t="e">
        <f>#REF!</f>
        <v>#REF!</v>
      </c>
      <c r="HV2" s="688" t="e">
        <f>#REF!</f>
        <v>#REF!</v>
      </c>
      <c r="HW2" s="688" t="e">
        <f>#REF!</f>
        <v>#REF!</v>
      </c>
      <c r="HX2" s="688" t="e">
        <f>#REF!</f>
        <v>#REF!</v>
      </c>
      <c r="HY2" s="688" t="e">
        <f>#REF!</f>
        <v>#REF!</v>
      </c>
      <c r="HZ2" s="688" t="e">
        <f>#REF!</f>
        <v>#REF!</v>
      </c>
      <c r="IA2" s="484" t="e">
        <f>#REF!</f>
        <v>#REF!</v>
      </c>
      <c r="IB2" s="484" t="e">
        <f>#REF!</f>
        <v>#REF!</v>
      </c>
      <c r="IC2" s="484" t="e">
        <f>#REF!</f>
        <v>#REF!</v>
      </c>
      <c r="ID2" s="484" t="e">
        <f>#REF!</f>
        <v>#REF!</v>
      </c>
      <c r="IE2" s="484" t="e">
        <f>#REF!</f>
        <v>#REF!</v>
      </c>
      <c r="IF2" s="484" t="e">
        <f>#REF!</f>
        <v>#REF!</v>
      </c>
      <c r="IG2" s="484" t="e">
        <f>#REF!</f>
        <v>#REF!</v>
      </c>
      <c r="IH2" s="484" t="e">
        <f>#REF!</f>
        <v>#REF!</v>
      </c>
      <c r="II2" s="484" t="e">
        <f>#REF!</f>
        <v>#REF!</v>
      </c>
      <c r="IJ2" s="484" t="e">
        <f>#REF!</f>
        <v>#REF!</v>
      </c>
      <c r="IK2" s="484" t="e">
        <f>#REF!</f>
        <v>#REF!</v>
      </c>
      <c r="IL2" s="484" t="e">
        <f>#REF!</f>
        <v>#REF!</v>
      </c>
      <c r="IM2" s="484" t="e">
        <f>#REF!</f>
        <v>#REF!</v>
      </c>
      <c r="IN2" s="484" t="e">
        <f>#REF!</f>
        <v>#REF!</v>
      </c>
      <c r="IO2" s="484" t="e">
        <f>#REF!</f>
        <v>#REF!</v>
      </c>
      <c r="IP2" s="484" t="e">
        <f>#REF!</f>
        <v>#REF!</v>
      </c>
      <c r="IQ2" s="484" t="e">
        <f>#REF!</f>
        <v>#REF!</v>
      </c>
      <c r="IR2" s="484" t="e">
        <f>#REF!</f>
        <v>#REF!</v>
      </c>
      <c r="IS2" s="484" t="e">
        <f>#REF!</f>
        <v>#REF!</v>
      </c>
      <c r="IT2" s="484" t="e">
        <f>#REF!</f>
        <v>#REF!</v>
      </c>
      <c r="IU2" s="484" t="e">
        <f>#REF!</f>
        <v>#REF!</v>
      </c>
      <c r="IV2" s="484" t="e">
        <f>#REF!</f>
        <v>#REF!</v>
      </c>
    </row>
  </sheetData>
  <customSheetViews>
    <customSheetView guid="{737FBFD5-CE93-4961-AB5C-F35422E126FB}" state="hidden">
      <pageMargins left="0.7" right="0.7" top="0.75" bottom="0.75" header="0.3" footer="0.3"/>
      <pageSetup orientation="portrait" horizontalDpi="1200" verticalDpi="1200" r:id="rId1"/>
    </customSheetView>
    <customSheetView guid="{EDBCCE45-0D94-4979-AAEC-2B9EE54B95A8}" showPageBreaks="1" state="hidden">
      <pageMargins left="0.7" right="0.7" top="0.75" bottom="0.75" header="0.3" footer="0.3"/>
      <pageSetup orientation="portrait" horizontalDpi="1200" verticalDpi="1200" r:id="rId2"/>
    </customSheetView>
  </customSheetViews>
  <pageMargins left="0.7" right="0.7" top="0.75" bottom="0.75" header="0.3" footer="0.3"/>
  <pageSetup orientation="portrait" horizontalDpi="1200"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7"/>
  <dimension ref="A1:B93"/>
  <sheetViews>
    <sheetView workbookViewId="0"/>
  </sheetViews>
  <sheetFormatPr defaultRowHeight="15.6" x14ac:dyDescent="0.3"/>
  <cols>
    <col min="1" max="1" width="22.6640625" style="798" customWidth="1"/>
    <col min="2" max="2" width="9.33203125" style="799"/>
  </cols>
  <sheetData>
    <row r="1" spans="1:2" s="687" customFormat="1" x14ac:dyDescent="0.3">
      <c r="A1" s="795" t="s">
        <v>428</v>
      </c>
      <c r="B1" s="799">
        <f>'1. Pre-app Certification'!J13</f>
        <v>0</v>
      </c>
    </row>
    <row r="2" spans="1:2" s="689" customFormat="1" ht="46.8" x14ac:dyDescent="0.3">
      <c r="A2" s="795" t="s">
        <v>866</v>
      </c>
      <c r="B2" s="799" t="e">
        <f>#REF!</f>
        <v>#REF!</v>
      </c>
    </row>
    <row r="3" spans="1:2" ht="46.8" x14ac:dyDescent="0.3">
      <c r="A3" s="795" t="s">
        <v>867</v>
      </c>
      <c r="B3" s="799" t="e">
        <f>#REF!</f>
        <v>#REF!</v>
      </c>
    </row>
    <row r="4" spans="1:2" ht="31.2" x14ac:dyDescent="0.3">
      <c r="A4" s="795" t="s">
        <v>868</v>
      </c>
      <c r="B4" s="799" t="e">
        <f>#REF!</f>
        <v>#REF!</v>
      </c>
    </row>
    <row r="5" spans="1:2" ht="31.2" x14ac:dyDescent="0.3">
      <c r="A5" s="795" t="s">
        <v>869</v>
      </c>
      <c r="B5" s="799" t="e">
        <f>#REF!</f>
        <v>#REF!</v>
      </c>
    </row>
    <row r="6" spans="1:2" ht="31.2" x14ac:dyDescent="0.3">
      <c r="A6" s="795" t="s">
        <v>870</v>
      </c>
      <c r="B6" s="799" t="e">
        <f>#REF!</f>
        <v>#REF!</v>
      </c>
    </row>
    <row r="7" spans="1:2" ht="46.8" x14ac:dyDescent="0.3">
      <c r="A7" s="795" t="s">
        <v>871</v>
      </c>
      <c r="B7" s="799" t="e">
        <f>#REF!</f>
        <v>#REF!</v>
      </c>
    </row>
    <row r="8" spans="1:2" ht="46.8" x14ac:dyDescent="0.3">
      <c r="A8" s="795" t="s">
        <v>872</v>
      </c>
      <c r="B8" s="799" t="e">
        <f>#REF!</f>
        <v>#REF!</v>
      </c>
    </row>
    <row r="9" spans="1:2" ht="62.4" x14ac:dyDescent="0.3">
      <c r="A9" s="795" t="s">
        <v>873</v>
      </c>
      <c r="B9" s="799" t="e">
        <f>#REF!</f>
        <v>#REF!</v>
      </c>
    </row>
    <row r="10" spans="1:2" ht="46.8" x14ac:dyDescent="0.3">
      <c r="A10" s="795" t="s">
        <v>874</v>
      </c>
      <c r="B10" s="799" t="e">
        <f>#REF!</f>
        <v>#REF!</v>
      </c>
    </row>
    <row r="11" spans="1:2" ht="46.8" x14ac:dyDescent="0.3">
      <c r="A11" s="795" t="s">
        <v>875</v>
      </c>
      <c r="B11" s="800" t="e">
        <f>#REF!</f>
        <v>#REF!</v>
      </c>
    </row>
    <row r="12" spans="1:2" ht="46.8" x14ac:dyDescent="0.3">
      <c r="A12" s="795" t="s">
        <v>876</v>
      </c>
      <c r="B12" s="799" t="e">
        <f>#REF!</f>
        <v>#REF!</v>
      </c>
    </row>
    <row r="13" spans="1:2" ht="62.4" x14ac:dyDescent="0.3">
      <c r="A13" s="795" t="s">
        <v>877</v>
      </c>
      <c r="B13" s="799" t="e">
        <f>#REF!</f>
        <v>#REF!</v>
      </c>
    </row>
    <row r="14" spans="1:2" ht="31.2" x14ac:dyDescent="0.3">
      <c r="A14" s="795" t="s">
        <v>878</v>
      </c>
      <c r="B14" s="799" t="e">
        <f>#REF!</f>
        <v>#REF!</v>
      </c>
    </row>
    <row r="15" spans="1:2" ht="31.2" x14ac:dyDescent="0.3">
      <c r="A15" s="795" t="s">
        <v>879</v>
      </c>
      <c r="B15" s="799" t="e">
        <f>#REF!</f>
        <v>#REF!</v>
      </c>
    </row>
    <row r="16" spans="1:2" ht="31.2" x14ac:dyDescent="0.3">
      <c r="A16" s="795" t="s">
        <v>880</v>
      </c>
      <c r="B16" s="799" t="e">
        <f>#REF!</f>
        <v>#REF!</v>
      </c>
    </row>
    <row r="17" spans="1:2" ht="31.2" x14ac:dyDescent="0.3">
      <c r="A17" s="796" t="s">
        <v>24</v>
      </c>
      <c r="B17" s="799" t="e">
        <f>#REF!</f>
        <v>#REF!</v>
      </c>
    </row>
    <row r="18" spans="1:2" ht="31.2" x14ac:dyDescent="0.3">
      <c r="A18" s="795" t="s">
        <v>881</v>
      </c>
      <c r="B18" s="799" t="e">
        <f>#REF!</f>
        <v>#REF!</v>
      </c>
    </row>
    <row r="19" spans="1:2" ht="31.2" x14ac:dyDescent="0.3">
      <c r="A19" s="795" t="s">
        <v>987</v>
      </c>
      <c r="B19" s="799" t="e">
        <f>#REF!</f>
        <v>#REF!</v>
      </c>
    </row>
    <row r="20" spans="1:2" ht="31.2" x14ac:dyDescent="0.3">
      <c r="A20" s="795" t="s">
        <v>882</v>
      </c>
      <c r="B20" s="801" t="e">
        <f>#REF!</f>
        <v>#REF!</v>
      </c>
    </row>
    <row r="21" spans="1:2" x14ac:dyDescent="0.3">
      <c r="A21" s="795" t="s">
        <v>883</v>
      </c>
      <c r="B21" s="799" t="e">
        <f>#REF!</f>
        <v>#REF!</v>
      </c>
    </row>
    <row r="22" spans="1:2" ht="31.2" x14ac:dyDescent="0.3">
      <c r="A22" s="795" t="s">
        <v>884</v>
      </c>
      <c r="B22" s="799" t="e">
        <f>#REF!</f>
        <v>#REF!</v>
      </c>
    </row>
    <row r="23" spans="1:2" ht="31.2" x14ac:dyDescent="0.3">
      <c r="A23" s="795" t="s">
        <v>885</v>
      </c>
      <c r="B23" s="799" t="e">
        <f>#REF!</f>
        <v>#REF!</v>
      </c>
    </row>
    <row r="24" spans="1:2" ht="62.4" x14ac:dyDescent="0.3">
      <c r="A24" s="795" t="s">
        <v>886</v>
      </c>
      <c r="B24" s="799" t="e">
        <f>#REF!</f>
        <v>#REF!</v>
      </c>
    </row>
    <row r="25" spans="1:2" ht="31.2" x14ac:dyDescent="0.3">
      <c r="A25" s="795" t="s">
        <v>887</v>
      </c>
      <c r="B25" s="799" t="e">
        <f>#REF!</f>
        <v>#REF!</v>
      </c>
    </row>
    <row r="26" spans="1:2" ht="46.8" x14ac:dyDescent="0.3">
      <c r="A26" s="795" t="s">
        <v>888</v>
      </c>
      <c r="B26" s="799" t="e">
        <f>#REF!</f>
        <v>#REF!</v>
      </c>
    </row>
    <row r="27" spans="1:2" ht="31.2" x14ac:dyDescent="0.3">
      <c r="A27" s="795" t="s">
        <v>889</v>
      </c>
      <c r="B27" s="799" t="e">
        <f>#REF!</f>
        <v>#REF!</v>
      </c>
    </row>
    <row r="28" spans="1:2" ht="31.2" x14ac:dyDescent="0.3">
      <c r="A28" s="795" t="s">
        <v>889</v>
      </c>
      <c r="B28" s="799" t="e">
        <f>#REF!</f>
        <v>#REF!</v>
      </c>
    </row>
    <row r="29" spans="1:2" ht="31.2" x14ac:dyDescent="0.3">
      <c r="A29" s="795" t="s">
        <v>889</v>
      </c>
      <c r="B29" s="799" t="e">
        <f>#REF!</f>
        <v>#REF!</v>
      </c>
    </row>
    <row r="30" spans="1:2" ht="31.2" x14ac:dyDescent="0.3">
      <c r="A30" s="795" t="s">
        <v>889</v>
      </c>
      <c r="B30" s="799" t="e">
        <f>#REF!</f>
        <v>#REF!</v>
      </c>
    </row>
    <row r="31" spans="1:2" ht="31.2" x14ac:dyDescent="0.3">
      <c r="A31" s="795" t="s">
        <v>889</v>
      </c>
      <c r="B31" s="799" t="e">
        <f>#REF!</f>
        <v>#REF!</v>
      </c>
    </row>
    <row r="32" spans="1:2" ht="31.2" x14ac:dyDescent="0.3">
      <c r="A32" s="795" t="s">
        <v>889</v>
      </c>
      <c r="B32" s="799" t="e">
        <f>#REF!</f>
        <v>#REF!</v>
      </c>
    </row>
    <row r="33" spans="1:2" ht="31.2" x14ac:dyDescent="0.3">
      <c r="A33" s="795" t="s">
        <v>889</v>
      </c>
      <c r="B33" s="799" t="e">
        <f>#REF!</f>
        <v>#REF!</v>
      </c>
    </row>
    <row r="34" spans="1:2" ht="31.2" x14ac:dyDescent="0.3">
      <c r="A34" s="795" t="s">
        <v>889</v>
      </c>
      <c r="B34" s="799" t="e">
        <f>#REF!</f>
        <v>#REF!</v>
      </c>
    </row>
    <row r="35" spans="1:2" ht="31.2" x14ac:dyDescent="0.3">
      <c r="A35" s="795" t="s">
        <v>889</v>
      </c>
      <c r="B35" s="799" t="e">
        <f>#REF!</f>
        <v>#REF!</v>
      </c>
    </row>
    <row r="36" spans="1:2" ht="31.2" x14ac:dyDescent="0.3">
      <c r="A36" s="795" t="s">
        <v>889</v>
      </c>
      <c r="B36" s="799" t="e">
        <f>#REF!</f>
        <v>#REF!</v>
      </c>
    </row>
    <row r="37" spans="1:2" ht="31.2" x14ac:dyDescent="0.3">
      <c r="A37" s="795" t="s">
        <v>889</v>
      </c>
      <c r="B37" s="799" t="e">
        <f>#REF!</f>
        <v>#REF!</v>
      </c>
    </row>
    <row r="38" spans="1:2" ht="31.2" x14ac:dyDescent="0.3">
      <c r="A38" s="795" t="s">
        <v>889</v>
      </c>
      <c r="B38" s="799" t="e">
        <f>#REF!</f>
        <v>#REF!</v>
      </c>
    </row>
    <row r="39" spans="1:2" ht="31.2" x14ac:dyDescent="0.3">
      <c r="A39" s="795" t="s">
        <v>889</v>
      </c>
      <c r="B39" s="799" t="e">
        <f>#REF!</f>
        <v>#REF!</v>
      </c>
    </row>
    <row r="40" spans="1:2" ht="31.2" x14ac:dyDescent="0.3">
      <c r="A40" s="795" t="s">
        <v>889</v>
      </c>
      <c r="B40" s="799" t="e">
        <f>#REF!</f>
        <v>#REF!</v>
      </c>
    </row>
    <row r="41" spans="1:2" ht="31.2" x14ac:dyDescent="0.3">
      <c r="A41" s="795" t="s">
        <v>890</v>
      </c>
      <c r="B41" s="799" t="e">
        <f>#REF!</f>
        <v>#REF!</v>
      </c>
    </row>
    <row r="42" spans="1:2" ht="31.2" x14ac:dyDescent="0.3">
      <c r="A42" s="795" t="s">
        <v>890</v>
      </c>
      <c r="B42" s="799" t="e">
        <f>#REF!</f>
        <v>#REF!</v>
      </c>
    </row>
    <row r="43" spans="1:2" ht="31.2" x14ac:dyDescent="0.3">
      <c r="A43" s="795" t="s">
        <v>890</v>
      </c>
      <c r="B43" s="799" t="e">
        <f>#REF!</f>
        <v>#REF!</v>
      </c>
    </row>
    <row r="44" spans="1:2" ht="31.2" x14ac:dyDescent="0.3">
      <c r="A44" s="795" t="s">
        <v>890</v>
      </c>
      <c r="B44" s="799" t="e">
        <f>#REF!</f>
        <v>#REF!</v>
      </c>
    </row>
    <row r="45" spans="1:2" ht="31.2" x14ac:dyDescent="0.3">
      <c r="A45" s="795" t="s">
        <v>890</v>
      </c>
      <c r="B45" s="799" t="e">
        <f>#REF!</f>
        <v>#REF!</v>
      </c>
    </row>
    <row r="46" spans="1:2" ht="31.2" x14ac:dyDescent="0.3">
      <c r="A46" s="795" t="s">
        <v>890</v>
      </c>
      <c r="B46" s="799" t="e">
        <f>#REF!</f>
        <v>#REF!</v>
      </c>
    </row>
    <row r="47" spans="1:2" ht="31.2" x14ac:dyDescent="0.3">
      <c r="A47" s="795" t="s">
        <v>890</v>
      </c>
      <c r="B47" s="799" t="e">
        <f>#REF!</f>
        <v>#REF!</v>
      </c>
    </row>
    <row r="48" spans="1:2" ht="31.2" x14ac:dyDescent="0.3">
      <c r="A48" s="795" t="s">
        <v>890</v>
      </c>
      <c r="B48" s="799" t="e">
        <f>#REF!</f>
        <v>#REF!</v>
      </c>
    </row>
    <row r="49" spans="1:2" ht="31.2" x14ac:dyDescent="0.3">
      <c r="A49" s="795" t="s">
        <v>890</v>
      </c>
      <c r="B49" s="799" t="e">
        <f>#REF!</f>
        <v>#REF!</v>
      </c>
    </row>
    <row r="50" spans="1:2" ht="31.2" x14ac:dyDescent="0.3">
      <c r="A50" s="795" t="s">
        <v>890</v>
      </c>
      <c r="B50" s="799" t="e">
        <f>#REF!</f>
        <v>#REF!</v>
      </c>
    </row>
    <row r="51" spans="1:2" ht="31.2" x14ac:dyDescent="0.3">
      <c r="A51" s="795" t="s">
        <v>890</v>
      </c>
      <c r="B51" s="799" t="e">
        <f>#REF!</f>
        <v>#REF!</v>
      </c>
    </row>
    <row r="52" spans="1:2" ht="31.2" x14ac:dyDescent="0.3">
      <c r="A52" s="795" t="s">
        <v>890</v>
      </c>
      <c r="B52" s="799" t="e">
        <f>#REF!</f>
        <v>#REF!</v>
      </c>
    </row>
    <row r="53" spans="1:2" ht="46.8" x14ac:dyDescent="0.3">
      <c r="A53" s="797" t="s">
        <v>988</v>
      </c>
      <c r="B53" s="799" t="e">
        <f>#REF!</f>
        <v>#REF!</v>
      </c>
    </row>
    <row r="54" spans="1:2" ht="62.4" x14ac:dyDescent="0.3">
      <c r="A54" s="797" t="s">
        <v>989</v>
      </c>
      <c r="B54" s="799" t="e">
        <f>#REF!</f>
        <v>#REF!</v>
      </c>
    </row>
    <row r="55" spans="1:2" ht="46.8" x14ac:dyDescent="0.3">
      <c r="A55" s="797" t="s">
        <v>891</v>
      </c>
      <c r="B55" s="799" t="e">
        <f>#REF!</f>
        <v>#REF!</v>
      </c>
    </row>
    <row r="56" spans="1:2" ht="31.2" x14ac:dyDescent="0.3">
      <c r="A56" s="795" t="s">
        <v>892</v>
      </c>
      <c r="B56" s="799" t="e">
        <f>#REF!</f>
        <v>#REF!</v>
      </c>
    </row>
    <row r="57" spans="1:2" ht="31.2" x14ac:dyDescent="0.3">
      <c r="A57" s="795" t="s">
        <v>893</v>
      </c>
      <c r="B57" s="799" t="e">
        <f>#REF!</f>
        <v>#REF!</v>
      </c>
    </row>
    <row r="58" spans="1:2" ht="31.2" x14ac:dyDescent="0.3">
      <c r="A58" s="795" t="s">
        <v>990</v>
      </c>
      <c r="B58" s="799" t="e">
        <f>#REF!</f>
        <v>#REF!</v>
      </c>
    </row>
    <row r="59" spans="1:2" ht="31.2" x14ac:dyDescent="0.3">
      <c r="A59" s="795" t="s">
        <v>991</v>
      </c>
      <c r="B59" s="799" t="e">
        <f>#REF!</f>
        <v>#REF!</v>
      </c>
    </row>
    <row r="60" spans="1:2" ht="46.8" x14ac:dyDescent="0.3">
      <c r="A60" s="795" t="s">
        <v>894</v>
      </c>
      <c r="B60" s="799" t="e">
        <f>#REF!</f>
        <v>#REF!</v>
      </c>
    </row>
    <row r="61" spans="1:2" x14ac:dyDescent="0.3">
      <c r="A61" s="795" t="s">
        <v>895</v>
      </c>
      <c r="B61" s="799" t="e">
        <f>#REF!</f>
        <v>#REF!</v>
      </c>
    </row>
    <row r="62" spans="1:2" x14ac:dyDescent="0.3">
      <c r="A62" s="795" t="s">
        <v>896</v>
      </c>
      <c r="B62" s="799" t="e">
        <f>#REF!</f>
        <v>#REF!</v>
      </c>
    </row>
    <row r="63" spans="1:2" ht="31.2" x14ac:dyDescent="0.3">
      <c r="A63" s="795" t="s">
        <v>897</v>
      </c>
      <c r="B63" s="799" t="e">
        <f>#REF!</f>
        <v>#REF!</v>
      </c>
    </row>
    <row r="64" spans="1:2" x14ac:dyDescent="0.3">
      <c r="A64" s="795" t="s">
        <v>947</v>
      </c>
      <c r="B64" s="799" t="e">
        <f>#REF!</f>
        <v>#REF!</v>
      </c>
    </row>
    <row r="65" spans="1:2" ht="46.8" x14ac:dyDescent="0.3">
      <c r="A65" s="795" t="s">
        <v>898</v>
      </c>
      <c r="B65" s="799" t="e">
        <f>#REF!</f>
        <v>#REF!</v>
      </c>
    </row>
    <row r="66" spans="1:2" x14ac:dyDescent="0.3">
      <c r="A66" s="795" t="s">
        <v>899</v>
      </c>
      <c r="B66" s="799" t="e">
        <f>#REF!</f>
        <v>#REF!</v>
      </c>
    </row>
    <row r="67" spans="1:2" ht="31.2" x14ac:dyDescent="0.3">
      <c r="A67" s="795" t="s">
        <v>900</v>
      </c>
      <c r="B67" s="799" t="e">
        <f>#REF!</f>
        <v>#REF!</v>
      </c>
    </row>
    <row r="68" spans="1:2" ht="31.2" x14ac:dyDescent="0.3">
      <c r="A68" s="795" t="s">
        <v>901</v>
      </c>
      <c r="B68" s="799" t="e">
        <f>#REF!</f>
        <v>#REF!</v>
      </c>
    </row>
    <row r="69" spans="1:2" ht="46.8" x14ac:dyDescent="0.3">
      <c r="A69" s="797" t="s">
        <v>902</v>
      </c>
      <c r="B69" s="799" t="e">
        <f>#REF!</f>
        <v>#REF!</v>
      </c>
    </row>
    <row r="70" spans="1:2" ht="46.8" x14ac:dyDescent="0.3">
      <c r="A70" s="795" t="s">
        <v>992</v>
      </c>
      <c r="B70" s="799" t="e">
        <f>#REF!</f>
        <v>#REF!</v>
      </c>
    </row>
    <row r="71" spans="1:2" ht="31.2" x14ac:dyDescent="0.3">
      <c r="A71" s="795" t="s">
        <v>993</v>
      </c>
      <c r="B71" s="799" t="e">
        <f>#REF!</f>
        <v>#REF!</v>
      </c>
    </row>
    <row r="72" spans="1:2" ht="31.2" x14ac:dyDescent="0.3">
      <c r="A72" s="795" t="s">
        <v>994</v>
      </c>
      <c r="B72" s="799" t="e">
        <f>#REF!</f>
        <v>#REF!</v>
      </c>
    </row>
    <row r="73" spans="1:2" ht="31.2" x14ac:dyDescent="0.3">
      <c r="A73" s="795" t="s">
        <v>903</v>
      </c>
      <c r="B73" s="799" t="e">
        <f>#REF!</f>
        <v>#REF!</v>
      </c>
    </row>
    <row r="74" spans="1:2" ht="31.2" x14ac:dyDescent="0.3">
      <c r="A74" s="795" t="s">
        <v>904</v>
      </c>
      <c r="B74" s="799" t="e">
        <f>#REF!</f>
        <v>#REF!</v>
      </c>
    </row>
    <row r="76" spans="1:2" x14ac:dyDescent="0.3">
      <c r="A76" s="802" t="s">
        <v>995</v>
      </c>
    </row>
    <row r="77" spans="1:2" x14ac:dyDescent="0.3">
      <c r="A77" s="798" t="s">
        <v>996</v>
      </c>
      <c r="B77" s="799" t="e">
        <f>#REF!</f>
        <v>#REF!</v>
      </c>
    </row>
    <row r="78" spans="1:2" x14ac:dyDescent="0.3">
      <c r="A78" s="798" t="s">
        <v>997</v>
      </c>
      <c r="B78" s="799" t="e">
        <f>#REF!</f>
        <v>#REF!</v>
      </c>
    </row>
    <row r="79" spans="1:2" s="792" customFormat="1" x14ac:dyDescent="0.3">
      <c r="A79" s="798">
        <v>2015</v>
      </c>
      <c r="B79" s="799" t="e">
        <f>#REF!</f>
        <v>#REF!</v>
      </c>
    </row>
    <row r="80" spans="1:2" s="792" customFormat="1" x14ac:dyDescent="0.3">
      <c r="A80" s="798">
        <v>2016</v>
      </c>
      <c r="B80" s="799" t="e">
        <f>#REF!</f>
        <v>#REF!</v>
      </c>
    </row>
    <row r="81" spans="1:2" s="792" customFormat="1" x14ac:dyDescent="0.3">
      <c r="A81" s="798">
        <v>2017</v>
      </c>
      <c r="B81" s="799" t="e">
        <f>#REF!</f>
        <v>#REF!</v>
      </c>
    </row>
    <row r="82" spans="1:2" x14ac:dyDescent="0.3">
      <c r="A82" s="798" t="s">
        <v>998</v>
      </c>
      <c r="B82" s="799" t="e">
        <f>#REF!</f>
        <v>#REF!</v>
      </c>
    </row>
    <row r="83" spans="1:2" s="792" customFormat="1" x14ac:dyDescent="0.3">
      <c r="A83" s="798">
        <v>2015</v>
      </c>
      <c r="B83" s="799" t="e">
        <f>#REF!</f>
        <v>#REF!</v>
      </c>
    </row>
    <row r="84" spans="1:2" s="792" customFormat="1" x14ac:dyDescent="0.3">
      <c r="A84" s="798">
        <v>2016</v>
      </c>
      <c r="B84" s="799" t="e">
        <f>#REF!</f>
        <v>#REF!</v>
      </c>
    </row>
    <row r="85" spans="1:2" s="792" customFormat="1" x14ac:dyDescent="0.3">
      <c r="A85" s="798">
        <v>2017</v>
      </c>
      <c r="B85" s="799" t="e">
        <f>#REF!</f>
        <v>#REF!</v>
      </c>
    </row>
    <row r="86" spans="1:2" x14ac:dyDescent="0.3">
      <c r="A86" s="798" t="s">
        <v>999</v>
      </c>
      <c r="B86" s="799" t="e">
        <f>#REF!</f>
        <v>#REF!</v>
      </c>
    </row>
    <row r="87" spans="1:2" s="792" customFormat="1" x14ac:dyDescent="0.3">
      <c r="A87" s="798">
        <v>2015</v>
      </c>
      <c r="B87" s="799" t="e">
        <f>#REF!</f>
        <v>#REF!</v>
      </c>
    </row>
    <row r="88" spans="1:2" s="792" customFormat="1" x14ac:dyDescent="0.3">
      <c r="A88" s="798">
        <v>2016</v>
      </c>
      <c r="B88" s="799" t="e">
        <f>#REF!</f>
        <v>#REF!</v>
      </c>
    </row>
    <row r="89" spans="1:2" s="792" customFormat="1" x14ac:dyDescent="0.3">
      <c r="A89" s="798">
        <v>2017</v>
      </c>
      <c r="B89" s="799" t="e">
        <f>#REF!</f>
        <v>#REF!</v>
      </c>
    </row>
    <row r="90" spans="1:2" x14ac:dyDescent="0.3">
      <c r="A90" s="798" t="s">
        <v>1000</v>
      </c>
      <c r="B90" s="799" t="e">
        <f>#REF!</f>
        <v>#REF!</v>
      </c>
    </row>
    <row r="91" spans="1:2" x14ac:dyDescent="0.3">
      <c r="A91" s="798">
        <v>2015</v>
      </c>
      <c r="B91" s="799" t="e">
        <f>#REF!</f>
        <v>#REF!</v>
      </c>
    </row>
    <row r="92" spans="1:2" x14ac:dyDescent="0.3">
      <c r="A92" s="798">
        <v>2016</v>
      </c>
      <c r="B92" s="799" t="e">
        <f>#REF!</f>
        <v>#REF!</v>
      </c>
    </row>
    <row r="93" spans="1:2" x14ac:dyDescent="0.3">
      <c r="A93" s="798">
        <v>2017</v>
      </c>
      <c r="B93" s="799" t="e">
        <f>#REF!</f>
        <v>#REF!</v>
      </c>
    </row>
  </sheetData>
  <customSheetViews>
    <customSheetView guid="{737FBFD5-CE93-4961-AB5C-F35422E126FB}" state="hidden">
      <pageMargins left="0.7" right="0.7" top="0.75" bottom="0.75" header="0.3" footer="0.3"/>
      <pageSetup orientation="portrait" r:id="rId1"/>
    </customSheetView>
    <customSheetView guid="{EDBCCE45-0D94-4979-AAEC-2B9EE54B95A8}" showPageBreaks="1" state="hidden">
      <pageMargins left="0.7" right="0.7" top="0.75" bottom="0.75" header="0.3" footer="0.3"/>
      <pageSetup orientation="portrait" r:id="rId2"/>
    </customSheetView>
  </customSheetView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dimension ref="A6:AR47"/>
  <sheetViews>
    <sheetView showGridLines="0" topLeftCell="A25" workbookViewId="0">
      <selection activeCell="M31" sqref="M31"/>
    </sheetView>
  </sheetViews>
  <sheetFormatPr defaultColWidth="9.33203125" defaultRowHeight="14.4" x14ac:dyDescent="0.3"/>
  <cols>
    <col min="1" max="1" width="6.6640625" style="569" customWidth="1"/>
    <col min="2" max="40" width="2.33203125" style="569" customWidth="1"/>
    <col min="41" max="41" width="2.33203125" style="569" hidden="1" customWidth="1"/>
    <col min="42" max="42" width="2.6640625" style="569" customWidth="1"/>
    <col min="43" max="150" width="2.33203125" style="569" customWidth="1"/>
    <col min="151" max="16384" width="9.33203125" style="569"/>
  </cols>
  <sheetData>
    <row r="6" spans="1:39" ht="7.5" customHeight="1" x14ac:dyDescent="0.3"/>
    <row r="10" spans="1:39" ht="11.25" customHeight="1" x14ac:dyDescent="0.3"/>
    <row r="14" spans="1:39" ht="5.25" customHeight="1" x14ac:dyDescent="0.3">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row>
    <row r="15" spans="1:39" customFormat="1" x14ac:dyDescent="0.3"/>
    <row r="16" spans="1:39" customFormat="1" ht="6" customHeight="1" x14ac:dyDescent="0.3"/>
    <row r="17" spans="1:44" customFormat="1" ht="15" customHeight="1" x14ac:dyDescent="0.3"/>
    <row r="18" spans="1:44" customFormat="1" x14ac:dyDescent="0.3"/>
    <row r="19" spans="1:44" customFormat="1" x14ac:dyDescent="0.3"/>
    <row r="20" spans="1:44" s="787" customFormat="1" ht="48.75" customHeight="1" x14ac:dyDescent="1.1000000000000001">
      <c r="A20" s="786"/>
      <c r="AM20" s="786"/>
      <c r="AN20" s="786"/>
      <c r="AO20" s="786"/>
      <c r="AP20" s="786"/>
      <c r="AQ20" s="786"/>
      <c r="AR20" s="786"/>
    </row>
    <row r="21" spans="1:44" customFormat="1" x14ac:dyDescent="0.3"/>
    <row r="22" spans="1:44" customFormat="1" ht="15.75" customHeight="1" x14ac:dyDescent="0.3"/>
    <row r="23" spans="1:44" customFormat="1" ht="4.5" customHeight="1" x14ac:dyDescent="0.3"/>
    <row r="24" spans="1:44" customFormat="1" x14ac:dyDescent="0.3"/>
    <row r="25" spans="1:44" customFormat="1" ht="180.75" customHeight="1" x14ac:dyDescent="0.3">
      <c r="B25" s="1627" t="s">
        <v>1283</v>
      </c>
      <c r="C25" s="1627"/>
      <c r="D25" s="1627"/>
      <c r="E25" s="1627"/>
      <c r="F25" s="1627"/>
      <c r="G25" s="1627"/>
      <c r="H25" s="1627"/>
      <c r="I25" s="1627"/>
      <c r="J25" s="1627"/>
      <c r="K25" s="1627"/>
      <c r="L25" s="1627"/>
      <c r="M25" s="1627"/>
      <c r="N25" s="1627"/>
      <c r="O25" s="1627"/>
      <c r="P25" s="1627"/>
      <c r="Q25" s="1627"/>
      <c r="R25" s="1627"/>
      <c r="S25" s="1627"/>
      <c r="T25" s="1627"/>
      <c r="U25" s="1627"/>
      <c r="V25" s="1627"/>
      <c r="W25" s="1627"/>
      <c r="X25" s="1627"/>
      <c r="Y25" s="1627"/>
      <c r="Z25" s="1627"/>
      <c r="AA25" s="1627"/>
      <c r="AB25" s="1627"/>
      <c r="AC25" s="1627"/>
      <c r="AD25" s="1627"/>
      <c r="AE25" s="1627"/>
      <c r="AF25" s="1627"/>
      <c r="AG25" s="1627"/>
      <c r="AH25" s="1627"/>
      <c r="AI25" s="1627"/>
      <c r="AJ25" s="1627"/>
      <c r="AK25" s="1627"/>
      <c r="AL25" s="1627"/>
    </row>
    <row r="26" spans="1:44" customFormat="1" ht="6.75" customHeight="1" x14ac:dyDescent="0.3"/>
    <row r="27" spans="1:44" customFormat="1" ht="15.75" customHeight="1" x14ac:dyDescent="0.3">
      <c r="B27" s="1628"/>
      <c r="C27" s="1628"/>
      <c r="D27" s="1628"/>
      <c r="E27" s="1628"/>
      <c r="F27" s="1628"/>
      <c r="G27" s="1628"/>
      <c r="H27" s="1628"/>
      <c r="I27" s="1628"/>
      <c r="J27" s="1628"/>
      <c r="K27" s="1628"/>
      <c r="L27" s="1628"/>
      <c r="M27" s="1628"/>
      <c r="N27" s="1628"/>
      <c r="O27" s="1628"/>
      <c r="P27" s="1628"/>
      <c r="Q27" s="1628"/>
      <c r="R27" s="1628"/>
      <c r="S27" s="1628"/>
      <c r="T27" s="1628"/>
      <c r="U27" s="1628"/>
      <c r="V27" s="1628"/>
      <c r="W27" s="1628"/>
      <c r="X27" s="1628"/>
      <c r="Y27" s="1628"/>
      <c r="Z27" s="1628"/>
      <c r="AA27" s="1628"/>
      <c r="AB27" s="1628"/>
      <c r="AC27" s="1628"/>
      <c r="AD27" s="1628"/>
      <c r="AE27" s="1628"/>
      <c r="AF27" s="1628"/>
      <c r="AG27" s="1628"/>
      <c r="AH27" s="1628"/>
      <c r="AI27" s="1628"/>
      <c r="AJ27" s="1628"/>
      <c r="AK27" s="1628"/>
      <c r="AL27" s="1628"/>
      <c r="AM27" s="1628"/>
      <c r="AN27" s="1628"/>
      <c r="AO27" s="1628"/>
      <c r="AP27" s="1628"/>
    </row>
    <row r="28" spans="1:44" customFormat="1" ht="15" customHeight="1" x14ac:dyDescent="0.3">
      <c r="A28" s="569"/>
      <c r="B28" s="1628"/>
      <c r="C28" s="1628"/>
      <c r="D28" s="1628"/>
      <c r="E28" s="1628"/>
      <c r="F28" s="1628"/>
      <c r="G28" s="1628"/>
      <c r="H28" s="1628"/>
      <c r="I28" s="1628"/>
      <c r="J28" s="1628"/>
      <c r="K28" s="1628"/>
      <c r="L28" s="1628"/>
      <c r="M28" s="1628"/>
      <c r="N28" s="1628"/>
      <c r="O28" s="1628"/>
      <c r="P28" s="1628"/>
      <c r="Q28" s="1628"/>
      <c r="R28" s="1628"/>
      <c r="S28" s="1628"/>
      <c r="T28" s="1628"/>
      <c r="U28" s="1628"/>
      <c r="V28" s="1628"/>
      <c r="W28" s="1628"/>
      <c r="X28" s="1628"/>
      <c r="Y28" s="1628"/>
      <c r="Z28" s="1628"/>
      <c r="AA28" s="1628"/>
      <c r="AB28" s="1628"/>
      <c r="AC28" s="1628"/>
      <c r="AD28" s="1628"/>
      <c r="AE28" s="1628"/>
      <c r="AF28" s="1628"/>
      <c r="AG28" s="1628"/>
      <c r="AH28" s="1628"/>
      <c r="AI28" s="1628"/>
      <c r="AJ28" s="1628"/>
      <c r="AK28" s="1628"/>
      <c r="AL28" s="1628"/>
      <c r="AM28" s="1628"/>
      <c r="AN28" s="1628"/>
      <c r="AO28" s="1628"/>
      <c r="AP28" s="1628"/>
    </row>
    <row r="29" spans="1:44" customFormat="1" ht="60" customHeight="1" x14ac:dyDescent="0.3">
      <c r="A29" s="788"/>
      <c r="B29" s="1628"/>
      <c r="C29" s="1628"/>
      <c r="D29" s="1628"/>
      <c r="E29" s="1628"/>
      <c r="F29" s="1628"/>
      <c r="G29" s="1628"/>
      <c r="H29" s="1628"/>
      <c r="I29" s="1628"/>
      <c r="J29" s="1628"/>
      <c r="K29" s="1628"/>
      <c r="L29" s="1628"/>
      <c r="M29" s="1628"/>
      <c r="N29" s="1628"/>
      <c r="O29" s="1628"/>
      <c r="P29" s="1628"/>
      <c r="Q29" s="1628"/>
      <c r="R29" s="1628"/>
      <c r="S29" s="1628"/>
      <c r="T29" s="1628"/>
      <c r="U29" s="1628"/>
      <c r="V29" s="1628"/>
      <c r="W29" s="1628"/>
      <c r="X29" s="1628"/>
      <c r="Y29" s="1628"/>
      <c r="Z29" s="1628"/>
      <c r="AA29" s="1628"/>
      <c r="AB29" s="1628"/>
      <c r="AC29" s="1628"/>
      <c r="AD29" s="1628"/>
      <c r="AE29" s="1628"/>
      <c r="AF29" s="1628"/>
      <c r="AG29" s="1628"/>
      <c r="AH29" s="1628"/>
      <c r="AI29" s="1628"/>
      <c r="AJ29" s="1628"/>
      <c r="AK29" s="1628"/>
      <c r="AL29" s="1628"/>
      <c r="AM29" s="1628"/>
      <c r="AN29" s="1628"/>
      <c r="AO29" s="1628"/>
      <c r="AP29" s="1628"/>
    </row>
    <row r="30" spans="1:44" customFormat="1" ht="15" customHeight="1" x14ac:dyDescent="0.3">
      <c r="A30" s="788"/>
    </row>
    <row r="31" spans="1:44" customFormat="1" x14ac:dyDescent="0.3"/>
    <row r="32" spans="1:44" customFormat="1" x14ac:dyDescent="0.3"/>
    <row r="33" spans="1:38" customFormat="1" x14ac:dyDescent="0.3"/>
    <row r="34" spans="1:38" customFormat="1" x14ac:dyDescent="0.3"/>
    <row r="35" spans="1:38" customFormat="1" ht="4.5" customHeight="1" x14ac:dyDescent="0.3"/>
    <row r="36" spans="1:38" customFormat="1" x14ac:dyDescent="0.3">
      <c r="A36" s="569"/>
      <c r="B36" s="569"/>
      <c r="C36" s="569"/>
      <c r="D36" s="569"/>
      <c r="E36" s="569"/>
      <c r="F36" s="569"/>
      <c r="G36" s="569"/>
      <c r="H36" s="569"/>
      <c r="I36" s="569"/>
      <c r="J36" s="569"/>
      <c r="K36" s="569"/>
      <c r="L36" s="569"/>
      <c r="M36" s="569"/>
      <c r="N36" s="569"/>
      <c r="O36" s="569"/>
      <c r="P36" s="569"/>
      <c r="Q36" s="569"/>
      <c r="R36" s="569"/>
      <c r="S36" s="569"/>
      <c r="T36" s="569"/>
      <c r="U36" s="569"/>
      <c r="V36" s="569"/>
      <c r="W36" s="569"/>
      <c r="X36" s="569"/>
      <c r="Y36" s="569"/>
      <c r="Z36" s="569"/>
      <c r="AA36" s="569"/>
      <c r="AB36" s="569"/>
      <c r="AC36" s="569"/>
      <c r="AD36" s="569"/>
      <c r="AE36" s="569"/>
      <c r="AF36" s="569"/>
      <c r="AG36" s="569"/>
      <c r="AH36" s="569"/>
      <c r="AI36" s="569"/>
      <c r="AJ36" s="569"/>
      <c r="AK36" s="569"/>
      <c r="AL36" s="569"/>
    </row>
    <row r="37" spans="1:38" customFormat="1" x14ac:dyDescent="0.3">
      <c r="A37" s="569"/>
      <c r="B37" s="569"/>
      <c r="C37" s="569"/>
      <c r="D37" s="569"/>
      <c r="E37" s="569"/>
      <c r="F37" s="569"/>
      <c r="G37" s="569"/>
      <c r="H37" s="569"/>
      <c r="I37" s="569"/>
      <c r="J37" s="569"/>
      <c r="K37" s="569"/>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69"/>
      <c r="AI37" s="569"/>
      <c r="AJ37" s="569"/>
      <c r="AK37" s="569"/>
      <c r="AL37" s="569"/>
    </row>
    <row r="38" spans="1:38" customFormat="1" ht="25.5" customHeight="1" x14ac:dyDescent="0.3">
      <c r="A38" s="569"/>
      <c r="B38" s="569"/>
      <c r="C38" s="569"/>
      <c r="D38" s="569"/>
      <c r="E38" s="569"/>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c r="AJ38" s="569"/>
      <c r="AK38" s="569"/>
      <c r="AL38" s="569"/>
    </row>
    <row r="39" spans="1:38" customFormat="1" x14ac:dyDescent="0.3"/>
    <row r="40" spans="1:38" customFormat="1" x14ac:dyDescent="0.3"/>
    <row r="41" spans="1:38" customFormat="1" x14ac:dyDescent="0.3"/>
    <row r="42" spans="1:38" customFormat="1" x14ac:dyDescent="0.3"/>
    <row r="43" spans="1:38" customFormat="1" x14ac:dyDescent="0.3"/>
    <row r="44" spans="1:38" customFormat="1" x14ac:dyDescent="0.3"/>
    <row r="45" spans="1:38" customFormat="1" x14ac:dyDescent="0.3"/>
    <row r="46" spans="1:38" customFormat="1" x14ac:dyDescent="0.3"/>
    <row r="47" spans="1:38" customFormat="1" x14ac:dyDescent="0.3"/>
  </sheetData>
  <customSheetViews>
    <customSheetView guid="{737FBFD5-CE93-4961-AB5C-F35422E126FB}" showPageBreaks="1" showGridLines="0" printArea="1" hiddenColumns="1" topLeftCell="A19">
      <selection activeCell="B25" sqref="B25:AL25"/>
      <pageMargins left="0.45" right="0.45" top="0.5" bottom="0.5" header="0.3" footer="0.3"/>
      <pageSetup scale="98" orientation="portrait" r:id="rId1"/>
      <headerFooter differentOddEven="1" differentFirst="1">
        <oddFooter>&amp;C&amp;D&amp;R&amp;T</oddFooter>
        <firstFooter>&amp;C&amp;G</firstFooter>
      </headerFooter>
    </customSheetView>
    <customSheetView guid="{EDBCCE45-0D94-4979-AAEC-2B9EE54B95A8}" showPageBreaks="1" showGridLines="0" printArea="1" hiddenColumns="1" topLeftCell="A38">
      <selection activeCell="B25" sqref="B25:AL25"/>
      <pageMargins left="0.45" right="0.45" top="0.5" bottom="0.5" header="0.3" footer="0.3"/>
      <pageSetup scale="98" orientation="portrait" r:id="rId2"/>
      <headerFooter differentOddEven="1" differentFirst="1">
        <oddFooter>&amp;C&amp;D&amp;R&amp;T</oddFooter>
        <firstFooter>&amp;C&amp;G</firstFooter>
      </headerFooter>
    </customSheetView>
  </customSheetViews>
  <mergeCells count="2">
    <mergeCell ref="B25:AL25"/>
    <mergeCell ref="B27:AP29"/>
  </mergeCells>
  <pageMargins left="0.45" right="0.45" top="0.5" bottom="0.5" header="0.3" footer="0.3"/>
  <pageSetup scale="98" orientation="portrait" r:id="rId3"/>
  <headerFooter differentOddEven="1" differentFirst="1">
    <oddFooter>&amp;C&amp;D&amp;R&amp;T</oddFooter>
    <firstFooter>&amp;C&amp;G</firstFooter>
  </headerFooter>
  <drawing r:id="rId4"/>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A6:AR47"/>
  <sheetViews>
    <sheetView showGridLines="0" tabSelected="1" workbookViewId="0">
      <selection activeCell="K13" sqref="K13:AM13"/>
    </sheetView>
  </sheetViews>
  <sheetFormatPr defaultColWidth="9.33203125" defaultRowHeight="14.4" x14ac:dyDescent="0.3"/>
  <cols>
    <col min="1" max="1" width="6.6640625" style="122" customWidth="1"/>
    <col min="2" max="40" width="2.33203125" style="122" customWidth="1"/>
    <col min="41" max="41" width="2.33203125" style="122" hidden="1" customWidth="1"/>
    <col min="42" max="42" width="2.6640625" style="122" customWidth="1"/>
    <col min="43" max="150" width="2.33203125" style="122" customWidth="1"/>
    <col min="151" max="16384" width="9.33203125" style="122"/>
  </cols>
  <sheetData>
    <row r="6" spans="1:44" ht="7.5" customHeight="1" x14ac:dyDescent="0.3"/>
    <row r="8" spans="1:44" s="569" customFormat="1" x14ac:dyDescent="0.3"/>
    <row r="9" spans="1:44" s="569" customFormat="1" x14ac:dyDescent="0.3"/>
    <row r="10" spans="1:44" s="569" customFormat="1" ht="11.25" customHeight="1" x14ac:dyDescent="0.3"/>
    <row r="11" spans="1:44" ht="16.5" customHeight="1" x14ac:dyDescent="0.3">
      <c r="A11" s="158"/>
      <c r="B11" s="1633" t="s">
        <v>1284</v>
      </c>
      <c r="C11" s="1633"/>
      <c r="D11" s="1633"/>
      <c r="E11" s="1633"/>
      <c r="F11" s="1633"/>
      <c r="G11" s="1633"/>
      <c r="H11" s="1633"/>
      <c r="I11" s="1633"/>
      <c r="J11" s="1633"/>
      <c r="K11" s="1633"/>
      <c r="L11" s="1633"/>
      <c r="M11" s="1633"/>
      <c r="N11" s="1633"/>
      <c r="O11" s="1633"/>
      <c r="P11" s="1633"/>
      <c r="Q11" s="1633"/>
      <c r="R11" s="1633"/>
      <c r="S11" s="1633"/>
      <c r="T11" s="1633"/>
      <c r="U11" s="1633"/>
      <c r="V11" s="1633"/>
      <c r="W11" s="1633"/>
      <c r="X11" s="1633"/>
      <c r="Y11" s="1633"/>
      <c r="Z11" s="1633"/>
      <c r="AA11" s="1633"/>
      <c r="AB11" s="1633"/>
      <c r="AC11" s="1633"/>
      <c r="AD11" s="1633"/>
      <c r="AE11" s="1633"/>
      <c r="AF11" s="1633"/>
      <c r="AG11" s="1633"/>
      <c r="AH11" s="1633"/>
      <c r="AI11" s="1633"/>
      <c r="AJ11" s="1633"/>
      <c r="AK11" s="1633"/>
      <c r="AL11" s="1633"/>
      <c r="AM11" s="183"/>
      <c r="AN11" s="183"/>
      <c r="AO11" s="183"/>
      <c r="AP11" s="183"/>
      <c r="AQ11" s="183"/>
      <c r="AR11" s="183"/>
    </row>
    <row r="12" spans="1:44" ht="5.25" customHeight="1" thickBot="1" x14ac:dyDescent="0.35">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row>
    <row r="13" spans="1:44" ht="15" thickBot="1" x14ac:dyDescent="0.35">
      <c r="A13" s="125"/>
      <c r="B13" s="810" t="s">
        <v>50</v>
      </c>
      <c r="C13" s="159"/>
      <c r="D13" s="159"/>
      <c r="E13" s="159"/>
      <c r="F13" s="159"/>
      <c r="G13" s="159"/>
      <c r="H13" s="159"/>
      <c r="I13" s="159"/>
      <c r="J13"/>
      <c r="K13" s="1646"/>
      <c r="L13" s="1647"/>
      <c r="M13" s="1647"/>
      <c r="N13" s="1647"/>
      <c r="O13" s="1647"/>
      <c r="P13" s="1647"/>
      <c r="Q13" s="1647"/>
      <c r="R13" s="1647"/>
      <c r="S13" s="1647"/>
      <c r="T13" s="1647"/>
      <c r="U13" s="1647"/>
      <c r="V13" s="1647"/>
      <c r="W13" s="1647"/>
      <c r="X13" s="1647"/>
      <c r="Y13" s="1647"/>
      <c r="Z13" s="1647"/>
      <c r="AA13" s="1647"/>
      <c r="AB13" s="1647"/>
      <c r="AC13" s="1647"/>
      <c r="AD13" s="1647"/>
      <c r="AE13" s="1647"/>
      <c r="AF13" s="1647"/>
      <c r="AG13" s="1647"/>
      <c r="AH13" s="1647"/>
      <c r="AI13" s="1647"/>
      <c r="AJ13" s="1647"/>
      <c r="AK13" s="1647"/>
      <c r="AL13" s="1647"/>
      <c r="AM13" s="1648"/>
      <c r="AN13" s="144"/>
      <c r="AO13" s="144"/>
      <c r="AP13" s="144"/>
      <c r="AQ13" s="144"/>
      <c r="AR13" s="144"/>
    </row>
    <row r="14" spans="1:44" ht="6" customHeight="1" x14ac:dyDescent="0.3">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28"/>
    </row>
    <row r="15" spans="1:44" ht="15" customHeight="1" x14ac:dyDescent="0.3">
      <c r="A15" s="125"/>
      <c r="B15" s="1635" t="s">
        <v>1212</v>
      </c>
      <c r="C15" s="1635"/>
      <c r="D15" s="1635"/>
      <c r="E15" s="1635"/>
      <c r="F15" s="1635"/>
      <c r="G15" s="1635"/>
      <c r="H15" s="1635"/>
      <c r="I15" s="1635"/>
      <c r="J15" s="1635"/>
      <c r="K15" s="1635"/>
      <c r="L15" s="1635"/>
      <c r="M15" s="1635"/>
      <c r="N15" s="1635"/>
      <c r="O15" s="1635"/>
      <c r="P15" s="1635"/>
      <c r="Q15" s="1635"/>
      <c r="R15" s="1635"/>
      <c r="S15" s="1635"/>
      <c r="T15" s="1635"/>
      <c r="U15" s="1635"/>
      <c r="V15" s="1635"/>
      <c r="W15" s="1635"/>
      <c r="X15" s="1635"/>
      <c r="Y15" s="1635"/>
      <c r="Z15" s="1635"/>
      <c r="AA15" s="1635"/>
      <c r="AB15" s="1635"/>
      <c r="AC15" s="1635"/>
      <c r="AD15" s="1635"/>
      <c r="AE15" s="1635"/>
      <c r="AF15" s="1635"/>
      <c r="AG15" s="1635"/>
      <c r="AH15" s="1635"/>
      <c r="AI15" s="1635"/>
      <c r="AJ15" s="1635"/>
      <c r="AK15" s="1635"/>
      <c r="AL15" s="1635"/>
      <c r="AM15" s="1635"/>
      <c r="AN15" s="1635"/>
      <c r="AO15" s="1635"/>
      <c r="AP15" s="181"/>
      <c r="AQ15" s="181"/>
      <c r="AR15" s="181"/>
    </row>
    <row r="16" spans="1:44" x14ac:dyDescent="0.3">
      <c r="A16" s="125"/>
      <c r="B16" s="1635"/>
      <c r="C16" s="1635"/>
      <c r="D16" s="1635"/>
      <c r="E16" s="1635"/>
      <c r="F16" s="1635"/>
      <c r="G16" s="1635"/>
      <c r="H16" s="1635"/>
      <c r="I16" s="1635"/>
      <c r="J16" s="1635"/>
      <c r="K16" s="1635"/>
      <c r="L16" s="1635"/>
      <c r="M16" s="1635"/>
      <c r="N16" s="1635"/>
      <c r="O16" s="1635"/>
      <c r="P16" s="1635"/>
      <c r="Q16" s="1635"/>
      <c r="R16" s="1635"/>
      <c r="S16" s="1635"/>
      <c r="T16" s="1635"/>
      <c r="U16" s="1635"/>
      <c r="V16" s="1635"/>
      <c r="W16" s="1635"/>
      <c r="X16" s="1635"/>
      <c r="Y16" s="1635"/>
      <c r="Z16" s="1635"/>
      <c r="AA16" s="1635"/>
      <c r="AB16" s="1635"/>
      <c r="AC16" s="1635"/>
      <c r="AD16" s="1635"/>
      <c r="AE16" s="1635"/>
      <c r="AF16" s="1635"/>
      <c r="AG16" s="1635"/>
      <c r="AH16" s="1635"/>
      <c r="AI16" s="1635"/>
      <c r="AJ16" s="1635"/>
      <c r="AK16" s="1635"/>
      <c r="AL16" s="1635"/>
      <c r="AM16" s="1635"/>
      <c r="AN16" s="1635"/>
      <c r="AO16" s="1635"/>
      <c r="AP16" s="181"/>
      <c r="AQ16" s="181"/>
      <c r="AR16" s="181"/>
    </row>
    <row r="17" spans="1:44" x14ac:dyDescent="0.3">
      <c r="A17" s="125"/>
      <c r="B17" s="1635"/>
      <c r="C17" s="1635"/>
      <c r="D17" s="1635"/>
      <c r="E17" s="1635"/>
      <c r="F17" s="1635"/>
      <c r="G17" s="1635"/>
      <c r="H17" s="1635"/>
      <c r="I17" s="1635"/>
      <c r="J17" s="1635"/>
      <c r="K17" s="1635"/>
      <c r="L17" s="1635"/>
      <c r="M17" s="1635"/>
      <c r="N17" s="1635"/>
      <c r="O17" s="1635"/>
      <c r="P17" s="1635"/>
      <c r="Q17" s="1635"/>
      <c r="R17" s="1635"/>
      <c r="S17" s="1635"/>
      <c r="T17" s="1635"/>
      <c r="U17" s="1635"/>
      <c r="V17" s="1635"/>
      <c r="W17" s="1635"/>
      <c r="X17" s="1635"/>
      <c r="Y17" s="1635"/>
      <c r="Z17" s="1635"/>
      <c r="AA17" s="1635"/>
      <c r="AB17" s="1635"/>
      <c r="AC17" s="1635"/>
      <c r="AD17" s="1635"/>
      <c r="AE17" s="1635"/>
      <c r="AF17" s="1635"/>
      <c r="AG17" s="1635"/>
      <c r="AH17" s="1635"/>
      <c r="AI17" s="1635"/>
      <c r="AJ17" s="1635"/>
      <c r="AK17" s="1635"/>
      <c r="AL17" s="1635"/>
      <c r="AM17" s="1635"/>
      <c r="AN17" s="1635"/>
      <c r="AO17" s="1635"/>
      <c r="AP17" s="181"/>
      <c r="AQ17" s="181"/>
      <c r="AR17" s="181"/>
    </row>
    <row r="18" spans="1:44" x14ac:dyDescent="0.3">
      <c r="A18" s="125"/>
      <c r="B18" s="1635"/>
      <c r="C18" s="1635"/>
      <c r="D18" s="1635"/>
      <c r="E18" s="1635"/>
      <c r="F18" s="1635"/>
      <c r="G18" s="1635"/>
      <c r="H18" s="1635"/>
      <c r="I18" s="1635"/>
      <c r="J18" s="1635"/>
      <c r="K18" s="1635"/>
      <c r="L18" s="1635"/>
      <c r="M18" s="1635"/>
      <c r="N18" s="1635"/>
      <c r="O18" s="1635"/>
      <c r="P18" s="1635"/>
      <c r="Q18" s="1635"/>
      <c r="R18" s="1635"/>
      <c r="S18" s="1635"/>
      <c r="T18" s="1635"/>
      <c r="U18" s="1635"/>
      <c r="V18" s="1635"/>
      <c r="W18" s="1635"/>
      <c r="X18" s="1635"/>
      <c r="Y18" s="1635"/>
      <c r="Z18" s="1635"/>
      <c r="AA18" s="1635"/>
      <c r="AB18" s="1635"/>
      <c r="AC18" s="1635"/>
      <c r="AD18" s="1635"/>
      <c r="AE18" s="1635"/>
      <c r="AF18" s="1635"/>
      <c r="AG18" s="1635"/>
      <c r="AH18" s="1635"/>
      <c r="AI18" s="1635"/>
      <c r="AJ18" s="1635"/>
      <c r="AK18" s="1635"/>
      <c r="AL18" s="1635"/>
      <c r="AM18" s="1635"/>
      <c r="AN18" s="1635"/>
      <c r="AO18" s="1635"/>
      <c r="AP18" s="181"/>
      <c r="AQ18" s="181"/>
      <c r="AR18" s="181"/>
    </row>
    <row r="19" spans="1:44" x14ac:dyDescent="0.3">
      <c r="A19" s="125"/>
      <c r="B19" s="1635"/>
      <c r="C19" s="1635"/>
      <c r="D19" s="1635"/>
      <c r="E19" s="1635"/>
      <c r="F19" s="1635"/>
      <c r="G19" s="1635"/>
      <c r="H19" s="1635"/>
      <c r="I19" s="1635"/>
      <c r="J19" s="1635"/>
      <c r="K19" s="1635"/>
      <c r="L19" s="1635"/>
      <c r="M19" s="1635"/>
      <c r="N19" s="1635"/>
      <c r="O19" s="1635"/>
      <c r="P19" s="1635"/>
      <c r="Q19" s="1635"/>
      <c r="R19" s="1635"/>
      <c r="S19" s="1635"/>
      <c r="T19" s="1635"/>
      <c r="U19" s="1635"/>
      <c r="V19" s="1635"/>
      <c r="W19" s="1635"/>
      <c r="X19" s="1635"/>
      <c r="Y19" s="1635"/>
      <c r="Z19" s="1635"/>
      <c r="AA19" s="1635"/>
      <c r="AB19" s="1635"/>
      <c r="AC19" s="1635"/>
      <c r="AD19" s="1635"/>
      <c r="AE19" s="1635"/>
      <c r="AF19" s="1635"/>
      <c r="AG19" s="1635"/>
      <c r="AH19" s="1635"/>
      <c r="AI19" s="1635"/>
      <c r="AJ19" s="1635"/>
      <c r="AK19" s="1635"/>
      <c r="AL19" s="1635"/>
      <c r="AM19" s="1635"/>
      <c r="AN19" s="1635"/>
      <c r="AO19" s="1635"/>
      <c r="AP19" s="181"/>
      <c r="AQ19" s="181"/>
      <c r="AR19" s="181"/>
    </row>
    <row r="20" spans="1:44" x14ac:dyDescent="0.3">
      <c r="A20" s="125"/>
      <c r="B20" s="1635"/>
      <c r="C20" s="1635"/>
      <c r="D20" s="1635"/>
      <c r="E20" s="1635"/>
      <c r="F20" s="1635"/>
      <c r="G20" s="1635"/>
      <c r="H20" s="1635"/>
      <c r="I20" s="1635"/>
      <c r="J20" s="1635"/>
      <c r="K20" s="1635"/>
      <c r="L20" s="1635"/>
      <c r="M20" s="1635"/>
      <c r="N20" s="1635"/>
      <c r="O20" s="1635"/>
      <c r="P20" s="1635"/>
      <c r="Q20" s="1635"/>
      <c r="R20" s="1635"/>
      <c r="S20" s="1635"/>
      <c r="T20" s="1635"/>
      <c r="U20" s="1635"/>
      <c r="V20" s="1635"/>
      <c r="W20" s="1635"/>
      <c r="X20" s="1635"/>
      <c r="Y20" s="1635"/>
      <c r="Z20" s="1635"/>
      <c r="AA20" s="1635"/>
      <c r="AB20" s="1635"/>
      <c r="AC20" s="1635"/>
      <c r="AD20" s="1635"/>
      <c r="AE20" s="1635"/>
      <c r="AF20" s="1635"/>
      <c r="AG20" s="1635"/>
      <c r="AH20" s="1635"/>
      <c r="AI20" s="1635"/>
      <c r="AJ20" s="1635"/>
      <c r="AK20" s="1635"/>
      <c r="AL20" s="1635"/>
      <c r="AM20" s="1635"/>
      <c r="AN20" s="1635"/>
      <c r="AO20" s="1635"/>
      <c r="AP20" s="181"/>
      <c r="AQ20" s="181"/>
      <c r="AR20" s="181"/>
    </row>
    <row r="21" spans="1:44" ht="91.95" customHeight="1" x14ac:dyDescent="0.3">
      <c r="A21" s="125"/>
      <c r="B21" s="1635"/>
      <c r="C21" s="1635"/>
      <c r="D21" s="1635"/>
      <c r="E21" s="1635"/>
      <c r="F21" s="1635"/>
      <c r="G21" s="1635"/>
      <c r="H21" s="1635"/>
      <c r="I21" s="1635"/>
      <c r="J21" s="1635"/>
      <c r="K21" s="1635"/>
      <c r="L21" s="1635"/>
      <c r="M21" s="1635"/>
      <c r="N21" s="1635"/>
      <c r="O21" s="1635"/>
      <c r="P21" s="1635"/>
      <c r="Q21" s="1635"/>
      <c r="R21" s="1635"/>
      <c r="S21" s="1635"/>
      <c r="T21" s="1635"/>
      <c r="U21" s="1635"/>
      <c r="V21" s="1635"/>
      <c r="W21" s="1635"/>
      <c r="X21" s="1635"/>
      <c r="Y21" s="1635"/>
      <c r="Z21" s="1635"/>
      <c r="AA21" s="1635"/>
      <c r="AB21" s="1635"/>
      <c r="AC21" s="1635"/>
      <c r="AD21" s="1635"/>
      <c r="AE21" s="1635"/>
      <c r="AF21" s="1635"/>
      <c r="AG21" s="1635"/>
      <c r="AH21" s="1635"/>
      <c r="AI21" s="1635"/>
      <c r="AJ21" s="1635"/>
      <c r="AK21" s="1635"/>
      <c r="AL21" s="1635"/>
      <c r="AM21" s="1635"/>
      <c r="AN21" s="1635"/>
      <c r="AO21" s="1635"/>
      <c r="AP21" s="181"/>
      <c r="AQ21" s="181"/>
      <c r="AR21" s="181"/>
    </row>
    <row r="22" spans="1:44" ht="15.75" customHeight="1" x14ac:dyDescent="0.3">
      <c r="A22" s="125"/>
      <c r="B22" s="1638" t="s">
        <v>617</v>
      </c>
      <c r="C22" s="1638"/>
      <c r="D22" s="1638"/>
      <c r="E22" s="1638"/>
      <c r="F22" s="1638"/>
      <c r="G22" s="1638"/>
      <c r="H22" s="1638"/>
      <c r="I22" s="1638"/>
      <c r="J22" s="1638"/>
      <c r="K22" s="1638"/>
      <c r="L22" s="1638"/>
      <c r="M22" s="1638"/>
      <c r="N22" s="1638"/>
      <c r="O22" s="1638"/>
      <c r="P22" s="1638"/>
      <c r="Q22" s="1638"/>
      <c r="R22" s="1638"/>
      <c r="S22" s="1638"/>
      <c r="T22" s="1638"/>
      <c r="U22" s="1638"/>
      <c r="V22" s="1638"/>
      <c r="W22" s="1638"/>
      <c r="X22" s="1638"/>
      <c r="Y22" s="1638"/>
      <c r="Z22" s="1638"/>
      <c r="AA22" s="1638"/>
      <c r="AB22" s="1638"/>
      <c r="AC22" s="1638"/>
      <c r="AD22" s="1638"/>
      <c r="AE22" s="1638"/>
      <c r="AF22" s="1638"/>
      <c r="AG22" s="1638"/>
      <c r="AH22" s="1638"/>
      <c r="AI22" s="1638"/>
      <c r="AJ22" s="1638"/>
      <c r="AK22" s="1638"/>
      <c r="AL22" s="1638"/>
      <c r="AM22" s="1638"/>
      <c r="AN22" s="1638"/>
      <c r="AO22" s="182"/>
      <c r="AP22" s="182"/>
      <c r="AQ22" s="182"/>
      <c r="AR22" s="182"/>
    </row>
    <row r="23" spans="1:44" ht="4.5" customHeight="1" x14ac:dyDescent="0.3">
      <c r="A23" s="125"/>
      <c r="B23" s="2"/>
      <c r="C23" s="2"/>
      <c r="D23" s="2"/>
      <c r="E23" s="2"/>
      <c r="F23" s="2"/>
      <c r="G23" s="2"/>
      <c r="H23" s="2"/>
      <c r="I23" s="2"/>
      <c r="J23" s="2"/>
      <c r="K23" s="2"/>
      <c r="L23" s="2"/>
      <c r="M23" s="2"/>
      <c r="N23" s="2"/>
      <c r="O23" s="2"/>
      <c r="P23" s="2"/>
      <c r="Q23" s="2"/>
      <c r="R23" s="2"/>
      <c r="S23" s="2"/>
      <c r="T23" s="2"/>
      <c r="U23" s="2"/>
      <c r="V23" s="2"/>
      <c r="W23" s="2"/>
      <c r="X23" s="2"/>
      <c r="Y23" s="2"/>
      <c r="Z23" s="2"/>
    </row>
    <row r="24" spans="1:44" ht="15" thickBot="1" x14ac:dyDescent="0.35">
      <c r="A24" s="125"/>
      <c r="B24" s="2"/>
      <c r="C24" s="1636"/>
      <c r="D24" s="1637"/>
      <c r="E24" s="1637"/>
      <c r="F24" s="1637"/>
      <c r="G24" s="1637"/>
      <c r="H24" s="1637"/>
      <c r="I24" s="1637"/>
      <c r="J24" s="1637"/>
      <c r="K24" s="1637"/>
      <c r="L24" s="1637"/>
      <c r="M24" s="1637"/>
      <c r="N24" s="1637"/>
      <c r="O24" s="1637"/>
      <c r="P24" s="1637"/>
      <c r="Q24" s="1637"/>
      <c r="R24" s="1637"/>
      <c r="S24" s="1637"/>
      <c r="T24" s="2"/>
      <c r="U24" s="2"/>
      <c r="V24" s="2"/>
      <c r="W24" s="2"/>
      <c r="X24" s="2"/>
      <c r="Y24" s="2"/>
      <c r="Z24" s="2"/>
    </row>
    <row r="25" spans="1:44" x14ac:dyDescent="0.3">
      <c r="A25" s="125"/>
      <c r="B25" s="2"/>
      <c r="C25" s="1644" t="s">
        <v>660</v>
      </c>
      <c r="D25" s="1644"/>
      <c r="E25" s="1644"/>
      <c r="F25" s="1644"/>
      <c r="G25" s="1644"/>
      <c r="H25" s="1644"/>
      <c r="I25" s="1644"/>
      <c r="J25" s="1644"/>
      <c r="K25" s="1644"/>
      <c r="L25" s="1644"/>
      <c r="M25" s="1644"/>
      <c r="N25" s="1644"/>
      <c r="O25" s="1644"/>
      <c r="P25" s="1644"/>
      <c r="Q25" s="1644"/>
      <c r="R25" s="1644"/>
      <c r="S25" s="1644"/>
      <c r="T25" s="2"/>
      <c r="U25" s="2"/>
      <c r="V25" s="2"/>
      <c r="W25" s="2"/>
      <c r="X25" s="2"/>
      <c r="Y25" s="2"/>
      <c r="Z25" s="2"/>
    </row>
    <row r="26" spans="1:44" ht="6.75" customHeight="1" x14ac:dyDescent="0.3">
      <c r="A26" s="125"/>
      <c r="B26" s="2"/>
      <c r="C26" s="1642"/>
      <c r="D26" s="1642"/>
      <c r="E26" s="1642"/>
      <c r="F26" s="1642"/>
      <c r="G26" s="1642"/>
      <c r="H26" s="1642"/>
      <c r="I26" s="1642"/>
      <c r="J26" s="1642"/>
      <c r="K26" s="1642"/>
      <c r="L26" s="1642"/>
      <c r="M26" s="1642"/>
      <c r="N26" s="1642"/>
      <c r="O26" s="1642"/>
      <c r="P26" s="1642"/>
      <c r="Q26" s="1642"/>
      <c r="R26" s="1642"/>
      <c r="S26" s="1642"/>
      <c r="T26" s="2"/>
      <c r="U26" s="2"/>
      <c r="V26" s="154"/>
      <c r="W26" s="154"/>
      <c r="X26" s="154"/>
      <c r="Y26" s="154"/>
    </row>
    <row r="27" spans="1:44" ht="15.75" customHeight="1" thickBot="1" x14ac:dyDescent="0.35">
      <c r="A27" s="1641" t="s">
        <v>51</v>
      </c>
      <c r="B27" s="1641"/>
      <c r="C27" s="1643"/>
      <c r="D27" s="1643"/>
      <c r="E27" s="1643"/>
      <c r="F27" s="1643"/>
      <c r="G27" s="1643"/>
      <c r="H27" s="1643"/>
      <c r="I27" s="1643"/>
      <c r="J27" s="1643"/>
      <c r="K27" s="1643"/>
      <c r="L27" s="1643"/>
      <c r="M27" s="1643"/>
      <c r="N27" s="1643"/>
      <c r="O27" s="1643"/>
      <c r="P27" s="1643"/>
      <c r="Q27" s="1643"/>
      <c r="R27" s="1643"/>
      <c r="S27" s="1643"/>
      <c r="T27" s="125"/>
      <c r="U27" s="159"/>
      <c r="Z27" s="157"/>
      <c r="AA27" s="157"/>
      <c r="AB27" s="157"/>
      <c r="AC27" s="157"/>
      <c r="AD27" s="157"/>
      <c r="AE27" s="157"/>
      <c r="AF27" s="157"/>
      <c r="AG27" s="157"/>
      <c r="AH27" s="157"/>
      <c r="AI27" s="157"/>
      <c r="AJ27" s="157"/>
      <c r="AK27" s="157"/>
      <c r="AL27" s="157"/>
      <c r="AM27" s="157"/>
      <c r="AN27" s="157"/>
      <c r="AO27" s="157"/>
      <c r="AP27" s="157"/>
    </row>
    <row r="28" spans="1:44" x14ac:dyDescent="0.3">
      <c r="A28" s="125"/>
      <c r="B28" s="125"/>
      <c r="C28" s="1639" t="s">
        <v>612</v>
      </c>
      <c r="D28" s="1640"/>
      <c r="E28" s="1640"/>
      <c r="F28" s="1640"/>
      <c r="G28" s="1640"/>
      <c r="H28" s="1640"/>
      <c r="I28" s="1640"/>
      <c r="J28" s="1640"/>
      <c r="K28" s="1640"/>
      <c r="L28" s="1640"/>
      <c r="M28" s="1640"/>
      <c r="N28" s="1640"/>
      <c r="O28" s="1640"/>
      <c r="P28" s="1640"/>
      <c r="Q28" s="1640"/>
      <c r="R28" s="1640"/>
      <c r="S28" s="1640"/>
      <c r="T28" s="125"/>
      <c r="U28" s="125"/>
      <c r="V28" s="28"/>
      <c r="Z28" s="136"/>
      <c r="AA28" s="136"/>
      <c r="AB28" s="136"/>
      <c r="AC28" s="136"/>
      <c r="AD28" s="136"/>
      <c r="AE28" s="136"/>
      <c r="AF28" s="136"/>
      <c r="AG28" s="136"/>
      <c r="AH28" s="136"/>
      <c r="AI28" s="136"/>
      <c r="AJ28" s="136"/>
      <c r="AK28" s="136"/>
      <c r="AL28" s="136"/>
      <c r="AM28" s="136"/>
      <c r="AN28" s="136"/>
      <c r="AO28" s="136"/>
      <c r="AP28" s="136"/>
    </row>
    <row r="29" spans="1:44" ht="15" thickBot="1" x14ac:dyDescent="0.35">
      <c r="A29" s="125"/>
      <c r="B29" s="125"/>
      <c r="C29" s="1611"/>
      <c r="D29" s="1632"/>
      <c r="E29" s="1632"/>
      <c r="F29" s="1632"/>
      <c r="G29" s="1632"/>
      <c r="H29" s="1632"/>
      <c r="I29" s="1632"/>
      <c r="J29" s="1632"/>
      <c r="K29" s="1632"/>
      <c r="L29" s="1632"/>
      <c r="M29" s="1632"/>
      <c r="N29" s="1632"/>
      <c r="O29" s="1632"/>
      <c r="P29" s="1632"/>
      <c r="Q29" s="1632"/>
      <c r="R29" s="1632"/>
      <c r="S29" s="1632"/>
      <c r="T29" s="125"/>
      <c r="U29" s="125"/>
      <c r="Z29" s="160"/>
      <c r="AA29" s="160"/>
      <c r="AB29" s="160"/>
      <c r="AC29" s="160"/>
      <c r="AD29" s="160"/>
      <c r="AE29" s="160"/>
      <c r="AF29" s="160"/>
      <c r="AG29" s="160"/>
      <c r="AH29" s="160"/>
      <c r="AI29" s="160"/>
      <c r="AJ29" s="160"/>
      <c r="AK29" s="160"/>
      <c r="AL29" s="160"/>
      <c r="AM29" s="160"/>
      <c r="AN29" s="160"/>
      <c r="AO29" s="160"/>
      <c r="AP29" s="160"/>
    </row>
    <row r="30" spans="1:44" x14ac:dyDescent="0.3">
      <c r="A30" s="125"/>
      <c r="B30" s="125"/>
      <c r="C30" s="28"/>
      <c r="D30" s="1645" t="s">
        <v>52</v>
      </c>
      <c r="E30" s="1645"/>
      <c r="F30" s="1645"/>
      <c r="G30" s="1645"/>
      <c r="H30" s="1645"/>
      <c r="I30" s="1645"/>
      <c r="J30" s="1645"/>
      <c r="K30" s="1645"/>
      <c r="L30" s="1645"/>
      <c r="M30" s="1645"/>
      <c r="N30" s="1645"/>
      <c r="O30" s="1645"/>
      <c r="P30" s="1645"/>
      <c r="Q30" s="1645"/>
      <c r="R30" s="1645"/>
      <c r="S30" s="28"/>
      <c r="T30" s="125"/>
      <c r="U30" s="125"/>
      <c r="V30" s="28"/>
      <c r="Z30" s="136"/>
      <c r="AA30" s="136"/>
      <c r="AB30" s="136"/>
      <c r="AC30" s="136"/>
      <c r="AD30" s="136"/>
      <c r="AE30" s="136"/>
      <c r="AF30" s="136"/>
      <c r="AG30" s="136"/>
      <c r="AH30" s="136"/>
      <c r="AI30" s="136"/>
      <c r="AJ30" s="136"/>
      <c r="AK30" s="136"/>
      <c r="AL30" s="136"/>
      <c r="AM30" s="136"/>
      <c r="AN30" s="136"/>
      <c r="AO30" s="136"/>
      <c r="AP30" s="136"/>
    </row>
    <row r="31" spans="1:44" ht="15" thickBot="1" x14ac:dyDescent="0.35">
      <c r="A31" s="125"/>
      <c r="B31" s="125"/>
      <c r="C31" s="1634"/>
      <c r="D31" s="1632"/>
      <c r="E31" s="1632"/>
      <c r="F31" s="1632"/>
      <c r="G31" s="1632"/>
      <c r="H31" s="1632"/>
      <c r="I31" s="1632"/>
      <c r="J31" s="1632"/>
      <c r="K31" s="1632"/>
      <c r="L31" s="1632"/>
      <c r="M31" s="1632"/>
      <c r="N31" s="1632"/>
      <c r="O31" s="1632"/>
      <c r="P31" s="1632"/>
      <c r="Q31" s="1632"/>
      <c r="R31" s="1632"/>
      <c r="S31" s="1632"/>
      <c r="T31" s="125"/>
      <c r="U31" s="125"/>
      <c r="Z31" s="160"/>
      <c r="AA31" s="160"/>
      <c r="AB31" s="160"/>
      <c r="AC31" s="160"/>
      <c r="AD31" s="160"/>
      <c r="AE31" s="160"/>
      <c r="AF31" s="160"/>
      <c r="AG31" s="160"/>
      <c r="AH31" s="160"/>
      <c r="AI31" s="160"/>
      <c r="AJ31" s="160"/>
      <c r="AK31" s="160"/>
      <c r="AL31" s="160"/>
      <c r="AM31" s="160"/>
      <c r="AN31" s="160"/>
      <c r="AO31" s="160"/>
      <c r="AP31" s="160"/>
    </row>
    <row r="32" spans="1:44" x14ac:dyDescent="0.3">
      <c r="A32" s="125"/>
      <c r="B32" s="125"/>
      <c r="C32" s="28"/>
      <c r="D32" s="1639" t="s">
        <v>415</v>
      </c>
      <c r="E32" s="1645"/>
      <c r="F32" s="1645"/>
      <c r="G32" s="1645"/>
      <c r="H32" s="1645"/>
      <c r="I32" s="1645"/>
      <c r="J32" s="1645"/>
      <c r="K32" s="1645"/>
      <c r="L32" s="1645"/>
      <c r="M32" s="1645"/>
      <c r="N32" s="1645"/>
      <c r="O32" s="1645"/>
      <c r="P32" s="1645"/>
      <c r="Q32" s="1645"/>
      <c r="R32" s="1645"/>
      <c r="S32" s="28"/>
      <c r="T32" s="125"/>
      <c r="U32" s="125"/>
      <c r="Z32" s="136"/>
      <c r="AA32" s="136"/>
      <c r="AB32" s="136"/>
      <c r="AC32" s="136"/>
      <c r="AD32" s="136"/>
      <c r="AE32" s="136"/>
      <c r="AF32" s="136"/>
      <c r="AG32" s="136"/>
      <c r="AH32" s="136"/>
      <c r="AI32" s="136"/>
      <c r="AJ32" s="136"/>
      <c r="AK32" s="136"/>
      <c r="AL32" s="136"/>
      <c r="AM32" s="136"/>
      <c r="AN32" s="136"/>
      <c r="AO32" s="136"/>
      <c r="AP32" s="136"/>
    </row>
    <row r="33" spans="1:44" ht="15" thickBot="1" x14ac:dyDescent="0.35">
      <c r="A33" s="125"/>
      <c r="B33" s="125"/>
      <c r="C33" s="1632"/>
      <c r="D33" s="1632"/>
      <c r="E33" s="1632"/>
      <c r="F33" s="1632"/>
      <c r="G33" s="1632"/>
      <c r="H33" s="1632"/>
      <c r="I33" s="1632"/>
      <c r="J33" s="1632"/>
      <c r="K33" s="1632"/>
      <c r="L33" s="1632"/>
      <c r="M33" s="1632"/>
      <c r="N33" s="1632"/>
      <c r="O33" s="1632"/>
      <c r="P33" s="1632"/>
      <c r="Q33" s="1632"/>
      <c r="R33" s="1632"/>
      <c r="S33" s="1632"/>
      <c r="T33" s="125"/>
      <c r="U33" s="125"/>
      <c r="V33" s="125"/>
      <c r="W33" s="125"/>
      <c r="X33" s="125"/>
      <c r="Y33" s="125"/>
      <c r="Z33" s="125"/>
      <c r="AA33" s="125"/>
      <c r="AB33" s="125"/>
      <c r="AC33" s="125"/>
      <c r="AD33" s="125"/>
      <c r="AE33" s="125"/>
      <c r="AF33" s="125"/>
      <c r="AG33" s="125"/>
      <c r="AH33" s="125"/>
      <c r="AI33" s="125"/>
      <c r="AJ33" s="125"/>
      <c r="AK33" s="125"/>
      <c r="AL33" s="125"/>
      <c r="AM33" s="28"/>
    </row>
    <row r="34" spans="1:44" x14ac:dyDescent="0.3">
      <c r="A34" s="125"/>
      <c r="B34" s="156"/>
      <c r="C34" s="1654" t="s">
        <v>53</v>
      </c>
      <c r="D34" s="1654"/>
      <c r="E34" s="1654"/>
      <c r="F34" s="1654"/>
      <c r="G34" s="1654"/>
      <c r="H34" s="1654"/>
      <c r="I34" s="1654"/>
      <c r="J34" s="1654"/>
      <c r="K34" s="1654"/>
      <c r="L34" s="1654"/>
      <c r="M34" s="1654"/>
      <c r="N34" s="1654"/>
      <c r="O34" s="1654"/>
      <c r="P34" s="1654"/>
      <c r="Q34" s="1654"/>
      <c r="R34" s="1654"/>
      <c r="S34" s="1654"/>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row>
    <row r="35" spans="1:44" ht="4.5" customHeight="1" x14ac:dyDescent="0.3">
      <c r="A35" s="125"/>
      <c r="B35" s="160"/>
      <c r="C35" s="160"/>
      <c r="D35" s="160"/>
      <c r="E35" s="160"/>
      <c r="F35" s="160"/>
      <c r="G35" s="160"/>
      <c r="H35" s="160"/>
      <c r="I35" s="160"/>
      <c r="J35" s="160"/>
      <c r="K35" s="160"/>
      <c r="L35" s="160"/>
      <c r="M35" s="160"/>
      <c r="N35" s="160"/>
      <c r="O35" s="160"/>
      <c r="P35" s="160"/>
      <c r="Q35" s="160"/>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row>
    <row r="36" spans="1:44" ht="15" thickBot="1" x14ac:dyDescent="0.35">
      <c r="A36" s="161" t="s">
        <v>613</v>
      </c>
      <c r="B36" s="135"/>
      <c r="D36" s="162"/>
      <c r="E36" s="162"/>
      <c r="F36" s="162"/>
      <c r="G36" s="162"/>
      <c r="H36" s="162"/>
      <c r="I36" s="162"/>
      <c r="J36" s="162"/>
      <c r="K36" s="162"/>
      <c r="L36" s="162"/>
      <c r="M36" s="162"/>
      <c r="N36" s="162"/>
      <c r="O36" s="162"/>
      <c r="P36" s="162"/>
      <c r="Q36" s="162"/>
      <c r="R36" s="1630"/>
      <c r="S36" s="1630"/>
      <c r="T36" s="162" t="s">
        <v>57</v>
      </c>
      <c r="V36" s="161"/>
      <c r="W36" s="1630"/>
      <c r="X36" s="1630"/>
      <c r="Y36" s="1630"/>
      <c r="Z36" s="1630"/>
      <c r="AA36" s="1630"/>
      <c r="AB36" s="1630"/>
      <c r="AC36" s="1630"/>
      <c r="AD36" s="161" t="s">
        <v>56</v>
      </c>
      <c r="AE36" s="1630"/>
      <c r="AF36" s="1630"/>
      <c r="AG36" s="1630"/>
      <c r="AH36" s="1630"/>
      <c r="AI36" s="161"/>
      <c r="AJ36" s="161"/>
      <c r="AK36" s="161"/>
      <c r="AL36" s="162"/>
      <c r="AM36" s="161"/>
      <c r="AN36" s="161"/>
      <c r="AO36" s="161"/>
      <c r="AP36" s="161"/>
      <c r="AQ36" s="161"/>
      <c r="AR36" s="161"/>
    </row>
    <row r="37" spans="1:44" ht="15" thickBot="1" x14ac:dyDescent="0.35">
      <c r="A37" s="1629" t="s">
        <v>614</v>
      </c>
      <c r="B37" s="1629"/>
      <c r="C37" s="1631">
        <f>C29</f>
        <v>0</v>
      </c>
      <c r="D37" s="1631"/>
      <c r="E37" s="1631"/>
      <c r="F37" s="1631"/>
      <c r="G37" s="1631"/>
      <c r="H37" s="1631"/>
      <c r="I37" s="1631"/>
      <c r="J37" s="1631"/>
      <c r="K37" s="1631"/>
      <c r="L37" s="1631"/>
      <c r="M37" s="1631"/>
      <c r="N37" s="1631"/>
      <c r="O37" s="1631"/>
      <c r="P37" s="1631"/>
      <c r="Q37" s="1631"/>
      <c r="R37" s="1631"/>
      <c r="S37" s="1631"/>
      <c r="T37" s="184" t="s">
        <v>405</v>
      </c>
      <c r="U37" s="135"/>
      <c r="V37" s="135"/>
      <c r="W37" s="135"/>
      <c r="X37" s="161"/>
      <c r="Y37" s="135"/>
      <c r="Z37" s="135"/>
      <c r="AA37" s="135"/>
      <c r="AB37" s="135"/>
      <c r="AC37" s="135"/>
      <c r="AD37" s="135"/>
      <c r="AE37" s="135"/>
      <c r="AF37" s="135"/>
      <c r="AG37" s="135"/>
      <c r="AH37" s="135"/>
      <c r="AI37" s="135"/>
      <c r="AJ37" s="161"/>
      <c r="AK37" s="161"/>
      <c r="AL37" s="161"/>
      <c r="AM37" s="161"/>
      <c r="AN37" s="161"/>
      <c r="AO37" s="135"/>
      <c r="AP37" s="161"/>
      <c r="AQ37" s="161"/>
      <c r="AR37" s="161"/>
    </row>
    <row r="38" spans="1:44" ht="7.5" customHeight="1" thickBot="1" x14ac:dyDescent="0.35">
      <c r="A38" s="125"/>
      <c r="B38" s="135"/>
      <c r="D38" s="135"/>
      <c r="E38" s="135"/>
      <c r="F38" s="135"/>
      <c r="G38" s="135"/>
      <c r="H38" s="135"/>
      <c r="I38" s="135"/>
      <c r="J38" s="135"/>
      <c r="K38" s="135"/>
      <c r="L38" s="135"/>
      <c r="M38" s="135"/>
      <c r="N38" s="135"/>
      <c r="O38" s="135"/>
      <c r="P38" s="135"/>
      <c r="Q38" s="135"/>
      <c r="R38" s="135"/>
      <c r="S38" s="135"/>
      <c r="T38" s="135"/>
      <c r="U38" s="1653"/>
      <c r="V38" s="1653"/>
      <c r="W38" s="1653"/>
      <c r="X38" s="1653"/>
      <c r="Y38" s="1653"/>
      <c r="Z38" s="1653"/>
      <c r="AA38" s="1653"/>
      <c r="AB38" s="1653"/>
      <c r="AC38" s="1653"/>
      <c r="AD38" s="1653"/>
      <c r="AE38" s="1653"/>
      <c r="AF38" s="1653"/>
      <c r="AG38" s="1653"/>
      <c r="AH38" s="1653"/>
      <c r="AI38" s="1653"/>
      <c r="AJ38" s="1653"/>
      <c r="AK38" s="1653"/>
      <c r="AL38" s="1653"/>
    </row>
    <row r="39" spans="1:44" x14ac:dyDescent="0.3">
      <c r="A39" s="125"/>
      <c r="B39" s="135"/>
      <c r="C39" s="161" t="s">
        <v>615</v>
      </c>
      <c r="D39" s="135"/>
      <c r="E39" s="135"/>
      <c r="F39" s="135"/>
      <c r="G39" s="135"/>
      <c r="H39" s="135"/>
      <c r="I39" s="135"/>
      <c r="J39" s="135"/>
      <c r="K39" s="135"/>
      <c r="L39" s="135"/>
      <c r="M39" s="135"/>
      <c r="N39" s="135"/>
      <c r="O39" s="135"/>
      <c r="P39" s="135"/>
      <c r="Q39" s="135"/>
      <c r="R39" s="135"/>
      <c r="S39" s="135"/>
      <c r="T39" s="135"/>
      <c r="U39" s="1288" t="s">
        <v>58</v>
      </c>
      <c r="V39" s="1288"/>
      <c r="W39" s="1288"/>
      <c r="X39" s="1288"/>
      <c r="Y39" s="1288"/>
      <c r="Z39" s="1288"/>
      <c r="AA39" s="1288"/>
      <c r="AB39" s="1288"/>
      <c r="AC39" s="1288"/>
      <c r="AD39" s="1288"/>
      <c r="AE39" s="1288"/>
      <c r="AF39" s="1288"/>
      <c r="AG39" s="1288"/>
      <c r="AH39" s="1288"/>
      <c r="AI39" s="1288"/>
      <c r="AJ39" s="1288"/>
      <c r="AK39" s="1288"/>
      <c r="AL39" s="1288"/>
    </row>
    <row r="40" spans="1:44" ht="15" thickBot="1" x14ac:dyDescent="0.35">
      <c r="A40" s="125"/>
      <c r="B40" s="135"/>
      <c r="C40" s="135"/>
      <c r="D40" s="135"/>
      <c r="E40" s="135"/>
      <c r="F40" s="135"/>
      <c r="G40" s="135"/>
      <c r="H40" s="135"/>
      <c r="I40" s="135"/>
      <c r="J40" s="135"/>
      <c r="K40" s="135"/>
      <c r="L40" s="135"/>
      <c r="M40" s="135"/>
      <c r="N40" s="135"/>
      <c r="O40" s="135"/>
      <c r="P40" s="135"/>
      <c r="Q40" s="135"/>
      <c r="R40" s="135"/>
      <c r="S40" s="135"/>
      <c r="T40" s="135"/>
      <c r="U40" s="1651"/>
      <c r="V40" s="1651"/>
      <c r="W40" s="1651"/>
      <c r="X40" s="1651"/>
      <c r="Y40" s="1651"/>
      <c r="Z40" s="1651"/>
      <c r="AA40" s="1651"/>
      <c r="AB40" s="1651"/>
      <c r="AC40" s="1651"/>
      <c r="AD40" s="1651"/>
      <c r="AE40" s="1651"/>
      <c r="AF40" s="1651"/>
      <c r="AG40" s="1651"/>
      <c r="AH40" s="1651"/>
      <c r="AI40" s="1651"/>
      <c r="AJ40" s="1651"/>
      <c r="AK40" s="1651"/>
      <c r="AL40" s="1651"/>
    </row>
    <row r="41" spans="1:44" x14ac:dyDescent="0.3">
      <c r="A41" s="125"/>
      <c r="B41" s="135"/>
      <c r="C41" s="135"/>
      <c r="D41" s="135"/>
      <c r="E41" s="135"/>
      <c r="F41" s="135"/>
      <c r="G41" s="135"/>
      <c r="H41" s="135"/>
      <c r="I41" s="135"/>
      <c r="J41" s="135"/>
      <c r="K41" s="135"/>
      <c r="L41" s="135"/>
      <c r="M41" s="135"/>
      <c r="N41" s="135"/>
      <c r="O41" s="135"/>
      <c r="P41" s="135"/>
      <c r="Q41" s="135"/>
      <c r="R41" s="135"/>
      <c r="S41" s="135"/>
      <c r="T41" s="135"/>
      <c r="U41" s="1652" t="s">
        <v>54</v>
      </c>
      <c r="V41" s="1652"/>
      <c r="W41" s="1652"/>
      <c r="X41" s="1652"/>
      <c r="Y41" s="1652"/>
      <c r="Z41" s="1652"/>
      <c r="AA41" s="1652"/>
      <c r="AB41" s="1652"/>
      <c r="AC41" s="1652"/>
      <c r="AD41" s="1652"/>
      <c r="AE41" s="1652"/>
      <c r="AF41" s="1652"/>
      <c r="AG41" s="1652"/>
      <c r="AH41" s="1652"/>
      <c r="AI41" s="1652"/>
      <c r="AJ41" s="1652"/>
      <c r="AK41" s="1652"/>
      <c r="AL41" s="1652"/>
    </row>
    <row r="42" spans="1:44" ht="15" thickBot="1" x14ac:dyDescent="0.35">
      <c r="A42" s="125"/>
      <c r="B42" s="28"/>
      <c r="C42" s="569"/>
      <c r="D42" s="28"/>
      <c r="E42" s="28"/>
      <c r="F42" s="28"/>
      <c r="G42" s="28"/>
      <c r="H42" s="28"/>
      <c r="I42" s="28"/>
      <c r="J42" s="28"/>
      <c r="K42" s="28"/>
      <c r="L42" s="28"/>
      <c r="M42" s="28"/>
      <c r="N42" s="28"/>
      <c r="O42" s="28"/>
      <c r="P42" s="28"/>
      <c r="Q42" s="28"/>
      <c r="R42" s="28"/>
      <c r="S42" s="28"/>
      <c r="T42" s="28"/>
      <c r="U42" s="1630"/>
      <c r="V42" s="1630"/>
      <c r="W42" s="1630"/>
      <c r="X42" s="1630"/>
      <c r="Y42" s="1630"/>
      <c r="Z42" s="1630"/>
      <c r="AA42" s="1630"/>
      <c r="AB42" s="1630"/>
      <c r="AC42" s="1630"/>
      <c r="AD42" s="1630"/>
      <c r="AE42" s="1630"/>
      <c r="AF42" s="1630"/>
      <c r="AG42" s="1630"/>
      <c r="AH42" s="1630"/>
      <c r="AI42" s="1630"/>
      <c r="AJ42" s="1630"/>
      <c r="AK42" s="1630"/>
      <c r="AL42" s="1630"/>
    </row>
    <row r="43" spans="1:44" x14ac:dyDescent="0.3">
      <c r="A43" s="125"/>
      <c r="B43" s="125"/>
      <c r="C43" s="125"/>
      <c r="D43" s="125"/>
      <c r="E43" s="125"/>
      <c r="F43" s="125"/>
      <c r="G43" s="125"/>
      <c r="H43" s="125"/>
      <c r="I43" s="125"/>
      <c r="J43" s="125"/>
      <c r="K43" s="125"/>
      <c r="L43" s="125"/>
      <c r="M43" s="125"/>
      <c r="N43" s="125"/>
      <c r="O43" s="125"/>
      <c r="P43" s="125"/>
      <c r="Q43" s="125"/>
      <c r="R43" s="125"/>
      <c r="S43" s="125"/>
      <c r="T43" s="125"/>
      <c r="U43" s="1639" t="s">
        <v>55</v>
      </c>
      <c r="V43" s="1639"/>
      <c r="W43" s="1639"/>
      <c r="X43" s="1639"/>
      <c r="Y43" s="1639"/>
      <c r="Z43" s="1639"/>
      <c r="AA43" s="1639"/>
      <c r="AB43" s="1639"/>
      <c r="AC43" s="1639"/>
      <c r="AD43" s="1639"/>
      <c r="AE43" s="1639"/>
      <c r="AF43" s="1639"/>
      <c r="AG43" s="1639"/>
      <c r="AH43" s="1639"/>
      <c r="AI43" s="1639"/>
      <c r="AJ43" s="1639"/>
      <c r="AK43" s="1639"/>
      <c r="AL43" s="1639"/>
    </row>
    <row r="44" spans="1:44" ht="15" thickBot="1" x14ac:dyDescent="0.35">
      <c r="A44" s="28"/>
      <c r="B44" s="28"/>
      <c r="C44" s="28"/>
      <c r="D44" s="28"/>
      <c r="E44" s="28"/>
      <c r="F44" s="28"/>
      <c r="G44" s="28"/>
      <c r="H44" s="28"/>
      <c r="I44" s="28"/>
      <c r="J44" s="28"/>
      <c r="K44" s="28"/>
      <c r="L44" s="28"/>
      <c r="M44" s="28"/>
      <c r="N44" s="28"/>
      <c r="O44" s="28"/>
      <c r="P44" s="28"/>
      <c r="Q44" s="28"/>
      <c r="R44" s="28"/>
      <c r="S44" s="28"/>
      <c r="T44" s="28"/>
      <c r="U44" s="1630"/>
      <c r="V44" s="1630"/>
      <c r="W44" s="1630"/>
      <c r="X44" s="1630"/>
      <c r="Y44" s="1630"/>
      <c r="Z44" s="1630"/>
      <c r="AA44" s="1630"/>
      <c r="AB44" s="1630"/>
      <c r="AC44" s="1630"/>
      <c r="AD44" s="1630"/>
      <c r="AE44" s="1630"/>
      <c r="AF44" s="1630"/>
      <c r="AG44" s="1630"/>
      <c r="AH44" s="1630"/>
      <c r="AI44" s="1630"/>
      <c r="AJ44" s="1630"/>
      <c r="AK44" s="1630"/>
      <c r="AL44" s="1630"/>
    </row>
    <row r="45" spans="1:44" x14ac:dyDescent="0.3">
      <c r="U45" s="1649" t="s">
        <v>616</v>
      </c>
      <c r="V45" s="1649"/>
      <c r="W45" s="1649"/>
      <c r="X45" s="1649"/>
      <c r="Y45" s="1649"/>
      <c r="Z45" s="1649"/>
      <c r="AA45" s="1649"/>
      <c r="AB45" s="1649"/>
      <c r="AC45" s="1649"/>
      <c r="AD45" s="1649"/>
      <c r="AE45" s="1649"/>
      <c r="AF45" s="1649"/>
      <c r="AG45" s="1649"/>
      <c r="AH45" s="1649"/>
      <c r="AI45" s="1649"/>
      <c r="AJ45" s="1649"/>
      <c r="AK45" s="1649"/>
      <c r="AL45" s="1649"/>
    </row>
    <row r="46" spans="1:44" ht="15" thickBot="1" x14ac:dyDescent="0.35">
      <c r="U46" s="1650"/>
      <c r="V46" s="1650"/>
      <c r="W46" s="1650"/>
      <c r="X46" s="1650"/>
      <c r="Y46" s="1650"/>
      <c r="Z46" s="1650"/>
      <c r="AA46" s="1650"/>
      <c r="AB46" s="1650"/>
      <c r="AC46" s="1650"/>
      <c r="AD46" s="1650"/>
      <c r="AE46" s="1650"/>
      <c r="AF46" s="1650"/>
      <c r="AG46" s="1650"/>
      <c r="AH46" s="1650"/>
      <c r="AI46" s="1650"/>
      <c r="AJ46" s="1650"/>
      <c r="AK46" s="1650"/>
      <c r="AL46" s="1650"/>
    </row>
    <row r="47" spans="1:44" x14ac:dyDescent="0.3">
      <c r="U47" s="1649" t="s">
        <v>53</v>
      </c>
      <c r="V47" s="1649"/>
      <c r="W47" s="1649"/>
      <c r="X47" s="1649"/>
      <c r="Y47" s="1649"/>
      <c r="Z47" s="1649"/>
      <c r="AA47" s="1649"/>
      <c r="AB47" s="1649"/>
      <c r="AC47" s="1649"/>
      <c r="AD47" s="1649"/>
      <c r="AE47" s="1649"/>
      <c r="AF47" s="1649"/>
      <c r="AG47" s="1649"/>
      <c r="AH47" s="1649"/>
      <c r="AI47" s="1649"/>
      <c r="AJ47" s="1649"/>
      <c r="AK47" s="1649"/>
      <c r="AL47" s="1649"/>
    </row>
  </sheetData>
  <customSheetViews>
    <customSheetView guid="{737FBFD5-CE93-4961-AB5C-F35422E126FB}" showPageBreaks="1" showGridLines="0" printArea="1" hiddenColumns="1" topLeftCell="A10">
      <selection activeCell="B15" sqref="B15:AO21"/>
      <pageMargins left="0.45" right="0.45" top="0.5" bottom="0.5" header="0.3" footer="0.3"/>
      <pageSetup scale="98" orientation="portrait" r:id="rId1"/>
      <headerFooter>
        <oddFooter>&amp;C&amp;D&amp;R&amp;T</oddFooter>
      </headerFooter>
    </customSheetView>
    <customSheetView guid="{EDBCCE45-0D94-4979-AAEC-2B9EE54B95A8}" showPageBreaks="1" showGridLines="0" printArea="1" hiddenColumns="1">
      <selection activeCell="B11" sqref="B11:AL11"/>
      <pageMargins left="0.45" right="0.45" top="0.5" bottom="0.5" header="0.3" footer="0.3"/>
      <pageSetup scale="98" orientation="portrait" r:id="rId2"/>
      <headerFooter>
        <oddFooter>&amp;C&amp;D&amp;R&amp;T</oddFooter>
      </headerFooter>
    </customSheetView>
  </customSheetViews>
  <mergeCells count="30">
    <mergeCell ref="U38:AL38"/>
    <mergeCell ref="AE36:AH36"/>
    <mergeCell ref="C34:S34"/>
    <mergeCell ref="W36:AC36"/>
    <mergeCell ref="D32:R32"/>
    <mergeCell ref="U47:AL47"/>
    <mergeCell ref="U46:AL46"/>
    <mergeCell ref="U44:AL44"/>
    <mergeCell ref="U39:AL39"/>
    <mergeCell ref="U40:AL40"/>
    <mergeCell ref="U45:AL45"/>
    <mergeCell ref="U42:AL42"/>
    <mergeCell ref="U41:AL41"/>
    <mergeCell ref="U43:AL43"/>
    <mergeCell ref="A37:B37"/>
    <mergeCell ref="R36:S36"/>
    <mergeCell ref="C37:S37"/>
    <mergeCell ref="C33:S33"/>
    <mergeCell ref="B11:AL11"/>
    <mergeCell ref="C31:S31"/>
    <mergeCell ref="B15:AO21"/>
    <mergeCell ref="C24:S24"/>
    <mergeCell ref="B22:AN22"/>
    <mergeCell ref="C28:S28"/>
    <mergeCell ref="C29:S29"/>
    <mergeCell ref="A27:B27"/>
    <mergeCell ref="C26:S27"/>
    <mergeCell ref="C25:S25"/>
    <mergeCell ref="D30:R30"/>
    <mergeCell ref="K13:AM13"/>
  </mergeCells>
  <phoneticPr fontId="58" type="noConversion"/>
  <pageMargins left="0.45" right="0.45" top="0.5" bottom="0.5" header="0.3" footer="0.3"/>
  <pageSetup scale="98" orientation="portrait" r:id="rId3"/>
  <headerFooter>
    <oddFooter>&amp;C&amp;D&amp;R&amp;T</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5">
    <pageSetUpPr autoPageBreaks="0"/>
  </sheetPr>
  <dimension ref="A1:BO214"/>
  <sheetViews>
    <sheetView showGridLines="0" zoomScale="120" zoomScaleNormal="120" workbookViewId="0">
      <selection sqref="A1:M2"/>
    </sheetView>
  </sheetViews>
  <sheetFormatPr defaultColWidth="9.33203125" defaultRowHeight="13.8" x14ac:dyDescent="0.3"/>
  <cols>
    <col min="1" max="1" width="6.5546875" style="145" customWidth="1"/>
    <col min="2" max="2" width="2.6640625" style="34" customWidth="1"/>
    <col min="3" max="3" width="2.6640625" style="148" customWidth="1"/>
    <col min="4" max="4" width="9.6640625" style="34" customWidth="1"/>
    <col min="5" max="5" width="11.33203125" style="148" customWidth="1"/>
    <col min="6" max="7" width="5.33203125" style="148" customWidth="1"/>
    <col min="8" max="8" width="7.5546875" style="148" customWidth="1"/>
    <col min="9" max="9" width="14.6640625" style="148" customWidth="1"/>
    <col min="10" max="10" width="1.5546875" style="148" customWidth="1"/>
    <col min="11" max="11" width="11.33203125" style="148" customWidth="1"/>
    <col min="12" max="12" width="3.6640625" style="148" customWidth="1"/>
    <col min="13" max="13" width="11.33203125" style="148" customWidth="1"/>
    <col min="14" max="15" width="5.33203125" style="148" customWidth="1"/>
    <col min="16" max="20" width="3.6640625" style="148" customWidth="1"/>
    <col min="21" max="21" width="0.6640625" style="148" customWidth="1"/>
    <col min="22" max="22" width="3.6640625" style="148" customWidth="1"/>
    <col min="23" max="23" width="6.5546875" style="148" customWidth="1"/>
    <col min="24" max="24" width="7.33203125" style="148" customWidth="1"/>
    <col min="25" max="25" width="3.6640625" style="148" customWidth="1"/>
    <col min="26" max="26" width="1.33203125" style="148" customWidth="1"/>
    <col min="27" max="27" width="8.44140625" style="148" customWidth="1"/>
    <col min="28" max="28" width="3.6640625" style="148" customWidth="1"/>
    <col min="29" max="67" width="9.33203125" style="145"/>
    <col min="68" max="16384" width="9.33203125" style="31"/>
  </cols>
  <sheetData>
    <row r="1" spans="1:67" ht="17.25" customHeight="1" x14ac:dyDescent="0.3">
      <c r="A1" s="1675" t="s">
        <v>1075</v>
      </c>
      <c r="B1" s="1676"/>
      <c r="C1" s="1676"/>
      <c r="D1" s="1676"/>
      <c r="E1" s="1676"/>
      <c r="F1" s="1676"/>
      <c r="G1" s="1676"/>
      <c r="H1" s="1676"/>
      <c r="I1" s="1676"/>
      <c r="J1" s="1676"/>
      <c r="K1" s="1676"/>
      <c r="L1" s="1676"/>
      <c r="M1" s="1677"/>
      <c r="N1"/>
      <c r="O1"/>
      <c r="P1" s="145"/>
      <c r="Q1" s="145"/>
      <c r="R1" s="145"/>
      <c r="S1" s="145"/>
      <c r="T1" s="145"/>
      <c r="U1" s="145"/>
      <c r="V1" s="145"/>
      <c r="W1" s="145"/>
      <c r="X1" s="145"/>
      <c r="Y1" s="145"/>
      <c r="Z1" s="145"/>
      <c r="AA1" s="145"/>
      <c r="AB1" s="145"/>
      <c r="AY1" s="31"/>
      <c r="AZ1" s="31"/>
      <c r="BA1" s="31"/>
      <c r="BB1" s="31"/>
      <c r="BC1" s="31"/>
      <c r="BD1" s="31"/>
      <c r="BE1" s="31"/>
      <c r="BF1" s="31"/>
      <c r="BG1" s="31"/>
      <c r="BH1" s="31"/>
      <c r="BI1" s="31"/>
      <c r="BJ1" s="31"/>
      <c r="BK1" s="31"/>
      <c r="BL1" s="31"/>
      <c r="BM1" s="31"/>
      <c r="BN1" s="31"/>
      <c r="BO1" s="31"/>
    </row>
    <row r="2" spans="1:67" ht="9" customHeight="1" thickBot="1" x14ac:dyDescent="0.35">
      <c r="A2" s="1678"/>
      <c r="B2" s="1679"/>
      <c r="C2" s="1679"/>
      <c r="D2" s="1679"/>
      <c r="E2" s="1679"/>
      <c r="F2" s="1679"/>
      <c r="G2" s="1679"/>
      <c r="H2" s="1679"/>
      <c r="I2" s="1679"/>
      <c r="J2" s="1679"/>
      <c r="K2" s="1679"/>
      <c r="L2" s="1679"/>
      <c r="M2" s="1680"/>
      <c r="N2"/>
      <c r="O2"/>
      <c r="P2" s="145"/>
      <c r="Q2" s="145"/>
      <c r="R2" s="145"/>
      <c r="S2" s="145"/>
      <c r="T2" s="145"/>
      <c r="U2" s="145"/>
      <c r="V2" s="145"/>
      <c r="W2" s="145"/>
      <c r="X2" s="145"/>
      <c r="Y2" s="145"/>
      <c r="Z2" s="145"/>
      <c r="AA2" s="145"/>
      <c r="AB2" s="145"/>
      <c r="AY2" s="31"/>
      <c r="AZ2" s="31"/>
      <c r="BA2" s="31"/>
      <c r="BB2" s="31"/>
      <c r="BC2" s="31"/>
      <c r="BD2" s="31"/>
      <c r="BE2" s="31"/>
      <c r="BF2" s="31"/>
      <c r="BG2" s="31"/>
      <c r="BH2" s="31"/>
      <c r="BI2" s="31"/>
      <c r="BJ2" s="31"/>
      <c r="BK2" s="31"/>
      <c r="BL2" s="31"/>
      <c r="BM2" s="31"/>
      <c r="BN2" s="31"/>
      <c r="BO2" s="31"/>
    </row>
    <row r="3" spans="1:67" s="36" customFormat="1" ht="6.75" customHeight="1" x14ac:dyDescent="0.3">
      <c r="A3" s="1681" t="s">
        <v>1219</v>
      </c>
      <c r="B3" s="1681"/>
      <c r="C3" s="1681"/>
      <c r="D3" s="1681"/>
      <c r="E3" s="1681"/>
      <c r="F3" s="1681"/>
      <c r="G3" s="1681"/>
      <c r="H3" s="1681"/>
      <c r="I3" s="1681"/>
      <c r="J3" s="1681"/>
      <c r="K3" s="1681"/>
      <c r="L3" s="1681"/>
      <c r="M3" s="1681"/>
      <c r="N3"/>
      <c r="O3"/>
      <c r="P3" s="150"/>
      <c r="Q3" s="149"/>
      <c r="R3" s="149"/>
      <c r="S3" s="149"/>
      <c r="T3" s="149"/>
      <c r="U3" s="149"/>
      <c r="V3" s="149"/>
      <c r="W3" s="149"/>
      <c r="X3" s="149"/>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row>
    <row r="4" spans="1:67" s="279" customFormat="1" ht="21.75" customHeight="1" x14ac:dyDescent="0.3">
      <c r="A4" s="1682"/>
      <c r="B4" s="1682"/>
      <c r="C4" s="1682"/>
      <c r="D4" s="1682"/>
      <c r="E4" s="1682"/>
      <c r="F4" s="1682"/>
      <c r="G4" s="1682"/>
      <c r="H4" s="1682"/>
      <c r="I4" s="1682"/>
      <c r="J4" s="1682"/>
      <c r="K4" s="1682"/>
      <c r="L4" s="1682"/>
      <c r="M4" s="1682"/>
      <c r="N4"/>
      <c r="O4"/>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row>
    <row r="5" spans="1:67" s="279" customFormat="1" ht="5.0999999999999996" customHeight="1" x14ac:dyDescent="0.3">
      <c r="A5" s="811"/>
      <c r="B5" s="811"/>
      <c r="C5" s="814"/>
      <c r="D5" s="812"/>
      <c r="E5" s="812"/>
      <c r="F5" s="812"/>
      <c r="G5" s="812"/>
      <c r="H5" s="812"/>
      <c r="I5" s="812"/>
      <c r="J5" s="812"/>
      <c r="K5" s="812"/>
      <c r="L5" s="812"/>
      <c r="M5" s="812"/>
      <c r="N5" s="814"/>
      <c r="O5" s="814"/>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row>
    <row r="6" spans="1:67" s="279" customFormat="1" ht="15" customHeight="1" x14ac:dyDescent="0.3">
      <c r="A6" s="1683" t="s">
        <v>941</v>
      </c>
      <c r="B6" s="1684"/>
      <c r="C6" s="1684"/>
      <c r="D6" s="1684"/>
      <c r="E6" s="1684"/>
      <c r="F6" s="1684"/>
      <c r="G6" s="1684"/>
      <c r="H6" s="1684"/>
      <c r="I6" s="1684"/>
      <c r="J6" s="1684"/>
      <c r="K6" s="1684"/>
      <c r="L6" s="1684"/>
      <c r="M6" s="1684"/>
      <c r="N6" s="749"/>
      <c r="O6" s="749"/>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8"/>
      <c r="AR6" s="278"/>
      <c r="AS6" s="278"/>
      <c r="AT6" s="278"/>
      <c r="AU6" s="278"/>
      <c r="AV6" s="278"/>
      <c r="AW6" s="278"/>
      <c r="AX6" s="278"/>
    </row>
    <row r="7" spans="1:67" s="279" customFormat="1" ht="5.25" customHeight="1" thickBot="1" x14ac:dyDescent="0.35">
      <c r="A7" s="776"/>
      <c r="B7" s="776"/>
      <c r="C7" s="776"/>
      <c r="D7" s="776"/>
      <c r="E7" s="776"/>
      <c r="F7" s="776"/>
      <c r="G7" s="776"/>
      <c r="H7" s="776"/>
      <c r="I7" s="776"/>
      <c r="J7" s="776"/>
      <c r="K7" s="776"/>
      <c r="L7" s="776"/>
      <c r="M7" s="776"/>
      <c r="N7" s="749"/>
      <c r="O7" s="749"/>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8"/>
      <c r="AR7" s="278"/>
      <c r="AS7" s="278"/>
      <c r="AT7" s="278"/>
      <c r="AU7" s="278"/>
      <c r="AV7" s="278"/>
      <c r="AW7" s="278"/>
      <c r="AX7" s="278"/>
    </row>
    <row r="8" spans="1:67" s="279" customFormat="1" ht="15.75" customHeight="1" thickBot="1" x14ac:dyDescent="0.35">
      <c r="B8" s="754"/>
      <c r="C8" s="1686" t="s">
        <v>1176</v>
      </c>
      <c r="D8" s="1686"/>
      <c r="E8" s="1686"/>
      <c r="F8" s="1686"/>
      <c r="G8" s="1686"/>
      <c r="H8" s="1686"/>
      <c r="I8" s="1686"/>
      <c r="J8" s="1686"/>
      <c r="K8" s="1686"/>
      <c r="L8" s="1686"/>
      <c r="M8" s="1686"/>
      <c r="N8" s="782"/>
      <c r="O8" s="782"/>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c r="AQ8" s="278"/>
      <c r="AR8" s="278"/>
      <c r="AS8" s="278"/>
      <c r="AT8" s="278"/>
      <c r="AU8" s="278"/>
      <c r="AV8" s="278"/>
      <c r="AW8" s="278"/>
      <c r="AX8" s="278"/>
    </row>
    <row r="9" spans="1:67" s="279" customFormat="1" ht="25.2" customHeight="1" x14ac:dyDescent="0.3">
      <c r="B9" s="755"/>
      <c r="C9" s="1686"/>
      <c r="D9" s="1686"/>
      <c r="E9" s="1686"/>
      <c r="F9" s="1686"/>
      <c r="G9" s="1686"/>
      <c r="H9" s="1686"/>
      <c r="I9" s="1686"/>
      <c r="J9" s="1686"/>
      <c r="K9" s="1686"/>
      <c r="L9" s="1686"/>
      <c r="M9" s="1686"/>
      <c r="N9" s="782"/>
      <c r="O9" s="782"/>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8"/>
    </row>
    <row r="10" spans="1:67" s="279" customFormat="1" ht="5.0999999999999996" customHeight="1" thickBot="1" x14ac:dyDescent="0.35">
      <c r="B10" s="755"/>
      <c r="C10" s="880"/>
      <c r="D10" s="880"/>
      <c r="E10" s="880"/>
      <c r="F10" s="880"/>
      <c r="G10" s="880"/>
      <c r="H10" s="880"/>
      <c r="I10" s="880"/>
      <c r="J10" s="880"/>
      <c r="K10" s="880"/>
      <c r="L10" s="880"/>
      <c r="M10" s="880"/>
      <c r="N10" s="782"/>
      <c r="O10" s="782"/>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8"/>
      <c r="AX10" s="278"/>
    </row>
    <row r="11" spans="1:67" s="279" customFormat="1" ht="15" customHeight="1" thickBot="1" x14ac:dyDescent="0.35">
      <c r="A11" s="285"/>
      <c r="B11" s="756"/>
      <c r="C11" s="1685" t="s">
        <v>939</v>
      </c>
      <c r="D11" s="1685"/>
      <c r="E11" s="1685"/>
      <c r="F11" s="1685"/>
      <c r="G11" s="1685"/>
      <c r="H11" s="1685"/>
      <c r="I11" s="1685"/>
      <c r="J11" s="1685"/>
      <c r="K11" s="1685"/>
      <c r="L11" s="1685"/>
      <c r="M11" s="1685"/>
      <c r="N11" s="782"/>
      <c r="O11" s="782"/>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278"/>
      <c r="AX11" s="278"/>
    </row>
    <row r="12" spans="1:67" s="279" customFormat="1" ht="57" customHeight="1" x14ac:dyDescent="0.3">
      <c r="A12" s="285"/>
      <c r="B12" s="751"/>
      <c r="C12" s="1685"/>
      <c r="D12" s="1685"/>
      <c r="E12" s="1685"/>
      <c r="F12" s="1685"/>
      <c r="G12" s="1685"/>
      <c r="H12" s="1685"/>
      <c r="I12" s="1685"/>
      <c r="J12" s="1685"/>
      <c r="K12" s="1685"/>
      <c r="L12" s="1685"/>
      <c r="M12" s="1685"/>
      <c r="N12" s="782"/>
      <c r="O12" s="782"/>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278"/>
      <c r="AX12" s="278"/>
    </row>
    <row r="13" spans="1:67" s="279" customFormat="1" ht="5.0999999999999996" customHeight="1" thickBot="1" x14ac:dyDescent="0.35">
      <c r="A13" s="285"/>
      <c r="B13" s="751"/>
      <c r="C13" s="879"/>
      <c r="D13" s="879"/>
      <c r="E13" s="879"/>
      <c r="F13" s="879"/>
      <c r="G13" s="879"/>
      <c r="H13" s="879"/>
      <c r="I13" s="879"/>
      <c r="J13" s="879"/>
      <c r="K13" s="879"/>
      <c r="L13" s="879"/>
      <c r="M13" s="879"/>
      <c r="N13" s="782"/>
      <c r="O13" s="782"/>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278"/>
      <c r="AX13" s="278"/>
    </row>
    <row r="14" spans="1:67" s="279" customFormat="1" ht="15" customHeight="1" thickBot="1" x14ac:dyDescent="0.35">
      <c r="A14" s="285"/>
      <c r="B14" s="756"/>
      <c r="C14" s="1685" t="s">
        <v>940</v>
      </c>
      <c r="D14" s="1685"/>
      <c r="E14" s="1685"/>
      <c r="F14" s="1685"/>
      <c r="G14" s="1685"/>
      <c r="H14" s="1685"/>
      <c r="I14" s="1685"/>
      <c r="J14" s="1685"/>
      <c r="K14" s="1685"/>
      <c r="L14" s="1685"/>
      <c r="M14" s="1685"/>
      <c r="N14" s="750"/>
      <c r="O14" s="750"/>
      <c r="P14" s="750"/>
      <c r="Q14" s="750"/>
      <c r="R14" s="750"/>
      <c r="S14" s="750"/>
      <c r="T14" s="750"/>
      <c r="U14" s="750"/>
      <c r="V14" s="750"/>
      <c r="W14" s="750"/>
      <c r="X14" s="750"/>
      <c r="Y14" s="750"/>
      <c r="Z14" s="750"/>
      <c r="AA14" s="750"/>
      <c r="AB14" s="750"/>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8"/>
      <c r="AY14" s="278"/>
      <c r="AZ14" s="278"/>
      <c r="BA14" s="278"/>
      <c r="BB14" s="278"/>
      <c r="BC14" s="278"/>
      <c r="BD14" s="278"/>
      <c r="BE14" s="278"/>
      <c r="BF14" s="278"/>
      <c r="BG14" s="278"/>
      <c r="BH14" s="278"/>
      <c r="BI14" s="278"/>
      <c r="BJ14" s="278"/>
      <c r="BK14" s="278"/>
      <c r="BL14" s="278"/>
      <c r="BM14" s="278"/>
      <c r="BN14" s="278"/>
      <c r="BO14" s="278"/>
    </row>
    <row r="15" spans="1:67" s="279" customFormat="1" ht="12" customHeight="1" x14ac:dyDescent="0.3">
      <c r="A15" s="285"/>
      <c r="B15" s="751"/>
      <c r="C15" s="1685"/>
      <c r="D15" s="1685"/>
      <c r="E15" s="1685"/>
      <c r="F15" s="1685"/>
      <c r="G15" s="1685"/>
      <c r="H15" s="1685"/>
      <c r="I15" s="1685"/>
      <c r="J15" s="1685"/>
      <c r="K15" s="1685"/>
      <c r="L15" s="1685"/>
      <c r="M15" s="1685"/>
      <c r="N15" s="750"/>
      <c r="O15" s="750"/>
      <c r="P15" s="750"/>
      <c r="Q15" s="750"/>
      <c r="R15" s="750"/>
      <c r="S15" s="750"/>
      <c r="T15" s="750"/>
      <c r="U15" s="750"/>
      <c r="V15" s="750"/>
      <c r="W15" s="750"/>
      <c r="X15" s="750"/>
      <c r="Y15" s="750"/>
      <c r="Z15" s="750"/>
      <c r="AA15" s="750"/>
      <c r="AB15" s="750"/>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278"/>
      <c r="BD15" s="278"/>
      <c r="BE15" s="278"/>
      <c r="BF15" s="278"/>
      <c r="BG15" s="278"/>
      <c r="BH15" s="278"/>
      <c r="BI15" s="278"/>
      <c r="BJ15" s="278"/>
      <c r="BK15" s="278"/>
      <c r="BL15" s="278"/>
      <c r="BM15" s="278"/>
      <c r="BN15" s="278"/>
      <c r="BO15" s="278"/>
    </row>
    <row r="16" spans="1:67" s="279" customFormat="1" ht="5.0999999999999996" customHeight="1" thickBot="1" x14ac:dyDescent="0.35">
      <c r="A16" s="285"/>
      <c r="B16" s="751"/>
      <c r="C16" s="879"/>
      <c r="D16" s="879"/>
      <c r="E16" s="879"/>
      <c r="F16" s="879"/>
      <c r="G16" s="879"/>
      <c r="H16" s="879"/>
      <c r="I16" s="879"/>
      <c r="J16" s="879"/>
      <c r="K16" s="879"/>
      <c r="L16" s="879"/>
      <c r="M16" s="879"/>
      <c r="N16" s="750"/>
      <c r="O16" s="750"/>
      <c r="P16" s="750"/>
      <c r="Q16" s="750"/>
      <c r="R16" s="750"/>
      <c r="S16" s="750"/>
      <c r="T16" s="750"/>
      <c r="U16" s="750"/>
      <c r="V16" s="750"/>
      <c r="W16" s="750"/>
      <c r="X16" s="750"/>
      <c r="Y16" s="750"/>
      <c r="Z16" s="750"/>
      <c r="AA16" s="750"/>
      <c r="AB16" s="750"/>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278"/>
      <c r="BL16" s="278"/>
      <c r="BM16" s="278"/>
      <c r="BN16" s="278"/>
      <c r="BO16" s="278"/>
    </row>
    <row r="17" spans="1:67" s="279" customFormat="1" ht="13.2" customHeight="1" thickBot="1" x14ac:dyDescent="0.35">
      <c r="A17" s="278"/>
      <c r="B17" s="754"/>
      <c r="C17" s="1655" t="s">
        <v>1220</v>
      </c>
      <c r="D17" s="1655"/>
      <c r="E17" s="1655"/>
      <c r="F17" s="1655"/>
      <c r="G17" s="1655"/>
      <c r="H17" s="1655"/>
      <c r="I17" s="1655"/>
      <c r="J17" s="1655"/>
      <c r="K17" s="1655"/>
      <c r="L17" s="1655"/>
      <c r="M17" s="1655"/>
      <c r="N17" s="750"/>
      <c r="O17" s="750"/>
      <c r="P17" s="750"/>
      <c r="Q17" s="750"/>
      <c r="R17" s="750"/>
      <c r="S17" s="750"/>
      <c r="T17" s="750"/>
      <c r="U17" s="750"/>
      <c r="V17" s="750"/>
      <c r="W17" s="750"/>
      <c r="X17" s="750"/>
      <c r="Y17" s="750"/>
      <c r="Z17" s="750"/>
      <c r="AA17" s="750"/>
      <c r="AB17" s="280"/>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278"/>
      <c r="BC17" s="278"/>
      <c r="BD17" s="278"/>
      <c r="BE17" s="278"/>
      <c r="BF17" s="278"/>
      <c r="BG17" s="278"/>
      <c r="BH17" s="278"/>
      <c r="BI17" s="278"/>
      <c r="BJ17" s="278"/>
      <c r="BK17" s="278"/>
      <c r="BL17" s="278"/>
      <c r="BM17" s="278"/>
      <c r="BN17" s="278"/>
      <c r="BO17" s="278"/>
    </row>
    <row r="18" spans="1:67" s="279" customFormat="1" ht="61.2" customHeight="1" x14ac:dyDescent="0.3">
      <c r="A18" s="278"/>
      <c r="B18" s="752"/>
      <c r="C18" s="1655"/>
      <c r="D18" s="1655"/>
      <c r="E18" s="1655"/>
      <c r="F18" s="1655"/>
      <c r="G18" s="1655"/>
      <c r="H18" s="1655"/>
      <c r="I18" s="1655"/>
      <c r="J18" s="1655"/>
      <c r="K18" s="1655"/>
      <c r="L18" s="1655"/>
      <c r="M18" s="1655"/>
      <c r="N18" s="750"/>
      <c r="O18" s="750"/>
      <c r="P18" s="750"/>
      <c r="Q18" s="750"/>
      <c r="R18" s="750"/>
      <c r="S18" s="750"/>
      <c r="T18" s="750"/>
      <c r="U18" s="750"/>
      <c r="V18" s="750"/>
      <c r="W18" s="750"/>
      <c r="X18" s="750"/>
      <c r="Y18" s="750"/>
      <c r="Z18" s="750"/>
      <c r="AA18" s="750"/>
      <c r="AB18" s="280"/>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8"/>
      <c r="BC18" s="278"/>
      <c r="BD18" s="278"/>
      <c r="BE18" s="278"/>
      <c r="BF18" s="278"/>
      <c r="BG18" s="278"/>
      <c r="BH18" s="278"/>
      <c r="BI18" s="278"/>
      <c r="BJ18" s="278"/>
      <c r="BK18" s="278"/>
      <c r="BL18" s="278"/>
      <c r="BM18" s="278"/>
      <c r="BN18" s="278"/>
      <c r="BO18" s="278"/>
    </row>
    <row r="19" spans="1:67" s="279" customFormat="1" ht="13.2" customHeight="1" x14ac:dyDescent="0.3">
      <c r="A19" s="278"/>
      <c r="B19" s="750"/>
      <c r="C19" s="750"/>
      <c r="D19" s="1655" t="s">
        <v>413</v>
      </c>
      <c r="E19" s="1655"/>
      <c r="F19" s="1655"/>
      <c r="G19" s="1655"/>
      <c r="H19" s="1655"/>
      <c r="I19" s="1655"/>
      <c r="J19" s="1655"/>
      <c r="K19" s="1655"/>
      <c r="L19" s="1655"/>
      <c r="M19" s="1655"/>
      <c r="N19" s="750"/>
      <c r="O19" s="750"/>
      <c r="P19" s="750"/>
      <c r="Q19" s="750"/>
      <c r="R19" s="750"/>
      <c r="S19" s="750"/>
      <c r="T19" s="750"/>
      <c r="U19" s="750"/>
      <c r="V19" s="750"/>
      <c r="W19" s="750"/>
      <c r="X19" s="750"/>
      <c r="Y19" s="750"/>
      <c r="Z19" s="750"/>
      <c r="AA19" s="750"/>
      <c r="AB19" s="280"/>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8"/>
      <c r="BC19" s="278"/>
      <c r="BD19" s="278"/>
      <c r="BE19" s="278"/>
      <c r="BF19" s="278"/>
      <c r="BG19" s="278"/>
      <c r="BH19" s="278"/>
      <c r="BI19" s="278"/>
      <c r="BJ19" s="278"/>
      <c r="BK19" s="278"/>
      <c r="BL19" s="278"/>
      <c r="BM19" s="278"/>
      <c r="BN19" s="278"/>
      <c r="BO19" s="278"/>
    </row>
    <row r="20" spans="1:67" s="279" customFormat="1" ht="15.6" customHeight="1" x14ac:dyDescent="0.3">
      <c r="A20" s="278"/>
      <c r="B20" s="750"/>
      <c r="C20" s="750"/>
      <c r="D20" s="1655" t="s">
        <v>412</v>
      </c>
      <c r="E20" s="1655"/>
      <c r="F20" s="1655"/>
      <c r="G20" s="1655"/>
      <c r="H20" s="1655"/>
      <c r="I20" s="1655"/>
      <c r="J20" s="1655"/>
      <c r="K20" s="1655"/>
      <c r="L20" s="1655"/>
      <c r="M20" s="1655"/>
      <c r="N20" s="281"/>
      <c r="O20" s="281"/>
      <c r="P20" s="281"/>
      <c r="Q20" s="281"/>
      <c r="R20" s="281"/>
      <c r="S20" s="281"/>
      <c r="T20" s="281"/>
      <c r="U20" s="281"/>
      <c r="V20" s="281"/>
      <c r="W20" s="281"/>
      <c r="X20" s="281"/>
      <c r="Y20" s="281"/>
      <c r="Z20" s="281"/>
      <c r="AA20" s="750"/>
      <c r="AB20" s="280"/>
      <c r="AC20" s="278"/>
      <c r="AD20" s="278"/>
      <c r="AE20" s="278"/>
      <c r="AF20" s="278"/>
      <c r="AG20" s="278"/>
      <c r="AH20" s="278"/>
      <c r="AI20" s="278"/>
      <c r="AJ20" s="278"/>
      <c r="AK20" s="278"/>
      <c r="AL20" s="278"/>
      <c r="AM20" s="278"/>
      <c r="AN20" s="278"/>
      <c r="AO20" s="278"/>
      <c r="AP20" s="278"/>
      <c r="AQ20" s="278"/>
      <c r="AR20" s="278"/>
      <c r="AS20" s="278"/>
      <c r="AT20" s="278"/>
      <c r="AU20" s="278"/>
      <c r="AV20" s="278"/>
      <c r="AW20" s="278"/>
      <c r="AX20" s="278"/>
      <c r="AY20" s="278"/>
      <c r="AZ20" s="278"/>
      <c r="BA20" s="278"/>
      <c r="BB20" s="278"/>
      <c r="BC20" s="278"/>
      <c r="BD20" s="278"/>
      <c r="BE20" s="278"/>
      <c r="BF20" s="278"/>
      <c r="BG20" s="278"/>
      <c r="BH20" s="278"/>
      <c r="BI20" s="278"/>
      <c r="BJ20" s="278"/>
      <c r="BK20" s="278"/>
      <c r="BL20" s="278"/>
      <c r="BM20" s="278"/>
      <c r="BN20" s="278"/>
      <c r="BO20" s="278"/>
    </row>
    <row r="21" spans="1:67" s="279" customFormat="1" ht="13.2" customHeight="1" x14ac:dyDescent="0.3">
      <c r="A21" s="278"/>
      <c r="B21" s="750"/>
      <c r="C21" s="750"/>
      <c r="D21" s="1655" t="s">
        <v>1252</v>
      </c>
      <c r="E21" s="1655"/>
      <c r="F21" s="1655"/>
      <c r="G21" s="1655"/>
      <c r="H21" s="1655"/>
      <c r="I21" s="1655"/>
      <c r="J21" s="1655"/>
      <c r="K21" s="1655"/>
      <c r="L21" s="1655"/>
      <c r="M21" s="1655"/>
      <c r="N21" s="750"/>
      <c r="O21" s="750"/>
      <c r="P21" s="750"/>
      <c r="Q21" s="750"/>
      <c r="R21" s="750"/>
      <c r="S21" s="750"/>
      <c r="T21" s="750"/>
      <c r="U21" s="750"/>
      <c r="V21" s="750"/>
      <c r="W21" s="750"/>
      <c r="X21" s="750"/>
      <c r="Y21" s="750"/>
      <c r="Z21" s="750"/>
      <c r="AA21" s="750"/>
      <c r="AB21" s="280"/>
      <c r="AC21" s="278"/>
      <c r="AD21" s="278"/>
      <c r="AE21" s="278"/>
      <c r="AF21" s="278"/>
      <c r="AG21" s="278"/>
      <c r="AH21" s="278"/>
      <c r="AI21" s="278"/>
      <c r="AJ21" s="278"/>
      <c r="AK21" s="278"/>
      <c r="AL21" s="278"/>
      <c r="AM21" s="278"/>
      <c r="AN21" s="278"/>
      <c r="AO21" s="278"/>
      <c r="AP21" s="278"/>
      <c r="AQ21" s="278"/>
      <c r="AR21" s="278"/>
      <c r="AS21" s="278"/>
      <c r="AT21" s="278"/>
      <c r="AU21" s="278"/>
      <c r="AV21" s="278"/>
      <c r="AW21" s="278"/>
      <c r="AX21" s="278"/>
      <c r="AY21" s="278"/>
      <c r="AZ21" s="278"/>
      <c r="BA21" s="278"/>
      <c r="BB21" s="278"/>
      <c r="BC21" s="278"/>
      <c r="BD21" s="278"/>
      <c r="BE21" s="278"/>
      <c r="BF21" s="278"/>
      <c r="BG21" s="278"/>
      <c r="BH21" s="278"/>
      <c r="BI21" s="278"/>
      <c r="BJ21" s="278"/>
      <c r="BK21" s="278"/>
      <c r="BL21" s="278"/>
      <c r="BM21" s="278"/>
      <c r="BN21" s="278"/>
      <c r="BO21" s="278"/>
    </row>
    <row r="22" spans="1:67" s="279" customFormat="1" ht="12.6" customHeight="1" x14ac:dyDescent="0.3">
      <c r="A22" s="278"/>
      <c r="B22" s="750"/>
      <c r="C22" s="750"/>
      <c r="D22" s="1674" t="s">
        <v>1253</v>
      </c>
      <c r="E22" s="1674"/>
      <c r="F22" s="1674"/>
      <c r="G22" s="1674"/>
      <c r="H22" s="1674"/>
      <c r="I22" s="1674"/>
      <c r="J22" s="1674"/>
      <c r="K22" s="1674"/>
      <c r="L22" s="1674"/>
      <c r="M22" s="1674"/>
      <c r="N22" s="750"/>
      <c r="O22" s="750"/>
      <c r="P22" s="750"/>
      <c r="Q22" s="750"/>
      <c r="R22" s="750"/>
      <c r="S22" s="750"/>
      <c r="T22" s="750"/>
      <c r="U22" s="750"/>
      <c r="V22" s="750"/>
      <c r="W22" s="750"/>
      <c r="X22" s="750"/>
      <c r="Y22" s="750"/>
      <c r="Z22" s="750"/>
      <c r="AA22" s="750"/>
      <c r="AB22" s="280"/>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278"/>
      <c r="BA22" s="278"/>
      <c r="BB22" s="278"/>
      <c r="BC22" s="278"/>
      <c r="BD22" s="278"/>
      <c r="BE22" s="278"/>
      <c r="BF22" s="278"/>
      <c r="BG22" s="278"/>
      <c r="BH22" s="278"/>
      <c r="BI22" s="278"/>
      <c r="BJ22" s="278"/>
      <c r="BK22" s="278"/>
      <c r="BL22" s="278"/>
      <c r="BM22" s="278"/>
      <c r="BN22" s="278"/>
      <c r="BO22" s="278"/>
    </row>
    <row r="23" spans="1:67" s="279" customFormat="1" ht="13.2" customHeight="1" x14ac:dyDescent="0.3">
      <c r="A23" s="278"/>
      <c r="B23" s="750"/>
      <c r="C23" s="750"/>
      <c r="D23" s="1036"/>
      <c r="E23" s="1040" t="s">
        <v>1251</v>
      </c>
      <c r="F23" s="281"/>
      <c r="G23" s="1036"/>
      <c r="H23" s="1036"/>
      <c r="I23" s="1036"/>
      <c r="J23" s="1036"/>
      <c r="K23" s="1036"/>
      <c r="L23" s="1036"/>
      <c r="M23" s="1036"/>
      <c r="N23" s="750"/>
      <c r="O23" s="750"/>
      <c r="P23" s="750"/>
      <c r="Q23" s="750"/>
      <c r="R23" s="750"/>
      <c r="S23" s="750"/>
      <c r="T23" s="750"/>
      <c r="U23" s="750"/>
      <c r="V23" s="750"/>
      <c r="W23" s="750"/>
      <c r="X23" s="750"/>
      <c r="Y23" s="750"/>
      <c r="Z23" s="750"/>
      <c r="AA23" s="750"/>
      <c r="AB23" s="750"/>
      <c r="AC23" s="278"/>
      <c r="AD23" s="278"/>
      <c r="AE23" s="278"/>
      <c r="AF23" s="278"/>
      <c r="AG23" s="278"/>
      <c r="AH23" s="278"/>
      <c r="AI23" s="278"/>
      <c r="AJ23" s="278"/>
      <c r="AK23" s="278"/>
      <c r="AL23" s="278"/>
      <c r="AM23" s="278"/>
      <c r="AN23" s="278"/>
      <c r="AO23" s="278"/>
      <c r="AP23" s="278"/>
      <c r="AQ23" s="278"/>
      <c r="AR23" s="278"/>
      <c r="AS23" s="278"/>
      <c r="AT23" s="278"/>
      <c r="AU23" s="278"/>
      <c r="AV23" s="278"/>
      <c r="AW23" s="278"/>
      <c r="AX23" s="278"/>
      <c r="AY23" s="278"/>
      <c r="AZ23" s="278"/>
      <c r="BA23" s="278"/>
      <c r="BB23" s="278"/>
      <c r="BC23" s="278"/>
      <c r="BD23" s="278"/>
      <c r="BE23" s="278"/>
      <c r="BF23" s="278"/>
      <c r="BG23" s="278"/>
      <c r="BH23" s="278"/>
      <c r="BI23" s="278"/>
      <c r="BJ23" s="278"/>
      <c r="BK23" s="278"/>
      <c r="BL23" s="278"/>
      <c r="BM23" s="278"/>
      <c r="BN23" s="278"/>
      <c r="BO23" s="278"/>
    </row>
    <row r="24" spans="1:67" s="279" customFormat="1" ht="14.4" customHeight="1" x14ac:dyDescent="0.3">
      <c r="A24" s="278"/>
      <c r="B24" s="750"/>
      <c r="C24" s="750"/>
      <c r="D24" s="1655" t="s">
        <v>411</v>
      </c>
      <c r="E24" s="1655"/>
      <c r="F24" s="1655"/>
      <c r="G24" s="1655"/>
      <c r="H24" s="1655"/>
      <c r="I24" s="1655"/>
      <c r="J24" s="1655"/>
      <c r="K24" s="1655"/>
      <c r="L24" s="1655"/>
      <c r="M24" s="1655"/>
      <c r="N24" s="750"/>
      <c r="O24" s="750"/>
      <c r="P24" s="750"/>
      <c r="Q24" s="750"/>
      <c r="R24" s="750"/>
      <c r="S24" s="750"/>
      <c r="T24" s="750"/>
      <c r="U24" s="750"/>
      <c r="V24" s="750"/>
      <c r="W24" s="750"/>
      <c r="X24" s="750"/>
      <c r="Y24" s="750"/>
      <c r="Z24" s="750"/>
      <c r="AA24" s="750"/>
      <c r="AB24" s="280"/>
      <c r="AC24" s="278"/>
      <c r="AD24" s="278"/>
      <c r="AE24" s="278"/>
      <c r="AF24" s="278"/>
      <c r="AG24" s="278"/>
      <c r="AH24" s="278"/>
      <c r="AI24" s="278"/>
      <c r="AJ24" s="278"/>
      <c r="AK24" s="278"/>
      <c r="AL24" s="278"/>
      <c r="AM24" s="278"/>
      <c r="AN24" s="278"/>
      <c r="AO24" s="278"/>
      <c r="AP24" s="278"/>
      <c r="AQ24" s="278"/>
      <c r="AR24" s="278"/>
      <c r="AS24" s="278"/>
      <c r="AT24" s="278"/>
      <c r="AU24" s="278"/>
      <c r="AV24" s="278"/>
      <c r="AW24" s="278"/>
      <c r="AX24" s="278"/>
      <c r="AY24" s="278"/>
      <c r="AZ24" s="278"/>
      <c r="BA24" s="278"/>
      <c r="BB24" s="278"/>
      <c r="BC24" s="278"/>
      <c r="BD24" s="278"/>
      <c r="BE24" s="278"/>
      <c r="BF24" s="278"/>
      <c r="BG24" s="278"/>
      <c r="BH24" s="278"/>
      <c r="BI24" s="278"/>
      <c r="BJ24" s="278"/>
      <c r="BK24" s="278"/>
      <c r="BL24" s="278"/>
      <c r="BM24" s="278"/>
      <c r="BN24" s="278"/>
      <c r="BO24" s="278"/>
    </row>
    <row r="25" spans="1:67" s="279" customFormat="1" ht="13.95" customHeight="1" x14ac:dyDescent="0.3">
      <c r="A25" s="278"/>
      <c r="B25" s="750"/>
      <c r="C25" s="750"/>
      <c r="D25" s="1655" t="s">
        <v>410</v>
      </c>
      <c r="E25" s="1655"/>
      <c r="F25" s="1655"/>
      <c r="G25" s="1655"/>
      <c r="H25" s="1655"/>
      <c r="I25" s="1655"/>
      <c r="J25" s="1655"/>
      <c r="K25" s="1655"/>
      <c r="L25" s="1655"/>
      <c r="M25" s="1655"/>
      <c r="N25" s="750"/>
      <c r="O25" s="750"/>
      <c r="P25" s="750"/>
      <c r="Q25" s="750"/>
      <c r="R25" s="750"/>
      <c r="S25" s="750"/>
      <c r="T25" s="750"/>
      <c r="U25" s="750"/>
      <c r="V25" s="750"/>
      <c r="W25" s="750"/>
      <c r="X25" s="750"/>
      <c r="Y25" s="750"/>
      <c r="Z25" s="750"/>
      <c r="AA25" s="750"/>
      <c r="AB25" s="280"/>
      <c r="AC25" s="278"/>
      <c r="AD25" s="278"/>
      <c r="AE25" s="278"/>
      <c r="AF25" s="278"/>
      <c r="AG25" s="278"/>
      <c r="AH25" s="278"/>
      <c r="AI25" s="278"/>
      <c r="AJ25" s="278"/>
      <c r="AK25" s="278"/>
      <c r="AL25" s="278"/>
      <c r="AM25" s="278"/>
      <c r="AN25" s="278"/>
      <c r="AO25" s="278"/>
      <c r="AP25" s="278"/>
      <c r="AQ25" s="278"/>
      <c r="AR25" s="278"/>
      <c r="AS25" s="278"/>
      <c r="AT25" s="278"/>
      <c r="AU25" s="278"/>
      <c r="AV25" s="278"/>
      <c r="AW25" s="278"/>
      <c r="AX25" s="278"/>
      <c r="AY25" s="278"/>
      <c r="AZ25" s="278"/>
      <c r="BA25" s="278"/>
      <c r="BB25" s="278"/>
      <c r="BC25" s="278"/>
      <c r="BD25" s="278"/>
      <c r="BE25" s="278"/>
      <c r="BF25" s="278"/>
      <c r="BG25" s="278"/>
      <c r="BH25" s="278"/>
      <c r="BI25" s="278"/>
      <c r="BJ25" s="278"/>
      <c r="BK25" s="278"/>
      <c r="BL25" s="278"/>
      <c r="BM25" s="278"/>
      <c r="BN25" s="278"/>
      <c r="BO25" s="278"/>
    </row>
    <row r="26" spans="1:67" s="279" customFormat="1" ht="13.95" customHeight="1" x14ac:dyDescent="0.3">
      <c r="A26" s="278"/>
      <c r="B26" s="750"/>
      <c r="C26" s="750"/>
      <c r="D26" s="1655" t="s">
        <v>409</v>
      </c>
      <c r="E26" s="1655"/>
      <c r="F26" s="1655"/>
      <c r="G26" s="1655"/>
      <c r="H26" s="1655"/>
      <c r="I26" s="1655"/>
      <c r="J26" s="1655"/>
      <c r="K26" s="750"/>
      <c r="L26" s="750"/>
      <c r="M26" s="750"/>
      <c r="N26" s="750"/>
      <c r="O26" s="750"/>
      <c r="P26" s="750"/>
      <c r="Q26" s="750"/>
      <c r="R26" s="750"/>
      <c r="S26" s="750"/>
      <c r="T26" s="750"/>
      <c r="U26" s="750"/>
      <c r="V26" s="750"/>
      <c r="W26" s="750"/>
      <c r="X26" s="750"/>
      <c r="Y26" s="750"/>
      <c r="Z26" s="750"/>
      <c r="AA26" s="750"/>
      <c r="AB26" s="750"/>
      <c r="AC26" s="278"/>
      <c r="AD26" s="278"/>
      <c r="AE26" s="278"/>
      <c r="AF26" s="278"/>
      <c r="AG26" s="278"/>
      <c r="AH26" s="278"/>
      <c r="AI26" s="278"/>
      <c r="AJ26" s="278"/>
      <c r="AK26" s="278"/>
      <c r="AL26" s="278"/>
      <c r="AM26" s="278"/>
      <c r="AN26" s="278"/>
      <c r="AO26" s="278"/>
      <c r="AP26" s="278"/>
      <c r="AQ26" s="278"/>
      <c r="AR26" s="278"/>
      <c r="AS26" s="278"/>
      <c r="AT26" s="278"/>
      <c r="AU26" s="278"/>
      <c r="AV26" s="278"/>
      <c r="AW26" s="278"/>
      <c r="AX26" s="278"/>
      <c r="AY26" s="278"/>
      <c r="AZ26" s="278"/>
      <c r="BA26" s="278"/>
      <c r="BB26" s="278"/>
      <c r="BC26" s="278"/>
      <c r="BD26" s="278"/>
      <c r="BE26" s="278"/>
      <c r="BF26" s="278"/>
      <c r="BG26" s="278"/>
      <c r="BH26" s="278"/>
      <c r="BI26" s="278"/>
      <c r="BJ26" s="278"/>
      <c r="BK26" s="278"/>
      <c r="BL26" s="278"/>
      <c r="BM26" s="278"/>
      <c r="BN26" s="278"/>
      <c r="BO26" s="278"/>
    </row>
    <row r="27" spans="1:67" s="279" customFormat="1" ht="15.75" customHeight="1" thickBot="1" x14ac:dyDescent="0.35">
      <c r="A27" s="278"/>
      <c r="B27" s="750"/>
      <c r="C27" s="750"/>
      <c r="D27" s="1655" t="s">
        <v>408</v>
      </c>
      <c r="E27" s="1655"/>
      <c r="F27" s="1655"/>
      <c r="G27" s="1655"/>
      <c r="H27" s="1655"/>
      <c r="I27" s="1655"/>
      <c r="J27" s="1655"/>
      <c r="K27" s="750"/>
      <c r="L27" s="750"/>
      <c r="M27" s="750"/>
      <c r="N27" s="750"/>
      <c r="O27" s="750"/>
      <c r="P27" s="750"/>
      <c r="Q27" s="750"/>
      <c r="R27" s="750"/>
      <c r="S27" s="750"/>
      <c r="T27" s="750"/>
      <c r="U27" s="750"/>
      <c r="V27" s="750"/>
      <c r="W27" s="750"/>
      <c r="X27" s="750"/>
      <c r="Y27" s="750"/>
      <c r="Z27" s="750"/>
      <c r="AA27" s="750"/>
      <c r="AB27" s="750"/>
      <c r="AC27" s="278"/>
      <c r="AD27" s="278"/>
      <c r="AE27" s="278"/>
      <c r="AF27" s="278"/>
      <c r="AG27" s="278"/>
      <c r="AH27" s="278"/>
      <c r="AI27" s="278"/>
      <c r="AJ27" s="278"/>
      <c r="AK27" s="278"/>
      <c r="AL27" s="278"/>
      <c r="AM27" s="278"/>
      <c r="AN27" s="278"/>
      <c r="AO27" s="278"/>
      <c r="AP27" s="278"/>
      <c r="AQ27" s="278"/>
      <c r="AR27" s="278"/>
      <c r="AS27" s="278"/>
      <c r="AT27" s="278"/>
      <c r="AU27" s="278"/>
      <c r="AV27" s="278"/>
      <c r="AW27" s="278"/>
      <c r="AX27" s="278"/>
      <c r="AY27" s="278"/>
      <c r="AZ27" s="278"/>
      <c r="BA27" s="278"/>
      <c r="BB27" s="278"/>
      <c r="BC27" s="278"/>
      <c r="BD27" s="278"/>
      <c r="BE27" s="278"/>
      <c r="BF27" s="278"/>
      <c r="BG27" s="278"/>
      <c r="BH27" s="278"/>
      <c r="BI27" s="278"/>
      <c r="BJ27" s="278"/>
      <c r="BK27" s="278"/>
      <c r="BL27" s="278"/>
      <c r="BM27" s="278"/>
      <c r="BN27" s="278"/>
      <c r="BO27" s="278"/>
    </row>
    <row r="28" spans="1:67" s="279" customFormat="1" ht="15" customHeight="1" thickBot="1" x14ac:dyDescent="0.35">
      <c r="A28" s="278"/>
      <c r="B28" s="754"/>
      <c r="C28" s="1655" t="s">
        <v>1076</v>
      </c>
      <c r="D28" s="1655"/>
      <c r="E28" s="1655"/>
      <c r="F28" s="1655"/>
      <c r="G28" s="1655"/>
      <c r="H28" s="1655"/>
      <c r="I28" s="1655"/>
      <c r="J28" s="1655"/>
      <c r="K28" s="1655"/>
      <c r="L28" s="1655"/>
      <c r="M28" s="1655"/>
      <c r="N28"/>
      <c r="O28"/>
      <c r="P28"/>
      <c r="Q28"/>
      <c r="R28"/>
      <c r="S28"/>
      <c r="T28"/>
      <c r="U28"/>
      <c r="V28"/>
      <c r="W28"/>
      <c r="X28"/>
      <c r="Y28"/>
      <c r="Z28"/>
      <c r="AA28"/>
      <c r="AB2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78"/>
      <c r="BC28" s="278"/>
      <c r="BD28" s="278"/>
      <c r="BE28" s="278"/>
      <c r="BF28" s="278"/>
      <c r="BG28" s="278"/>
      <c r="BH28" s="278"/>
      <c r="BI28" s="278"/>
      <c r="BJ28" s="278"/>
      <c r="BK28" s="278"/>
      <c r="BL28" s="278"/>
      <c r="BM28" s="278"/>
      <c r="BN28" s="278"/>
      <c r="BO28" s="278"/>
    </row>
    <row r="29" spans="1:67" s="279" customFormat="1" ht="30.6" customHeight="1" x14ac:dyDescent="0.3">
      <c r="A29" s="278"/>
      <c r="B29" s="752"/>
      <c r="C29" s="1655"/>
      <c r="D29" s="1655"/>
      <c r="E29" s="1655"/>
      <c r="F29" s="1655"/>
      <c r="G29" s="1655"/>
      <c r="H29" s="1655"/>
      <c r="I29" s="1655"/>
      <c r="J29" s="1655"/>
      <c r="K29" s="1655"/>
      <c r="L29" s="1655"/>
      <c r="M29" s="1655"/>
      <c r="N29" s="779"/>
      <c r="O29" s="779"/>
      <c r="P29" s="753"/>
      <c r="Q29" s="753"/>
      <c r="R29" s="753"/>
      <c r="S29" s="753"/>
      <c r="T29" s="753"/>
      <c r="U29" s="753"/>
      <c r="V29" s="753"/>
      <c r="W29" s="753"/>
      <c r="X29" s="753"/>
      <c r="Y29" s="753"/>
      <c r="Z29" s="753"/>
      <c r="AA29" s="753"/>
      <c r="AB29" s="753"/>
      <c r="AC29" s="278"/>
      <c r="AD29" s="278"/>
      <c r="AE29" s="278"/>
      <c r="AF29" s="278"/>
      <c r="AG29" s="278"/>
      <c r="AH29" s="278"/>
      <c r="AI29" s="278"/>
      <c r="AJ29" s="278"/>
      <c r="AK29" s="278"/>
      <c r="AL29" s="278"/>
      <c r="AM29" s="278"/>
      <c r="AN29" s="278"/>
      <c r="AO29" s="278"/>
      <c r="AP29" s="278"/>
      <c r="AQ29" s="278"/>
      <c r="AR29" s="278"/>
      <c r="AS29" s="278"/>
      <c r="AT29" s="278"/>
      <c r="AU29" s="278"/>
      <c r="AV29" s="278"/>
      <c r="AW29" s="278"/>
      <c r="AX29" s="278"/>
      <c r="AY29" s="278"/>
      <c r="AZ29" s="278"/>
      <c r="BA29" s="278"/>
      <c r="BB29" s="278"/>
      <c r="BC29" s="278"/>
      <c r="BD29" s="278"/>
      <c r="BE29" s="278"/>
      <c r="BF29" s="278"/>
      <c r="BG29" s="278"/>
      <c r="BH29" s="278"/>
      <c r="BI29" s="278"/>
      <c r="BJ29" s="278"/>
      <c r="BK29" s="278"/>
      <c r="BL29" s="278"/>
      <c r="BM29" s="278"/>
      <c r="BN29" s="278"/>
      <c r="BO29" s="278"/>
    </row>
    <row r="30" spans="1:67" s="279" customFormat="1" ht="12.75" customHeight="1" x14ac:dyDescent="0.3">
      <c r="A30" s="1673"/>
      <c r="B30" s="1673"/>
      <c r="C30" s="1673"/>
      <c r="D30" s="1673"/>
      <c r="E30" s="1673"/>
      <c r="F30" s="1673"/>
      <c r="G30" s="1673"/>
      <c r="H30" s="1673"/>
      <c r="I30" s="1673"/>
      <c r="J30" s="1673"/>
      <c r="K30" s="1673"/>
      <c r="L30" s="1673"/>
      <c r="M30" s="1673"/>
      <c r="N30" s="811"/>
      <c r="O30" s="811"/>
      <c r="P30" s="278"/>
      <c r="Q30" s="278"/>
      <c r="R30" s="278"/>
      <c r="S30" s="278"/>
      <c r="AC30" s="278"/>
      <c r="AD30" s="278"/>
      <c r="AE30" s="278"/>
      <c r="AF30" s="278"/>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78"/>
      <c r="BC30" s="278"/>
      <c r="BD30" s="278"/>
      <c r="BE30" s="278"/>
      <c r="BF30" s="278"/>
      <c r="BG30" s="278"/>
      <c r="BH30" s="278"/>
      <c r="BI30" s="278"/>
      <c r="BJ30" s="278"/>
      <c r="BK30" s="278"/>
      <c r="BL30" s="278"/>
      <c r="BM30" s="278"/>
      <c r="BN30" s="278"/>
      <c r="BO30" s="278"/>
    </row>
    <row r="31" spans="1:67" customFormat="1" ht="5.0999999999999996" customHeight="1" x14ac:dyDescent="0.3"/>
    <row r="32" spans="1:67" s="279" customFormat="1" ht="15" customHeight="1" thickBot="1" x14ac:dyDescent="0.35">
      <c r="A32" s="826" t="s">
        <v>51</v>
      </c>
      <c r="B32" s="757"/>
      <c r="C32" s="757"/>
      <c r="D32" s="757"/>
      <c r="E32" s="757"/>
      <c r="F32" s="757"/>
      <c r="G32" s="824"/>
      <c r="H32" s="761"/>
      <c r="I32"/>
      <c r="J32" s="823"/>
      <c r="K32" s="823"/>
      <c r="L32" s="823"/>
      <c r="M32" s="776"/>
      <c r="N32" s="759"/>
      <c r="O32" s="759"/>
      <c r="P32" s="759"/>
      <c r="Q32" s="759"/>
      <c r="R32" s="759"/>
      <c r="S32" s="759"/>
      <c r="T32" s="759"/>
      <c r="U32" s="759"/>
      <c r="V32" s="759"/>
      <c r="W32" s="759"/>
      <c r="X32" s="759"/>
      <c r="Y32" s="759"/>
      <c r="Z32" s="759"/>
      <c r="AA32" s="759"/>
      <c r="AB32" s="759"/>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8"/>
      <c r="BE32" s="278"/>
      <c r="BF32" s="278"/>
      <c r="BG32" s="278"/>
      <c r="BH32" s="278"/>
      <c r="BI32" s="278"/>
      <c r="BJ32" s="278"/>
      <c r="BK32" s="278"/>
      <c r="BL32" s="278"/>
      <c r="BM32" s="278"/>
      <c r="BN32" s="278"/>
      <c r="BO32" s="278"/>
    </row>
    <row r="33" spans="1:67" s="279" customFormat="1" ht="12.75" customHeight="1" x14ac:dyDescent="0.3">
      <c r="A33" s="278"/>
      <c r="B33" s="1672" t="s">
        <v>407</v>
      </c>
      <c r="C33" s="1672"/>
      <c r="D33" s="1672"/>
      <c r="E33" s="1672"/>
      <c r="F33" s="1672"/>
      <c r="G33" s="1672"/>
      <c r="H33" s="1672"/>
      <c r="J33" s="825" t="s">
        <v>53</v>
      </c>
      <c r="K33" s="776"/>
      <c r="L33" s="776"/>
      <c r="M33" s="776"/>
      <c r="N33" s="759"/>
      <c r="O33" s="759"/>
      <c r="P33" s="759"/>
      <c r="Q33" s="759"/>
      <c r="R33" s="759"/>
      <c r="S33" s="759"/>
      <c r="T33" s="759"/>
      <c r="U33" s="759"/>
      <c r="V33" s="759"/>
      <c r="W33" s="759"/>
      <c r="X33" s="759"/>
      <c r="Y33" s="759"/>
      <c r="Z33" s="759"/>
      <c r="AA33" s="759"/>
      <c r="AB33" s="759"/>
      <c r="AC33" s="278"/>
      <c r="AD33" s="278"/>
      <c r="AE33" s="278"/>
      <c r="AF33" s="278"/>
      <c r="AG33" s="278"/>
      <c r="AH33" s="278"/>
      <c r="AI33" s="278"/>
      <c r="AJ33" s="278"/>
      <c r="AK33" s="278"/>
      <c r="AL33" s="278"/>
      <c r="AM33" s="278"/>
      <c r="AN33" s="278"/>
      <c r="AO33" s="278"/>
      <c r="AP33" s="278"/>
      <c r="AQ33" s="278"/>
      <c r="AR33" s="278"/>
      <c r="AS33" s="278"/>
      <c r="AT33" s="278"/>
      <c r="AU33" s="278"/>
      <c r="AV33" s="278"/>
      <c r="AW33" s="278"/>
      <c r="AX33" s="278"/>
      <c r="AY33" s="278"/>
      <c r="AZ33" s="278"/>
      <c r="BA33" s="278"/>
      <c r="BB33" s="278"/>
      <c r="BC33" s="278"/>
      <c r="BD33" s="278"/>
      <c r="BE33" s="278"/>
      <c r="BF33" s="278"/>
      <c r="BG33" s="278"/>
      <c r="BH33" s="278"/>
      <c r="BI33" s="278"/>
      <c r="BJ33" s="278"/>
      <c r="BK33" s="278"/>
      <c r="BL33" s="278"/>
      <c r="BM33" s="278"/>
      <c r="BN33" s="278"/>
      <c r="BO33" s="278"/>
    </row>
    <row r="34" spans="1:67" s="279" customFormat="1" ht="8.25" customHeight="1" x14ac:dyDescent="0.3">
      <c r="A34" s="278"/>
      <c r="G34" s="776"/>
      <c r="I34" s="284"/>
      <c r="J34" s="284"/>
      <c r="K34" s="776"/>
      <c r="L34" s="776"/>
      <c r="M34" s="776"/>
      <c r="N34" s="759"/>
      <c r="O34" s="759"/>
      <c r="P34" s="759"/>
      <c r="Q34" s="759"/>
      <c r="R34" s="759"/>
      <c r="S34" s="759"/>
      <c r="T34" s="759"/>
      <c r="U34" s="759"/>
      <c r="V34" s="759"/>
      <c r="W34" s="759"/>
      <c r="X34" s="759"/>
      <c r="Y34" s="759"/>
      <c r="Z34" s="759"/>
      <c r="AA34" s="759"/>
      <c r="AB34" s="759"/>
      <c r="AC34" s="278"/>
      <c r="AD34" s="278"/>
      <c r="AE34" s="278"/>
      <c r="AF34" s="278"/>
      <c r="AG34" s="278"/>
      <c r="AH34" s="278"/>
      <c r="AI34" s="278"/>
      <c r="AJ34" s="278"/>
      <c r="AK34" s="278"/>
      <c r="AL34" s="278"/>
      <c r="AM34" s="278"/>
      <c r="AN34" s="278"/>
      <c r="AO34" s="278"/>
      <c r="AP34" s="278"/>
      <c r="AQ34" s="278"/>
      <c r="AR34" s="278"/>
      <c r="AS34" s="278"/>
      <c r="AT34" s="278"/>
      <c r="AU34" s="278"/>
      <c r="AV34" s="278"/>
      <c r="AW34" s="278"/>
      <c r="AX34" s="278"/>
      <c r="AY34" s="278"/>
      <c r="AZ34" s="278"/>
      <c r="BA34" s="278"/>
      <c r="BB34" s="278"/>
      <c r="BC34" s="278"/>
      <c r="BD34" s="278"/>
      <c r="BE34" s="278"/>
      <c r="BF34" s="278"/>
      <c r="BG34" s="278"/>
      <c r="BH34" s="278"/>
      <c r="BI34" s="278"/>
      <c r="BJ34" s="278"/>
      <c r="BK34" s="278"/>
      <c r="BL34" s="278"/>
      <c r="BM34" s="278"/>
      <c r="BN34" s="278"/>
      <c r="BO34" s="278"/>
    </row>
    <row r="35" spans="1:67" s="279" customFormat="1" ht="15" customHeight="1" thickBot="1" x14ac:dyDescent="0.35">
      <c r="A35" s="278"/>
      <c r="B35" s="1668"/>
      <c r="C35" s="1668"/>
      <c r="D35" s="1668"/>
      <c r="E35" s="1668"/>
      <c r="F35" s="1668"/>
      <c r="G35" s="776"/>
      <c r="I35" s="758"/>
      <c r="J35" s="758"/>
      <c r="K35" s="776"/>
      <c r="L35" s="776"/>
      <c r="M35" s="776"/>
      <c r="N35" s="282"/>
      <c r="O35" s="282"/>
      <c r="P35" s="282"/>
      <c r="Z35" s="278"/>
      <c r="AA35" s="278"/>
      <c r="AB35" s="278"/>
      <c r="AC35" s="278"/>
      <c r="AD35" s="278"/>
      <c r="AE35" s="278"/>
      <c r="AF35" s="278"/>
      <c r="AG35" s="278"/>
      <c r="AH35" s="278"/>
      <c r="AI35" s="278"/>
      <c r="AJ35" s="278"/>
      <c r="AK35" s="278"/>
      <c r="AL35" s="278"/>
      <c r="AM35" s="278"/>
      <c r="AN35" s="278"/>
      <c r="AO35" s="278"/>
      <c r="AP35" s="278"/>
      <c r="AQ35" s="278"/>
      <c r="AR35" s="278"/>
      <c r="AS35" s="278"/>
      <c r="AT35" s="278"/>
      <c r="AU35" s="278"/>
      <c r="AV35" s="278"/>
      <c r="AW35" s="278"/>
      <c r="AX35" s="278"/>
      <c r="AY35" s="278"/>
      <c r="AZ35" s="278"/>
      <c r="BA35" s="278"/>
      <c r="BB35" s="278"/>
      <c r="BC35" s="278"/>
      <c r="BD35" s="278"/>
      <c r="BE35" s="278"/>
      <c r="BF35" s="278"/>
      <c r="BG35" s="278"/>
      <c r="BH35" s="278"/>
      <c r="BI35" s="278"/>
      <c r="BJ35" s="278"/>
      <c r="BK35" s="278"/>
      <c r="BL35" s="278"/>
    </row>
    <row r="36" spans="1:67" s="279" customFormat="1" ht="12" customHeight="1" x14ac:dyDescent="0.3">
      <c r="A36" s="278"/>
      <c r="B36" s="1665" t="s">
        <v>52</v>
      </c>
      <c r="C36" s="1665"/>
      <c r="D36" s="1665"/>
      <c r="E36" s="778"/>
      <c r="F36" s="778"/>
      <c r="G36" s="776"/>
      <c r="K36" s="780"/>
      <c r="L36" s="780"/>
      <c r="M36" s="780"/>
      <c r="N36" s="282"/>
      <c r="O36" s="282"/>
      <c r="P36" s="282"/>
      <c r="Q36" s="282"/>
      <c r="R36" s="282"/>
      <c r="S36" s="282"/>
      <c r="T36" s="282"/>
      <c r="U36" s="282"/>
      <c r="V36" s="282"/>
      <c r="W36" s="282"/>
      <c r="X36" s="282"/>
      <c r="Y36" s="282"/>
      <c r="Z36" s="282"/>
      <c r="AA36" s="282"/>
      <c r="AB36" s="282"/>
      <c r="AC36" s="278"/>
      <c r="AD36" s="278"/>
      <c r="AE36" s="278"/>
      <c r="AF36" s="278"/>
      <c r="AG36" s="278"/>
      <c r="AH36" s="278"/>
      <c r="AI36" s="278"/>
      <c r="AJ36" s="278"/>
      <c r="AK36" s="278"/>
      <c r="AL36" s="278"/>
      <c r="AM36" s="278"/>
      <c r="AN36" s="278"/>
      <c r="AO36" s="278"/>
      <c r="AP36" s="278"/>
      <c r="AQ36" s="278"/>
      <c r="AR36" s="278"/>
      <c r="AS36" s="278"/>
      <c r="AT36" s="278"/>
      <c r="AU36" s="278"/>
      <c r="AV36" s="278"/>
      <c r="AW36" s="278"/>
      <c r="AX36" s="278"/>
      <c r="AY36" s="278"/>
      <c r="AZ36" s="278"/>
      <c r="BA36" s="278"/>
      <c r="BB36" s="278"/>
      <c r="BC36" s="278"/>
      <c r="BD36" s="278"/>
      <c r="BE36" s="278"/>
      <c r="BF36" s="278"/>
      <c r="BG36" s="278"/>
      <c r="BH36" s="278"/>
      <c r="BI36" s="278"/>
      <c r="BJ36" s="278"/>
      <c r="BK36" s="278"/>
      <c r="BL36" s="278"/>
      <c r="BM36" s="278"/>
      <c r="BN36" s="278"/>
      <c r="BO36" s="278"/>
    </row>
    <row r="37" spans="1:67" s="279" customFormat="1" ht="15" customHeight="1" x14ac:dyDescent="0.3">
      <c r="A37" s="278"/>
      <c r="B37" s="282"/>
      <c r="C37" s="282"/>
      <c r="D37" s="282"/>
      <c r="E37" s="282"/>
      <c r="F37" s="282"/>
      <c r="G37" s="282"/>
      <c r="H37" s="282"/>
      <c r="I37" s="282"/>
      <c r="J37" s="282"/>
      <c r="K37" s="282"/>
      <c r="L37" s="282"/>
      <c r="M37" s="282"/>
      <c r="N37" s="278"/>
      <c r="O37" s="282"/>
      <c r="P37" s="282"/>
      <c r="Q37" s="282"/>
      <c r="R37" s="282"/>
      <c r="S37" s="282"/>
      <c r="T37" s="777"/>
      <c r="U37" s="777"/>
      <c r="V37" s="777"/>
      <c r="W37" s="777"/>
      <c r="X37" s="777"/>
      <c r="Y37" s="777"/>
      <c r="Z37" s="777"/>
      <c r="AA37" s="777"/>
      <c r="AB37" s="777"/>
      <c r="AC37" s="278"/>
      <c r="AD37" s="278"/>
      <c r="AE37" s="278"/>
      <c r="AF37" s="278"/>
      <c r="AG37" s="278"/>
      <c r="AH37" s="278"/>
      <c r="AI37" s="278"/>
      <c r="AJ37" s="278"/>
      <c r="AK37" s="278"/>
      <c r="AL37" s="278"/>
      <c r="AM37" s="278"/>
      <c r="AN37" s="278"/>
      <c r="AO37" s="278"/>
      <c r="AP37" s="278"/>
      <c r="AQ37" s="278"/>
      <c r="AR37" s="278"/>
      <c r="AS37" s="278"/>
      <c r="AT37" s="278"/>
      <c r="AU37" s="278"/>
      <c r="AV37" s="278"/>
      <c r="AW37" s="278"/>
      <c r="AX37" s="278"/>
      <c r="AY37" s="278"/>
      <c r="AZ37" s="278"/>
      <c r="BA37" s="278"/>
      <c r="BB37" s="278"/>
      <c r="BC37" s="278"/>
      <c r="BD37" s="278"/>
      <c r="BE37" s="278"/>
      <c r="BF37" s="278"/>
      <c r="BG37" s="278"/>
      <c r="BH37" s="278"/>
      <c r="BI37" s="278"/>
      <c r="BJ37" s="278"/>
      <c r="BK37" s="278"/>
      <c r="BL37" s="278"/>
      <c r="BM37" s="278"/>
      <c r="BN37" s="278"/>
      <c r="BO37" s="278"/>
    </row>
    <row r="38" spans="1:67" s="279" customFormat="1" ht="15" customHeight="1" thickBot="1" x14ac:dyDescent="0.35">
      <c r="A38" s="284"/>
      <c r="B38" s="1668"/>
      <c r="C38" s="1668"/>
      <c r="D38" s="1668"/>
      <c r="E38" s="1668"/>
      <c r="H38" s="1669"/>
      <c r="I38" s="1669"/>
      <c r="J38" s="1669"/>
      <c r="K38" s="1669"/>
      <c r="L38" s="282"/>
      <c r="M38" s="282"/>
      <c r="N38" s="282"/>
      <c r="O38" s="282"/>
      <c r="P38" s="282"/>
      <c r="Q38" s="282"/>
      <c r="R38" s="282"/>
      <c r="S38" s="282"/>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8"/>
      <c r="AY38" s="278"/>
      <c r="AZ38" s="278"/>
      <c r="BA38" s="278"/>
      <c r="BB38" s="278"/>
      <c r="BC38" s="278"/>
      <c r="BD38" s="278"/>
      <c r="BE38" s="278"/>
      <c r="BF38" s="278"/>
      <c r="BG38" s="278"/>
      <c r="BH38" s="278"/>
      <c r="BI38" s="278"/>
      <c r="BJ38" s="278"/>
      <c r="BK38" s="278"/>
      <c r="BL38" s="278"/>
      <c r="BM38" s="278"/>
      <c r="BN38" s="278"/>
      <c r="BO38" s="278"/>
    </row>
    <row r="39" spans="1:67" s="35" customFormat="1" ht="14.4" x14ac:dyDescent="0.3">
      <c r="A39" s="279"/>
      <c r="B39" s="783" t="s">
        <v>54</v>
      </c>
      <c r="C39" s="783"/>
      <c r="D39" s="783"/>
      <c r="E39" s="282"/>
      <c r="F39" s="279"/>
      <c r="G39" s="758"/>
      <c r="H39" s="1670" t="s">
        <v>608</v>
      </c>
      <c r="I39" s="1670"/>
      <c r="J39" s="1670"/>
      <c r="K39" s="1670"/>
      <c r="L39" s="282"/>
      <c r="M39" s="282"/>
      <c r="N39" s="148"/>
      <c r="O39" s="148"/>
      <c r="P39" s="148"/>
      <c r="Q39" s="148"/>
      <c r="R39" s="148"/>
      <c r="S39" s="148"/>
      <c r="T39" s="148"/>
      <c r="U39" s="148"/>
      <c r="V39" s="148"/>
      <c r="W39" s="148"/>
      <c r="X39" s="148"/>
      <c r="Y39" s="148"/>
      <c r="Z39" s="148"/>
      <c r="AA39" s="148"/>
      <c r="AB39" s="148"/>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row>
    <row r="40" spans="1:67" s="35" customFormat="1" ht="14.4" x14ac:dyDescent="0.3">
      <c r="A40" s="278"/>
      <c r="B40" s="282"/>
      <c r="C40" s="282"/>
      <c r="D40" s="282"/>
      <c r="E40" s="282"/>
      <c r="F40" s="282"/>
      <c r="G40" s="282"/>
      <c r="H40" s="282"/>
      <c r="I40" s="282"/>
      <c r="J40" s="282"/>
      <c r="K40" s="282"/>
      <c r="L40" s="282"/>
      <c r="M40" s="282"/>
      <c r="N40" s="148"/>
      <c r="O40" s="148"/>
      <c r="P40" s="148"/>
      <c r="Q40" s="148"/>
      <c r="R40" s="148"/>
      <c r="S40" s="148"/>
      <c r="T40" s="148"/>
      <c r="U40" s="148"/>
      <c r="V40" s="148"/>
      <c r="W40" s="148"/>
      <c r="X40" s="148"/>
      <c r="Y40" s="148"/>
      <c r="Z40" s="148"/>
      <c r="AA40" s="148"/>
      <c r="AB40" s="148"/>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row>
    <row r="41" spans="1:67" s="35" customFormat="1" ht="15" thickBot="1" x14ac:dyDescent="0.35">
      <c r="A41" s="284"/>
      <c r="B41" s="1671"/>
      <c r="C41" s="1671"/>
      <c r="D41" s="1671"/>
      <c r="E41" s="1671"/>
      <c r="F41" s="282"/>
      <c r="G41" s="282"/>
      <c r="H41" s="282"/>
      <c r="I41" s="282"/>
      <c r="J41" s="282"/>
      <c r="K41" s="282"/>
      <c r="L41" s="282"/>
      <c r="M41" s="282"/>
      <c r="N41" s="148"/>
      <c r="O41" s="148"/>
      <c r="P41" s="148"/>
      <c r="Q41" s="148"/>
      <c r="R41" s="148"/>
      <c r="S41" s="148"/>
      <c r="T41" s="148"/>
      <c r="U41" s="148"/>
      <c r="V41" s="148"/>
      <c r="W41" s="148"/>
      <c r="X41" s="148"/>
      <c r="Y41" s="148"/>
      <c r="Z41" s="148"/>
      <c r="AA41" s="148"/>
      <c r="AB41" s="148"/>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row>
    <row r="42" spans="1:67" s="35" customFormat="1" ht="14.4" x14ac:dyDescent="0.3">
      <c r="A42" s="279"/>
      <c r="B42" s="1665" t="s">
        <v>55</v>
      </c>
      <c r="C42" s="1665"/>
      <c r="D42" s="1665"/>
      <c r="E42" s="282"/>
      <c r="F42" s="282"/>
      <c r="G42" s="282"/>
      <c r="H42" s="282"/>
      <c r="I42" s="282"/>
      <c r="J42" s="282"/>
      <c r="K42" s="282"/>
      <c r="L42" s="282"/>
      <c r="M42" s="282"/>
      <c r="N42" s="148"/>
      <c r="O42" s="148"/>
      <c r="P42" s="148"/>
      <c r="Q42" s="148"/>
      <c r="R42" s="148"/>
      <c r="S42" s="148"/>
      <c r="T42" s="148"/>
      <c r="U42" s="148"/>
      <c r="V42" s="148"/>
      <c r="W42" s="148"/>
      <c r="X42" s="148"/>
      <c r="Y42" s="148"/>
      <c r="Z42" s="148"/>
      <c r="AA42" s="148"/>
      <c r="AB42" s="148"/>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row>
    <row r="43" spans="1:67" s="35" customFormat="1" ht="5.0999999999999996" customHeight="1" x14ac:dyDescent="0.3">
      <c r="A43" s="278"/>
      <c r="B43" s="282"/>
      <c r="C43" s="282"/>
      <c r="D43" s="282"/>
      <c r="E43" s="282"/>
      <c r="F43" s="282"/>
      <c r="G43" s="282"/>
      <c r="H43" s="282"/>
      <c r="I43" s="282"/>
      <c r="J43" s="282"/>
      <c r="K43" s="282"/>
      <c r="L43" s="282"/>
      <c r="M43" s="282"/>
      <c r="N43" s="147"/>
      <c r="O43" s="147"/>
      <c r="P43" s="147"/>
      <c r="Q43" s="147"/>
      <c r="R43" s="147"/>
      <c r="S43" s="147"/>
      <c r="T43" s="147"/>
      <c r="U43" s="147"/>
      <c r="V43" s="147"/>
      <c r="W43" s="147"/>
      <c r="X43" s="147"/>
      <c r="Y43" s="147"/>
      <c r="Z43" s="147"/>
      <c r="AA43" s="147"/>
      <c r="AB43" s="147"/>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row>
    <row r="44" spans="1:67" x14ac:dyDescent="0.3">
      <c r="A44" s="1666" t="s">
        <v>21</v>
      </c>
      <c r="B44" s="1666"/>
      <c r="C44" s="1666"/>
      <c r="D44" s="1666"/>
      <c r="E44" s="1666"/>
      <c r="F44" s="1666"/>
      <c r="G44" s="1666"/>
      <c r="H44" s="1666"/>
      <c r="I44" s="1666"/>
      <c r="J44" s="1666"/>
      <c r="K44" s="1666"/>
      <c r="L44" s="1666"/>
      <c r="M44" s="1666"/>
    </row>
    <row r="45" spans="1:67" ht="33.75" customHeight="1" x14ac:dyDescent="0.3">
      <c r="A45" s="1666"/>
      <c r="B45" s="1666"/>
      <c r="C45" s="1666"/>
      <c r="D45" s="1666"/>
      <c r="E45" s="1666"/>
      <c r="F45" s="1666"/>
      <c r="G45" s="1666"/>
      <c r="H45" s="1666"/>
      <c r="I45" s="1666"/>
      <c r="J45" s="1666"/>
      <c r="K45" s="1666"/>
      <c r="L45" s="1666"/>
      <c r="M45" s="1666"/>
    </row>
    <row r="46" spans="1:67" x14ac:dyDescent="0.3">
      <c r="A46" s="759"/>
      <c r="B46" s="759"/>
      <c r="C46" s="759"/>
      <c r="D46" s="759"/>
      <c r="E46" s="759"/>
      <c r="F46" s="759"/>
      <c r="G46" s="759"/>
      <c r="H46" s="759"/>
      <c r="I46" s="759"/>
      <c r="J46" s="759"/>
      <c r="K46" s="759"/>
      <c r="L46" s="759"/>
      <c r="M46" s="759"/>
    </row>
    <row r="47" spans="1:67" ht="14.4" x14ac:dyDescent="0.3">
      <c r="A47" s="1667" t="s">
        <v>406</v>
      </c>
      <c r="B47" s="1667"/>
      <c r="C47" s="1667"/>
      <c r="D47" s="1667"/>
      <c r="E47" s="1667"/>
      <c r="F47" s="1667"/>
      <c r="G47" s="784"/>
      <c r="H47" s="282" t="s">
        <v>57</v>
      </c>
      <c r="I47" s="785"/>
      <c r="J47" s="282" t="s">
        <v>56</v>
      </c>
      <c r="K47" s="785"/>
      <c r="L47" s="776"/>
      <c r="M47" s="282"/>
    </row>
    <row r="48" spans="1:67" x14ac:dyDescent="0.3">
      <c r="A48" s="282"/>
      <c r="B48" s="282"/>
      <c r="C48" s="282"/>
      <c r="D48" s="282"/>
      <c r="E48" s="282"/>
      <c r="F48" s="282"/>
      <c r="G48" s="282"/>
      <c r="H48" s="282"/>
      <c r="I48" s="282"/>
      <c r="J48" s="282"/>
      <c r="K48" s="282"/>
      <c r="L48" s="282"/>
      <c r="M48" s="282"/>
    </row>
    <row r="49" spans="1:13" ht="14.4" thickBot="1" x14ac:dyDescent="0.35">
      <c r="A49" s="761"/>
      <c r="B49" s="762"/>
      <c r="C49" s="762"/>
      <c r="D49" s="762"/>
      <c r="E49" s="762"/>
      <c r="F49" s="762"/>
      <c r="G49" s="760"/>
      <c r="H49" s="760"/>
      <c r="I49" s="760"/>
      <c r="J49" s="278"/>
      <c r="K49" s="278"/>
      <c r="L49" s="278"/>
      <c r="M49" s="278"/>
    </row>
    <row r="50" spans="1:13" x14ac:dyDescent="0.3">
      <c r="A50" s="760" t="s">
        <v>58</v>
      </c>
      <c r="B50" s="278"/>
      <c r="C50" s="278"/>
      <c r="D50" s="278"/>
      <c r="E50" s="278"/>
      <c r="F50" s="278"/>
      <c r="G50" s="278"/>
      <c r="H50" s="1656" t="s">
        <v>665</v>
      </c>
      <c r="I50" s="1657"/>
      <c r="J50" s="1657"/>
      <c r="K50" s="1658"/>
      <c r="L50" s="278"/>
      <c r="M50" s="278"/>
    </row>
    <row r="51" spans="1:13" x14ac:dyDescent="0.3">
      <c r="A51" s="278"/>
      <c r="B51" s="282"/>
      <c r="C51" s="282"/>
      <c r="D51" s="282"/>
      <c r="E51" s="282"/>
      <c r="F51" s="282"/>
      <c r="G51" s="282"/>
      <c r="H51" s="1659"/>
      <c r="I51" s="1660"/>
      <c r="J51" s="1660"/>
      <c r="K51" s="1661"/>
      <c r="L51" s="282"/>
      <c r="M51" s="282"/>
    </row>
    <row r="52" spans="1:13" ht="5.0999999999999996" customHeight="1" x14ac:dyDescent="0.3">
      <c r="B52" s="148"/>
      <c r="D52" s="148"/>
      <c r="H52" s="1659"/>
      <c r="I52" s="1660"/>
      <c r="J52" s="1660"/>
      <c r="K52" s="1661"/>
    </row>
    <row r="53" spans="1:13" ht="5.0999999999999996" customHeight="1" x14ac:dyDescent="0.3">
      <c r="B53" s="148"/>
      <c r="D53" s="148"/>
      <c r="H53" s="1659"/>
      <c r="I53" s="1660"/>
      <c r="J53" s="1660"/>
      <c r="K53" s="1661"/>
    </row>
    <row r="54" spans="1:13" ht="5.0999999999999996" customHeight="1" x14ac:dyDescent="0.3">
      <c r="B54" s="148"/>
      <c r="D54" s="148"/>
      <c r="H54" s="1659"/>
      <c r="I54" s="1660"/>
      <c r="J54" s="1660"/>
      <c r="K54" s="1661"/>
    </row>
    <row r="55" spans="1:13" ht="5.0999999999999996" customHeight="1" x14ac:dyDescent="0.3">
      <c r="B55" s="148"/>
      <c r="D55" s="148"/>
      <c r="H55" s="1659"/>
      <c r="I55" s="1660"/>
      <c r="J55" s="1660"/>
      <c r="K55" s="1661"/>
    </row>
    <row r="56" spans="1:13" ht="5.0999999999999996" customHeight="1" x14ac:dyDescent="0.3">
      <c r="B56" s="148"/>
      <c r="D56" s="148"/>
      <c r="H56" s="1659"/>
      <c r="I56" s="1660"/>
      <c r="J56" s="1660"/>
      <c r="K56" s="1661"/>
    </row>
    <row r="57" spans="1:13" ht="5.0999999999999996" customHeight="1" x14ac:dyDescent="0.3">
      <c r="B57" s="148"/>
      <c r="D57" s="148"/>
      <c r="H57" s="1659"/>
      <c r="I57" s="1660"/>
      <c r="J57" s="1660"/>
      <c r="K57" s="1661"/>
    </row>
    <row r="58" spans="1:13" ht="5.0999999999999996" customHeight="1" x14ac:dyDescent="0.3">
      <c r="B58" s="148"/>
      <c r="D58" s="148"/>
      <c r="H58" s="1659"/>
      <c r="I58" s="1660"/>
      <c r="J58" s="1660"/>
      <c r="K58" s="1661"/>
    </row>
    <row r="59" spans="1:13" ht="5.0999999999999996" customHeight="1" x14ac:dyDescent="0.3">
      <c r="B59" s="148"/>
      <c r="D59" s="148"/>
      <c r="H59" s="1659"/>
      <c r="I59" s="1660"/>
      <c r="J59" s="1660"/>
      <c r="K59" s="1661"/>
    </row>
    <row r="60" spans="1:13" ht="5.0999999999999996" customHeight="1" thickBot="1" x14ac:dyDescent="0.35">
      <c r="B60" s="148"/>
      <c r="D60" s="148"/>
      <c r="H60" s="1662"/>
      <c r="I60" s="1663"/>
      <c r="J60" s="1663"/>
      <c r="K60" s="1664"/>
    </row>
    <row r="61" spans="1:13" x14ac:dyDescent="0.3">
      <c r="B61" s="148"/>
      <c r="D61" s="148"/>
    </row>
    <row r="62" spans="1:13" x14ac:dyDescent="0.3">
      <c r="B62" s="148"/>
      <c r="D62" s="148"/>
    </row>
    <row r="63" spans="1:13" x14ac:dyDescent="0.3">
      <c r="B63" s="148"/>
      <c r="D63" s="148"/>
    </row>
    <row r="64" spans="1:13" x14ac:dyDescent="0.3">
      <c r="B64" s="148"/>
      <c r="D64" s="148"/>
    </row>
    <row r="65" spans="2:4" x14ac:dyDescent="0.3">
      <c r="B65" s="148"/>
      <c r="D65" s="148"/>
    </row>
    <row r="66" spans="2:4" x14ac:dyDescent="0.3">
      <c r="B66" s="148"/>
      <c r="D66" s="148"/>
    </row>
    <row r="67" spans="2:4" x14ac:dyDescent="0.3">
      <c r="B67" s="148"/>
      <c r="D67" s="148"/>
    </row>
    <row r="68" spans="2:4" x14ac:dyDescent="0.3">
      <c r="B68" s="148"/>
      <c r="D68" s="148"/>
    </row>
    <row r="69" spans="2:4" x14ac:dyDescent="0.3">
      <c r="B69" s="148"/>
      <c r="D69" s="148"/>
    </row>
    <row r="70" spans="2:4" x14ac:dyDescent="0.3">
      <c r="B70" s="148"/>
      <c r="D70" s="148"/>
    </row>
    <row r="71" spans="2:4" x14ac:dyDescent="0.3">
      <c r="B71" s="148"/>
      <c r="D71" s="148"/>
    </row>
    <row r="72" spans="2:4" x14ac:dyDescent="0.3">
      <c r="B72" s="148"/>
      <c r="D72" s="148"/>
    </row>
    <row r="73" spans="2:4" x14ac:dyDescent="0.3">
      <c r="B73" s="148"/>
      <c r="D73" s="148"/>
    </row>
    <row r="74" spans="2:4" x14ac:dyDescent="0.3">
      <c r="B74" s="148"/>
      <c r="D74" s="148"/>
    </row>
    <row r="75" spans="2:4" x14ac:dyDescent="0.3">
      <c r="B75" s="148"/>
      <c r="D75" s="148"/>
    </row>
    <row r="76" spans="2:4" x14ac:dyDescent="0.3">
      <c r="B76" s="148"/>
      <c r="D76" s="148"/>
    </row>
    <row r="77" spans="2:4" x14ac:dyDescent="0.3">
      <c r="B77" s="148"/>
      <c r="D77" s="148"/>
    </row>
    <row r="78" spans="2:4" x14ac:dyDescent="0.3">
      <c r="B78" s="148"/>
      <c r="D78" s="148"/>
    </row>
    <row r="79" spans="2:4" x14ac:dyDescent="0.3">
      <c r="B79" s="148"/>
      <c r="D79" s="148"/>
    </row>
    <row r="80" spans="2:4" x14ac:dyDescent="0.3">
      <c r="B80" s="148"/>
      <c r="D80" s="148"/>
    </row>
    <row r="81" spans="2:4" x14ac:dyDescent="0.3">
      <c r="B81" s="148"/>
      <c r="D81" s="148"/>
    </row>
    <row r="82" spans="2:4" x14ac:dyDescent="0.3">
      <c r="B82" s="148"/>
      <c r="D82" s="148"/>
    </row>
    <row r="83" spans="2:4" x14ac:dyDescent="0.3">
      <c r="B83" s="148"/>
      <c r="D83" s="148"/>
    </row>
    <row r="84" spans="2:4" x14ac:dyDescent="0.3">
      <c r="B84" s="148"/>
      <c r="D84" s="148"/>
    </row>
    <row r="85" spans="2:4" x14ac:dyDescent="0.3">
      <c r="B85" s="148"/>
      <c r="D85" s="148"/>
    </row>
    <row r="86" spans="2:4" x14ac:dyDescent="0.3">
      <c r="B86" s="148"/>
      <c r="D86" s="148"/>
    </row>
    <row r="87" spans="2:4" x14ac:dyDescent="0.3">
      <c r="B87" s="148"/>
      <c r="D87" s="148"/>
    </row>
    <row r="88" spans="2:4" x14ac:dyDescent="0.3">
      <c r="B88" s="148"/>
      <c r="D88" s="148"/>
    </row>
    <row r="89" spans="2:4" x14ac:dyDescent="0.3">
      <c r="B89" s="148"/>
      <c r="D89" s="148"/>
    </row>
    <row r="90" spans="2:4" x14ac:dyDescent="0.3">
      <c r="B90" s="148"/>
      <c r="D90" s="148"/>
    </row>
    <row r="91" spans="2:4" x14ac:dyDescent="0.3">
      <c r="B91" s="148"/>
      <c r="D91" s="148"/>
    </row>
    <row r="92" spans="2:4" x14ac:dyDescent="0.3">
      <c r="B92" s="148"/>
      <c r="D92" s="148"/>
    </row>
    <row r="93" spans="2:4" x14ac:dyDescent="0.3">
      <c r="B93" s="148"/>
      <c r="D93" s="148"/>
    </row>
    <row r="94" spans="2:4" x14ac:dyDescent="0.3">
      <c r="B94" s="148"/>
      <c r="D94" s="148"/>
    </row>
    <row r="95" spans="2:4" x14ac:dyDescent="0.3">
      <c r="B95" s="148"/>
      <c r="D95" s="148"/>
    </row>
    <row r="96" spans="2:4" x14ac:dyDescent="0.3">
      <c r="B96" s="148"/>
      <c r="D96" s="148"/>
    </row>
    <row r="97" spans="2:4" x14ac:dyDescent="0.3">
      <c r="B97" s="148"/>
      <c r="D97" s="148"/>
    </row>
    <row r="98" spans="2:4" x14ac:dyDescent="0.3">
      <c r="B98" s="148"/>
      <c r="D98" s="148"/>
    </row>
    <row r="99" spans="2:4" x14ac:dyDescent="0.3">
      <c r="B99" s="148"/>
      <c r="D99" s="148"/>
    </row>
    <row r="100" spans="2:4" x14ac:dyDescent="0.3">
      <c r="B100" s="148"/>
      <c r="D100" s="148"/>
    </row>
    <row r="101" spans="2:4" x14ac:dyDescent="0.3">
      <c r="B101" s="148"/>
      <c r="D101" s="148"/>
    </row>
    <row r="102" spans="2:4" x14ac:dyDescent="0.3">
      <c r="B102" s="148"/>
      <c r="D102" s="148"/>
    </row>
    <row r="103" spans="2:4" x14ac:dyDescent="0.3">
      <c r="B103" s="148"/>
      <c r="D103" s="148"/>
    </row>
    <row r="104" spans="2:4" x14ac:dyDescent="0.3">
      <c r="B104" s="148"/>
      <c r="D104" s="148"/>
    </row>
    <row r="105" spans="2:4" x14ac:dyDescent="0.3">
      <c r="B105" s="148"/>
      <c r="D105" s="148"/>
    </row>
    <row r="106" spans="2:4" x14ac:dyDescent="0.3">
      <c r="B106" s="148"/>
      <c r="D106" s="148"/>
    </row>
    <row r="107" spans="2:4" x14ac:dyDescent="0.3">
      <c r="B107" s="148"/>
      <c r="D107" s="148"/>
    </row>
    <row r="108" spans="2:4" x14ac:dyDescent="0.3">
      <c r="B108" s="148"/>
      <c r="D108" s="148"/>
    </row>
    <row r="109" spans="2:4" x14ac:dyDescent="0.3">
      <c r="B109" s="148"/>
      <c r="D109" s="148"/>
    </row>
    <row r="110" spans="2:4" x14ac:dyDescent="0.3">
      <c r="B110" s="148"/>
      <c r="D110" s="148"/>
    </row>
    <row r="111" spans="2:4" x14ac:dyDescent="0.3">
      <c r="B111" s="148"/>
      <c r="D111" s="148"/>
    </row>
    <row r="112" spans="2:4" x14ac:dyDescent="0.3">
      <c r="B112" s="148"/>
      <c r="D112" s="148"/>
    </row>
    <row r="113" spans="2:4" x14ac:dyDescent="0.3">
      <c r="B113" s="148"/>
      <c r="D113" s="148"/>
    </row>
    <row r="114" spans="2:4" x14ac:dyDescent="0.3">
      <c r="B114" s="148"/>
      <c r="D114" s="148"/>
    </row>
    <row r="115" spans="2:4" x14ac:dyDescent="0.3">
      <c r="B115" s="148"/>
      <c r="D115" s="148"/>
    </row>
    <row r="116" spans="2:4" x14ac:dyDescent="0.3">
      <c r="B116" s="148"/>
      <c r="D116" s="148"/>
    </row>
    <row r="117" spans="2:4" x14ac:dyDescent="0.3">
      <c r="B117" s="148"/>
      <c r="D117" s="148"/>
    </row>
    <row r="118" spans="2:4" x14ac:dyDescent="0.3">
      <c r="B118" s="148"/>
      <c r="D118" s="148"/>
    </row>
    <row r="119" spans="2:4" x14ac:dyDescent="0.3">
      <c r="B119" s="148"/>
      <c r="D119" s="148"/>
    </row>
    <row r="120" spans="2:4" x14ac:dyDescent="0.3">
      <c r="B120" s="148"/>
      <c r="D120" s="148"/>
    </row>
    <row r="121" spans="2:4" x14ac:dyDescent="0.3">
      <c r="B121" s="148"/>
      <c r="D121" s="148"/>
    </row>
    <row r="122" spans="2:4" x14ac:dyDescent="0.3">
      <c r="B122" s="148"/>
      <c r="D122" s="148"/>
    </row>
    <row r="123" spans="2:4" x14ac:dyDescent="0.3">
      <c r="B123" s="148"/>
      <c r="D123" s="148"/>
    </row>
    <row r="124" spans="2:4" x14ac:dyDescent="0.3">
      <c r="B124" s="148"/>
      <c r="D124" s="148"/>
    </row>
    <row r="125" spans="2:4" x14ac:dyDescent="0.3">
      <c r="B125" s="148"/>
      <c r="D125" s="148"/>
    </row>
    <row r="126" spans="2:4" x14ac:dyDescent="0.3">
      <c r="B126" s="148"/>
      <c r="D126" s="148"/>
    </row>
    <row r="127" spans="2:4" x14ac:dyDescent="0.3">
      <c r="B127" s="148"/>
      <c r="D127" s="148"/>
    </row>
    <row r="128" spans="2:4" x14ac:dyDescent="0.3">
      <c r="B128" s="148"/>
      <c r="D128" s="148"/>
    </row>
    <row r="129" spans="2:4" x14ac:dyDescent="0.3">
      <c r="B129" s="148"/>
      <c r="D129" s="148"/>
    </row>
    <row r="130" spans="2:4" x14ac:dyDescent="0.3">
      <c r="B130" s="148"/>
      <c r="D130" s="148"/>
    </row>
    <row r="131" spans="2:4" x14ac:dyDescent="0.3">
      <c r="B131" s="148"/>
      <c r="D131" s="148"/>
    </row>
    <row r="132" spans="2:4" x14ac:dyDescent="0.3">
      <c r="B132" s="148"/>
      <c r="D132" s="148"/>
    </row>
    <row r="133" spans="2:4" x14ac:dyDescent="0.3">
      <c r="B133" s="148"/>
      <c r="D133" s="148"/>
    </row>
    <row r="134" spans="2:4" x14ac:dyDescent="0.3">
      <c r="B134" s="148"/>
      <c r="D134" s="148"/>
    </row>
    <row r="135" spans="2:4" x14ac:dyDescent="0.3">
      <c r="B135" s="148"/>
      <c r="D135" s="148"/>
    </row>
    <row r="136" spans="2:4" x14ac:dyDescent="0.3">
      <c r="B136" s="148"/>
      <c r="D136" s="148"/>
    </row>
    <row r="137" spans="2:4" x14ac:dyDescent="0.3">
      <c r="B137" s="148"/>
      <c r="D137" s="148"/>
    </row>
    <row r="138" spans="2:4" x14ac:dyDescent="0.3">
      <c r="B138" s="148"/>
      <c r="D138" s="148"/>
    </row>
    <row r="139" spans="2:4" x14ac:dyDescent="0.3">
      <c r="B139" s="148"/>
      <c r="D139" s="148"/>
    </row>
    <row r="140" spans="2:4" x14ac:dyDescent="0.3">
      <c r="B140" s="148"/>
      <c r="D140" s="148"/>
    </row>
    <row r="141" spans="2:4" x14ac:dyDescent="0.3">
      <c r="B141" s="148"/>
      <c r="D141" s="148"/>
    </row>
    <row r="142" spans="2:4" x14ac:dyDescent="0.3">
      <c r="B142" s="148"/>
      <c r="D142" s="148"/>
    </row>
    <row r="143" spans="2:4" x14ac:dyDescent="0.3">
      <c r="B143" s="148"/>
      <c r="D143" s="148"/>
    </row>
    <row r="144" spans="2:4" x14ac:dyDescent="0.3">
      <c r="B144" s="148"/>
      <c r="D144" s="148"/>
    </row>
    <row r="145" spans="2:4" x14ac:dyDescent="0.3">
      <c r="B145" s="148"/>
      <c r="D145" s="148"/>
    </row>
    <row r="146" spans="2:4" x14ac:dyDescent="0.3">
      <c r="B146" s="148"/>
      <c r="D146" s="148"/>
    </row>
    <row r="147" spans="2:4" x14ac:dyDescent="0.3">
      <c r="B147" s="148"/>
      <c r="D147" s="148"/>
    </row>
    <row r="148" spans="2:4" x14ac:dyDescent="0.3">
      <c r="B148" s="148"/>
      <c r="D148" s="148"/>
    </row>
    <row r="149" spans="2:4" x14ac:dyDescent="0.3">
      <c r="B149" s="148"/>
      <c r="D149" s="148"/>
    </row>
    <row r="150" spans="2:4" x14ac:dyDescent="0.3">
      <c r="B150" s="148"/>
      <c r="D150" s="148"/>
    </row>
    <row r="151" spans="2:4" x14ac:dyDescent="0.3">
      <c r="B151" s="148"/>
      <c r="D151" s="148"/>
    </row>
    <row r="152" spans="2:4" x14ac:dyDescent="0.3">
      <c r="B152" s="148"/>
      <c r="D152" s="148"/>
    </row>
    <row r="153" spans="2:4" x14ac:dyDescent="0.3">
      <c r="B153" s="148"/>
      <c r="D153" s="148"/>
    </row>
    <row r="154" spans="2:4" x14ac:dyDescent="0.3">
      <c r="B154" s="148"/>
      <c r="D154" s="148"/>
    </row>
    <row r="155" spans="2:4" x14ac:dyDescent="0.3">
      <c r="B155" s="148"/>
      <c r="D155" s="148"/>
    </row>
    <row r="156" spans="2:4" x14ac:dyDescent="0.3">
      <c r="B156" s="148"/>
      <c r="D156" s="148"/>
    </row>
    <row r="157" spans="2:4" x14ac:dyDescent="0.3">
      <c r="B157" s="148"/>
      <c r="D157" s="148"/>
    </row>
    <row r="158" spans="2:4" x14ac:dyDescent="0.3">
      <c r="B158" s="148"/>
      <c r="D158" s="148"/>
    </row>
    <row r="159" spans="2:4" x14ac:dyDescent="0.3">
      <c r="B159" s="148"/>
      <c r="D159" s="148"/>
    </row>
    <row r="160" spans="2:4" x14ac:dyDescent="0.3">
      <c r="B160" s="148"/>
      <c r="D160" s="148"/>
    </row>
    <row r="161" spans="2:4" x14ac:dyDescent="0.3">
      <c r="B161" s="148"/>
      <c r="D161" s="148"/>
    </row>
    <row r="162" spans="2:4" x14ac:dyDescent="0.3">
      <c r="B162" s="148"/>
      <c r="D162" s="148"/>
    </row>
    <row r="163" spans="2:4" x14ac:dyDescent="0.3">
      <c r="B163" s="148"/>
      <c r="D163" s="148"/>
    </row>
    <row r="164" spans="2:4" x14ac:dyDescent="0.3">
      <c r="B164" s="148"/>
      <c r="D164" s="148"/>
    </row>
    <row r="165" spans="2:4" x14ac:dyDescent="0.3">
      <c r="B165" s="148"/>
      <c r="D165" s="148"/>
    </row>
    <row r="166" spans="2:4" x14ac:dyDescent="0.3">
      <c r="B166" s="148"/>
      <c r="D166" s="148"/>
    </row>
    <row r="167" spans="2:4" x14ac:dyDescent="0.3">
      <c r="B167" s="148"/>
      <c r="D167" s="148"/>
    </row>
    <row r="168" spans="2:4" x14ac:dyDescent="0.3">
      <c r="B168" s="148"/>
      <c r="D168" s="148"/>
    </row>
    <row r="169" spans="2:4" x14ac:dyDescent="0.3">
      <c r="B169" s="148"/>
      <c r="D169" s="148"/>
    </row>
    <row r="170" spans="2:4" x14ac:dyDescent="0.3">
      <c r="B170" s="148"/>
      <c r="D170" s="148"/>
    </row>
    <row r="171" spans="2:4" x14ac:dyDescent="0.3">
      <c r="B171" s="148"/>
      <c r="D171" s="148"/>
    </row>
    <row r="172" spans="2:4" x14ac:dyDescent="0.3">
      <c r="B172" s="148"/>
      <c r="D172" s="148"/>
    </row>
    <row r="173" spans="2:4" x14ac:dyDescent="0.3">
      <c r="B173" s="148"/>
      <c r="D173" s="148"/>
    </row>
    <row r="174" spans="2:4" x14ac:dyDescent="0.3">
      <c r="B174" s="148"/>
      <c r="D174" s="148"/>
    </row>
    <row r="175" spans="2:4" x14ac:dyDescent="0.3">
      <c r="B175" s="148"/>
      <c r="D175" s="148"/>
    </row>
    <row r="176" spans="2:4" x14ac:dyDescent="0.3">
      <c r="B176" s="148"/>
      <c r="D176" s="148"/>
    </row>
    <row r="177" spans="2:4" x14ac:dyDescent="0.3">
      <c r="B177" s="148"/>
      <c r="D177" s="148"/>
    </row>
    <row r="178" spans="2:4" x14ac:dyDescent="0.3">
      <c r="B178" s="148"/>
      <c r="D178" s="148"/>
    </row>
    <row r="179" spans="2:4" x14ac:dyDescent="0.3">
      <c r="B179" s="148"/>
      <c r="D179" s="148"/>
    </row>
    <row r="180" spans="2:4" x14ac:dyDescent="0.3">
      <c r="B180" s="148"/>
      <c r="D180" s="148"/>
    </row>
    <row r="181" spans="2:4" x14ac:dyDescent="0.3">
      <c r="B181" s="148"/>
      <c r="D181" s="148"/>
    </row>
    <row r="182" spans="2:4" x14ac:dyDescent="0.3">
      <c r="B182" s="148"/>
      <c r="D182" s="148"/>
    </row>
    <row r="183" spans="2:4" x14ac:dyDescent="0.3">
      <c r="B183" s="148"/>
      <c r="D183" s="148"/>
    </row>
    <row r="184" spans="2:4" x14ac:dyDescent="0.3">
      <c r="B184" s="148"/>
      <c r="D184" s="148"/>
    </row>
    <row r="185" spans="2:4" x14ac:dyDescent="0.3">
      <c r="B185" s="148"/>
      <c r="D185" s="148"/>
    </row>
    <row r="186" spans="2:4" x14ac:dyDescent="0.3">
      <c r="B186" s="148"/>
      <c r="D186" s="148"/>
    </row>
    <row r="187" spans="2:4" x14ac:dyDescent="0.3">
      <c r="B187" s="148"/>
      <c r="D187" s="148"/>
    </row>
    <row r="188" spans="2:4" x14ac:dyDescent="0.3">
      <c r="B188" s="148"/>
      <c r="D188" s="148"/>
    </row>
    <row r="189" spans="2:4" x14ac:dyDescent="0.3">
      <c r="B189" s="148"/>
      <c r="D189" s="148"/>
    </row>
    <row r="190" spans="2:4" x14ac:dyDescent="0.3">
      <c r="B190" s="148"/>
      <c r="D190" s="148"/>
    </row>
    <row r="191" spans="2:4" x14ac:dyDescent="0.3">
      <c r="B191" s="148"/>
      <c r="D191" s="148"/>
    </row>
    <row r="192" spans="2:4" x14ac:dyDescent="0.3">
      <c r="B192" s="148"/>
      <c r="D192" s="148"/>
    </row>
    <row r="193" spans="2:4" x14ac:dyDescent="0.3">
      <c r="B193" s="148"/>
      <c r="D193" s="148"/>
    </row>
    <row r="194" spans="2:4" x14ac:dyDescent="0.3">
      <c r="B194" s="148"/>
      <c r="D194" s="148"/>
    </row>
    <row r="195" spans="2:4" x14ac:dyDescent="0.3">
      <c r="B195" s="148"/>
      <c r="D195" s="148"/>
    </row>
    <row r="196" spans="2:4" x14ac:dyDescent="0.3">
      <c r="B196" s="148"/>
      <c r="D196" s="148"/>
    </row>
    <row r="197" spans="2:4" x14ac:dyDescent="0.3">
      <c r="B197" s="148"/>
      <c r="D197" s="148"/>
    </row>
    <row r="198" spans="2:4" x14ac:dyDescent="0.3">
      <c r="B198" s="148"/>
      <c r="D198" s="148"/>
    </row>
    <row r="199" spans="2:4" x14ac:dyDescent="0.3">
      <c r="B199" s="148"/>
      <c r="D199" s="148"/>
    </row>
    <row r="200" spans="2:4" x14ac:dyDescent="0.3">
      <c r="B200" s="148"/>
      <c r="D200" s="148"/>
    </row>
    <row r="201" spans="2:4" x14ac:dyDescent="0.3">
      <c r="B201" s="148"/>
      <c r="D201" s="148"/>
    </row>
    <row r="202" spans="2:4" x14ac:dyDescent="0.3">
      <c r="B202" s="148"/>
      <c r="D202" s="148"/>
    </row>
    <row r="203" spans="2:4" x14ac:dyDescent="0.3">
      <c r="B203" s="148"/>
      <c r="D203" s="148"/>
    </row>
    <row r="204" spans="2:4" x14ac:dyDescent="0.3">
      <c r="B204" s="148"/>
      <c r="D204" s="148"/>
    </row>
    <row r="205" spans="2:4" x14ac:dyDescent="0.3">
      <c r="B205" s="148"/>
      <c r="D205" s="148"/>
    </row>
    <row r="206" spans="2:4" x14ac:dyDescent="0.3">
      <c r="B206" s="148"/>
      <c r="D206" s="148"/>
    </row>
    <row r="207" spans="2:4" x14ac:dyDescent="0.3">
      <c r="B207" s="148"/>
      <c r="D207" s="148"/>
    </row>
    <row r="208" spans="2:4" x14ac:dyDescent="0.3">
      <c r="B208" s="148"/>
      <c r="D208" s="148"/>
    </row>
    <row r="209" spans="2:4" x14ac:dyDescent="0.3">
      <c r="B209" s="148"/>
      <c r="D209" s="148"/>
    </row>
    <row r="210" spans="2:4" x14ac:dyDescent="0.3">
      <c r="B210" s="148"/>
      <c r="D210" s="148"/>
    </row>
    <row r="211" spans="2:4" x14ac:dyDescent="0.3">
      <c r="B211" s="148"/>
      <c r="D211" s="148"/>
    </row>
    <row r="212" spans="2:4" x14ac:dyDescent="0.3">
      <c r="B212" s="148"/>
      <c r="D212" s="148"/>
    </row>
    <row r="213" spans="2:4" x14ac:dyDescent="0.3">
      <c r="B213" s="148"/>
      <c r="D213" s="148"/>
    </row>
    <row r="214" spans="2:4" x14ac:dyDescent="0.3">
      <c r="B214" s="148"/>
      <c r="D214" s="148"/>
    </row>
  </sheetData>
  <customSheetViews>
    <customSheetView guid="{737FBFD5-CE93-4961-AB5C-F35422E126FB}" scale="120" showGridLines="0" printArea="1">
      <selection activeCell="C14" sqref="C14:M15"/>
      <pageMargins left="0.5" right="0.25" top="0.5" bottom="0.25" header="0.3" footer="0.3"/>
      <pageSetup scale="98" orientation="portrait" r:id="rId1"/>
      <headerFooter alignWithMargins="0"/>
    </customSheetView>
    <customSheetView guid="{EDBCCE45-0D94-4979-AAEC-2B9EE54B95A8}" scale="120" showGridLines="0" printArea="1" topLeftCell="A15">
      <selection activeCell="C11" sqref="C11:M12"/>
      <pageMargins left="0.5" right="0.25" top="0.5" bottom="0.25" header="0.3" footer="0.3"/>
      <pageSetup scale="98" orientation="portrait" r:id="rId2"/>
      <headerFooter alignWithMargins="0"/>
    </customSheetView>
  </customSheetViews>
  <mergeCells count="28">
    <mergeCell ref="A1:M2"/>
    <mergeCell ref="A3:M4"/>
    <mergeCell ref="D19:M19"/>
    <mergeCell ref="D20:M20"/>
    <mergeCell ref="A6:M6"/>
    <mergeCell ref="C11:M12"/>
    <mergeCell ref="C14:M15"/>
    <mergeCell ref="C17:M18"/>
    <mergeCell ref="C8:M9"/>
    <mergeCell ref="D21:M21"/>
    <mergeCell ref="D24:M24"/>
    <mergeCell ref="D25:M25"/>
    <mergeCell ref="D22:M22"/>
    <mergeCell ref="D26:J26"/>
    <mergeCell ref="D27:J27"/>
    <mergeCell ref="C28:M29"/>
    <mergeCell ref="H50:K60"/>
    <mergeCell ref="B42:D42"/>
    <mergeCell ref="A44:M45"/>
    <mergeCell ref="A47:F47"/>
    <mergeCell ref="B38:E38"/>
    <mergeCell ref="H38:K38"/>
    <mergeCell ref="H39:K39"/>
    <mergeCell ref="B41:E41"/>
    <mergeCell ref="B35:F35"/>
    <mergeCell ref="B36:D36"/>
    <mergeCell ref="B33:H33"/>
    <mergeCell ref="A30:M30"/>
  </mergeCells>
  <phoneticPr fontId="58" type="noConversion"/>
  <pageMargins left="0.5" right="0.25" top="0.5" bottom="0.25" header="0.3" footer="0.3"/>
  <pageSetup scale="98" orientation="portrait"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1:BJ299"/>
  <sheetViews>
    <sheetView showGridLines="0" zoomScaleNormal="100" workbookViewId="0">
      <selection activeCell="C5" sqref="C5:AP6"/>
    </sheetView>
  </sheetViews>
  <sheetFormatPr defaultColWidth="9.33203125" defaultRowHeight="14.4" x14ac:dyDescent="0.3"/>
  <cols>
    <col min="1" max="1" width="1.6640625" style="569" customWidth="1"/>
    <col min="2" max="2" width="2.33203125" style="266" customWidth="1"/>
    <col min="3" max="17" width="2.33203125" style="569" customWidth="1"/>
    <col min="18" max="18" width="3.33203125" style="569" customWidth="1"/>
    <col min="19" max="20" width="2.33203125" style="569" customWidth="1"/>
    <col min="21" max="21" width="2.6640625" style="569" customWidth="1"/>
    <col min="22" max="34" width="2.33203125" style="569" customWidth="1"/>
    <col min="35" max="35" width="3.33203125" style="569" customWidth="1"/>
    <col min="36" max="39" width="2.33203125" style="569" customWidth="1"/>
    <col min="40" max="40" width="3.33203125" style="569" customWidth="1"/>
    <col min="41" max="59" width="2.33203125" style="569" customWidth="1"/>
    <col min="60" max="61" width="9.33203125" style="569"/>
    <col min="62" max="62" width="9.33203125" style="967" customWidth="1"/>
    <col min="63" max="16384" width="9.33203125" style="569"/>
  </cols>
  <sheetData>
    <row r="1" spans="2:62" ht="15" customHeight="1" x14ac:dyDescent="0.3">
      <c r="B1" s="1295" t="s">
        <v>1169</v>
      </c>
      <c r="C1" s="1296"/>
      <c r="D1" s="1296"/>
      <c r="E1" s="1296"/>
      <c r="F1" s="1296"/>
      <c r="G1" s="1296"/>
      <c r="H1" s="1296"/>
      <c r="I1" s="1296"/>
      <c r="J1" s="1296"/>
      <c r="K1" s="1296"/>
      <c r="L1" s="1296"/>
      <c r="M1" s="1296"/>
      <c r="N1" s="1296"/>
      <c r="O1" s="1296"/>
      <c r="P1" s="1296"/>
      <c r="Q1" s="1296"/>
      <c r="R1" s="1296"/>
      <c r="S1" s="1296"/>
      <c r="T1" s="1296"/>
      <c r="U1" s="1296"/>
      <c r="V1" s="1296"/>
      <c r="W1" s="1296"/>
      <c r="X1" s="1296"/>
      <c r="Y1" s="1296"/>
      <c r="Z1" s="1296"/>
      <c r="AA1" s="1296"/>
      <c r="AB1" s="1296"/>
      <c r="AC1" s="1296"/>
      <c r="AD1" s="1296"/>
      <c r="AE1" s="1296"/>
      <c r="AF1" s="1296"/>
      <c r="AG1" s="1296"/>
      <c r="AH1" s="1296"/>
      <c r="AI1" s="1296"/>
      <c r="AJ1" s="1296"/>
      <c r="AK1" s="1296"/>
      <c r="AL1" s="1296"/>
      <c r="AM1" s="1296"/>
      <c r="AN1" s="1296"/>
      <c r="AO1" s="1296"/>
      <c r="AP1" s="1309"/>
    </row>
    <row r="2" spans="2:62" ht="15.75" customHeight="1" thickBot="1" x14ac:dyDescent="0.35">
      <c r="B2" s="1297"/>
      <c r="C2" s="1298"/>
      <c r="D2" s="1298"/>
      <c r="E2" s="1298"/>
      <c r="F2" s="1298"/>
      <c r="G2" s="1298"/>
      <c r="H2" s="1298"/>
      <c r="I2" s="1298"/>
      <c r="J2" s="1298"/>
      <c r="K2" s="1298"/>
      <c r="L2" s="1298"/>
      <c r="M2" s="1298"/>
      <c r="N2" s="1298"/>
      <c r="O2" s="1298"/>
      <c r="P2" s="1298"/>
      <c r="Q2" s="1298"/>
      <c r="R2" s="1298"/>
      <c r="S2" s="1298"/>
      <c r="T2" s="1298"/>
      <c r="U2" s="1298"/>
      <c r="V2" s="1298"/>
      <c r="W2" s="1298"/>
      <c r="X2" s="1298"/>
      <c r="Y2" s="1298"/>
      <c r="Z2" s="1298"/>
      <c r="AA2" s="1298"/>
      <c r="AB2" s="1298"/>
      <c r="AC2" s="1298"/>
      <c r="AD2" s="1298"/>
      <c r="AE2" s="1298"/>
      <c r="AF2" s="1298"/>
      <c r="AG2" s="1298"/>
      <c r="AH2" s="1298"/>
      <c r="AI2" s="1298"/>
      <c r="AJ2" s="1298"/>
      <c r="AK2" s="1298"/>
      <c r="AL2" s="1298"/>
      <c r="AM2" s="1298"/>
      <c r="AN2" s="1298"/>
      <c r="AO2" s="1298"/>
      <c r="AP2" s="1310"/>
    </row>
    <row r="3" spans="2:62" ht="6.75" customHeight="1" x14ac:dyDescent="0.3">
      <c r="B3" s="968"/>
      <c r="C3" s="968"/>
      <c r="D3" s="968"/>
      <c r="E3" s="969"/>
      <c r="F3" s="970"/>
      <c r="G3" s="968"/>
      <c r="H3" s="968"/>
      <c r="I3" s="969"/>
      <c r="J3" s="970"/>
      <c r="K3" s="968"/>
      <c r="L3" s="968"/>
      <c r="M3" s="267"/>
      <c r="N3" s="970"/>
      <c r="O3" s="968"/>
      <c r="P3" s="968"/>
      <c r="Q3" s="969"/>
    </row>
    <row r="4" spans="2:62" ht="5.0999999999999996" customHeight="1" x14ac:dyDescent="0.3">
      <c r="B4" s="971"/>
    </row>
    <row r="5" spans="2:62" x14ac:dyDescent="0.3">
      <c r="B5" s="971"/>
      <c r="C5" s="1687" t="s">
        <v>1232</v>
      </c>
      <c r="D5" s="1688"/>
      <c r="E5" s="1688"/>
      <c r="F5" s="1688"/>
      <c r="G5" s="1688"/>
      <c r="H5" s="1688"/>
      <c r="I5" s="1688"/>
      <c r="J5" s="1688"/>
      <c r="K5" s="1688"/>
      <c r="L5" s="1688"/>
      <c r="M5" s="1688"/>
      <c r="N5" s="1688"/>
      <c r="O5" s="1688"/>
      <c r="P5" s="1688"/>
      <c r="Q5" s="1688"/>
      <c r="R5" s="1688"/>
      <c r="S5" s="1688"/>
      <c r="T5" s="1688"/>
      <c r="U5" s="1688"/>
      <c r="V5" s="1688"/>
      <c r="W5" s="1688"/>
      <c r="X5" s="1688"/>
      <c r="Y5" s="1688"/>
      <c r="Z5" s="1688"/>
      <c r="AA5" s="1688"/>
      <c r="AB5" s="1688"/>
      <c r="AC5" s="1688"/>
      <c r="AD5" s="1688"/>
      <c r="AE5" s="1688"/>
      <c r="AF5" s="1688"/>
      <c r="AG5" s="1688"/>
      <c r="AH5" s="1688"/>
      <c r="AI5" s="1688"/>
      <c r="AJ5" s="1688"/>
      <c r="AK5" s="1688"/>
      <c r="AL5" s="1688"/>
      <c r="AM5" s="1688"/>
      <c r="AN5" s="1688"/>
      <c r="AO5" s="1688"/>
      <c r="AP5" s="1688"/>
      <c r="BJ5" s="569"/>
    </row>
    <row r="6" spans="2:62" x14ac:dyDescent="0.3">
      <c r="B6" s="971"/>
      <c r="C6" s="1688"/>
      <c r="D6" s="1688"/>
      <c r="E6" s="1688"/>
      <c r="F6" s="1688"/>
      <c r="G6" s="1688"/>
      <c r="H6" s="1688"/>
      <c r="I6" s="1688"/>
      <c r="J6" s="1688"/>
      <c r="K6" s="1688"/>
      <c r="L6" s="1688"/>
      <c r="M6" s="1688"/>
      <c r="N6" s="1688"/>
      <c r="O6" s="1688"/>
      <c r="P6" s="1688"/>
      <c r="Q6" s="1688"/>
      <c r="R6" s="1688"/>
      <c r="S6" s="1688"/>
      <c r="T6" s="1688"/>
      <c r="U6" s="1688"/>
      <c r="V6" s="1688"/>
      <c r="W6" s="1688"/>
      <c r="X6" s="1688"/>
      <c r="Y6" s="1688"/>
      <c r="Z6" s="1688"/>
      <c r="AA6" s="1688"/>
      <c r="AB6" s="1688"/>
      <c r="AC6" s="1688"/>
      <c r="AD6" s="1688"/>
      <c r="AE6" s="1688"/>
      <c r="AF6" s="1688"/>
      <c r="AG6" s="1688"/>
      <c r="AH6" s="1688"/>
      <c r="AI6" s="1688"/>
      <c r="AJ6" s="1688"/>
      <c r="AK6" s="1688"/>
      <c r="AL6" s="1688"/>
      <c r="AM6" s="1688"/>
      <c r="AN6" s="1688"/>
      <c r="AO6" s="1688"/>
      <c r="AP6" s="1688"/>
      <c r="BJ6" s="569"/>
    </row>
    <row r="7" spans="2:62" x14ac:dyDescent="0.3">
      <c r="B7" s="971"/>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BJ7" s="569"/>
    </row>
    <row r="8" spans="2:62" ht="15" thickBot="1" x14ac:dyDescent="0.35">
      <c r="B8" s="971"/>
      <c r="C8" s="1689"/>
      <c r="D8" s="1689"/>
      <c r="E8" s="1689"/>
      <c r="F8" s="1689"/>
      <c r="G8" s="1689"/>
      <c r="H8" s="1689"/>
      <c r="I8" s="1689"/>
      <c r="J8" s="1689"/>
      <c r="K8" s="1689"/>
      <c r="L8" s="1689"/>
      <c r="M8" s="1689"/>
      <c r="N8" s="1689"/>
      <c r="O8" s="1689"/>
      <c r="P8" s="1689"/>
      <c r="Q8" s="1689"/>
      <c r="R8" s="1689"/>
      <c r="Z8" s="137"/>
      <c r="AA8" s="1186"/>
      <c r="AB8" s="1186"/>
      <c r="AC8" s="1186"/>
      <c r="AD8" s="1186"/>
      <c r="AE8" s="1186"/>
      <c r="AF8" s="1186"/>
      <c r="AG8" s="1186"/>
      <c r="AH8" s="1186"/>
      <c r="AI8" s="1186"/>
      <c r="AJ8" s="1186"/>
      <c r="AK8" s="974"/>
      <c r="AL8" s="974"/>
      <c r="AM8" s="974"/>
      <c r="AN8" s="974"/>
      <c r="AO8" s="974"/>
      <c r="AP8" s="626"/>
      <c r="BJ8" s="569"/>
    </row>
    <row r="9" spans="2:62" x14ac:dyDescent="0.3">
      <c r="B9" s="971"/>
      <c r="C9" s="973" t="s">
        <v>1165</v>
      </c>
      <c r="D9" s="972"/>
      <c r="E9" s="972"/>
      <c r="F9" s="972"/>
      <c r="G9" s="972"/>
      <c r="H9" s="972"/>
      <c r="I9" s="972"/>
      <c r="J9" s="972"/>
      <c r="K9" s="972"/>
      <c r="L9" s="972"/>
      <c r="M9" s="972"/>
      <c r="N9" s="972"/>
      <c r="O9" s="972"/>
      <c r="Z9" s="972"/>
      <c r="AA9" s="973" t="s">
        <v>404</v>
      </c>
      <c r="AB9" s="972"/>
      <c r="AC9" s="972"/>
      <c r="AD9" s="972"/>
      <c r="AE9" s="972"/>
      <c r="AF9" s="972"/>
      <c r="AG9" s="972"/>
      <c r="AH9" s="972"/>
      <c r="AI9" s="972"/>
      <c r="AJ9" s="972"/>
      <c r="AK9" s="121"/>
      <c r="AL9" s="121"/>
      <c r="AM9" s="121"/>
      <c r="AN9" s="121"/>
      <c r="AO9" s="830"/>
      <c r="AP9" s="830"/>
      <c r="BJ9" s="569"/>
    </row>
    <row r="10" spans="2:62" ht="15" thickBot="1" x14ac:dyDescent="0.35">
      <c r="B10" s="971"/>
      <c r="C10" s="1690"/>
      <c r="D10" s="1690"/>
      <c r="E10" s="1690"/>
      <c r="F10" s="1690"/>
      <c r="G10" s="1690"/>
      <c r="H10" s="1690"/>
      <c r="I10" s="1690"/>
      <c r="J10" s="1690"/>
      <c r="K10" s="1690"/>
      <c r="L10" s="1690"/>
      <c r="M10" s="1690"/>
      <c r="N10" s="1690"/>
      <c r="O10" s="1690"/>
      <c r="P10" s="1690"/>
      <c r="Q10" s="1690"/>
      <c r="R10" s="1690"/>
      <c r="S10" s="972"/>
      <c r="T10" s="1690"/>
      <c r="U10" s="1690"/>
      <c r="V10" s="1690"/>
      <c r="W10" s="1690"/>
      <c r="X10" s="1690"/>
      <c r="Y10" s="1690"/>
      <c r="Z10" s="1690"/>
      <c r="AA10" s="1690"/>
      <c r="AB10" s="1690"/>
      <c r="AC10" s="1690"/>
      <c r="AD10" s="1690"/>
      <c r="AE10" s="1690"/>
      <c r="AF10" s="1690"/>
      <c r="AG10" s="972"/>
      <c r="AH10" s="1186"/>
      <c r="AI10" s="1186"/>
      <c r="AJ10" s="1186"/>
      <c r="AK10" s="1186"/>
      <c r="AL10" s="1186"/>
      <c r="AM10" s="1186"/>
      <c r="AN10" s="28"/>
      <c r="BJ10" s="569"/>
    </row>
    <row r="11" spans="2:62" x14ac:dyDescent="0.3">
      <c r="B11" s="971"/>
      <c r="C11" s="973" t="s">
        <v>86</v>
      </c>
      <c r="D11" s="972"/>
      <c r="E11" s="972"/>
      <c r="F11" s="972"/>
      <c r="G11" s="972"/>
      <c r="H11" s="972"/>
      <c r="I11" s="972"/>
      <c r="J11" s="972"/>
      <c r="K11" s="972"/>
      <c r="L11" s="972"/>
      <c r="M11" s="972"/>
      <c r="N11" s="972"/>
      <c r="O11" s="972"/>
      <c r="P11" s="972"/>
      <c r="Q11" s="972"/>
      <c r="R11" s="972"/>
      <c r="S11" s="972"/>
      <c r="T11" s="973" t="s">
        <v>70</v>
      </c>
      <c r="U11" s="972"/>
      <c r="V11" s="972"/>
      <c r="W11" s="972"/>
      <c r="X11" s="972"/>
      <c r="Y11" s="972"/>
      <c r="Z11" s="972"/>
      <c r="AA11" s="972"/>
      <c r="AB11" s="972"/>
      <c r="AC11" s="972"/>
      <c r="AD11" s="972"/>
      <c r="AE11" s="972"/>
      <c r="AF11" s="972"/>
      <c r="AG11" s="972"/>
      <c r="AH11" s="973" t="s">
        <v>72</v>
      </c>
      <c r="AI11" s="972"/>
      <c r="AJ11" s="972"/>
      <c r="AK11" s="972"/>
      <c r="AL11" s="972"/>
      <c r="AM11" s="972"/>
      <c r="AN11" s="28"/>
      <c r="BJ11" s="569"/>
    </row>
    <row r="12" spans="2:62" ht="15" customHeight="1" x14ac:dyDescent="0.3">
      <c r="B12" s="971"/>
      <c r="C12" s="973"/>
      <c r="D12" s="972"/>
      <c r="E12" s="972"/>
      <c r="F12" s="972"/>
      <c r="G12" s="972"/>
      <c r="H12" s="972"/>
      <c r="I12" s="972"/>
      <c r="J12" s="972"/>
      <c r="K12" s="972"/>
      <c r="L12" s="972"/>
      <c r="M12" s="972"/>
      <c r="N12" s="972"/>
      <c r="O12" s="972"/>
      <c r="P12" s="972"/>
      <c r="Q12" s="972"/>
      <c r="R12" s="972"/>
      <c r="S12" s="972"/>
      <c r="T12" s="973"/>
      <c r="U12" s="972"/>
      <c r="V12" s="972"/>
      <c r="W12" s="972"/>
      <c r="X12" s="972"/>
      <c r="Y12" s="972"/>
      <c r="Z12" s="972"/>
      <c r="AA12" s="972"/>
      <c r="AB12" s="972"/>
      <c r="AC12" s="972"/>
      <c r="AD12" s="972"/>
      <c r="AE12" s="972"/>
      <c r="AF12" s="972"/>
      <c r="AG12" s="972"/>
      <c r="AH12" s="973"/>
      <c r="AI12" s="972"/>
      <c r="AJ12" s="972"/>
      <c r="AK12" s="972"/>
      <c r="AL12" s="972"/>
      <c r="AM12" s="972"/>
      <c r="AN12" s="28"/>
      <c r="BJ12" s="569"/>
    </row>
    <row r="13" spans="2:62" ht="15" thickBot="1" x14ac:dyDescent="0.35">
      <c r="B13" s="971"/>
      <c r="C13" s="1691"/>
      <c r="D13" s="1691"/>
      <c r="E13" s="1691"/>
      <c r="F13" s="1691"/>
      <c r="G13" s="1691"/>
      <c r="H13" s="1691"/>
      <c r="I13" s="1691"/>
      <c r="J13" s="1691"/>
      <c r="K13" s="1691"/>
      <c r="L13" s="1691"/>
      <c r="M13" s="1691"/>
      <c r="N13" s="1691"/>
      <c r="O13" s="1691"/>
      <c r="P13" s="1691"/>
      <c r="Q13" s="1691"/>
      <c r="R13" s="1691"/>
      <c r="S13" s="1691"/>
      <c r="T13" s="1691"/>
      <c r="U13" s="1691"/>
      <c r="V13" s="1691"/>
      <c r="W13" s="1691"/>
      <c r="X13" s="1691"/>
      <c r="Y13" s="1691"/>
      <c r="Z13" s="137"/>
      <c r="AA13" s="1691"/>
      <c r="AB13" s="1691"/>
      <c r="AC13" s="1691"/>
      <c r="AD13" s="1691"/>
      <c r="AE13" s="1691"/>
      <c r="AF13" s="1691"/>
      <c r="AG13" s="1691"/>
      <c r="AH13" s="1691"/>
      <c r="AI13" s="1691"/>
      <c r="AJ13" s="1691"/>
      <c r="AK13" s="1691"/>
      <c r="AL13" s="1691"/>
      <c r="AM13" s="1691"/>
      <c r="AN13" s="1691"/>
      <c r="AO13" s="1691"/>
      <c r="AP13" s="1691"/>
      <c r="BJ13" s="569"/>
    </row>
    <row r="14" spans="2:62" x14ac:dyDescent="0.3">
      <c r="B14" s="971"/>
      <c r="C14" s="973" t="s">
        <v>1166</v>
      </c>
      <c r="D14" s="972"/>
      <c r="E14" s="972"/>
      <c r="F14" s="972"/>
      <c r="G14" s="972"/>
      <c r="H14" s="972"/>
      <c r="I14" s="972"/>
      <c r="J14" s="972"/>
      <c r="K14" s="972"/>
      <c r="L14" s="972"/>
      <c r="M14" s="972"/>
      <c r="N14" s="972"/>
      <c r="O14" s="972"/>
      <c r="P14" s="972"/>
      <c r="Q14" s="972"/>
      <c r="R14" s="972"/>
      <c r="S14" s="972"/>
      <c r="T14" s="972"/>
      <c r="U14" s="972"/>
      <c r="V14" s="972"/>
      <c r="W14" s="972"/>
      <c r="X14" s="972"/>
      <c r="Y14" s="972"/>
      <c r="Z14" s="972"/>
      <c r="AA14" s="975" t="s">
        <v>404</v>
      </c>
      <c r="AB14" s="972"/>
      <c r="AC14" s="973"/>
      <c r="AD14" s="972"/>
      <c r="AE14" s="972"/>
      <c r="AF14" s="972"/>
      <c r="AG14" s="972"/>
      <c r="AH14" s="972"/>
      <c r="AI14" s="972"/>
      <c r="AJ14" s="972"/>
      <c r="AK14" s="972"/>
      <c r="AL14" s="972"/>
      <c r="AM14" s="972"/>
      <c r="AN14" s="28"/>
      <c r="BJ14" s="569"/>
    </row>
    <row r="15" spans="2:62" ht="15" thickBot="1" x14ac:dyDescent="0.35">
      <c r="B15" s="971"/>
      <c r="C15" s="1690"/>
      <c r="D15" s="1690"/>
      <c r="E15" s="1690"/>
      <c r="F15" s="1690"/>
      <c r="G15" s="1690"/>
      <c r="H15" s="1690"/>
      <c r="I15" s="1690"/>
      <c r="J15" s="1690"/>
      <c r="K15" s="1690"/>
      <c r="L15" s="1690"/>
      <c r="M15" s="1690"/>
      <c r="N15" s="1690"/>
      <c r="O15" s="1690"/>
      <c r="P15" s="1690"/>
      <c r="Q15" s="1690"/>
      <c r="R15" s="1690"/>
      <c r="S15" s="972"/>
      <c r="T15" s="1690"/>
      <c r="U15" s="1690"/>
      <c r="V15" s="1690"/>
      <c r="W15" s="1690"/>
      <c r="X15" s="1690"/>
      <c r="Y15" s="1690"/>
      <c r="Z15" s="1690"/>
      <c r="AA15" s="1690"/>
      <c r="AB15" s="1690"/>
      <c r="AC15" s="1690"/>
      <c r="AD15" s="1690"/>
      <c r="AE15" s="1690"/>
      <c r="AF15" s="1690"/>
      <c r="AG15" s="972"/>
      <c r="AH15" s="1186"/>
      <c r="AI15" s="1186"/>
      <c r="AJ15" s="1186"/>
      <c r="AK15" s="1186"/>
      <c r="AL15" s="1186"/>
      <c r="AM15" s="1186"/>
      <c r="AN15" s="28"/>
      <c r="BJ15" s="976" t="s">
        <v>1167</v>
      </c>
    </row>
    <row r="16" spans="2:62" x14ac:dyDescent="0.3">
      <c r="B16" s="971"/>
      <c r="C16" s="973" t="s">
        <v>86</v>
      </c>
      <c r="D16" s="972"/>
      <c r="E16" s="972"/>
      <c r="F16" s="972"/>
      <c r="G16" s="972"/>
      <c r="H16" s="972"/>
      <c r="I16" s="972"/>
      <c r="J16" s="972"/>
      <c r="K16" s="972"/>
      <c r="L16" s="972"/>
      <c r="M16" s="972"/>
      <c r="N16" s="972"/>
      <c r="O16" s="972"/>
      <c r="P16" s="972"/>
      <c r="Q16" s="972"/>
      <c r="R16" s="972"/>
      <c r="S16" s="972"/>
      <c r="T16" s="973" t="s">
        <v>70</v>
      </c>
      <c r="U16" s="972"/>
      <c r="V16" s="972"/>
      <c r="W16" s="972"/>
      <c r="X16" s="972"/>
      <c r="Y16" s="972"/>
      <c r="Z16" s="972"/>
      <c r="AA16" s="972"/>
      <c r="AB16" s="972"/>
      <c r="AC16" s="972"/>
      <c r="AD16" s="972"/>
      <c r="AE16" s="972"/>
      <c r="AF16" s="972"/>
      <c r="AG16" s="972"/>
      <c r="AH16" s="973" t="s">
        <v>72</v>
      </c>
      <c r="AI16" s="972"/>
      <c r="AJ16" s="972"/>
      <c r="AK16" s="972"/>
      <c r="AL16" s="972"/>
      <c r="AM16" s="972"/>
      <c r="AN16" s="28"/>
      <c r="BJ16" s="976" t="s">
        <v>1168</v>
      </c>
    </row>
    <row r="17" spans="2:62" x14ac:dyDescent="0.3">
      <c r="B17" s="971"/>
      <c r="C17" s="973"/>
      <c r="D17" s="972"/>
      <c r="E17" s="972"/>
      <c r="F17" s="972"/>
      <c r="G17" s="972"/>
      <c r="H17" s="972"/>
      <c r="I17" s="972"/>
      <c r="J17" s="972"/>
      <c r="K17" s="972"/>
      <c r="L17" s="972"/>
      <c r="M17" s="972"/>
      <c r="N17" s="972"/>
      <c r="O17" s="972"/>
      <c r="P17" s="972"/>
      <c r="Q17" s="972"/>
      <c r="R17" s="972"/>
      <c r="S17" s="972"/>
      <c r="T17" s="973"/>
      <c r="U17" s="972"/>
      <c r="V17" s="972"/>
      <c r="W17" s="972"/>
      <c r="X17" s="972"/>
      <c r="Y17" s="972"/>
      <c r="Z17" s="972"/>
      <c r="AA17" s="972"/>
      <c r="AB17" s="972"/>
      <c r="AC17" s="972"/>
      <c r="AD17" s="972"/>
      <c r="AE17" s="972"/>
      <c r="AF17" s="972"/>
      <c r="AG17" s="972"/>
      <c r="AH17" s="973"/>
      <c r="AI17" s="972"/>
      <c r="AJ17" s="972"/>
      <c r="AK17" s="972"/>
      <c r="AL17" s="972"/>
      <c r="AM17" s="972"/>
      <c r="AN17" s="28"/>
      <c r="BJ17" s="569"/>
    </row>
    <row r="18" spans="2:62" x14ac:dyDescent="0.3">
      <c r="B18" s="569"/>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row>
    <row r="19" spans="2:62" x14ac:dyDescent="0.3">
      <c r="B19" s="56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row>
    <row r="20" spans="2:62" x14ac:dyDescent="0.3">
      <c r="B20" s="56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row>
    <row r="21" spans="2:62" x14ac:dyDescent="0.3">
      <c r="B21" s="56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row>
    <row r="22" spans="2:62" x14ac:dyDescent="0.3">
      <c r="B22" s="56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59"/>
      <c r="AM22" s="259"/>
      <c r="AN22" s="259"/>
    </row>
    <row r="23" spans="2:62" x14ac:dyDescent="0.3">
      <c r="B23" s="569"/>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row>
    <row r="24" spans="2:62" x14ac:dyDescent="0.3">
      <c r="B24" s="56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row>
    <row r="25" spans="2:62" x14ac:dyDescent="0.3">
      <c r="B25" s="569"/>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row>
    <row r="26" spans="2:62" x14ac:dyDescent="0.3">
      <c r="B26" s="569"/>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row>
    <row r="27" spans="2:62" x14ac:dyDescent="0.3">
      <c r="B27" s="569"/>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row>
    <row r="28" spans="2:62" x14ac:dyDescent="0.3">
      <c r="B28" s="569"/>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row>
    <row r="29" spans="2:62" x14ac:dyDescent="0.3">
      <c r="B29" s="569"/>
      <c r="C29" s="259"/>
      <c r="D29" s="259"/>
      <c r="E29" s="25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59"/>
    </row>
    <row r="30" spans="2:62" x14ac:dyDescent="0.3">
      <c r="B30" s="569"/>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259"/>
      <c r="AN30" s="259"/>
    </row>
    <row r="31" spans="2:62" x14ac:dyDescent="0.3">
      <c r="B31" s="569"/>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59"/>
      <c r="AM31" s="259"/>
      <c r="AN31" s="259"/>
    </row>
    <row r="32" spans="2:62" x14ac:dyDescent="0.3">
      <c r="B32" s="569"/>
      <c r="C32" s="259"/>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row>
    <row r="33" spans="2:40" x14ac:dyDescent="0.3">
      <c r="B33" s="569"/>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row>
    <row r="34" spans="2:40" x14ac:dyDescent="0.3">
      <c r="B34" s="569"/>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row>
    <row r="35" spans="2:40" x14ac:dyDescent="0.3">
      <c r="B35" s="569"/>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row>
    <row r="36" spans="2:40" x14ac:dyDescent="0.3">
      <c r="B36" s="569"/>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row>
    <row r="37" spans="2:40" x14ac:dyDescent="0.3">
      <c r="B37" s="569"/>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row>
    <row r="38" spans="2:40" x14ac:dyDescent="0.3">
      <c r="B38" s="56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row>
    <row r="39" spans="2:40" x14ac:dyDescent="0.3">
      <c r="B39" s="56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row>
    <row r="40" spans="2:40" x14ac:dyDescent="0.3">
      <c r="B40" s="569"/>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row>
    <row r="41" spans="2:40" x14ac:dyDescent="0.3">
      <c r="B41" s="569"/>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row>
    <row r="42" spans="2:40" x14ac:dyDescent="0.3">
      <c r="B42" s="569"/>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row>
    <row r="43" spans="2:40" x14ac:dyDescent="0.3">
      <c r="B43" s="569"/>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row>
    <row r="44" spans="2:40" x14ac:dyDescent="0.3">
      <c r="B44" s="569"/>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row>
    <row r="45" spans="2:40" x14ac:dyDescent="0.3">
      <c r="B45" s="56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row>
    <row r="46" spans="2:40" x14ac:dyDescent="0.3">
      <c r="B46" s="569"/>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row>
    <row r="47" spans="2:40" x14ac:dyDescent="0.3">
      <c r="B47" s="569"/>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row>
    <row r="48" spans="2:40" x14ac:dyDescent="0.3">
      <c r="B48" s="569"/>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row>
    <row r="49" spans="2:40" x14ac:dyDescent="0.3">
      <c r="B49" s="56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row>
    <row r="50" spans="2:40" x14ac:dyDescent="0.3">
      <c r="B50" s="569"/>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row>
    <row r="51" spans="2:40" x14ac:dyDescent="0.3">
      <c r="B51" s="56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row>
    <row r="52" spans="2:40" x14ac:dyDescent="0.3">
      <c r="B52" s="569"/>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row>
    <row r="53" spans="2:40" x14ac:dyDescent="0.3">
      <c r="B53" s="569"/>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row>
    <row r="54" spans="2:40" x14ac:dyDescent="0.3">
      <c r="B54" s="569"/>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N54" s="259"/>
    </row>
    <row r="55" spans="2:40" x14ac:dyDescent="0.3">
      <c r="B55" s="569"/>
      <c r="C55" s="259"/>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row>
    <row r="56" spans="2:40" x14ac:dyDescent="0.3">
      <c r="B56" s="56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row>
    <row r="57" spans="2:40" x14ac:dyDescent="0.3">
      <c r="B57" s="569"/>
      <c r="C57" s="259"/>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59"/>
    </row>
    <row r="58" spans="2:40" x14ac:dyDescent="0.3">
      <c r="B58" s="569"/>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N58" s="259"/>
    </row>
    <row r="59" spans="2:40" x14ac:dyDescent="0.3">
      <c r="B59" s="569"/>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row>
    <row r="60" spans="2:40" x14ac:dyDescent="0.3">
      <c r="B60" s="569"/>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row>
    <row r="61" spans="2:40" x14ac:dyDescent="0.3">
      <c r="B61" s="569"/>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59"/>
    </row>
    <row r="62" spans="2:40" x14ac:dyDescent="0.3">
      <c r="B62" s="569"/>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259"/>
      <c r="AB62" s="259"/>
      <c r="AC62" s="259"/>
      <c r="AD62" s="259"/>
      <c r="AE62" s="259"/>
      <c r="AF62" s="259"/>
      <c r="AG62" s="259"/>
      <c r="AH62" s="259"/>
      <c r="AI62" s="259"/>
      <c r="AJ62" s="259"/>
      <c r="AK62" s="259"/>
      <c r="AL62" s="259"/>
      <c r="AM62" s="259"/>
      <c r="AN62" s="259"/>
    </row>
    <row r="63" spans="2:40" x14ac:dyDescent="0.3">
      <c r="B63" s="569"/>
      <c r="C63" s="259"/>
      <c r="D63" s="259"/>
      <c r="E63" s="259"/>
      <c r="F63" s="259"/>
      <c r="G63" s="259"/>
      <c r="H63" s="259"/>
      <c r="I63" s="259"/>
      <c r="J63" s="259"/>
      <c r="K63" s="259"/>
      <c r="L63" s="259"/>
      <c r="M63" s="259"/>
      <c r="N63" s="259"/>
      <c r="O63" s="259"/>
      <c r="P63" s="259"/>
      <c r="Q63" s="259"/>
      <c r="R63" s="259"/>
      <c r="S63" s="259"/>
      <c r="T63" s="259"/>
      <c r="U63" s="259"/>
      <c r="V63" s="259"/>
      <c r="W63" s="259"/>
      <c r="X63" s="259"/>
      <c r="Y63" s="259"/>
      <c r="Z63" s="259"/>
      <c r="AA63" s="259"/>
      <c r="AB63" s="259"/>
      <c r="AC63" s="259"/>
      <c r="AD63" s="259"/>
      <c r="AE63" s="259"/>
      <c r="AF63" s="259"/>
      <c r="AG63" s="259"/>
      <c r="AH63" s="259"/>
      <c r="AI63" s="259"/>
      <c r="AJ63" s="259"/>
      <c r="AK63" s="259"/>
      <c r="AL63" s="259"/>
      <c r="AM63" s="259"/>
      <c r="AN63" s="259"/>
    </row>
    <row r="64" spans="2:40" x14ac:dyDescent="0.3">
      <c r="B64" s="569"/>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59"/>
      <c r="AE64" s="259"/>
      <c r="AF64" s="259"/>
      <c r="AG64" s="259"/>
      <c r="AH64" s="259"/>
      <c r="AI64" s="259"/>
      <c r="AJ64" s="259"/>
      <c r="AK64" s="259"/>
      <c r="AL64" s="259"/>
      <c r="AM64" s="259"/>
      <c r="AN64" s="259"/>
    </row>
    <row r="65" spans="2:40" x14ac:dyDescent="0.3">
      <c r="B65" s="569"/>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row>
    <row r="66" spans="2:40" x14ac:dyDescent="0.3">
      <c r="B66" s="569"/>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c r="AG66" s="259"/>
      <c r="AH66" s="259"/>
      <c r="AI66" s="259"/>
      <c r="AJ66" s="259"/>
      <c r="AK66" s="259"/>
      <c r="AL66" s="259"/>
      <c r="AM66" s="259"/>
      <c r="AN66" s="259"/>
    </row>
    <row r="67" spans="2:40" x14ac:dyDescent="0.3">
      <c r="B67" s="569"/>
      <c r="C67" s="259"/>
      <c r="D67" s="259"/>
      <c r="E67" s="259"/>
      <c r="F67" s="259"/>
      <c r="G67" s="259"/>
      <c r="H67" s="259"/>
      <c r="I67" s="259"/>
      <c r="J67" s="259"/>
      <c r="K67" s="259"/>
      <c r="L67" s="259"/>
      <c r="M67" s="259"/>
      <c r="N67" s="259"/>
      <c r="O67" s="259"/>
      <c r="P67" s="259"/>
      <c r="Q67" s="259"/>
      <c r="R67" s="259"/>
      <c r="S67" s="259"/>
      <c r="T67" s="259"/>
      <c r="U67" s="259"/>
      <c r="V67" s="259"/>
      <c r="W67" s="259"/>
      <c r="X67" s="259"/>
      <c r="Y67" s="259"/>
      <c r="Z67" s="259"/>
      <c r="AA67" s="259"/>
      <c r="AB67" s="259"/>
      <c r="AC67" s="259"/>
      <c r="AD67" s="259"/>
      <c r="AE67" s="259"/>
      <c r="AF67" s="259"/>
      <c r="AG67" s="259"/>
      <c r="AH67" s="259"/>
      <c r="AI67" s="259"/>
      <c r="AJ67" s="259"/>
      <c r="AK67" s="259"/>
      <c r="AL67" s="259"/>
      <c r="AM67" s="259"/>
      <c r="AN67" s="259"/>
    </row>
    <row r="68" spans="2:40" x14ac:dyDescent="0.3">
      <c r="B68" s="569"/>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59"/>
      <c r="AG68" s="259"/>
      <c r="AH68" s="259"/>
      <c r="AI68" s="259"/>
      <c r="AJ68" s="259"/>
      <c r="AK68" s="259"/>
      <c r="AL68" s="259"/>
      <c r="AM68" s="259"/>
      <c r="AN68" s="259"/>
    </row>
    <row r="69" spans="2:40" x14ac:dyDescent="0.3">
      <c r="B69" s="569"/>
      <c r="C69" s="259"/>
      <c r="D69" s="259"/>
      <c r="E69" s="259"/>
      <c r="F69" s="259"/>
      <c r="G69" s="259"/>
      <c r="H69" s="259"/>
      <c r="I69" s="259"/>
      <c r="J69" s="259"/>
      <c r="K69" s="259"/>
      <c r="L69" s="259"/>
      <c r="M69" s="259"/>
      <c r="N69" s="259"/>
      <c r="O69" s="259"/>
      <c r="P69" s="259"/>
      <c r="Q69" s="259"/>
      <c r="R69" s="259"/>
      <c r="S69" s="259"/>
      <c r="T69" s="259"/>
      <c r="U69" s="259"/>
      <c r="V69" s="259"/>
      <c r="W69" s="259"/>
      <c r="X69" s="259"/>
      <c r="Y69" s="259"/>
      <c r="Z69" s="259"/>
      <c r="AA69" s="259"/>
      <c r="AB69" s="259"/>
      <c r="AC69" s="259"/>
      <c r="AD69" s="259"/>
      <c r="AE69" s="259"/>
      <c r="AF69" s="259"/>
      <c r="AG69" s="259"/>
      <c r="AH69" s="259"/>
      <c r="AI69" s="259"/>
      <c r="AJ69" s="259"/>
      <c r="AK69" s="259"/>
      <c r="AL69" s="259"/>
      <c r="AM69" s="259"/>
      <c r="AN69" s="259"/>
    </row>
    <row r="70" spans="2:40" x14ac:dyDescent="0.3">
      <c r="B70" s="569"/>
      <c r="C70" s="259"/>
      <c r="D70" s="259"/>
      <c r="E70" s="259"/>
      <c r="F70" s="259"/>
      <c r="G70" s="259"/>
      <c r="H70" s="259"/>
      <c r="I70" s="259"/>
      <c r="J70" s="259"/>
      <c r="K70" s="259"/>
      <c r="L70" s="259"/>
      <c r="M70" s="259"/>
      <c r="N70" s="259"/>
      <c r="O70" s="259"/>
      <c r="P70" s="259"/>
      <c r="Q70" s="259"/>
      <c r="R70" s="259"/>
      <c r="S70" s="259"/>
      <c r="T70" s="259"/>
      <c r="U70" s="259"/>
      <c r="V70" s="259"/>
      <c r="W70" s="259"/>
      <c r="X70" s="259"/>
      <c r="Y70" s="259"/>
      <c r="Z70" s="259"/>
      <c r="AA70" s="259"/>
      <c r="AB70" s="259"/>
      <c r="AC70" s="259"/>
      <c r="AD70" s="259"/>
      <c r="AE70" s="259"/>
      <c r="AF70" s="259"/>
      <c r="AG70" s="259"/>
      <c r="AH70" s="259"/>
      <c r="AI70" s="259"/>
      <c r="AJ70" s="259"/>
      <c r="AK70" s="259"/>
      <c r="AL70" s="259"/>
      <c r="AM70" s="259"/>
      <c r="AN70" s="259"/>
    </row>
    <row r="71" spans="2:40" x14ac:dyDescent="0.3">
      <c r="B71" s="569"/>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Z71" s="259"/>
      <c r="AA71" s="259"/>
      <c r="AB71" s="259"/>
      <c r="AC71" s="259"/>
      <c r="AD71" s="259"/>
      <c r="AE71" s="259"/>
      <c r="AF71" s="259"/>
      <c r="AG71" s="259"/>
      <c r="AH71" s="259"/>
      <c r="AI71" s="259"/>
      <c r="AJ71" s="259"/>
      <c r="AK71" s="259"/>
      <c r="AL71" s="259"/>
      <c r="AM71" s="259"/>
      <c r="AN71" s="259"/>
    </row>
    <row r="72" spans="2:40" x14ac:dyDescent="0.3">
      <c r="B72" s="569"/>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Z72" s="259"/>
      <c r="AA72" s="259"/>
      <c r="AB72" s="259"/>
      <c r="AC72" s="259"/>
      <c r="AD72" s="259"/>
      <c r="AE72" s="259"/>
      <c r="AF72" s="259"/>
      <c r="AG72" s="259"/>
      <c r="AH72" s="259"/>
      <c r="AI72" s="259"/>
      <c r="AJ72" s="259"/>
      <c r="AK72" s="259"/>
      <c r="AL72" s="259"/>
      <c r="AM72" s="259"/>
      <c r="AN72" s="259"/>
    </row>
    <row r="73" spans="2:40" x14ac:dyDescent="0.3">
      <c r="B73" s="569"/>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59"/>
      <c r="AE73" s="259"/>
      <c r="AF73" s="259"/>
      <c r="AG73" s="259"/>
      <c r="AH73" s="259"/>
      <c r="AI73" s="259"/>
      <c r="AJ73" s="259"/>
      <c r="AK73" s="259"/>
      <c r="AL73" s="259"/>
      <c r="AM73" s="259"/>
      <c r="AN73" s="259"/>
    </row>
    <row r="74" spans="2:40" x14ac:dyDescent="0.3">
      <c r="B74" s="569"/>
      <c r="C74" s="259"/>
      <c r="D74" s="259"/>
      <c r="E74" s="259"/>
      <c r="F74" s="259"/>
      <c r="G74" s="259"/>
      <c r="H74" s="259"/>
      <c r="I74" s="259"/>
      <c r="J74" s="259"/>
      <c r="K74" s="259"/>
      <c r="L74" s="259"/>
      <c r="M74" s="259"/>
      <c r="N74" s="259"/>
      <c r="O74" s="259"/>
      <c r="P74" s="259"/>
      <c r="Q74" s="259"/>
      <c r="R74" s="259"/>
      <c r="S74" s="259"/>
      <c r="T74" s="259"/>
      <c r="U74" s="259"/>
      <c r="V74" s="259"/>
      <c r="W74" s="259"/>
      <c r="X74" s="259"/>
      <c r="Y74" s="259"/>
      <c r="Z74" s="259"/>
      <c r="AA74" s="259"/>
      <c r="AB74" s="259"/>
      <c r="AC74" s="259"/>
      <c r="AD74" s="259"/>
      <c r="AE74" s="259"/>
      <c r="AF74" s="259"/>
      <c r="AG74" s="259"/>
      <c r="AH74" s="259"/>
      <c r="AI74" s="259"/>
      <c r="AJ74" s="259"/>
      <c r="AK74" s="259"/>
      <c r="AL74" s="259"/>
      <c r="AM74" s="259"/>
      <c r="AN74" s="259"/>
    </row>
    <row r="75" spans="2:40" x14ac:dyDescent="0.3">
      <c r="B75" s="569"/>
      <c r="C75" s="259"/>
      <c r="D75" s="259"/>
      <c r="E75" s="259"/>
      <c r="F75" s="259"/>
      <c r="G75" s="259"/>
      <c r="H75" s="259"/>
      <c r="I75" s="259"/>
      <c r="J75" s="259"/>
      <c r="K75" s="259"/>
      <c r="L75" s="259"/>
      <c r="M75" s="259"/>
      <c r="N75" s="259"/>
      <c r="O75" s="259"/>
      <c r="P75" s="259"/>
      <c r="Q75" s="259"/>
      <c r="R75" s="259"/>
      <c r="S75" s="259"/>
      <c r="T75" s="259"/>
      <c r="U75" s="259"/>
      <c r="V75" s="259"/>
      <c r="W75" s="259"/>
      <c r="X75" s="259"/>
      <c r="Y75" s="259"/>
      <c r="Z75" s="259"/>
      <c r="AA75" s="259"/>
      <c r="AB75" s="259"/>
      <c r="AC75" s="259"/>
      <c r="AD75" s="259"/>
      <c r="AE75" s="259"/>
      <c r="AF75" s="259"/>
      <c r="AG75" s="259"/>
      <c r="AH75" s="259"/>
      <c r="AI75" s="259"/>
      <c r="AJ75" s="259"/>
      <c r="AK75" s="259"/>
      <c r="AL75" s="259"/>
      <c r="AM75" s="259"/>
      <c r="AN75" s="259"/>
    </row>
    <row r="76" spans="2:40" x14ac:dyDescent="0.3">
      <c r="B76" s="569"/>
      <c r="C76" s="259"/>
      <c r="D76" s="259"/>
      <c r="E76" s="259"/>
      <c r="F76" s="259"/>
      <c r="G76" s="259"/>
      <c r="H76" s="259"/>
      <c r="I76" s="259"/>
      <c r="J76" s="259"/>
      <c r="K76" s="259"/>
      <c r="L76" s="259"/>
      <c r="M76" s="259"/>
      <c r="N76" s="259"/>
      <c r="O76" s="259"/>
      <c r="P76" s="259"/>
      <c r="Q76" s="259"/>
      <c r="R76" s="259"/>
      <c r="S76" s="259"/>
      <c r="T76" s="259"/>
      <c r="U76" s="259"/>
      <c r="V76" s="259"/>
      <c r="W76" s="259"/>
      <c r="X76" s="259"/>
      <c r="Y76" s="259"/>
      <c r="Z76" s="259"/>
      <c r="AA76" s="259"/>
      <c r="AB76" s="259"/>
      <c r="AC76" s="259"/>
      <c r="AD76" s="259"/>
      <c r="AE76" s="259"/>
      <c r="AF76" s="259"/>
      <c r="AG76" s="259"/>
      <c r="AH76" s="259"/>
      <c r="AI76" s="259"/>
      <c r="AJ76" s="259"/>
      <c r="AK76" s="259"/>
      <c r="AL76" s="259"/>
      <c r="AM76" s="259"/>
      <c r="AN76" s="259"/>
    </row>
    <row r="77" spans="2:40" x14ac:dyDescent="0.3">
      <c r="B77" s="569"/>
      <c r="C77" s="259"/>
      <c r="D77" s="259"/>
      <c r="E77" s="259"/>
      <c r="F77" s="259"/>
      <c r="G77" s="259"/>
      <c r="H77" s="259"/>
      <c r="I77" s="259"/>
      <c r="J77" s="259"/>
      <c r="K77" s="259"/>
      <c r="L77" s="259"/>
      <c r="M77" s="259"/>
      <c r="N77" s="259"/>
      <c r="O77" s="259"/>
      <c r="P77" s="259"/>
      <c r="Q77" s="259"/>
      <c r="R77" s="259"/>
      <c r="S77" s="259"/>
      <c r="T77" s="259"/>
      <c r="U77" s="259"/>
      <c r="V77" s="259"/>
      <c r="W77" s="259"/>
      <c r="X77" s="259"/>
      <c r="Y77" s="259"/>
      <c r="Z77" s="259"/>
      <c r="AA77" s="259"/>
      <c r="AB77" s="259"/>
      <c r="AC77" s="259"/>
      <c r="AD77" s="259"/>
      <c r="AE77" s="259"/>
      <c r="AF77" s="259"/>
      <c r="AG77" s="259"/>
      <c r="AH77" s="259"/>
      <c r="AI77" s="259"/>
      <c r="AJ77" s="259"/>
      <c r="AK77" s="259"/>
      <c r="AL77" s="259"/>
      <c r="AM77" s="259"/>
      <c r="AN77" s="259"/>
    </row>
    <row r="78" spans="2:40" x14ac:dyDescent="0.3">
      <c r="B78" s="569"/>
      <c r="C78" s="259"/>
      <c r="D78" s="259"/>
      <c r="E78" s="259"/>
      <c r="F78" s="259"/>
      <c r="G78" s="259"/>
      <c r="H78" s="259"/>
      <c r="I78" s="259"/>
      <c r="J78" s="259"/>
      <c r="K78" s="259"/>
      <c r="L78" s="259"/>
      <c r="M78" s="259"/>
      <c r="N78" s="259"/>
      <c r="O78" s="259"/>
      <c r="P78" s="259"/>
      <c r="Q78" s="259"/>
      <c r="R78" s="259"/>
      <c r="S78" s="259"/>
      <c r="T78" s="259"/>
      <c r="U78" s="259"/>
      <c r="V78" s="259"/>
      <c r="W78" s="259"/>
      <c r="X78" s="259"/>
      <c r="Y78" s="259"/>
      <c r="Z78" s="259"/>
      <c r="AA78" s="259"/>
      <c r="AB78" s="259"/>
      <c r="AC78" s="259"/>
      <c r="AD78" s="259"/>
      <c r="AE78" s="259"/>
      <c r="AF78" s="259"/>
      <c r="AG78" s="259"/>
      <c r="AH78" s="259"/>
      <c r="AI78" s="259"/>
      <c r="AJ78" s="259"/>
      <c r="AK78" s="259"/>
      <c r="AL78" s="259"/>
      <c r="AM78" s="259"/>
      <c r="AN78" s="259"/>
    </row>
    <row r="79" spans="2:40" x14ac:dyDescent="0.3">
      <c r="B79" s="569"/>
      <c r="C79" s="259"/>
      <c r="D79" s="259"/>
      <c r="E79" s="259"/>
      <c r="F79" s="259"/>
      <c r="G79" s="259"/>
      <c r="H79" s="259"/>
      <c r="I79" s="259"/>
      <c r="J79" s="259"/>
      <c r="K79" s="259"/>
      <c r="L79" s="259"/>
      <c r="M79" s="259"/>
      <c r="N79" s="259"/>
      <c r="O79" s="259"/>
      <c r="P79" s="259"/>
      <c r="Q79" s="259"/>
      <c r="R79" s="259"/>
      <c r="S79" s="259"/>
      <c r="T79" s="259"/>
      <c r="U79" s="259"/>
      <c r="V79" s="259"/>
      <c r="W79" s="259"/>
      <c r="X79" s="259"/>
      <c r="Y79" s="259"/>
      <c r="Z79" s="259"/>
      <c r="AA79" s="259"/>
      <c r="AB79" s="259"/>
      <c r="AC79" s="259"/>
      <c r="AD79" s="259"/>
      <c r="AE79" s="259"/>
      <c r="AF79" s="259"/>
      <c r="AG79" s="259"/>
      <c r="AH79" s="259"/>
      <c r="AI79" s="259"/>
      <c r="AJ79" s="259"/>
      <c r="AK79" s="259"/>
      <c r="AL79" s="259"/>
      <c r="AM79" s="259"/>
      <c r="AN79" s="259"/>
    </row>
    <row r="80" spans="2:40" x14ac:dyDescent="0.3">
      <c r="B80" s="569"/>
      <c r="C80" s="259"/>
      <c r="D80" s="259"/>
      <c r="E80" s="259"/>
      <c r="F80" s="259"/>
      <c r="G80" s="259"/>
      <c r="H80" s="259"/>
      <c r="I80" s="259"/>
      <c r="J80" s="259"/>
      <c r="K80" s="259"/>
      <c r="L80" s="259"/>
      <c r="M80" s="259"/>
      <c r="N80" s="259"/>
      <c r="O80" s="259"/>
      <c r="P80" s="259"/>
      <c r="Q80" s="259"/>
      <c r="R80" s="259"/>
      <c r="S80" s="259"/>
      <c r="T80" s="259"/>
      <c r="U80" s="259"/>
      <c r="V80" s="259"/>
      <c r="W80" s="259"/>
      <c r="X80" s="259"/>
      <c r="Y80" s="259"/>
      <c r="Z80" s="259"/>
      <c r="AA80" s="259"/>
      <c r="AB80" s="259"/>
      <c r="AC80" s="259"/>
      <c r="AD80" s="259"/>
      <c r="AE80" s="259"/>
      <c r="AF80" s="259"/>
      <c r="AG80" s="259"/>
      <c r="AH80" s="259"/>
      <c r="AI80" s="259"/>
      <c r="AJ80" s="259"/>
      <c r="AK80" s="259"/>
      <c r="AL80" s="259"/>
      <c r="AM80" s="259"/>
      <c r="AN80" s="259"/>
    </row>
    <row r="81" spans="2:40" x14ac:dyDescent="0.3">
      <c r="B81" s="569"/>
      <c r="C81" s="259"/>
      <c r="D81" s="259"/>
      <c r="E81" s="259"/>
      <c r="F81" s="259"/>
      <c r="G81" s="259"/>
      <c r="H81" s="259"/>
      <c r="I81" s="259"/>
      <c r="J81" s="259"/>
      <c r="K81" s="259"/>
      <c r="L81" s="259"/>
      <c r="M81" s="259"/>
      <c r="N81" s="259"/>
      <c r="O81" s="259"/>
      <c r="P81" s="259"/>
      <c r="Q81" s="259"/>
      <c r="R81" s="259"/>
      <c r="S81" s="259"/>
      <c r="T81" s="259"/>
      <c r="U81" s="259"/>
      <c r="V81" s="259"/>
      <c r="W81" s="259"/>
      <c r="X81" s="259"/>
      <c r="Y81" s="259"/>
      <c r="Z81" s="259"/>
      <c r="AA81" s="259"/>
      <c r="AB81" s="259"/>
      <c r="AC81" s="259"/>
      <c r="AD81" s="259"/>
      <c r="AE81" s="259"/>
      <c r="AF81" s="259"/>
      <c r="AG81" s="259"/>
      <c r="AH81" s="259"/>
      <c r="AI81" s="259"/>
      <c r="AJ81" s="259"/>
      <c r="AK81" s="259"/>
      <c r="AL81" s="259"/>
      <c r="AM81" s="259"/>
      <c r="AN81" s="259"/>
    </row>
    <row r="82" spans="2:40" x14ac:dyDescent="0.3">
      <c r="B82" s="569"/>
      <c r="C82" s="259"/>
      <c r="D82" s="259"/>
      <c r="E82" s="259"/>
      <c r="F82" s="259"/>
      <c r="G82" s="259"/>
      <c r="H82" s="259"/>
      <c r="I82" s="259"/>
      <c r="J82" s="259"/>
      <c r="K82" s="259"/>
      <c r="L82" s="259"/>
      <c r="M82" s="259"/>
      <c r="N82" s="259"/>
      <c r="O82" s="259"/>
      <c r="P82" s="259"/>
      <c r="Q82" s="259"/>
      <c r="R82" s="259"/>
      <c r="S82" s="259"/>
      <c r="T82" s="259"/>
      <c r="U82" s="259"/>
      <c r="V82" s="259"/>
      <c r="W82" s="259"/>
      <c r="X82" s="259"/>
      <c r="Y82" s="259"/>
      <c r="Z82" s="259"/>
      <c r="AA82" s="259"/>
      <c r="AB82" s="259"/>
      <c r="AC82" s="259"/>
      <c r="AD82" s="259"/>
      <c r="AE82" s="259"/>
      <c r="AF82" s="259"/>
      <c r="AG82" s="259"/>
      <c r="AH82" s="259"/>
      <c r="AI82" s="259"/>
      <c r="AJ82" s="259"/>
      <c r="AK82" s="259"/>
      <c r="AL82" s="259"/>
      <c r="AM82" s="259"/>
      <c r="AN82" s="259"/>
    </row>
    <row r="83" spans="2:40" x14ac:dyDescent="0.3">
      <c r="B83" s="569"/>
      <c r="C83" s="259"/>
      <c r="D83" s="259"/>
      <c r="E83" s="259"/>
      <c r="F83" s="259"/>
      <c r="G83" s="259"/>
      <c r="H83" s="259"/>
      <c r="I83" s="259"/>
      <c r="J83" s="259"/>
      <c r="K83" s="259"/>
      <c r="L83" s="259"/>
      <c r="M83" s="259"/>
      <c r="N83" s="259"/>
      <c r="O83" s="259"/>
      <c r="P83" s="259"/>
      <c r="Q83" s="259"/>
      <c r="R83" s="259"/>
      <c r="S83" s="259"/>
      <c r="T83" s="259"/>
      <c r="U83" s="259"/>
      <c r="V83" s="259"/>
      <c r="W83" s="259"/>
      <c r="X83" s="259"/>
      <c r="Y83" s="259"/>
      <c r="Z83" s="259"/>
      <c r="AA83" s="259"/>
      <c r="AB83" s="259"/>
      <c r="AC83" s="259"/>
      <c r="AD83" s="259"/>
      <c r="AE83" s="259"/>
      <c r="AF83" s="259"/>
      <c r="AG83" s="259"/>
      <c r="AH83" s="259"/>
      <c r="AI83" s="259"/>
      <c r="AJ83" s="259"/>
      <c r="AK83" s="259"/>
      <c r="AL83" s="259"/>
      <c r="AM83" s="259"/>
      <c r="AN83" s="259"/>
    </row>
    <row r="84" spans="2:40" x14ac:dyDescent="0.3">
      <c r="B84" s="569"/>
      <c r="C84" s="259"/>
      <c r="D84" s="259"/>
      <c r="E84" s="259"/>
      <c r="F84" s="259"/>
      <c r="G84" s="259"/>
      <c r="H84" s="259"/>
      <c r="I84" s="259"/>
      <c r="J84" s="259"/>
      <c r="K84" s="259"/>
      <c r="L84" s="259"/>
      <c r="M84" s="259"/>
      <c r="N84" s="259"/>
      <c r="O84" s="259"/>
      <c r="P84" s="259"/>
      <c r="Q84" s="259"/>
      <c r="R84" s="259"/>
      <c r="S84" s="259"/>
      <c r="T84" s="259"/>
      <c r="U84" s="259"/>
      <c r="V84" s="259"/>
      <c r="W84" s="259"/>
      <c r="X84" s="259"/>
      <c r="Y84" s="259"/>
      <c r="Z84" s="259"/>
      <c r="AA84" s="259"/>
      <c r="AB84" s="259"/>
      <c r="AC84" s="259"/>
      <c r="AD84" s="259"/>
      <c r="AE84" s="259"/>
      <c r="AF84" s="259"/>
      <c r="AG84" s="259"/>
      <c r="AH84" s="259"/>
      <c r="AI84" s="259"/>
      <c r="AJ84" s="259"/>
      <c r="AK84" s="259"/>
      <c r="AL84" s="259"/>
      <c r="AM84" s="259"/>
      <c r="AN84" s="259"/>
    </row>
    <row r="85" spans="2:40" x14ac:dyDescent="0.3">
      <c r="B85" s="569"/>
      <c r="C85" s="259"/>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row>
    <row r="86" spans="2:40" x14ac:dyDescent="0.3">
      <c r="B86" s="569"/>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row>
    <row r="87" spans="2:40" x14ac:dyDescent="0.3">
      <c r="B87" s="569"/>
      <c r="C87" s="259"/>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259"/>
      <c r="AF87" s="259"/>
      <c r="AG87" s="259"/>
      <c r="AH87" s="259"/>
      <c r="AI87" s="259"/>
      <c r="AJ87" s="259"/>
      <c r="AK87" s="259"/>
      <c r="AL87" s="259"/>
      <c r="AM87" s="259"/>
      <c r="AN87" s="259"/>
    </row>
    <row r="88" spans="2:40" x14ac:dyDescent="0.3">
      <c r="B88" s="569"/>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s="259"/>
      <c r="AC88" s="259"/>
      <c r="AD88" s="259"/>
      <c r="AE88" s="259"/>
      <c r="AF88" s="259"/>
      <c r="AG88" s="259"/>
      <c r="AH88" s="259"/>
      <c r="AI88" s="259"/>
      <c r="AJ88" s="259"/>
      <c r="AK88" s="259"/>
      <c r="AL88" s="259"/>
      <c r="AM88" s="259"/>
      <c r="AN88" s="259"/>
    </row>
    <row r="89" spans="2:40" x14ac:dyDescent="0.3">
      <c r="B89" s="569"/>
      <c r="C89" s="259"/>
      <c r="D89" s="259"/>
      <c r="E89" s="259"/>
      <c r="F89" s="259"/>
      <c r="G89" s="259"/>
      <c r="H89" s="259"/>
      <c r="I89" s="259"/>
      <c r="J89" s="259"/>
      <c r="K89" s="259"/>
      <c r="L89" s="259"/>
      <c r="M89" s="259"/>
      <c r="N89" s="259"/>
      <c r="O89" s="259"/>
      <c r="P89" s="259"/>
      <c r="Q89" s="259"/>
      <c r="R89" s="259"/>
      <c r="S89" s="259"/>
      <c r="T89" s="259"/>
      <c r="U89" s="259"/>
      <c r="V89" s="259"/>
      <c r="W89" s="259"/>
      <c r="X89" s="259"/>
      <c r="Y89" s="259"/>
      <c r="Z89" s="259"/>
      <c r="AA89" s="259"/>
      <c r="AB89" s="259"/>
      <c r="AC89" s="259"/>
      <c r="AD89" s="259"/>
      <c r="AE89" s="259"/>
      <c r="AF89" s="259"/>
      <c r="AG89" s="259"/>
      <c r="AH89" s="259"/>
      <c r="AI89" s="259"/>
      <c r="AJ89" s="259"/>
      <c r="AK89" s="259"/>
      <c r="AL89" s="259"/>
      <c r="AM89" s="259"/>
      <c r="AN89" s="259"/>
    </row>
    <row r="90" spans="2:40" x14ac:dyDescent="0.3">
      <c r="B90" s="569"/>
      <c r="C90" s="259"/>
      <c r="D90" s="259"/>
      <c r="E90" s="259"/>
      <c r="F90" s="259"/>
      <c r="G90" s="259"/>
      <c r="H90" s="259"/>
      <c r="I90" s="259"/>
      <c r="J90" s="259"/>
      <c r="K90" s="259"/>
      <c r="L90" s="259"/>
      <c r="M90" s="259"/>
      <c r="N90" s="259"/>
      <c r="O90" s="259"/>
      <c r="P90" s="259"/>
      <c r="Q90" s="259"/>
      <c r="R90" s="259"/>
      <c r="S90" s="259"/>
      <c r="T90" s="259"/>
      <c r="U90" s="259"/>
      <c r="V90" s="259"/>
      <c r="W90" s="259"/>
      <c r="X90" s="259"/>
      <c r="Y90" s="259"/>
      <c r="Z90" s="259"/>
      <c r="AA90" s="259"/>
      <c r="AB90" s="259"/>
      <c r="AC90" s="259"/>
      <c r="AD90" s="259"/>
      <c r="AE90" s="259"/>
      <c r="AF90" s="259"/>
      <c r="AG90" s="259"/>
      <c r="AH90" s="259"/>
      <c r="AI90" s="259"/>
      <c r="AJ90" s="259"/>
      <c r="AK90" s="259"/>
      <c r="AL90" s="259"/>
      <c r="AM90" s="259"/>
      <c r="AN90" s="259"/>
    </row>
    <row r="91" spans="2:40" x14ac:dyDescent="0.3">
      <c r="B91" s="569"/>
      <c r="C91" s="259"/>
      <c r="D91" s="259"/>
      <c r="E91" s="259"/>
      <c r="F91" s="259"/>
      <c r="G91" s="259"/>
      <c r="H91" s="259"/>
      <c r="I91" s="259"/>
      <c r="J91" s="259"/>
      <c r="K91" s="259"/>
      <c r="L91" s="259"/>
      <c r="M91" s="259"/>
      <c r="N91" s="259"/>
      <c r="O91" s="259"/>
      <c r="P91" s="259"/>
      <c r="Q91" s="259"/>
      <c r="R91" s="259"/>
      <c r="S91" s="259"/>
      <c r="T91" s="259"/>
      <c r="U91" s="259"/>
      <c r="V91" s="259"/>
      <c r="W91" s="259"/>
      <c r="X91" s="259"/>
      <c r="Y91" s="259"/>
      <c r="Z91" s="259"/>
      <c r="AA91" s="259"/>
      <c r="AB91" s="259"/>
      <c r="AC91" s="259"/>
      <c r="AD91" s="259"/>
      <c r="AE91" s="259"/>
      <c r="AF91" s="259"/>
      <c r="AG91" s="259"/>
      <c r="AH91" s="259"/>
      <c r="AI91" s="259"/>
      <c r="AJ91" s="259"/>
      <c r="AK91" s="259"/>
      <c r="AL91" s="259"/>
      <c r="AM91" s="259"/>
      <c r="AN91" s="259"/>
    </row>
    <row r="92" spans="2:40" x14ac:dyDescent="0.3">
      <c r="B92" s="569"/>
      <c r="C92" s="259"/>
      <c r="D92" s="259"/>
      <c r="E92" s="259"/>
      <c r="F92" s="259"/>
      <c r="G92" s="259"/>
      <c r="H92" s="259"/>
      <c r="I92" s="259"/>
      <c r="J92" s="259"/>
      <c r="K92" s="259"/>
      <c r="L92" s="259"/>
      <c r="M92" s="259"/>
      <c r="N92" s="259"/>
      <c r="O92" s="259"/>
      <c r="P92" s="259"/>
      <c r="Q92" s="259"/>
      <c r="R92" s="259"/>
      <c r="S92" s="259"/>
      <c r="T92" s="259"/>
      <c r="U92" s="259"/>
      <c r="V92" s="259"/>
      <c r="W92" s="259"/>
      <c r="X92" s="259"/>
      <c r="Y92" s="259"/>
      <c r="Z92" s="259"/>
      <c r="AA92" s="259"/>
      <c r="AB92" s="259"/>
      <c r="AC92" s="259"/>
      <c r="AD92" s="259"/>
      <c r="AE92" s="259"/>
      <c r="AF92" s="259"/>
      <c r="AG92" s="259"/>
      <c r="AH92" s="259"/>
      <c r="AI92" s="259"/>
      <c r="AJ92" s="259"/>
      <c r="AK92" s="259"/>
      <c r="AL92" s="259"/>
      <c r="AM92" s="259"/>
      <c r="AN92" s="259"/>
    </row>
    <row r="93" spans="2:40" x14ac:dyDescent="0.3">
      <c r="B93" s="569"/>
      <c r="C93" s="259"/>
      <c r="D93" s="259"/>
      <c r="E93" s="259"/>
      <c r="F93" s="259"/>
      <c r="G93" s="259"/>
      <c r="H93" s="259"/>
      <c r="I93" s="259"/>
      <c r="J93" s="259"/>
      <c r="K93" s="259"/>
      <c r="L93" s="259"/>
      <c r="M93" s="259"/>
      <c r="N93" s="259"/>
      <c r="O93" s="259"/>
      <c r="P93" s="259"/>
      <c r="Q93" s="259"/>
      <c r="R93" s="259"/>
      <c r="S93" s="259"/>
      <c r="T93" s="259"/>
      <c r="U93" s="259"/>
      <c r="V93" s="259"/>
      <c r="W93" s="259"/>
      <c r="X93" s="259"/>
      <c r="Y93" s="259"/>
      <c r="Z93" s="259"/>
      <c r="AA93" s="259"/>
      <c r="AB93" s="259"/>
      <c r="AC93" s="259"/>
      <c r="AD93" s="259"/>
      <c r="AE93" s="259"/>
      <c r="AF93" s="259"/>
      <c r="AG93" s="259"/>
      <c r="AH93" s="259"/>
      <c r="AI93" s="259"/>
      <c r="AJ93" s="259"/>
      <c r="AK93" s="259"/>
      <c r="AL93" s="259"/>
      <c r="AM93" s="259"/>
      <c r="AN93" s="259"/>
    </row>
    <row r="94" spans="2:40" x14ac:dyDescent="0.3">
      <c r="B94" s="569"/>
      <c r="C94" s="259"/>
      <c r="D94" s="259"/>
      <c r="E94" s="259"/>
      <c r="F94" s="259"/>
      <c r="G94" s="259"/>
      <c r="H94" s="259"/>
      <c r="I94" s="259"/>
      <c r="J94" s="259"/>
      <c r="K94" s="259"/>
      <c r="L94" s="259"/>
      <c r="M94" s="259"/>
      <c r="N94" s="259"/>
      <c r="O94" s="259"/>
      <c r="P94" s="259"/>
      <c r="Q94" s="259"/>
      <c r="R94" s="259"/>
      <c r="S94" s="259"/>
      <c r="T94" s="259"/>
      <c r="U94" s="259"/>
      <c r="V94" s="259"/>
      <c r="W94" s="259"/>
      <c r="X94" s="259"/>
      <c r="Y94" s="259"/>
      <c r="Z94" s="259"/>
      <c r="AA94" s="259"/>
      <c r="AB94" s="259"/>
      <c r="AC94" s="259"/>
      <c r="AD94" s="259"/>
      <c r="AE94" s="259"/>
      <c r="AF94" s="259"/>
      <c r="AG94" s="259"/>
      <c r="AH94" s="259"/>
      <c r="AI94" s="259"/>
      <c r="AJ94" s="259"/>
      <c r="AK94" s="259"/>
      <c r="AL94" s="259"/>
      <c r="AM94" s="259"/>
      <c r="AN94" s="259"/>
    </row>
    <row r="95" spans="2:40" x14ac:dyDescent="0.3">
      <c r="B95" s="569"/>
      <c r="C95" s="259"/>
      <c r="D95" s="259"/>
      <c r="E95" s="259"/>
      <c r="F95" s="259"/>
      <c r="G95" s="259"/>
      <c r="H95" s="259"/>
      <c r="I95" s="259"/>
      <c r="J95" s="259"/>
      <c r="K95" s="259"/>
      <c r="L95" s="259"/>
      <c r="M95" s="259"/>
      <c r="N95" s="259"/>
      <c r="O95" s="259"/>
      <c r="P95" s="259"/>
      <c r="Q95" s="259"/>
      <c r="R95" s="259"/>
      <c r="S95" s="259"/>
      <c r="T95" s="259"/>
      <c r="U95" s="259"/>
      <c r="V95" s="259"/>
      <c r="W95" s="259"/>
      <c r="X95" s="259"/>
      <c r="Y95" s="259"/>
      <c r="Z95" s="259"/>
      <c r="AA95" s="259"/>
      <c r="AB95" s="259"/>
      <c r="AC95" s="259"/>
      <c r="AD95" s="259"/>
      <c r="AE95" s="259"/>
      <c r="AF95" s="259"/>
      <c r="AG95" s="259"/>
      <c r="AH95" s="259"/>
      <c r="AI95" s="259"/>
      <c r="AJ95" s="259"/>
      <c r="AK95" s="259"/>
      <c r="AL95" s="259"/>
      <c r="AM95" s="259"/>
      <c r="AN95" s="259"/>
    </row>
    <row r="96" spans="2:40" x14ac:dyDescent="0.3">
      <c r="B96" s="569"/>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c r="AA96" s="259"/>
      <c r="AB96" s="259"/>
      <c r="AC96" s="259"/>
      <c r="AD96" s="259"/>
      <c r="AE96" s="259"/>
      <c r="AF96" s="259"/>
      <c r="AG96" s="259"/>
      <c r="AH96" s="259"/>
      <c r="AI96" s="259"/>
      <c r="AJ96" s="259"/>
      <c r="AK96" s="259"/>
      <c r="AL96" s="259"/>
      <c r="AM96" s="259"/>
      <c r="AN96" s="259"/>
    </row>
    <row r="97" spans="2:40" x14ac:dyDescent="0.3">
      <c r="B97" s="569"/>
      <c r="C97" s="259"/>
      <c r="D97" s="259"/>
      <c r="E97" s="259"/>
      <c r="F97" s="259"/>
      <c r="G97" s="259"/>
      <c r="H97" s="259"/>
      <c r="I97" s="259"/>
      <c r="J97" s="259"/>
      <c r="K97" s="259"/>
      <c r="L97" s="259"/>
      <c r="M97" s="259"/>
      <c r="N97" s="259"/>
      <c r="O97" s="259"/>
      <c r="P97" s="259"/>
      <c r="Q97" s="259"/>
      <c r="R97" s="259"/>
      <c r="S97" s="259"/>
      <c r="T97" s="259"/>
      <c r="U97" s="259"/>
      <c r="V97" s="259"/>
      <c r="W97" s="259"/>
      <c r="X97" s="259"/>
      <c r="Y97" s="259"/>
      <c r="Z97" s="259"/>
      <c r="AA97" s="259"/>
      <c r="AB97" s="259"/>
      <c r="AC97" s="259"/>
      <c r="AD97" s="259"/>
      <c r="AE97" s="259"/>
      <c r="AF97" s="259"/>
      <c r="AG97" s="259"/>
      <c r="AH97" s="259"/>
      <c r="AI97" s="259"/>
      <c r="AJ97" s="259"/>
      <c r="AK97" s="259"/>
      <c r="AL97" s="259"/>
      <c r="AM97" s="259"/>
      <c r="AN97" s="259"/>
    </row>
    <row r="98" spans="2:40" x14ac:dyDescent="0.3">
      <c r="B98" s="569"/>
      <c r="C98" s="259"/>
      <c r="D98" s="259"/>
      <c r="E98" s="259"/>
      <c r="F98" s="259"/>
      <c r="G98" s="259"/>
      <c r="H98" s="259"/>
      <c r="I98" s="259"/>
      <c r="J98" s="259"/>
      <c r="K98" s="259"/>
      <c r="L98" s="259"/>
      <c r="M98" s="259"/>
      <c r="N98" s="259"/>
      <c r="O98" s="259"/>
      <c r="P98" s="259"/>
      <c r="Q98" s="259"/>
      <c r="R98" s="259"/>
      <c r="S98" s="259"/>
      <c r="T98" s="259"/>
      <c r="U98" s="259"/>
      <c r="V98" s="259"/>
      <c r="W98" s="259"/>
      <c r="X98" s="259"/>
      <c r="Y98" s="259"/>
      <c r="Z98" s="259"/>
      <c r="AA98" s="259"/>
      <c r="AB98" s="259"/>
      <c r="AC98" s="259"/>
      <c r="AD98" s="259"/>
      <c r="AE98" s="259"/>
      <c r="AF98" s="259"/>
      <c r="AG98" s="259"/>
      <c r="AH98" s="259"/>
      <c r="AI98" s="259"/>
      <c r="AJ98" s="259"/>
      <c r="AK98" s="259"/>
      <c r="AL98" s="259"/>
      <c r="AM98" s="259"/>
      <c r="AN98" s="259"/>
    </row>
    <row r="99" spans="2:40" x14ac:dyDescent="0.3">
      <c r="B99" s="569"/>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c r="AA99" s="259"/>
      <c r="AB99" s="259"/>
      <c r="AC99" s="259"/>
      <c r="AD99" s="259"/>
      <c r="AE99" s="259"/>
      <c r="AF99" s="259"/>
      <c r="AG99" s="259"/>
      <c r="AH99" s="259"/>
      <c r="AI99" s="259"/>
      <c r="AJ99" s="259"/>
      <c r="AK99" s="259"/>
      <c r="AL99" s="259"/>
      <c r="AM99" s="259"/>
      <c r="AN99" s="259"/>
    </row>
    <row r="100" spans="2:40" x14ac:dyDescent="0.3">
      <c r="B100" s="569"/>
      <c r="C100" s="259"/>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59"/>
    </row>
    <row r="101" spans="2:40" x14ac:dyDescent="0.3">
      <c r="B101" s="569"/>
      <c r="C101" s="259"/>
      <c r="D101" s="259"/>
      <c r="E101" s="259"/>
      <c r="F101" s="259"/>
      <c r="G101" s="259"/>
      <c r="H101" s="259"/>
      <c r="I101" s="259"/>
      <c r="J101" s="259"/>
      <c r="K101" s="259"/>
      <c r="L101" s="259"/>
      <c r="M101" s="259"/>
      <c r="N101" s="259"/>
      <c r="O101" s="259"/>
      <c r="P101" s="259"/>
      <c r="Q101" s="259"/>
      <c r="R101" s="259"/>
      <c r="S101" s="259"/>
      <c r="T101" s="259"/>
      <c r="U101" s="259"/>
      <c r="V101" s="259"/>
      <c r="W101" s="259"/>
      <c r="X101" s="259"/>
      <c r="Y101" s="259"/>
      <c r="Z101" s="259"/>
      <c r="AA101" s="259"/>
      <c r="AB101" s="259"/>
      <c r="AC101" s="259"/>
      <c r="AD101" s="259"/>
      <c r="AE101" s="259"/>
      <c r="AF101" s="259"/>
      <c r="AG101" s="259"/>
      <c r="AH101" s="259"/>
      <c r="AI101" s="259"/>
      <c r="AJ101" s="259"/>
      <c r="AK101" s="259"/>
      <c r="AL101" s="259"/>
      <c r="AM101" s="259"/>
      <c r="AN101" s="259"/>
    </row>
    <row r="102" spans="2:40" x14ac:dyDescent="0.3">
      <c r="B102" s="569"/>
      <c r="C102" s="259"/>
      <c r="D102" s="259"/>
      <c r="E102" s="259"/>
      <c r="F102" s="259"/>
      <c r="G102" s="259"/>
      <c r="H102" s="259"/>
      <c r="I102" s="259"/>
      <c r="J102" s="259"/>
      <c r="K102" s="259"/>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row>
    <row r="103" spans="2:40" x14ac:dyDescent="0.3">
      <c r="B103" s="569"/>
      <c r="C103" s="259"/>
      <c r="D103" s="259"/>
      <c r="E103" s="259"/>
      <c r="F103" s="259"/>
      <c r="G103" s="259"/>
      <c r="H103" s="259"/>
      <c r="I103" s="259"/>
      <c r="J103" s="259"/>
      <c r="K103" s="259"/>
      <c r="L103" s="259"/>
      <c r="M103" s="259"/>
      <c r="N103" s="259"/>
      <c r="O103" s="259"/>
      <c r="P103" s="259"/>
      <c r="Q103" s="259"/>
      <c r="R103" s="259"/>
      <c r="S103" s="259"/>
      <c r="T103" s="259"/>
      <c r="U103" s="259"/>
      <c r="V103" s="259"/>
      <c r="W103" s="259"/>
      <c r="X103" s="259"/>
      <c r="Y103" s="259"/>
      <c r="Z103" s="259"/>
      <c r="AA103" s="259"/>
      <c r="AB103" s="259"/>
      <c r="AC103" s="259"/>
      <c r="AD103" s="259"/>
      <c r="AE103" s="259"/>
      <c r="AF103" s="259"/>
      <c r="AG103" s="259"/>
      <c r="AH103" s="259"/>
      <c r="AI103" s="259"/>
      <c r="AJ103" s="259"/>
      <c r="AK103" s="259"/>
      <c r="AL103" s="259"/>
      <c r="AM103" s="259"/>
      <c r="AN103" s="259"/>
    </row>
    <row r="104" spans="2:40" x14ac:dyDescent="0.3">
      <c r="B104" s="569"/>
      <c r="C104" s="259"/>
      <c r="D104" s="259"/>
      <c r="E104" s="259"/>
      <c r="F104" s="259"/>
      <c r="G104" s="259"/>
      <c r="H104" s="259"/>
      <c r="I104" s="259"/>
      <c r="J104" s="259"/>
      <c r="K104" s="259"/>
      <c r="L104" s="259"/>
      <c r="M104" s="259"/>
      <c r="N104" s="259"/>
      <c r="O104" s="259"/>
      <c r="P104" s="259"/>
      <c r="Q104" s="259"/>
      <c r="R104" s="259"/>
      <c r="S104" s="259"/>
      <c r="T104" s="259"/>
      <c r="U104" s="259"/>
      <c r="V104" s="259"/>
      <c r="W104" s="259"/>
      <c r="X104" s="259"/>
      <c r="Y104" s="259"/>
      <c r="Z104" s="259"/>
      <c r="AA104" s="259"/>
      <c r="AB104" s="259"/>
      <c r="AC104" s="259"/>
      <c r="AD104" s="259"/>
      <c r="AE104" s="259"/>
      <c r="AF104" s="259"/>
      <c r="AG104" s="259"/>
      <c r="AH104" s="259"/>
      <c r="AI104" s="259"/>
      <c r="AJ104" s="259"/>
      <c r="AK104" s="259"/>
      <c r="AL104" s="259"/>
      <c r="AM104" s="259"/>
      <c r="AN104" s="259"/>
    </row>
    <row r="105" spans="2:40" x14ac:dyDescent="0.3">
      <c r="B105" s="569"/>
      <c r="C105" s="259"/>
      <c r="D105" s="259"/>
      <c r="E105" s="259"/>
      <c r="F105" s="259"/>
      <c r="G105" s="259"/>
      <c r="H105" s="259"/>
      <c r="I105" s="259"/>
      <c r="J105" s="259"/>
      <c r="K105" s="259"/>
      <c r="L105" s="259"/>
      <c r="M105" s="259"/>
      <c r="N105" s="259"/>
      <c r="O105" s="259"/>
      <c r="P105" s="259"/>
      <c r="Q105" s="259"/>
      <c r="R105" s="259"/>
      <c r="S105" s="259"/>
      <c r="T105" s="259"/>
      <c r="U105" s="259"/>
      <c r="V105" s="259"/>
      <c r="W105" s="259"/>
      <c r="X105" s="259"/>
      <c r="Y105" s="259"/>
      <c r="Z105" s="259"/>
      <c r="AA105" s="259"/>
      <c r="AB105" s="259"/>
      <c r="AC105" s="259"/>
      <c r="AD105" s="259"/>
      <c r="AE105" s="259"/>
      <c r="AF105" s="259"/>
      <c r="AG105" s="259"/>
      <c r="AH105" s="259"/>
      <c r="AI105" s="259"/>
      <c r="AJ105" s="259"/>
      <c r="AK105" s="259"/>
      <c r="AL105" s="259"/>
      <c r="AM105" s="259"/>
      <c r="AN105" s="259"/>
    </row>
    <row r="106" spans="2:40" x14ac:dyDescent="0.3">
      <c r="B106" s="569"/>
      <c r="C106" s="259"/>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c r="AA106" s="259"/>
      <c r="AB106" s="259"/>
      <c r="AC106" s="259"/>
      <c r="AD106" s="259"/>
      <c r="AE106" s="259"/>
      <c r="AF106" s="259"/>
      <c r="AG106" s="259"/>
      <c r="AH106" s="259"/>
      <c r="AI106" s="259"/>
      <c r="AJ106" s="259"/>
      <c r="AK106" s="259"/>
      <c r="AL106" s="259"/>
      <c r="AM106" s="259"/>
      <c r="AN106" s="259"/>
    </row>
    <row r="107" spans="2:40" x14ac:dyDescent="0.3">
      <c r="B107" s="569"/>
      <c r="C107" s="259"/>
      <c r="D107" s="259"/>
      <c r="E107" s="259"/>
      <c r="F107" s="259"/>
      <c r="G107" s="259"/>
      <c r="H107" s="259"/>
      <c r="I107" s="259"/>
      <c r="J107" s="259"/>
      <c r="K107" s="259"/>
      <c r="L107" s="259"/>
      <c r="M107" s="259"/>
      <c r="N107" s="259"/>
      <c r="O107" s="259"/>
      <c r="P107" s="259"/>
      <c r="Q107" s="259"/>
      <c r="R107" s="259"/>
      <c r="S107" s="259"/>
      <c r="T107" s="259"/>
      <c r="U107" s="259"/>
      <c r="V107" s="259"/>
      <c r="W107" s="259"/>
      <c r="X107" s="259"/>
      <c r="Y107" s="259"/>
      <c r="Z107" s="259"/>
      <c r="AA107" s="259"/>
      <c r="AB107" s="259"/>
      <c r="AC107" s="259"/>
      <c r="AD107" s="259"/>
      <c r="AE107" s="259"/>
      <c r="AF107" s="259"/>
      <c r="AG107" s="259"/>
      <c r="AH107" s="259"/>
      <c r="AI107" s="259"/>
      <c r="AJ107" s="259"/>
      <c r="AK107" s="259"/>
      <c r="AL107" s="259"/>
      <c r="AM107" s="259"/>
      <c r="AN107" s="259"/>
    </row>
    <row r="108" spans="2:40" x14ac:dyDescent="0.3">
      <c r="B108" s="569"/>
      <c r="C108" s="259"/>
      <c r="D108" s="259"/>
      <c r="E108" s="259"/>
      <c r="F108" s="259"/>
      <c r="G108" s="259"/>
      <c r="H108" s="259"/>
      <c r="I108" s="259"/>
      <c r="J108" s="259"/>
      <c r="K108" s="259"/>
      <c r="L108" s="259"/>
      <c r="M108" s="259"/>
      <c r="N108" s="259"/>
      <c r="O108" s="259"/>
      <c r="P108" s="259"/>
      <c r="Q108" s="259"/>
      <c r="R108" s="259"/>
      <c r="S108" s="259"/>
      <c r="T108" s="259"/>
      <c r="U108" s="259"/>
      <c r="V108" s="259"/>
      <c r="W108" s="259"/>
      <c r="X108" s="259"/>
      <c r="Y108" s="259"/>
      <c r="Z108" s="259"/>
      <c r="AA108" s="259"/>
      <c r="AB108" s="259"/>
      <c r="AC108" s="259"/>
      <c r="AD108" s="259"/>
      <c r="AE108" s="259"/>
      <c r="AF108" s="259"/>
      <c r="AG108" s="259"/>
      <c r="AH108" s="259"/>
      <c r="AI108" s="259"/>
      <c r="AJ108" s="259"/>
      <c r="AK108" s="259"/>
      <c r="AL108" s="259"/>
      <c r="AM108" s="259"/>
      <c r="AN108" s="259"/>
    </row>
    <row r="109" spans="2:40" x14ac:dyDescent="0.3">
      <c r="B109" s="569"/>
      <c r="C109" s="259"/>
      <c r="D109" s="259"/>
      <c r="E109" s="259"/>
      <c r="F109" s="259"/>
      <c r="G109" s="259"/>
      <c r="H109" s="259"/>
      <c r="I109" s="259"/>
      <c r="J109" s="259"/>
      <c r="K109" s="259"/>
      <c r="L109" s="259"/>
      <c r="M109" s="259"/>
      <c r="N109" s="259"/>
      <c r="O109" s="259"/>
      <c r="P109" s="259"/>
      <c r="Q109" s="259"/>
      <c r="R109" s="259"/>
      <c r="S109" s="259"/>
      <c r="T109" s="259"/>
      <c r="U109" s="259"/>
      <c r="V109" s="259"/>
      <c r="W109" s="259"/>
      <c r="X109" s="259"/>
      <c r="Y109" s="259"/>
      <c r="Z109" s="259"/>
      <c r="AA109" s="259"/>
      <c r="AB109" s="259"/>
      <c r="AC109" s="259"/>
      <c r="AD109" s="259"/>
      <c r="AE109" s="259"/>
      <c r="AF109" s="259"/>
      <c r="AG109" s="259"/>
      <c r="AH109" s="259"/>
      <c r="AI109" s="259"/>
      <c r="AJ109" s="259"/>
      <c r="AK109" s="259"/>
      <c r="AL109" s="259"/>
      <c r="AM109" s="259"/>
      <c r="AN109" s="259"/>
    </row>
    <row r="110" spans="2:40" x14ac:dyDescent="0.3">
      <c r="B110" s="569"/>
      <c r="C110" s="259"/>
      <c r="D110" s="259"/>
      <c r="E110" s="259"/>
      <c r="F110" s="259"/>
      <c r="G110" s="259"/>
      <c r="H110" s="259"/>
      <c r="I110" s="259"/>
      <c r="J110" s="259"/>
      <c r="K110" s="259"/>
      <c r="L110" s="259"/>
      <c r="M110" s="259"/>
      <c r="N110" s="259"/>
      <c r="O110" s="259"/>
      <c r="P110" s="259"/>
      <c r="Q110" s="259"/>
      <c r="R110" s="259"/>
      <c r="S110" s="259"/>
      <c r="T110" s="259"/>
      <c r="U110" s="259"/>
      <c r="V110" s="259"/>
      <c r="W110" s="259"/>
      <c r="X110" s="259"/>
      <c r="Y110" s="259"/>
      <c r="Z110" s="259"/>
      <c r="AA110" s="259"/>
      <c r="AB110" s="259"/>
      <c r="AC110" s="259"/>
      <c r="AD110" s="259"/>
      <c r="AE110" s="259"/>
      <c r="AF110" s="259"/>
      <c r="AG110" s="259"/>
      <c r="AH110" s="259"/>
      <c r="AI110" s="259"/>
      <c r="AJ110" s="259"/>
      <c r="AK110" s="259"/>
      <c r="AL110" s="259"/>
      <c r="AM110" s="259"/>
      <c r="AN110" s="259"/>
    </row>
    <row r="111" spans="2:40" x14ac:dyDescent="0.3">
      <c r="B111" s="569"/>
      <c r="C111" s="259"/>
      <c r="D111" s="259"/>
      <c r="E111" s="259"/>
      <c r="F111" s="259"/>
      <c r="G111" s="259"/>
      <c r="H111" s="259"/>
      <c r="I111" s="259"/>
      <c r="J111" s="259"/>
      <c r="K111" s="259"/>
      <c r="L111" s="259"/>
      <c r="M111" s="259"/>
      <c r="N111" s="259"/>
      <c r="O111" s="259"/>
      <c r="P111" s="259"/>
      <c r="Q111" s="259"/>
      <c r="R111" s="259"/>
      <c r="S111" s="259"/>
      <c r="T111" s="259"/>
      <c r="U111" s="259"/>
      <c r="V111" s="259"/>
      <c r="W111" s="259"/>
      <c r="X111" s="259"/>
      <c r="Y111" s="259"/>
      <c r="Z111" s="259"/>
      <c r="AA111" s="259"/>
      <c r="AB111" s="259"/>
      <c r="AC111" s="259"/>
      <c r="AD111" s="259"/>
      <c r="AE111" s="259"/>
      <c r="AF111" s="259"/>
      <c r="AG111" s="259"/>
      <c r="AH111" s="259"/>
      <c r="AI111" s="259"/>
      <c r="AJ111" s="259"/>
      <c r="AK111" s="259"/>
      <c r="AL111" s="259"/>
      <c r="AM111" s="259"/>
      <c r="AN111" s="259"/>
    </row>
    <row r="112" spans="2:40" x14ac:dyDescent="0.3">
      <c r="B112" s="569"/>
      <c r="C112" s="259"/>
      <c r="D112" s="259"/>
      <c r="E112" s="259"/>
      <c r="F112" s="259"/>
      <c r="G112" s="259"/>
      <c r="H112" s="259"/>
      <c r="I112" s="259"/>
      <c r="J112" s="259"/>
      <c r="K112" s="259"/>
      <c r="L112" s="259"/>
      <c r="M112" s="259"/>
      <c r="N112" s="259"/>
      <c r="O112" s="259"/>
      <c r="P112" s="259"/>
      <c r="Q112" s="259"/>
      <c r="R112" s="259"/>
      <c r="S112" s="259"/>
      <c r="T112" s="259"/>
      <c r="U112" s="259"/>
      <c r="V112" s="259"/>
      <c r="W112" s="259"/>
      <c r="X112" s="259"/>
      <c r="Y112" s="259"/>
      <c r="Z112" s="259"/>
      <c r="AA112" s="259"/>
      <c r="AB112" s="259"/>
      <c r="AC112" s="259"/>
      <c r="AD112" s="259"/>
      <c r="AE112" s="259"/>
      <c r="AF112" s="259"/>
      <c r="AG112" s="259"/>
      <c r="AH112" s="259"/>
      <c r="AI112" s="259"/>
      <c r="AJ112" s="259"/>
      <c r="AK112" s="259"/>
      <c r="AL112" s="259"/>
      <c r="AM112" s="259"/>
      <c r="AN112" s="259"/>
    </row>
    <row r="113" spans="2:40" x14ac:dyDescent="0.3">
      <c r="B113" s="569"/>
      <c r="C113" s="259"/>
      <c r="D113" s="259"/>
      <c r="E113" s="259"/>
      <c r="F113" s="259"/>
      <c r="G113" s="259"/>
      <c r="H113" s="259"/>
      <c r="I113" s="259"/>
      <c r="J113" s="259"/>
      <c r="K113" s="259"/>
      <c r="L113" s="259"/>
      <c r="M113" s="259"/>
      <c r="N113" s="259"/>
      <c r="O113" s="259"/>
      <c r="P113" s="259"/>
      <c r="Q113" s="259"/>
      <c r="R113" s="259"/>
      <c r="S113" s="259"/>
      <c r="T113" s="259"/>
      <c r="U113" s="259"/>
      <c r="V113" s="259"/>
      <c r="W113" s="259"/>
      <c r="X113" s="259"/>
      <c r="Y113" s="259"/>
      <c r="Z113" s="259"/>
      <c r="AA113" s="259"/>
      <c r="AB113" s="259"/>
      <c r="AC113" s="259"/>
      <c r="AD113" s="259"/>
      <c r="AE113" s="259"/>
      <c r="AF113" s="259"/>
      <c r="AG113" s="259"/>
      <c r="AH113" s="259"/>
      <c r="AI113" s="259"/>
      <c r="AJ113" s="259"/>
      <c r="AK113" s="259"/>
      <c r="AL113" s="259"/>
      <c r="AM113" s="259"/>
      <c r="AN113" s="259"/>
    </row>
    <row r="114" spans="2:40" x14ac:dyDescent="0.3">
      <c r="B114" s="569"/>
      <c r="C114" s="259"/>
      <c r="D114" s="259"/>
      <c r="E114" s="259"/>
      <c r="F114" s="259"/>
      <c r="G114" s="259"/>
      <c r="H114" s="259"/>
      <c r="I114" s="259"/>
      <c r="J114" s="259"/>
      <c r="K114" s="259"/>
      <c r="L114" s="259"/>
      <c r="M114" s="259"/>
      <c r="N114" s="259"/>
      <c r="O114" s="259"/>
      <c r="P114" s="259"/>
      <c r="Q114" s="259"/>
      <c r="R114" s="259"/>
      <c r="S114" s="259"/>
      <c r="T114" s="259"/>
      <c r="U114" s="259"/>
      <c r="V114" s="259"/>
      <c r="W114" s="259"/>
      <c r="X114" s="259"/>
      <c r="Y114" s="259"/>
      <c r="Z114" s="259"/>
      <c r="AA114" s="259"/>
      <c r="AB114" s="259"/>
      <c r="AC114" s="259"/>
      <c r="AD114" s="259"/>
      <c r="AE114" s="259"/>
      <c r="AF114" s="259"/>
      <c r="AG114" s="259"/>
      <c r="AH114" s="259"/>
      <c r="AI114" s="259"/>
      <c r="AJ114" s="259"/>
      <c r="AK114" s="259"/>
      <c r="AL114" s="259"/>
      <c r="AM114" s="259"/>
      <c r="AN114" s="259"/>
    </row>
    <row r="115" spans="2:40" x14ac:dyDescent="0.3">
      <c r="B115" s="569"/>
      <c r="C115" s="259"/>
      <c r="D115" s="259"/>
      <c r="E115" s="259"/>
      <c r="F115" s="259"/>
      <c r="G115" s="259"/>
      <c r="H115" s="259"/>
      <c r="I115" s="259"/>
      <c r="J115" s="259"/>
      <c r="K115" s="259"/>
      <c r="L115" s="259"/>
      <c r="M115" s="259"/>
      <c r="N115" s="259"/>
      <c r="O115" s="259"/>
      <c r="P115" s="259"/>
      <c r="Q115" s="259"/>
      <c r="R115" s="259"/>
      <c r="S115" s="259"/>
      <c r="T115" s="259"/>
      <c r="U115" s="259"/>
      <c r="V115" s="259"/>
      <c r="W115" s="259"/>
      <c r="X115" s="259"/>
      <c r="Y115" s="259"/>
      <c r="Z115" s="259"/>
      <c r="AA115" s="259"/>
      <c r="AB115" s="259"/>
      <c r="AC115" s="259"/>
      <c r="AD115" s="259"/>
      <c r="AE115" s="259"/>
      <c r="AF115" s="259"/>
      <c r="AG115" s="259"/>
      <c r="AH115" s="259"/>
      <c r="AI115" s="259"/>
      <c r="AJ115" s="259"/>
      <c r="AK115" s="259"/>
      <c r="AL115" s="259"/>
      <c r="AM115" s="259"/>
      <c r="AN115" s="259"/>
    </row>
    <row r="116" spans="2:40" x14ac:dyDescent="0.3">
      <c r="B116" s="569"/>
      <c r="C116" s="259"/>
      <c r="D116" s="259"/>
      <c r="E116" s="259"/>
      <c r="F116" s="259"/>
      <c r="G116" s="259"/>
      <c r="H116" s="259"/>
      <c r="I116" s="259"/>
      <c r="J116" s="259"/>
      <c r="K116" s="259"/>
      <c r="L116" s="259"/>
      <c r="M116" s="259"/>
      <c r="N116" s="259"/>
      <c r="O116" s="259"/>
      <c r="P116" s="259"/>
      <c r="Q116" s="259"/>
      <c r="R116" s="259"/>
      <c r="S116" s="259"/>
      <c r="T116" s="259"/>
      <c r="U116" s="259"/>
      <c r="V116" s="259"/>
      <c r="W116" s="259"/>
      <c r="X116" s="259"/>
      <c r="Y116" s="259"/>
      <c r="Z116" s="259"/>
      <c r="AA116" s="259"/>
      <c r="AB116" s="259"/>
      <c r="AC116" s="259"/>
      <c r="AD116" s="259"/>
      <c r="AE116" s="259"/>
      <c r="AF116" s="259"/>
      <c r="AG116" s="259"/>
      <c r="AH116" s="259"/>
      <c r="AI116" s="259"/>
      <c r="AJ116" s="259"/>
      <c r="AK116" s="259"/>
      <c r="AL116" s="259"/>
      <c r="AM116" s="259"/>
      <c r="AN116" s="259"/>
    </row>
    <row r="117" spans="2:40" x14ac:dyDescent="0.3">
      <c r="B117" s="569"/>
      <c r="C117" s="259"/>
      <c r="D117" s="259"/>
      <c r="E117" s="259"/>
      <c r="F117" s="259"/>
      <c r="G117" s="259"/>
      <c r="H117" s="259"/>
      <c r="I117" s="259"/>
      <c r="J117" s="259"/>
      <c r="K117" s="259"/>
      <c r="L117" s="259"/>
      <c r="M117" s="259"/>
      <c r="N117" s="259"/>
      <c r="O117" s="259"/>
      <c r="P117" s="259"/>
      <c r="Q117" s="259"/>
      <c r="R117" s="259"/>
      <c r="S117" s="259"/>
      <c r="T117" s="259"/>
      <c r="U117" s="259"/>
      <c r="V117" s="259"/>
      <c r="W117" s="259"/>
      <c r="X117" s="259"/>
      <c r="Y117" s="259"/>
      <c r="Z117" s="259"/>
      <c r="AA117" s="259"/>
      <c r="AB117" s="259"/>
      <c r="AC117" s="259"/>
      <c r="AD117" s="259"/>
      <c r="AE117" s="259"/>
      <c r="AF117" s="259"/>
      <c r="AG117" s="259"/>
      <c r="AH117" s="259"/>
      <c r="AI117" s="259"/>
      <c r="AJ117" s="259"/>
      <c r="AK117" s="259"/>
      <c r="AL117" s="259"/>
      <c r="AM117" s="259"/>
      <c r="AN117" s="259"/>
    </row>
    <row r="118" spans="2:40" x14ac:dyDescent="0.3">
      <c r="B118" s="569"/>
      <c r="C118" s="259"/>
      <c r="D118" s="259"/>
      <c r="E118" s="259"/>
      <c r="F118" s="259"/>
      <c r="G118" s="259"/>
      <c r="H118" s="259"/>
      <c r="I118" s="259"/>
      <c r="J118" s="259"/>
      <c r="K118" s="259"/>
      <c r="L118" s="259"/>
      <c r="M118" s="259"/>
      <c r="N118" s="259"/>
      <c r="O118" s="259"/>
      <c r="P118" s="259"/>
      <c r="Q118" s="259"/>
      <c r="R118" s="259"/>
      <c r="S118" s="259"/>
      <c r="T118" s="259"/>
      <c r="U118" s="259"/>
      <c r="V118" s="259"/>
      <c r="W118" s="259"/>
      <c r="X118" s="259"/>
      <c r="Y118" s="259"/>
      <c r="Z118" s="259"/>
      <c r="AA118" s="259"/>
      <c r="AB118" s="259"/>
      <c r="AC118" s="259"/>
      <c r="AD118" s="259"/>
      <c r="AE118" s="259"/>
      <c r="AF118" s="259"/>
      <c r="AG118" s="259"/>
      <c r="AH118" s="259"/>
      <c r="AI118" s="259"/>
      <c r="AJ118" s="259"/>
      <c r="AK118" s="259"/>
      <c r="AL118" s="259"/>
      <c r="AM118" s="259"/>
      <c r="AN118" s="259"/>
    </row>
    <row r="119" spans="2:40" x14ac:dyDescent="0.3">
      <c r="B119" s="569"/>
      <c r="C119" s="259"/>
      <c r="D119" s="259"/>
      <c r="E119" s="259"/>
      <c r="F119" s="259"/>
      <c r="G119" s="259"/>
      <c r="H119" s="259"/>
      <c r="I119" s="259"/>
      <c r="J119" s="259"/>
      <c r="K119" s="259"/>
      <c r="L119" s="259"/>
      <c r="M119" s="259"/>
      <c r="N119" s="259"/>
      <c r="O119" s="259"/>
      <c r="P119" s="259"/>
      <c r="Q119" s="259"/>
      <c r="R119" s="259"/>
      <c r="S119" s="259"/>
      <c r="T119" s="259"/>
      <c r="U119" s="259"/>
      <c r="V119" s="259"/>
      <c r="W119" s="259"/>
      <c r="X119" s="259"/>
      <c r="Y119" s="259"/>
      <c r="Z119" s="259"/>
      <c r="AA119" s="259"/>
      <c r="AB119" s="259"/>
      <c r="AC119" s="259"/>
      <c r="AD119" s="259"/>
      <c r="AE119" s="259"/>
      <c r="AF119" s="259"/>
      <c r="AG119" s="259"/>
      <c r="AH119" s="259"/>
      <c r="AI119" s="259"/>
      <c r="AJ119" s="259"/>
      <c r="AK119" s="259"/>
      <c r="AL119" s="259"/>
      <c r="AM119" s="259"/>
      <c r="AN119" s="259"/>
    </row>
    <row r="120" spans="2:40" x14ac:dyDescent="0.3">
      <c r="B120" s="569"/>
      <c r="C120" s="259"/>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c r="AA120" s="259"/>
      <c r="AB120" s="259"/>
      <c r="AC120" s="259"/>
      <c r="AD120" s="259"/>
      <c r="AE120" s="259"/>
      <c r="AF120" s="259"/>
      <c r="AG120" s="259"/>
      <c r="AH120" s="259"/>
      <c r="AI120" s="259"/>
      <c r="AJ120" s="259"/>
      <c r="AK120" s="259"/>
      <c r="AL120" s="259"/>
      <c r="AM120" s="259"/>
      <c r="AN120" s="259"/>
    </row>
    <row r="121" spans="2:40" x14ac:dyDescent="0.3">
      <c r="B121" s="569"/>
      <c r="C121" s="259"/>
      <c r="D121" s="259"/>
      <c r="E121" s="259"/>
      <c r="F121" s="259"/>
      <c r="G121" s="259"/>
      <c r="H121" s="259"/>
      <c r="I121" s="259"/>
      <c r="J121" s="259"/>
      <c r="K121" s="259"/>
      <c r="L121" s="259"/>
      <c r="M121" s="259"/>
      <c r="N121" s="259"/>
      <c r="O121" s="259"/>
      <c r="P121" s="259"/>
      <c r="Q121" s="259"/>
      <c r="R121" s="259"/>
      <c r="S121" s="259"/>
      <c r="T121" s="259"/>
      <c r="U121" s="259"/>
      <c r="V121" s="259"/>
      <c r="W121" s="259"/>
      <c r="X121" s="259"/>
      <c r="Y121" s="259"/>
      <c r="Z121" s="259"/>
      <c r="AA121" s="259"/>
      <c r="AB121" s="259"/>
      <c r="AC121" s="259"/>
      <c r="AD121" s="259"/>
      <c r="AE121" s="259"/>
      <c r="AF121" s="259"/>
      <c r="AG121" s="259"/>
      <c r="AH121" s="259"/>
      <c r="AI121" s="259"/>
      <c r="AJ121" s="259"/>
      <c r="AK121" s="259"/>
      <c r="AL121" s="259"/>
      <c r="AM121" s="259"/>
      <c r="AN121" s="259"/>
    </row>
    <row r="122" spans="2:40" x14ac:dyDescent="0.3">
      <c r="B122" s="569"/>
      <c r="C122" s="259"/>
      <c r="D122" s="259"/>
      <c r="E122" s="259"/>
      <c r="F122" s="259"/>
      <c r="G122" s="259"/>
      <c r="H122" s="259"/>
      <c r="I122" s="259"/>
      <c r="J122" s="259"/>
      <c r="K122" s="259"/>
      <c r="L122" s="259"/>
      <c r="M122" s="259"/>
      <c r="N122" s="259"/>
      <c r="O122" s="259"/>
      <c r="P122" s="259"/>
      <c r="Q122" s="259"/>
      <c r="R122" s="259"/>
      <c r="S122" s="259"/>
      <c r="T122" s="259"/>
      <c r="U122" s="259"/>
      <c r="V122" s="259"/>
      <c r="W122" s="259"/>
      <c r="X122" s="259"/>
      <c r="Y122" s="259"/>
      <c r="Z122" s="259"/>
      <c r="AA122" s="259"/>
      <c r="AB122" s="259"/>
      <c r="AC122" s="259"/>
      <c r="AD122" s="259"/>
      <c r="AE122" s="259"/>
      <c r="AF122" s="259"/>
      <c r="AG122" s="259"/>
      <c r="AH122" s="259"/>
      <c r="AI122" s="259"/>
      <c r="AJ122" s="259"/>
      <c r="AK122" s="259"/>
      <c r="AL122" s="259"/>
      <c r="AM122" s="259"/>
      <c r="AN122" s="259"/>
    </row>
    <row r="123" spans="2:40" x14ac:dyDescent="0.3">
      <c r="B123" s="569"/>
      <c r="C123" s="259"/>
      <c r="D123" s="259"/>
      <c r="E123" s="259"/>
      <c r="F123" s="259"/>
      <c r="G123" s="259"/>
      <c r="H123" s="259"/>
      <c r="I123" s="259"/>
      <c r="J123" s="259"/>
      <c r="K123" s="259"/>
      <c r="L123" s="259"/>
      <c r="M123" s="259"/>
      <c r="N123" s="259"/>
      <c r="O123" s="259"/>
      <c r="P123" s="259"/>
      <c r="Q123" s="259"/>
      <c r="R123" s="259"/>
      <c r="S123" s="259"/>
      <c r="T123" s="259"/>
      <c r="U123" s="259"/>
      <c r="V123" s="259"/>
      <c r="W123" s="259"/>
      <c r="X123" s="259"/>
      <c r="Y123" s="259"/>
      <c r="Z123" s="259"/>
      <c r="AA123" s="259"/>
      <c r="AB123" s="259"/>
      <c r="AC123" s="259"/>
      <c r="AD123" s="259"/>
      <c r="AE123" s="259"/>
      <c r="AF123" s="259"/>
      <c r="AG123" s="259"/>
      <c r="AH123" s="259"/>
      <c r="AI123" s="259"/>
      <c r="AJ123" s="259"/>
      <c r="AK123" s="259"/>
      <c r="AL123" s="259"/>
      <c r="AM123" s="259"/>
      <c r="AN123" s="259"/>
    </row>
    <row r="124" spans="2:40" x14ac:dyDescent="0.3">
      <c r="B124" s="569"/>
      <c r="C124" s="259"/>
      <c r="D124" s="259"/>
      <c r="E124" s="259"/>
      <c r="F124" s="259"/>
      <c r="G124" s="259"/>
      <c r="H124" s="259"/>
      <c r="I124" s="259"/>
      <c r="J124" s="259"/>
      <c r="K124" s="259"/>
      <c r="L124" s="259"/>
      <c r="M124" s="259"/>
      <c r="N124" s="259"/>
      <c r="O124" s="259"/>
      <c r="P124" s="259"/>
      <c r="Q124" s="259"/>
      <c r="R124" s="259"/>
      <c r="S124" s="259"/>
      <c r="T124" s="259"/>
      <c r="U124" s="259"/>
      <c r="V124" s="259"/>
      <c r="W124" s="259"/>
      <c r="X124" s="259"/>
      <c r="Y124" s="259"/>
      <c r="Z124" s="259"/>
      <c r="AA124" s="259"/>
      <c r="AB124" s="259"/>
      <c r="AC124" s="259"/>
      <c r="AD124" s="259"/>
      <c r="AE124" s="259"/>
      <c r="AF124" s="259"/>
      <c r="AG124" s="259"/>
      <c r="AH124" s="259"/>
      <c r="AI124" s="259"/>
      <c r="AJ124" s="259"/>
      <c r="AK124" s="259"/>
      <c r="AL124" s="259"/>
      <c r="AM124" s="259"/>
      <c r="AN124" s="259"/>
    </row>
    <row r="125" spans="2:40" x14ac:dyDescent="0.3">
      <c r="B125" s="569"/>
      <c r="C125" s="259"/>
      <c r="D125" s="259"/>
      <c r="E125" s="259"/>
      <c r="F125" s="259"/>
      <c r="G125" s="259"/>
      <c r="H125" s="259"/>
      <c r="I125" s="259"/>
      <c r="J125" s="259"/>
      <c r="K125" s="259"/>
      <c r="L125" s="259"/>
      <c r="M125" s="259"/>
      <c r="N125" s="259"/>
      <c r="O125" s="259"/>
      <c r="P125" s="259"/>
      <c r="Q125" s="259"/>
      <c r="R125" s="259"/>
      <c r="S125" s="259"/>
      <c r="T125" s="259"/>
      <c r="U125" s="259"/>
      <c r="V125" s="259"/>
      <c r="W125" s="259"/>
      <c r="X125" s="259"/>
      <c r="Y125" s="259"/>
      <c r="Z125" s="259"/>
      <c r="AA125" s="259"/>
      <c r="AB125" s="259"/>
      <c r="AC125" s="259"/>
      <c r="AD125" s="259"/>
      <c r="AE125" s="259"/>
      <c r="AF125" s="259"/>
      <c r="AG125" s="259"/>
      <c r="AH125" s="259"/>
      <c r="AI125" s="259"/>
      <c r="AJ125" s="259"/>
      <c r="AK125" s="259"/>
      <c r="AL125" s="259"/>
      <c r="AM125" s="259"/>
      <c r="AN125" s="259"/>
    </row>
    <row r="126" spans="2:40" x14ac:dyDescent="0.3">
      <c r="B126" s="569"/>
      <c r="C126" s="259"/>
      <c r="D126" s="259"/>
      <c r="E126" s="259"/>
      <c r="F126" s="259"/>
      <c r="G126" s="259"/>
      <c r="H126" s="259"/>
      <c r="I126" s="259"/>
      <c r="J126" s="259"/>
      <c r="K126" s="259"/>
      <c r="L126" s="259"/>
      <c r="M126" s="259"/>
      <c r="N126" s="259"/>
      <c r="O126" s="259"/>
      <c r="P126" s="259"/>
      <c r="Q126" s="259"/>
      <c r="R126" s="259"/>
      <c r="S126" s="259"/>
      <c r="T126" s="259"/>
      <c r="U126" s="259"/>
      <c r="V126" s="259"/>
      <c r="W126" s="259"/>
      <c r="X126" s="259"/>
      <c r="Y126" s="259"/>
      <c r="Z126" s="259"/>
      <c r="AA126" s="259"/>
      <c r="AB126" s="259"/>
      <c r="AC126" s="259"/>
      <c r="AD126" s="259"/>
      <c r="AE126" s="259"/>
      <c r="AF126" s="259"/>
      <c r="AG126" s="259"/>
      <c r="AH126" s="259"/>
      <c r="AI126" s="259"/>
      <c r="AJ126" s="259"/>
      <c r="AK126" s="259"/>
      <c r="AL126" s="259"/>
      <c r="AM126" s="259"/>
      <c r="AN126" s="259"/>
    </row>
    <row r="127" spans="2:40" x14ac:dyDescent="0.3">
      <c r="B127" s="569"/>
      <c r="C127" s="259"/>
      <c r="D127" s="259"/>
      <c r="E127" s="259"/>
      <c r="F127" s="259"/>
      <c r="G127" s="259"/>
      <c r="H127" s="259"/>
      <c r="I127" s="259"/>
      <c r="J127" s="259"/>
      <c r="K127" s="259"/>
      <c r="L127" s="259"/>
      <c r="M127" s="259"/>
      <c r="N127" s="259"/>
      <c r="O127" s="259"/>
      <c r="P127" s="259"/>
      <c r="Q127" s="259"/>
      <c r="R127" s="259"/>
      <c r="S127" s="259"/>
      <c r="T127" s="259"/>
      <c r="U127" s="259"/>
      <c r="V127" s="259"/>
      <c r="W127" s="259"/>
      <c r="X127" s="259"/>
      <c r="Y127" s="259"/>
      <c r="Z127" s="259"/>
      <c r="AA127" s="259"/>
      <c r="AB127" s="259"/>
      <c r="AC127" s="259"/>
      <c r="AD127" s="259"/>
      <c r="AE127" s="259"/>
      <c r="AF127" s="259"/>
      <c r="AG127" s="259"/>
      <c r="AH127" s="259"/>
      <c r="AI127" s="259"/>
      <c r="AJ127" s="259"/>
      <c r="AK127" s="259"/>
      <c r="AL127" s="259"/>
      <c r="AM127" s="259"/>
      <c r="AN127" s="259"/>
    </row>
    <row r="128" spans="2:40" x14ac:dyDescent="0.3">
      <c r="B128" s="569"/>
      <c r="C128" s="259"/>
      <c r="D128" s="259"/>
      <c r="E128" s="259"/>
      <c r="F128" s="259"/>
      <c r="G128" s="259"/>
      <c r="H128" s="259"/>
      <c r="I128" s="259"/>
      <c r="J128" s="259"/>
      <c r="K128" s="259"/>
      <c r="L128" s="259"/>
      <c r="M128" s="259"/>
      <c r="N128" s="259"/>
      <c r="O128" s="259"/>
      <c r="P128" s="259"/>
      <c r="Q128" s="259"/>
      <c r="R128" s="259"/>
      <c r="S128" s="259"/>
      <c r="T128" s="259"/>
      <c r="U128" s="259"/>
      <c r="V128" s="259"/>
      <c r="W128" s="259"/>
      <c r="X128" s="259"/>
      <c r="Y128" s="259"/>
      <c r="Z128" s="259"/>
      <c r="AA128" s="259"/>
      <c r="AB128" s="259"/>
      <c r="AC128" s="259"/>
      <c r="AD128" s="259"/>
      <c r="AE128" s="259"/>
      <c r="AF128" s="259"/>
      <c r="AG128" s="259"/>
      <c r="AH128" s="259"/>
      <c r="AI128" s="259"/>
      <c r="AJ128" s="259"/>
      <c r="AK128" s="259"/>
      <c r="AL128" s="259"/>
      <c r="AM128" s="259"/>
      <c r="AN128" s="259"/>
    </row>
    <row r="129" spans="2:40" x14ac:dyDescent="0.3">
      <c r="B129" s="569"/>
      <c r="C129" s="259"/>
      <c r="D129" s="259"/>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c r="AA129" s="259"/>
      <c r="AB129" s="259"/>
      <c r="AC129" s="259"/>
      <c r="AD129" s="259"/>
      <c r="AE129" s="259"/>
      <c r="AF129" s="259"/>
      <c r="AG129" s="259"/>
      <c r="AH129" s="259"/>
      <c r="AI129" s="259"/>
      <c r="AJ129" s="259"/>
      <c r="AK129" s="259"/>
      <c r="AL129" s="259"/>
      <c r="AM129" s="259"/>
      <c r="AN129" s="259"/>
    </row>
    <row r="130" spans="2:40" x14ac:dyDescent="0.3">
      <c r="B130" s="569"/>
      <c r="C130" s="259"/>
      <c r="D130" s="259"/>
      <c r="E130" s="259"/>
      <c r="F130" s="259"/>
      <c r="G130" s="259"/>
      <c r="H130" s="259"/>
      <c r="I130" s="259"/>
      <c r="J130" s="259"/>
      <c r="K130" s="259"/>
      <c r="L130" s="259"/>
      <c r="M130" s="259"/>
      <c r="N130" s="259"/>
      <c r="O130" s="259"/>
      <c r="P130" s="259"/>
      <c r="Q130" s="259"/>
      <c r="R130" s="259"/>
      <c r="S130" s="259"/>
      <c r="T130" s="259"/>
      <c r="U130" s="259"/>
      <c r="V130" s="259"/>
      <c r="W130" s="259"/>
      <c r="X130" s="259"/>
      <c r="Y130" s="259"/>
      <c r="Z130" s="259"/>
      <c r="AA130" s="259"/>
      <c r="AB130" s="259"/>
      <c r="AC130" s="259"/>
      <c r="AD130" s="259"/>
      <c r="AE130" s="259"/>
      <c r="AF130" s="259"/>
      <c r="AG130" s="259"/>
      <c r="AH130" s="259"/>
      <c r="AI130" s="259"/>
      <c r="AJ130" s="259"/>
      <c r="AK130" s="259"/>
      <c r="AL130" s="259"/>
      <c r="AM130" s="259"/>
      <c r="AN130" s="259"/>
    </row>
    <row r="131" spans="2:40" x14ac:dyDescent="0.3">
      <c r="B131" s="569"/>
      <c r="C131" s="259"/>
      <c r="D131" s="259"/>
      <c r="E131" s="259"/>
      <c r="F131" s="259"/>
      <c r="G131" s="259"/>
      <c r="H131" s="259"/>
      <c r="I131" s="259"/>
      <c r="J131" s="259"/>
      <c r="K131" s="259"/>
      <c r="L131" s="259"/>
      <c r="M131" s="259"/>
      <c r="N131" s="259"/>
      <c r="O131" s="259"/>
      <c r="P131" s="259"/>
      <c r="Q131" s="259"/>
      <c r="R131" s="259"/>
      <c r="S131" s="259"/>
      <c r="T131" s="259"/>
      <c r="U131" s="259"/>
      <c r="V131" s="259"/>
      <c r="W131" s="259"/>
      <c r="X131" s="259"/>
      <c r="Y131" s="259"/>
      <c r="Z131" s="259"/>
      <c r="AA131" s="259"/>
      <c r="AB131" s="259"/>
      <c r="AC131" s="259"/>
      <c r="AD131" s="259"/>
      <c r="AE131" s="259"/>
      <c r="AF131" s="259"/>
      <c r="AG131" s="259"/>
      <c r="AH131" s="259"/>
      <c r="AI131" s="259"/>
      <c r="AJ131" s="259"/>
      <c r="AK131" s="259"/>
      <c r="AL131" s="259"/>
      <c r="AM131" s="259"/>
      <c r="AN131" s="259"/>
    </row>
    <row r="132" spans="2:40" x14ac:dyDescent="0.3">
      <c r="B132" s="569"/>
      <c r="C132" s="259"/>
      <c r="D132" s="259"/>
      <c r="E132" s="259"/>
      <c r="F132" s="259"/>
      <c r="G132" s="259"/>
      <c r="H132" s="259"/>
      <c r="I132" s="259"/>
      <c r="J132" s="259"/>
      <c r="K132" s="259"/>
      <c r="L132" s="259"/>
      <c r="M132" s="259"/>
      <c r="N132" s="259"/>
      <c r="O132" s="259"/>
      <c r="P132" s="259"/>
      <c r="Q132" s="259"/>
      <c r="R132" s="259"/>
      <c r="S132" s="259"/>
      <c r="T132" s="259"/>
      <c r="U132" s="259"/>
      <c r="V132" s="259"/>
      <c r="W132" s="259"/>
      <c r="X132" s="259"/>
      <c r="Y132" s="259"/>
      <c r="Z132" s="259"/>
      <c r="AA132" s="259"/>
      <c r="AB132" s="259"/>
      <c r="AC132" s="259"/>
      <c r="AD132" s="259"/>
      <c r="AE132" s="259"/>
      <c r="AF132" s="259"/>
      <c r="AG132" s="259"/>
      <c r="AH132" s="259"/>
      <c r="AI132" s="259"/>
      <c r="AJ132" s="259"/>
      <c r="AK132" s="259"/>
      <c r="AL132" s="259"/>
      <c r="AM132" s="259"/>
      <c r="AN132" s="259"/>
    </row>
    <row r="133" spans="2:40" x14ac:dyDescent="0.3">
      <c r="B133" s="569"/>
      <c r="C133" s="259"/>
      <c r="D133" s="259"/>
      <c r="E133" s="259"/>
      <c r="F133" s="259"/>
      <c r="G133" s="259"/>
      <c r="H133" s="259"/>
      <c r="I133" s="259"/>
      <c r="J133" s="259"/>
      <c r="K133" s="259"/>
      <c r="L133" s="259"/>
      <c r="M133" s="259"/>
      <c r="N133" s="259"/>
      <c r="O133" s="259"/>
      <c r="P133" s="259"/>
      <c r="Q133" s="259"/>
      <c r="R133" s="259"/>
      <c r="S133" s="259"/>
      <c r="T133" s="259"/>
      <c r="U133" s="259"/>
      <c r="V133" s="259"/>
      <c r="W133" s="259"/>
      <c r="X133" s="259"/>
      <c r="Y133" s="259"/>
      <c r="Z133" s="259"/>
      <c r="AA133" s="259"/>
      <c r="AB133" s="259"/>
      <c r="AC133" s="259"/>
      <c r="AD133" s="259"/>
      <c r="AE133" s="259"/>
      <c r="AF133" s="259"/>
      <c r="AG133" s="259"/>
      <c r="AH133" s="259"/>
      <c r="AI133" s="259"/>
      <c r="AJ133" s="259"/>
      <c r="AK133" s="259"/>
      <c r="AL133" s="259"/>
      <c r="AM133" s="259"/>
      <c r="AN133" s="259"/>
    </row>
    <row r="134" spans="2:40" x14ac:dyDescent="0.3">
      <c r="B134" s="569"/>
      <c r="C134" s="259"/>
      <c r="D134" s="259"/>
      <c r="E134" s="259"/>
      <c r="F134" s="259"/>
      <c r="G134" s="259"/>
      <c r="H134" s="259"/>
      <c r="I134" s="259"/>
      <c r="J134" s="259"/>
      <c r="K134" s="259"/>
      <c r="L134" s="259"/>
      <c r="M134" s="259"/>
      <c r="N134" s="259"/>
      <c r="O134" s="259"/>
      <c r="P134" s="259"/>
      <c r="Q134" s="259"/>
      <c r="R134" s="259"/>
      <c r="S134" s="259"/>
      <c r="T134" s="259"/>
      <c r="U134" s="259"/>
      <c r="V134" s="259"/>
      <c r="W134" s="259"/>
      <c r="X134" s="259"/>
      <c r="Y134" s="259"/>
      <c r="Z134" s="259"/>
      <c r="AA134" s="259"/>
      <c r="AB134" s="259"/>
      <c r="AC134" s="259"/>
      <c r="AD134" s="259"/>
      <c r="AE134" s="259"/>
      <c r="AF134" s="259"/>
      <c r="AG134" s="259"/>
      <c r="AH134" s="259"/>
      <c r="AI134" s="259"/>
      <c r="AJ134" s="259"/>
      <c r="AK134" s="259"/>
      <c r="AL134" s="259"/>
      <c r="AM134" s="259"/>
      <c r="AN134" s="259"/>
    </row>
    <row r="135" spans="2:40" x14ac:dyDescent="0.3">
      <c r="B135" s="569"/>
      <c r="C135" s="259"/>
      <c r="D135" s="259"/>
      <c r="E135" s="259"/>
      <c r="F135" s="259"/>
      <c r="G135" s="259"/>
      <c r="H135" s="259"/>
      <c r="I135" s="259"/>
      <c r="J135" s="259"/>
      <c r="K135" s="259"/>
      <c r="L135" s="259"/>
      <c r="M135" s="259"/>
      <c r="N135" s="259"/>
      <c r="O135" s="259"/>
      <c r="P135" s="259"/>
      <c r="Q135" s="259"/>
      <c r="R135" s="259"/>
      <c r="S135" s="259"/>
      <c r="T135" s="259"/>
      <c r="U135" s="259"/>
      <c r="V135" s="259"/>
      <c r="W135" s="259"/>
      <c r="X135" s="259"/>
      <c r="Y135" s="259"/>
      <c r="Z135" s="259"/>
      <c r="AA135" s="259"/>
      <c r="AB135" s="259"/>
      <c r="AC135" s="259"/>
      <c r="AD135" s="259"/>
      <c r="AE135" s="259"/>
      <c r="AF135" s="259"/>
      <c r="AG135" s="259"/>
      <c r="AH135" s="259"/>
      <c r="AI135" s="259"/>
      <c r="AJ135" s="259"/>
      <c r="AK135" s="259"/>
      <c r="AL135" s="259"/>
      <c r="AM135" s="259"/>
      <c r="AN135" s="259"/>
    </row>
    <row r="136" spans="2:40" x14ac:dyDescent="0.3">
      <c r="B136" s="569"/>
      <c r="C136" s="259"/>
      <c r="D136" s="259"/>
      <c r="E136" s="259"/>
      <c r="F136" s="259"/>
      <c r="G136" s="259"/>
      <c r="H136" s="259"/>
      <c r="I136" s="259"/>
      <c r="J136" s="259"/>
      <c r="K136" s="259"/>
      <c r="L136" s="259"/>
      <c r="M136" s="259"/>
      <c r="N136" s="259"/>
      <c r="O136" s="259"/>
      <c r="P136" s="259"/>
      <c r="Q136" s="259"/>
      <c r="R136" s="259"/>
      <c r="S136" s="259"/>
      <c r="T136" s="259"/>
      <c r="U136" s="259"/>
      <c r="V136" s="259"/>
      <c r="W136" s="259"/>
      <c r="X136" s="259"/>
      <c r="Y136" s="259"/>
      <c r="Z136" s="259"/>
      <c r="AA136" s="259"/>
      <c r="AB136" s="259"/>
      <c r="AC136" s="259"/>
      <c r="AD136" s="259"/>
      <c r="AE136" s="259"/>
      <c r="AF136" s="259"/>
      <c r="AG136" s="259"/>
      <c r="AH136" s="259"/>
      <c r="AI136" s="259"/>
      <c r="AJ136" s="259"/>
      <c r="AK136" s="259"/>
      <c r="AL136" s="259"/>
      <c r="AM136" s="259"/>
      <c r="AN136" s="259"/>
    </row>
    <row r="137" spans="2:40" x14ac:dyDescent="0.3">
      <c r="B137" s="569"/>
      <c r="C137" s="259"/>
      <c r="D137" s="259"/>
      <c r="E137" s="259"/>
      <c r="F137" s="259"/>
      <c r="G137" s="259"/>
      <c r="H137" s="259"/>
      <c r="I137" s="259"/>
      <c r="J137" s="259"/>
      <c r="K137" s="259"/>
      <c r="L137" s="259"/>
      <c r="M137" s="259"/>
      <c r="N137" s="259"/>
      <c r="O137" s="259"/>
      <c r="P137" s="259"/>
      <c r="Q137" s="259"/>
      <c r="R137" s="259"/>
      <c r="S137" s="259"/>
      <c r="T137" s="259"/>
      <c r="U137" s="259"/>
      <c r="V137" s="259"/>
      <c r="W137" s="259"/>
      <c r="X137" s="259"/>
      <c r="Y137" s="259"/>
      <c r="Z137" s="259"/>
      <c r="AA137" s="259"/>
      <c r="AB137" s="259"/>
      <c r="AC137" s="259"/>
      <c r="AD137" s="259"/>
      <c r="AE137" s="259"/>
      <c r="AF137" s="259"/>
      <c r="AG137" s="259"/>
      <c r="AH137" s="259"/>
      <c r="AI137" s="259"/>
      <c r="AJ137" s="259"/>
      <c r="AK137" s="259"/>
      <c r="AL137" s="259"/>
      <c r="AM137" s="259"/>
      <c r="AN137" s="259"/>
    </row>
    <row r="138" spans="2:40" x14ac:dyDescent="0.3">
      <c r="B138" s="569"/>
      <c r="C138" s="259"/>
      <c r="D138" s="259"/>
      <c r="E138" s="259"/>
      <c r="F138" s="259"/>
      <c r="G138" s="259"/>
      <c r="H138" s="259"/>
      <c r="I138" s="259"/>
      <c r="J138" s="259"/>
      <c r="K138" s="259"/>
      <c r="L138" s="259"/>
      <c r="M138" s="259"/>
      <c r="N138" s="259"/>
      <c r="O138" s="259"/>
      <c r="P138" s="259"/>
      <c r="Q138" s="259"/>
      <c r="R138" s="259"/>
      <c r="S138" s="259"/>
      <c r="T138" s="259"/>
      <c r="U138" s="259"/>
      <c r="V138" s="259"/>
      <c r="W138" s="259"/>
      <c r="X138" s="259"/>
      <c r="Y138" s="259"/>
      <c r="Z138" s="259"/>
      <c r="AA138" s="259"/>
      <c r="AB138" s="259"/>
      <c r="AC138" s="259"/>
      <c r="AD138" s="259"/>
      <c r="AE138" s="259"/>
      <c r="AF138" s="259"/>
      <c r="AG138" s="259"/>
      <c r="AH138" s="259"/>
      <c r="AI138" s="259"/>
      <c r="AJ138" s="259"/>
      <c r="AK138" s="259"/>
      <c r="AL138" s="259"/>
      <c r="AM138" s="259"/>
      <c r="AN138" s="259"/>
    </row>
    <row r="139" spans="2:40" x14ac:dyDescent="0.3">
      <c r="B139" s="569"/>
      <c r="C139" s="259"/>
      <c r="D139" s="259"/>
      <c r="E139" s="259"/>
      <c r="F139" s="259"/>
      <c r="G139" s="259"/>
      <c r="H139" s="259"/>
      <c r="I139" s="259"/>
      <c r="J139" s="259"/>
      <c r="K139" s="259"/>
      <c r="L139" s="259"/>
      <c r="M139" s="259"/>
      <c r="N139" s="259"/>
      <c r="O139" s="259"/>
      <c r="P139" s="259"/>
      <c r="Q139" s="259"/>
      <c r="R139" s="259"/>
      <c r="S139" s="259"/>
      <c r="T139" s="259"/>
      <c r="U139" s="259"/>
      <c r="V139" s="259"/>
      <c r="W139" s="259"/>
      <c r="X139" s="259"/>
      <c r="Y139" s="259"/>
      <c r="Z139" s="259"/>
      <c r="AA139" s="259"/>
      <c r="AB139" s="259"/>
      <c r="AC139" s="259"/>
      <c r="AD139" s="259"/>
      <c r="AE139" s="259"/>
      <c r="AF139" s="259"/>
      <c r="AG139" s="259"/>
      <c r="AH139" s="259"/>
      <c r="AI139" s="259"/>
      <c r="AJ139" s="259"/>
      <c r="AK139" s="259"/>
      <c r="AL139" s="259"/>
      <c r="AM139" s="259"/>
      <c r="AN139" s="259"/>
    </row>
    <row r="140" spans="2:40" x14ac:dyDescent="0.3">
      <c r="B140" s="569"/>
      <c r="C140" s="259"/>
      <c r="D140" s="259"/>
      <c r="E140" s="259"/>
      <c r="F140" s="259"/>
      <c r="G140" s="259"/>
      <c r="H140" s="259"/>
      <c r="I140" s="259"/>
      <c r="J140" s="259"/>
      <c r="K140" s="259"/>
      <c r="L140" s="259"/>
      <c r="M140" s="259"/>
      <c r="N140" s="259"/>
      <c r="O140" s="259"/>
      <c r="P140" s="259"/>
      <c r="Q140" s="259"/>
      <c r="R140" s="259"/>
      <c r="S140" s="259"/>
      <c r="T140" s="259"/>
      <c r="U140" s="259"/>
      <c r="V140" s="259"/>
      <c r="W140" s="259"/>
      <c r="X140" s="259"/>
      <c r="Y140" s="259"/>
      <c r="Z140" s="259"/>
      <c r="AA140" s="259"/>
      <c r="AB140" s="259"/>
      <c r="AC140" s="259"/>
      <c r="AD140" s="259"/>
      <c r="AE140" s="259"/>
      <c r="AF140" s="259"/>
      <c r="AG140" s="259"/>
      <c r="AH140" s="259"/>
      <c r="AI140" s="259"/>
      <c r="AJ140" s="259"/>
      <c r="AK140" s="259"/>
      <c r="AL140" s="259"/>
      <c r="AM140" s="259"/>
      <c r="AN140" s="259"/>
    </row>
    <row r="141" spans="2:40" x14ac:dyDescent="0.3">
      <c r="B141" s="569"/>
      <c r="C141" s="259"/>
      <c r="D141" s="259"/>
      <c r="E141" s="259"/>
      <c r="F141" s="259"/>
      <c r="G141" s="259"/>
      <c r="H141" s="259"/>
      <c r="I141" s="259"/>
      <c r="J141" s="259"/>
      <c r="K141" s="259"/>
      <c r="L141" s="259"/>
      <c r="M141" s="259"/>
      <c r="N141" s="259"/>
      <c r="O141" s="259"/>
      <c r="P141" s="259"/>
      <c r="Q141" s="259"/>
      <c r="R141" s="259"/>
      <c r="S141" s="259"/>
      <c r="T141" s="259"/>
      <c r="U141" s="259"/>
      <c r="V141" s="259"/>
      <c r="W141" s="259"/>
      <c r="X141" s="259"/>
      <c r="Y141" s="259"/>
      <c r="Z141" s="259"/>
      <c r="AA141" s="259"/>
      <c r="AB141" s="259"/>
      <c r="AC141" s="259"/>
      <c r="AD141" s="259"/>
      <c r="AE141" s="259"/>
      <c r="AF141" s="259"/>
      <c r="AG141" s="259"/>
      <c r="AH141" s="259"/>
      <c r="AI141" s="259"/>
      <c r="AJ141" s="259"/>
      <c r="AK141" s="259"/>
      <c r="AL141" s="259"/>
      <c r="AM141" s="259"/>
      <c r="AN141" s="259"/>
    </row>
    <row r="142" spans="2:40" x14ac:dyDescent="0.3">
      <c r="B142" s="569"/>
      <c r="C142" s="259"/>
      <c r="D142" s="259"/>
      <c r="E142" s="259"/>
      <c r="F142" s="259"/>
      <c r="G142" s="259"/>
      <c r="H142" s="259"/>
      <c r="I142" s="259"/>
      <c r="J142" s="259"/>
      <c r="K142" s="259"/>
      <c r="L142" s="259"/>
      <c r="M142" s="259"/>
      <c r="N142" s="259"/>
      <c r="O142" s="259"/>
      <c r="P142" s="259"/>
      <c r="Q142" s="259"/>
      <c r="R142" s="259"/>
      <c r="S142" s="259"/>
      <c r="T142" s="259"/>
      <c r="U142" s="259"/>
      <c r="V142" s="259"/>
      <c r="W142" s="259"/>
      <c r="X142" s="259"/>
      <c r="Y142" s="259"/>
      <c r="Z142" s="259"/>
      <c r="AA142" s="259"/>
      <c r="AB142" s="259"/>
      <c r="AC142" s="259"/>
      <c r="AD142" s="259"/>
      <c r="AE142" s="259"/>
      <c r="AF142" s="259"/>
      <c r="AG142" s="259"/>
      <c r="AH142" s="259"/>
      <c r="AI142" s="259"/>
      <c r="AJ142" s="259"/>
      <c r="AK142" s="259"/>
      <c r="AL142" s="259"/>
      <c r="AM142" s="259"/>
      <c r="AN142" s="259"/>
    </row>
    <row r="143" spans="2:40" x14ac:dyDescent="0.3">
      <c r="B143" s="569"/>
      <c r="C143" s="259"/>
      <c r="D143" s="259"/>
      <c r="E143" s="259"/>
      <c r="F143" s="259"/>
      <c r="G143" s="259"/>
      <c r="H143" s="259"/>
      <c r="I143" s="259"/>
      <c r="J143" s="259"/>
      <c r="K143" s="259"/>
      <c r="L143" s="259"/>
      <c r="M143" s="259"/>
      <c r="N143" s="259"/>
      <c r="O143" s="259"/>
      <c r="P143" s="259"/>
      <c r="Q143" s="259"/>
      <c r="R143" s="259"/>
      <c r="S143" s="259"/>
      <c r="T143" s="259"/>
      <c r="U143" s="259"/>
      <c r="V143" s="259"/>
      <c r="W143" s="259"/>
      <c r="X143" s="259"/>
      <c r="Y143" s="259"/>
      <c r="Z143" s="259"/>
      <c r="AA143" s="259"/>
      <c r="AB143" s="259"/>
      <c r="AC143" s="259"/>
      <c r="AD143" s="259"/>
      <c r="AE143" s="259"/>
      <c r="AF143" s="259"/>
      <c r="AG143" s="259"/>
      <c r="AH143" s="259"/>
      <c r="AI143" s="259"/>
      <c r="AJ143" s="259"/>
      <c r="AK143" s="259"/>
      <c r="AL143" s="259"/>
      <c r="AM143" s="259"/>
      <c r="AN143" s="259"/>
    </row>
    <row r="144" spans="2:40" x14ac:dyDescent="0.3">
      <c r="B144" s="569"/>
      <c r="C144" s="259"/>
      <c r="D144" s="259"/>
      <c r="E144" s="259"/>
      <c r="F144" s="259"/>
      <c r="G144" s="259"/>
      <c r="H144" s="259"/>
      <c r="I144" s="259"/>
      <c r="J144" s="259"/>
      <c r="K144" s="259"/>
      <c r="L144" s="259"/>
      <c r="M144" s="259"/>
      <c r="N144" s="259"/>
      <c r="O144" s="259"/>
      <c r="P144" s="259"/>
      <c r="Q144" s="259"/>
      <c r="R144" s="259"/>
      <c r="S144" s="259"/>
      <c r="T144" s="259"/>
      <c r="U144" s="259"/>
      <c r="V144" s="259"/>
      <c r="W144" s="259"/>
      <c r="X144" s="259"/>
      <c r="Y144" s="259"/>
      <c r="Z144" s="259"/>
      <c r="AA144" s="259"/>
      <c r="AB144" s="259"/>
      <c r="AC144" s="259"/>
      <c r="AD144" s="259"/>
      <c r="AE144" s="259"/>
      <c r="AF144" s="259"/>
      <c r="AG144" s="259"/>
      <c r="AH144" s="259"/>
      <c r="AI144" s="259"/>
      <c r="AJ144" s="259"/>
      <c r="AK144" s="259"/>
      <c r="AL144" s="259"/>
      <c r="AM144" s="259"/>
      <c r="AN144" s="259"/>
    </row>
    <row r="145" spans="2:40" x14ac:dyDescent="0.3">
      <c r="B145" s="569"/>
      <c r="C145" s="259"/>
      <c r="D145" s="259"/>
      <c r="E145" s="259"/>
      <c r="F145" s="259"/>
      <c r="G145" s="259"/>
      <c r="H145" s="259"/>
      <c r="I145" s="259"/>
      <c r="J145" s="259"/>
      <c r="K145" s="259"/>
      <c r="L145" s="259"/>
      <c r="M145" s="259"/>
      <c r="N145" s="259"/>
      <c r="O145" s="259"/>
      <c r="P145" s="259"/>
      <c r="Q145" s="259"/>
      <c r="R145" s="259"/>
      <c r="S145" s="259"/>
      <c r="T145" s="259"/>
      <c r="U145" s="259"/>
      <c r="V145" s="259"/>
      <c r="W145" s="259"/>
      <c r="X145" s="259"/>
      <c r="Y145" s="259"/>
      <c r="Z145" s="259"/>
      <c r="AA145" s="259"/>
      <c r="AB145" s="259"/>
      <c r="AC145" s="259"/>
      <c r="AD145" s="259"/>
      <c r="AE145" s="259"/>
      <c r="AF145" s="259"/>
      <c r="AG145" s="259"/>
      <c r="AH145" s="259"/>
      <c r="AI145" s="259"/>
      <c r="AJ145" s="259"/>
      <c r="AK145" s="259"/>
      <c r="AL145" s="259"/>
      <c r="AM145" s="259"/>
      <c r="AN145" s="259"/>
    </row>
    <row r="146" spans="2:40" x14ac:dyDescent="0.3">
      <c r="B146" s="569"/>
      <c r="C146" s="259"/>
      <c r="D146" s="259"/>
      <c r="E146" s="259"/>
      <c r="F146" s="259"/>
      <c r="G146" s="259"/>
      <c r="H146" s="259"/>
      <c r="I146" s="259"/>
      <c r="J146" s="259"/>
      <c r="K146" s="259"/>
      <c r="L146" s="259"/>
      <c r="M146" s="259"/>
      <c r="N146" s="259"/>
      <c r="O146" s="259"/>
      <c r="P146" s="259"/>
      <c r="Q146" s="259"/>
      <c r="R146" s="259"/>
      <c r="S146" s="259"/>
      <c r="T146" s="259"/>
      <c r="U146" s="259"/>
      <c r="V146" s="259"/>
      <c r="W146" s="259"/>
      <c r="X146" s="259"/>
      <c r="Y146" s="259"/>
      <c r="Z146" s="259"/>
      <c r="AA146" s="259"/>
      <c r="AB146" s="259"/>
      <c r="AC146" s="259"/>
      <c r="AD146" s="259"/>
      <c r="AE146" s="259"/>
      <c r="AF146" s="259"/>
      <c r="AG146" s="259"/>
      <c r="AH146" s="259"/>
      <c r="AI146" s="259"/>
      <c r="AJ146" s="259"/>
      <c r="AK146" s="259"/>
      <c r="AL146" s="259"/>
      <c r="AM146" s="259"/>
      <c r="AN146" s="259"/>
    </row>
    <row r="147" spans="2:40" x14ac:dyDescent="0.3">
      <c r="B147" s="569"/>
      <c r="C147" s="259"/>
      <c r="D147" s="259"/>
      <c r="E147" s="259"/>
      <c r="F147" s="259"/>
      <c r="G147" s="259"/>
      <c r="H147" s="259"/>
      <c r="I147" s="259"/>
      <c r="J147" s="259"/>
      <c r="K147" s="259"/>
      <c r="L147" s="259"/>
      <c r="M147" s="259"/>
      <c r="N147" s="259"/>
      <c r="O147" s="259"/>
      <c r="P147" s="259"/>
      <c r="Q147" s="259"/>
      <c r="R147" s="259"/>
      <c r="S147" s="259"/>
      <c r="T147" s="259"/>
      <c r="U147" s="259"/>
      <c r="V147" s="259"/>
      <c r="W147" s="259"/>
      <c r="X147" s="259"/>
      <c r="Y147" s="259"/>
      <c r="Z147" s="259"/>
      <c r="AA147" s="259"/>
      <c r="AB147" s="259"/>
      <c r="AC147" s="259"/>
      <c r="AD147" s="259"/>
      <c r="AE147" s="259"/>
      <c r="AF147" s="259"/>
      <c r="AG147" s="259"/>
      <c r="AH147" s="259"/>
      <c r="AI147" s="259"/>
      <c r="AJ147" s="259"/>
      <c r="AK147" s="259"/>
      <c r="AL147" s="259"/>
      <c r="AM147" s="259"/>
      <c r="AN147" s="259"/>
    </row>
    <row r="148" spans="2:40" x14ac:dyDescent="0.3">
      <c r="B148" s="569"/>
      <c r="C148" s="259"/>
      <c r="D148" s="259"/>
      <c r="E148" s="259"/>
      <c r="F148" s="259"/>
      <c r="G148" s="259"/>
      <c r="H148" s="259"/>
      <c r="I148" s="259"/>
      <c r="J148" s="259"/>
      <c r="K148" s="259"/>
      <c r="L148" s="259"/>
      <c r="M148" s="259"/>
      <c r="N148" s="259"/>
      <c r="O148" s="259"/>
      <c r="P148" s="259"/>
      <c r="Q148" s="259"/>
      <c r="R148" s="259"/>
      <c r="S148" s="259"/>
      <c r="T148" s="259"/>
      <c r="U148" s="259"/>
      <c r="V148" s="259"/>
      <c r="W148" s="259"/>
      <c r="X148" s="259"/>
      <c r="Y148" s="259"/>
      <c r="Z148" s="259"/>
      <c r="AA148" s="259"/>
      <c r="AB148" s="259"/>
      <c r="AC148" s="259"/>
      <c r="AD148" s="259"/>
      <c r="AE148" s="259"/>
      <c r="AF148" s="259"/>
      <c r="AG148" s="259"/>
      <c r="AH148" s="259"/>
      <c r="AI148" s="259"/>
      <c r="AJ148" s="259"/>
      <c r="AK148" s="259"/>
      <c r="AL148" s="259"/>
      <c r="AM148" s="259"/>
      <c r="AN148" s="259"/>
    </row>
    <row r="149" spans="2:40" x14ac:dyDescent="0.3">
      <c r="B149" s="569"/>
      <c r="C149" s="259"/>
      <c r="D149" s="259"/>
      <c r="E149" s="259"/>
      <c r="F149" s="259"/>
      <c r="G149" s="259"/>
      <c r="H149" s="259"/>
      <c r="I149" s="259"/>
      <c r="J149" s="259"/>
      <c r="K149" s="259"/>
      <c r="L149" s="259"/>
      <c r="M149" s="259"/>
      <c r="N149" s="259"/>
      <c r="O149" s="259"/>
      <c r="P149" s="259"/>
      <c r="Q149" s="259"/>
      <c r="R149" s="259"/>
      <c r="S149" s="259"/>
      <c r="T149" s="259"/>
      <c r="U149" s="259"/>
      <c r="V149" s="259"/>
      <c r="W149" s="259"/>
      <c r="X149" s="259"/>
      <c r="Y149" s="259"/>
      <c r="Z149" s="259"/>
      <c r="AA149" s="259"/>
      <c r="AB149" s="259"/>
      <c r="AC149" s="259"/>
      <c r="AD149" s="259"/>
      <c r="AE149" s="259"/>
      <c r="AF149" s="259"/>
      <c r="AG149" s="259"/>
      <c r="AH149" s="259"/>
      <c r="AI149" s="259"/>
      <c r="AJ149" s="259"/>
      <c r="AK149" s="259"/>
      <c r="AL149" s="259"/>
      <c r="AM149" s="259"/>
      <c r="AN149" s="259"/>
    </row>
    <row r="150" spans="2:40" x14ac:dyDescent="0.3">
      <c r="B150" s="569"/>
      <c r="C150" s="259"/>
      <c r="D150" s="259"/>
      <c r="E150" s="259"/>
      <c r="F150" s="259"/>
      <c r="G150" s="259"/>
      <c r="H150" s="259"/>
      <c r="I150" s="259"/>
      <c r="J150" s="259"/>
      <c r="K150" s="259"/>
      <c r="L150" s="259"/>
      <c r="M150" s="259"/>
      <c r="N150" s="259"/>
      <c r="O150" s="259"/>
      <c r="P150" s="259"/>
      <c r="Q150" s="259"/>
      <c r="R150" s="259"/>
      <c r="S150" s="259"/>
      <c r="T150" s="259"/>
      <c r="U150" s="259"/>
      <c r="V150" s="259"/>
      <c r="W150" s="259"/>
      <c r="X150" s="259"/>
      <c r="Y150" s="259"/>
      <c r="Z150" s="259"/>
      <c r="AA150" s="259"/>
      <c r="AB150" s="259"/>
      <c r="AC150" s="259"/>
      <c r="AD150" s="259"/>
      <c r="AE150" s="259"/>
      <c r="AF150" s="259"/>
      <c r="AG150" s="259"/>
      <c r="AH150" s="259"/>
      <c r="AI150" s="259"/>
      <c r="AJ150" s="259"/>
      <c r="AK150" s="259"/>
      <c r="AL150" s="259"/>
      <c r="AM150" s="259"/>
      <c r="AN150" s="259"/>
    </row>
    <row r="151" spans="2:40" x14ac:dyDescent="0.3">
      <c r="B151" s="569"/>
      <c r="C151" s="259"/>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c r="AA151" s="259"/>
      <c r="AB151" s="259"/>
      <c r="AC151" s="259"/>
      <c r="AD151" s="259"/>
      <c r="AE151" s="259"/>
      <c r="AF151" s="259"/>
      <c r="AG151" s="259"/>
      <c r="AH151" s="259"/>
      <c r="AI151" s="259"/>
      <c r="AJ151" s="259"/>
      <c r="AK151" s="259"/>
      <c r="AL151" s="259"/>
      <c r="AM151" s="259"/>
      <c r="AN151" s="259"/>
    </row>
    <row r="152" spans="2:40" x14ac:dyDescent="0.3">
      <c r="B152" s="569"/>
      <c r="C152" s="259"/>
      <c r="D152" s="259"/>
      <c r="E152" s="259"/>
      <c r="F152" s="259"/>
      <c r="G152" s="259"/>
      <c r="H152" s="259"/>
      <c r="I152" s="259"/>
      <c r="J152" s="259"/>
      <c r="K152" s="259"/>
      <c r="L152" s="259"/>
      <c r="M152" s="259"/>
      <c r="N152" s="259"/>
      <c r="O152" s="259"/>
      <c r="P152" s="259"/>
      <c r="Q152" s="259"/>
      <c r="R152" s="259"/>
      <c r="S152" s="259"/>
      <c r="T152" s="259"/>
      <c r="U152" s="259"/>
      <c r="V152" s="259"/>
      <c r="W152" s="259"/>
      <c r="X152" s="259"/>
      <c r="Y152" s="259"/>
      <c r="Z152" s="259"/>
      <c r="AA152" s="259"/>
      <c r="AB152" s="259"/>
      <c r="AC152" s="259"/>
      <c r="AD152" s="259"/>
      <c r="AE152" s="259"/>
      <c r="AF152" s="259"/>
      <c r="AG152" s="259"/>
      <c r="AH152" s="259"/>
      <c r="AI152" s="259"/>
      <c r="AJ152" s="259"/>
      <c r="AK152" s="259"/>
      <c r="AL152" s="259"/>
      <c r="AM152" s="259"/>
      <c r="AN152" s="259"/>
    </row>
    <row r="153" spans="2:40" x14ac:dyDescent="0.3">
      <c r="B153" s="569"/>
      <c r="C153" s="259"/>
      <c r="D153" s="259"/>
      <c r="E153" s="259"/>
      <c r="F153" s="259"/>
      <c r="G153" s="259"/>
      <c r="H153" s="259"/>
      <c r="I153" s="259"/>
      <c r="J153" s="259"/>
      <c r="K153" s="259"/>
      <c r="L153" s="259"/>
      <c r="M153" s="259"/>
      <c r="N153" s="259"/>
      <c r="O153" s="259"/>
      <c r="P153" s="259"/>
      <c r="Q153" s="259"/>
      <c r="R153" s="259"/>
      <c r="S153" s="259"/>
      <c r="T153" s="259"/>
      <c r="U153" s="259"/>
      <c r="V153" s="259"/>
      <c r="W153" s="259"/>
      <c r="X153" s="259"/>
      <c r="Y153" s="259"/>
      <c r="Z153" s="259"/>
      <c r="AA153" s="259"/>
      <c r="AB153" s="259"/>
      <c r="AC153" s="259"/>
      <c r="AD153" s="259"/>
      <c r="AE153" s="259"/>
      <c r="AF153" s="259"/>
      <c r="AG153" s="259"/>
      <c r="AH153" s="259"/>
      <c r="AI153" s="259"/>
      <c r="AJ153" s="259"/>
      <c r="AK153" s="259"/>
      <c r="AL153" s="259"/>
      <c r="AM153" s="259"/>
      <c r="AN153" s="259"/>
    </row>
    <row r="154" spans="2:40" x14ac:dyDescent="0.3">
      <c r="B154" s="569"/>
      <c r="C154" s="259"/>
      <c r="D154" s="259"/>
      <c r="E154" s="259"/>
      <c r="F154" s="259"/>
      <c r="G154" s="259"/>
      <c r="H154" s="259"/>
      <c r="I154" s="259"/>
      <c r="J154" s="259"/>
      <c r="K154" s="259"/>
      <c r="L154" s="259"/>
      <c r="M154" s="259"/>
      <c r="N154" s="259"/>
      <c r="O154" s="259"/>
      <c r="P154" s="259"/>
      <c r="Q154" s="259"/>
      <c r="R154" s="259"/>
      <c r="S154" s="259"/>
      <c r="T154" s="259"/>
      <c r="U154" s="259"/>
      <c r="V154" s="259"/>
      <c r="W154" s="259"/>
      <c r="X154" s="259"/>
      <c r="Y154" s="259"/>
      <c r="Z154" s="259"/>
      <c r="AA154" s="259"/>
      <c r="AB154" s="259"/>
      <c r="AC154" s="259"/>
      <c r="AD154" s="259"/>
      <c r="AE154" s="259"/>
      <c r="AF154" s="259"/>
      <c r="AG154" s="259"/>
      <c r="AH154" s="259"/>
      <c r="AI154" s="259"/>
      <c r="AJ154" s="259"/>
      <c r="AK154" s="259"/>
      <c r="AL154" s="259"/>
      <c r="AM154" s="259"/>
      <c r="AN154" s="259"/>
    </row>
    <row r="155" spans="2:40" x14ac:dyDescent="0.3">
      <c r="B155" s="569"/>
      <c r="C155" s="259"/>
      <c r="D155" s="259"/>
      <c r="E155" s="259"/>
      <c r="F155" s="259"/>
      <c r="G155" s="259"/>
      <c r="H155" s="259"/>
      <c r="I155" s="259"/>
      <c r="J155" s="259"/>
      <c r="K155" s="259"/>
      <c r="L155" s="259"/>
      <c r="M155" s="259"/>
      <c r="N155" s="259"/>
      <c r="O155" s="259"/>
      <c r="P155" s="259"/>
      <c r="Q155" s="259"/>
      <c r="R155" s="259"/>
      <c r="S155" s="259"/>
      <c r="T155" s="259"/>
      <c r="U155" s="259"/>
      <c r="V155" s="259"/>
      <c r="W155" s="259"/>
      <c r="X155" s="259"/>
      <c r="Y155" s="259"/>
      <c r="Z155" s="259"/>
      <c r="AA155" s="259"/>
      <c r="AB155" s="259"/>
      <c r="AC155" s="259"/>
      <c r="AD155" s="259"/>
      <c r="AE155" s="259"/>
      <c r="AF155" s="259"/>
      <c r="AG155" s="259"/>
      <c r="AH155" s="259"/>
      <c r="AI155" s="259"/>
      <c r="AJ155" s="259"/>
      <c r="AK155" s="259"/>
      <c r="AL155" s="259"/>
      <c r="AM155" s="259"/>
      <c r="AN155" s="259"/>
    </row>
    <row r="156" spans="2:40" x14ac:dyDescent="0.3">
      <c r="B156" s="569"/>
      <c r="C156" s="259"/>
      <c r="D156" s="259"/>
      <c r="E156" s="259"/>
      <c r="F156" s="259"/>
      <c r="G156" s="259"/>
      <c r="H156" s="259"/>
      <c r="I156" s="259"/>
      <c r="J156" s="259"/>
      <c r="K156" s="259"/>
      <c r="L156" s="259"/>
      <c r="M156" s="259"/>
      <c r="N156" s="259"/>
      <c r="O156" s="259"/>
      <c r="P156" s="259"/>
      <c r="Q156" s="259"/>
      <c r="R156" s="259"/>
      <c r="S156" s="259"/>
      <c r="T156" s="259"/>
      <c r="U156" s="259"/>
      <c r="V156" s="259"/>
      <c r="W156" s="259"/>
      <c r="X156" s="259"/>
      <c r="Y156" s="259"/>
      <c r="Z156" s="259"/>
      <c r="AA156" s="259"/>
      <c r="AB156" s="259"/>
      <c r="AC156" s="259"/>
      <c r="AD156" s="259"/>
      <c r="AE156" s="259"/>
      <c r="AF156" s="259"/>
      <c r="AG156" s="259"/>
      <c r="AH156" s="259"/>
      <c r="AI156" s="259"/>
      <c r="AJ156" s="259"/>
      <c r="AK156" s="259"/>
      <c r="AL156" s="259"/>
      <c r="AM156" s="259"/>
      <c r="AN156" s="259"/>
    </row>
    <row r="157" spans="2:40" x14ac:dyDescent="0.3">
      <c r="B157" s="569"/>
      <c r="C157" s="259"/>
      <c r="D157" s="259"/>
      <c r="E157" s="259"/>
      <c r="F157" s="259"/>
      <c r="G157" s="259"/>
      <c r="H157" s="259"/>
      <c r="I157" s="259"/>
      <c r="J157" s="259"/>
      <c r="K157" s="259"/>
      <c r="L157" s="259"/>
      <c r="M157" s="259"/>
      <c r="N157" s="259"/>
      <c r="O157" s="259"/>
      <c r="P157" s="259"/>
      <c r="Q157" s="259"/>
      <c r="R157" s="259"/>
      <c r="S157" s="259"/>
      <c r="T157" s="259"/>
      <c r="U157" s="259"/>
      <c r="V157" s="259"/>
      <c r="W157" s="259"/>
      <c r="X157" s="259"/>
      <c r="Y157" s="259"/>
      <c r="Z157" s="259"/>
      <c r="AA157" s="259"/>
      <c r="AB157" s="259"/>
      <c r="AC157" s="259"/>
      <c r="AD157" s="259"/>
      <c r="AE157" s="259"/>
      <c r="AF157" s="259"/>
      <c r="AG157" s="259"/>
      <c r="AH157" s="259"/>
      <c r="AI157" s="259"/>
      <c r="AJ157" s="259"/>
      <c r="AK157" s="259"/>
      <c r="AL157" s="259"/>
      <c r="AM157" s="259"/>
      <c r="AN157" s="259"/>
    </row>
    <row r="158" spans="2:40" x14ac:dyDescent="0.3">
      <c r="B158" s="569"/>
      <c r="C158" s="259"/>
      <c r="D158" s="259"/>
      <c r="E158" s="259"/>
      <c r="F158" s="259"/>
      <c r="G158" s="259"/>
      <c r="H158" s="259"/>
      <c r="I158" s="259"/>
      <c r="J158" s="259"/>
      <c r="K158" s="259"/>
      <c r="L158" s="259"/>
      <c r="M158" s="259"/>
      <c r="N158" s="259"/>
      <c r="O158" s="259"/>
      <c r="P158" s="259"/>
      <c r="Q158" s="259"/>
      <c r="R158" s="259"/>
      <c r="S158" s="259"/>
      <c r="T158" s="259"/>
      <c r="U158" s="259"/>
      <c r="V158" s="259"/>
      <c r="W158" s="259"/>
      <c r="X158" s="259"/>
      <c r="Y158" s="259"/>
      <c r="Z158" s="259"/>
      <c r="AA158" s="259"/>
      <c r="AB158" s="259"/>
      <c r="AC158" s="259"/>
      <c r="AD158" s="259"/>
      <c r="AE158" s="259"/>
      <c r="AF158" s="259"/>
      <c r="AG158" s="259"/>
      <c r="AH158" s="259"/>
      <c r="AI158" s="259"/>
      <c r="AJ158" s="259"/>
      <c r="AK158" s="259"/>
      <c r="AL158" s="259"/>
      <c r="AM158" s="259"/>
      <c r="AN158" s="259"/>
    </row>
    <row r="159" spans="2:40" x14ac:dyDescent="0.3">
      <c r="B159" s="569"/>
      <c r="C159" s="259"/>
      <c r="D159" s="259"/>
      <c r="E159" s="259"/>
      <c r="F159" s="259"/>
      <c r="G159" s="259"/>
      <c r="H159" s="259"/>
      <c r="I159" s="259"/>
      <c r="J159" s="259"/>
      <c r="K159" s="259"/>
      <c r="L159" s="259"/>
      <c r="M159" s="259"/>
      <c r="N159" s="259"/>
      <c r="O159" s="259"/>
      <c r="P159" s="259"/>
      <c r="Q159" s="259"/>
      <c r="R159" s="259"/>
      <c r="S159" s="259"/>
      <c r="T159" s="259"/>
      <c r="U159" s="259"/>
      <c r="V159" s="259"/>
      <c r="W159" s="259"/>
      <c r="X159" s="259"/>
      <c r="Y159" s="259"/>
      <c r="Z159" s="259"/>
      <c r="AA159" s="259"/>
      <c r="AB159" s="259"/>
      <c r="AC159" s="259"/>
      <c r="AD159" s="259"/>
      <c r="AE159" s="259"/>
      <c r="AF159" s="259"/>
      <c r="AG159" s="259"/>
      <c r="AH159" s="259"/>
      <c r="AI159" s="259"/>
      <c r="AJ159" s="259"/>
      <c r="AK159" s="259"/>
      <c r="AL159" s="259"/>
      <c r="AM159" s="259"/>
      <c r="AN159" s="259"/>
    </row>
    <row r="160" spans="2:40" x14ac:dyDescent="0.3">
      <c r="B160" s="569"/>
      <c r="C160" s="259"/>
      <c r="D160" s="259"/>
      <c r="E160" s="259"/>
      <c r="F160" s="259"/>
      <c r="G160" s="259"/>
      <c r="H160" s="259"/>
      <c r="I160" s="259"/>
      <c r="J160" s="259"/>
      <c r="K160" s="259"/>
      <c r="L160" s="259"/>
      <c r="M160" s="259"/>
      <c r="N160" s="259"/>
      <c r="O160" s="259"/>
      <c r="P160" s="259"/>
      <c r="Q160" s="259"/>
      <c r="R160" s="259"/>
      <c r="S160" s="259"/>
      <c r="T160" s="259"/>
      <c r="U160" s="259"/>
      <c r="V160" s="259"/>
      <c r="W160" s="259"/>
      <c r="X160" s="259"/>
      <c r="Y160" s="259"/>
      <c r="Z160" s="259"/>
      <c r="AA160" s="259"/>
      <c r="AB160" s="259"/>
      <c r="AC160" s="259"/>
      <c r="AD160" s="259"/>
      <c r="AE160" s="259"/>
      <c r="AF160" s="259"/>
      <c r="AG160" s="259"/>
      <c r="AH160" s="259"/>
      <c r="AI160" s="259"/>
      <c r="AJ160" s="259"/>
      <c r="AK160" s="259"/>
      <c r="AL160" s="259"/>
      <c r="AM160" s="259"/>
      <c r="AN160" s="259"/>
    </row>
    <row r="161" spans="2:40" x14ac:dyDescent="0.3">
      <c r="B161" s="569"/>
      <c r="C161" s="259"/>
      <c r="D161" s="259"/>
      <c r="E161" s="259"/>
      <c r="F161" s="259"/>
      <c r="G161" s="259"/>
      <c r="H161" s="259"/>
      <c r="I161" s="259"/>
      <c r="J161" s="259"/>
      <c r="K161" s="259"/>
      <c r="L161" s="259"/>
      <c r="M161" s="259"/>
      <c r="N161" s="259"/>
      <c r="O161" s="259"/>
      <c r="P161" s="259"/>
      <c r="Q161" s="259"/>
      <c r="R161" s="259"/>
      <c r="S161" s="259"/>
      <c r="T161" s="259"/>
      <c r="U161" s="259"/>
      <c r="V161" s="259"/>
      <c r="W161" s="259"/>
      <c r="X161" s="259"/>
      <c r="Y161" s="259"/>
      <c r="Z161" s="259"/>
      <c r="AA161" s="259"/>
      <c r="AB161" s="259"/>
      <c r="AC161" s="259"/>
      <c r="AD161" s="259"/>
      <c r="AE161" s="259"/>
      <c r="AF161" s="259"/>
      <c r="AG161" s="259"/>
      <c r="AH161" s="259"/>
      <c r="AI161" s="259"/>
      <c r="AJ161" s="259"/>
      <c r="AK161" s="259"/>
      <c r="AL161" s="259"/>
      <c r="AM161" s="259"/>
      <c r="AN161" s="259"/>
    </row>
    <row r="162" spans="2:40" x14ac:dyDescent="0.3">
      <c r="B162" s="569"/>
      <c r="C162" s="259"/>
      <c r="D162" s="259"/>
      <c r="E162" s="259"/>
      <c r="F162" s="259"/>
      <c r="G162" s="259"/>
      <c r="H162" s="259"/>
      <c r="I162" s="259"/>
      <c r="J162" s="259"/>
      <c r="K162" s="259"/>
      <c r="L162" s="259"/>
      <c r="M162" s="259"/>
      <c r="N162" s="259"/>
      <c r="O162" s="259"/>
      <c r="P162" s="259"/>
      <c r="Q162" s="259"/>
      <c r="R162" s="259"/>
      <c r="S162" s="259"/>
      <c r="T162" s="259"/>
      <c r="U162" s="259"/>
      <c r="V162" s="259"/>
      <c r="W162" s="259"/>
      <c r="X162" s="259"/>
      <c r="Y162" s="259"/>
      <c r="Z162" s="259"/>
      <c r="AA162" s="259"/>
      <c r="AB162" s="259"/>
      <c r="AC162" s="259"/>
      <c r="AD162" s="259"/>
      <c r="AE162" s="259"/>
      <c r="AF162" s="259"/>
      <c r="AG162" s="259"/>
      <c r="AH162" s="259"/>
      <c r="AI162" s="259"/>
      <c r="AJ162" s="259"/>
      <c r="AK162" s="259"/>
      <c r="AL162" s="259"/>
      <c r="AM162" s="259"/>
      <c r="AN162" s="259"/>
    </row>
    <row r="163" spans="2:40" x14ac:dyDescent="0.3">
      <c r="B163" s="569"/>
      <c r="C163" s="259"/>
      <c r="D163" s="259"/>
      <c r="E163" s="259"/>
      <c r="F163" s="259"/>
      <c r="G163" s="259"/>
      <c r="H163" s="259"/>
      <c r="I163" s="259"/>
      <c r="J163" s="259"/>
      <c r="K163" s="259"/>
      <c r="L163" s="259"/>
      <c r="M163" s="259"/>
      <c r="N163" s="259"/>
      <c r="O163" s="259"/>
      <c r="P163" s="259"/>
      <c r="Q163" s="259"/>
      <c r="R163" s="259"/>
      <c r="S163" s="259"/>
      <c r="T163" s="259"/>
      <c r="U163" s="259"/>
      <c r="V163" s="259"/>
      <c r="W163" s="259"/>
      <c r="X163" s="259"/>
      <c r="Y163" s="259"/>
      <c r="Z163" s="259"/>
      <c r="AA163" s="259"/>
      <c r="AB163" s="259"/>
      <c r="AC163" s="259"/>
      <c r="AD163" s="259"/>
      <c r="AE163" s="259"/>
      <c r="AF163" s="259"/>
      <c r="AG163" s="259"/>
      <c r="AH163" s="259"/>
      <c r="AI163" s="259"/>
      <c r="AJ163" s="259"/>
      <c r="AK163" s="259"/>
      <c r="AL163" s="259"/>
      <c r="AM163" s="259"/>
      <c r="AN163" s="259"/>
    </row>
    <row r="164" spans="2:40" x14ac:dyDescent="0.3">
      <c r="B164" s="569"/>
      <c r="C164" s="259"/>
      <c r="D164" s="259"/>
      <c r="E164" s="259"/>
      <c r="F164" s="259"/>
      <c r="G164" s="259"/>
      <c r="H164" s="259"/>
      <c r="I164" s="259"/>
      <c r="J164" s="259"/>
      <c r="K164" s="259"/>
      <c r="L164" s="259"/>
      <c r="M164" s="259"/>
      <c r="N164" s="259"/>
      <c r="O164" s="259"/>
      <c r="P164" s="259"/>
      <c r="Q164" s="259"/>
      <c r="R164" s="259"/>
      <c r="S164" s="259"/>
      <c r="T164" s="259"/>
      <c r="U164" s="259"/>
      <c r="V164" s="259"/>
      <c r="W164" s="259"/>
      <c r="X164" s="259"/>
      <c r="Y164" s="259"/>
      <c r="Z164" s="259"/>
      <c r="AA164" s="259"/>
      <c r="AB164" s="259"/>
      <c r="AC164" s="259"/>
      <c r="AD164" s="259"/>
      <c r="AE164" s="259"/>
      <c r="AF164" s="259"/>
      <c r="AG164" s="259"/>
      <c r="AH164" s="259"/>
      <c r="AI164" s="259"/>
      <c r="AJ164" s="259"/>
      <c r="AK164" s="259"/>
      <c r="AL164" s="259"/>
      <c r="AM164" s="259"/>
      <c r="AN164" s="259"/>
    </row>
    <row r="165" spans="2:40" x14ac:dyDescent="0.3">
      <c r="B165" s="569"/>
      <c r="C165" s="259"/>
      <c r="D165" s="259"/>
      <c r="E165" s="259"/>
      <c r="F165" s="259"/>
      <c r="G165" s="259"/>
      <c r="H165" s="259"/>
      <c r="I165" s="259"/>
      <c r="J165" s="259"/>
      <c r="K165" s="259"/>
      <c r="L165" s="259"/>
      <c r="M165" s="259"/>
      <c r="N165" s="259"/>
      <c r="O165" s="259"/>
      <c r="P165" s="259"/>
      <c r="Q165" s="259"/>
      <c r="R165" s="259"/>
      <c r="S165" s="259"/>
      <c r="T165" s="259"/>
      <c r="U165" s="259"/>
      <c r="V165" s="259"/>
      <c r="W165" s="259"/>
      <c r="X165" s="259"/>
      <c r="Y165" s="259"/>
      <c r="Z165" s="259"/>
      <c r="AA165" s="259"/>
      <c r="AB165" s="259"/>
      <c r="AC165" s="259"/>
      <c r="AD165" s="259"/>
      <c r="AE165" s="259"/>
      <c r="AF165" s="259"/>
      <c r="AG165" s="259"/>
      <c r="AH165" s="259"/>
      <c r="AI165" s="259"/>
      <c r="AJ165" s="259"/>
      <c r="AK165" s="259"/>
      <c r="AL165" s="259"/>
      <c r="AM165" s="259"/>
      <c r="AN165" s="259"/>
    </row>
    <row r="166" spans="2:40" x14ac:dyDescent="0.3">
      <c r="B166" s="569"/>
      <c r="C166" s="259"/>
      <c r="D166" s="259"/>
      <c r="E166" s="259"/>
      <c r="F166" s="259"/>
      <c r="G166" s="259"/>
      <c r="H166" s="259"/>
      <c r="I166" s="259"/>
      <c r="J166" s="259"/>
      <c r="K166" s="259"/>
      <c r="L166" s="259"/>
      <c r="M166" s="259"/>
      <c r="N166" s="259"/>
      <c r="O166" s="259"/>
      <c r="P166" s="259"/>
      <c r="Q166" s="259"/>
      <c r="R166" s="259"/>
      <c r="S166" s="259"/>
      <c r="T166" s="259"/>
      <c r="U166" s="259"/>
      <c r="V166" s="259"/>
      <c r="W166" s="259"/>
      <c r="X166" s="259"/>
      <c r="Y166" s="259"/>
      <c r="Z166" s="259"/>
      <c r="AA166" s="259"/>
      <c r="AB166" s="259"/>
      <c r="AC166" s="259"/>
      <c r="AD166" s="259"/>
      <c r="AE166" s="259"/>
      <c r="AF166" s="259"/>
      <c r="AG166" s="259"/>
      <c r="AH166" s="259"/>
      <c r="AI166" s="259"/>
      <c r="AJ166" s="259"/>
      <c r="AK166" s="259"/>
      <c r="AL166" s="259"/>
      <c r="AM166" s="259"/>
      <c r="AN166" s="259"/>
    </row>
    <row r="167" spans="2:40" x14ac:dyDescent="0.3">
      <c r="B167" s="569"/>
      <c r="C167" s="259"/>
      <c r="D167" s="259"/>
      <c r="E167" s="259"/>
      <c r="F167" s="259"/>
      <c r="G167" s="259"/>
      <c r="H167" s="259"/>
      <c r="I167" s="259"/>
      <c r="J167" s="259"/>
      <c r="K167" s="259"/>
      <c r="L167" s="259"/>
      <c r="M167" s="259"/>
      <c r="N167" s="259"/>
      <c r="O167" s="259"/>
      <c r="P167" s="259"/>
      <c r="Q167" s="259"/>
      <c r="R167" s="259"/>
      <c r="S167" s="259"/>
      <c r="T167" s="259"/>
      <c r="U167" s="259"/>
      <c r="V167" s="259"/>
      <c r="W167" s="259"/>
      <c r="X167" s="259"/>
      <c r="Y167" s="259"/>
      <c r="Z167" s="259"/>
      <c r="AA167" s="259"/>
      <c r="AB167" s="259"/>
      <c r="AC167" s="259"/>
      <c r="AD167" s="259"/>
      <c r="AE167" s="259"/>
      <c r="AF167" s="259"/>
      <c r="AG167" s="259"/>
      <c r="AH167" s="259"/>
      <c r="AI167" s="259"/>
      <c r="AJ167" s="259"/>
      <c r="AK167" s="259"/>
      <c r="AL167" s="259"/>
      <c r="AM167" s="259"/>
      <c r="AN167" s="259"/>
    </row>
    <row r="168" spans="2:40" x14ac:dyDescent="0.3">
      <c r="B168" s="569"/>
      <c r="C168" s="259"/>
      <c r="D168" s="259"/>
      <c r="E168" s="259"/>
      <c r="F168" s="259"/>
      <c r="G168" s="259"/>
      <c r="H168" s="259"/>
      <c r="I168" s="259"/>
      <c r="J168" s="259"/>
      <c r="K168" s="259"/>
      <c r="L168" s="259"/>
      <c r="M168" s="259"/>
      <c r="N168" s="259"/>
      <c r="O168" s="259"/>
      <c r="P168" s="259"/>
      <c r="Q168" s="259"/>
      <c r="R168" s="259"/>
      <c r="S168" s="259"/>
      <c r="T168" s="259"/>
      <c r="U168" s="259"/>
      <c r="V168" s="259"/>
      <c r="W168" s="259"/>
      <c r="X168" s="259"/>
      <c r="Y168" s="259"/>
      <c r="Z168" s="259"/>
      <c r="AA168" s="259"/>
      <c r="AB168" s="259"/>
      <c r="AC168" s="259"/>
      <c r="AD168" s="259"/>
      <c r="AE168" s="259"/>
      <c r="AF168" s="259"/>
      <c r="AG168" s="259"/>
      <c r="AH168" s="259"/>
      <c r="AI168" s="259"/>
      <c r="AJ168" s="259"/>
      <c r="AK168" s="259"/>
      <c r="AL168" s="259"/>
      <c r="AM168" s="259"/>
      <c r="AN168" s="259"/>
    </row>
    <row r="169" spans="2:40" x14ac:dyDescent="0.3">
      <c r="B169" s="569"/>
      <c r="C169" s="259"/>
      <c r="D169" s="259"/>
      <c r="E169" s="259"/>
      <c r="F169" s="259"/>
      <c r="G169" s="259"/>
      <c r="H169" s="259"/>
      <c r="I169" s="259"/>
      <c r="J169" s="259"/>
      <c r="K169" s="259"/>
      <c r="L169" s="259"/>
      <c r="M169" s="259"/>
      <c r="N169" s="259"/>
      <c r="O169" s="259"/>
      <c r="P169" s="259"/>
      <c r="Q169" s="259"/>
      <c r="R169" s="259"/>
      <c r="S169" s="259"/>
      <c r="T169" s="259"/>
      <c r="U169" s="259"/>
      <c r="V169" s="259"/>
      <c r="W169" s="259"/>
      <c r="X169" s="259"/>
      <c r="Y169" s="259"/>
      <c r="Z169" s="259"/>
      <c r="AA169" s="259"/>
      <c r="AB169" s="259"/>
      <c r="AC169" s="259"/>
      <c r="AD169" s="259"/>
      <c r="AE169" s="259"/>
      <c r="AF169" s="259"/>
      <c r="AG169" s="259"/>
      <c r="AH169" s="259"/>
      <c r="AI169" s="259"/>
      <c r="AJ169" s="259"/>
      <c r="AK169" s="259"/>
      <c r="AL169" s="259"/>
      <c r="AM169" s="259"/>
      <c r="AN169" s="259"/>
    </row>
    <row r="170" spans="2:40" x14ac:dyDescent="0.3">
      <c r="B170" s="569"/>
      <c r="C170" s="259"/>
      <c r="D170" s="259"/>
      <c r="E170" s="259"/>
      <c r="F170" s="259"/>
      <c r="G170" s="259"/>
      <c r="H170" s="259"/>
      <c r="I170" s="259"/>
      <c r="J170" s="259"/>
      <c r="K170" s="259"/>
      <c r="L170" s="259"/>
      <c r="M170" s="259"/>
      <c r="N170" s="259"/>
      <c r="O170" s="259"/>
      <c r="P170" s="259"/>
      <c r="Q170" s="259"/>
      <c r="R170" s="259"/>
      <c r="S170" s="259"/>
      <c r="T170" s="259"/>
      <c r="U170" s="259"/>
      <c r="V170" s="259"/>
      <c r="W170" s="259"/>
      <c r="X170" s="259"/>
      <c r="Y170" s="259"/>
      <c r="Z170" s="259"/>
      <c r="AA170" s="259"/>
      <c r="AB170" s="259"/>
      <c r="AC170" s="259"/>
      <c r="AD170" s="259"/>
      <c r="AE170" s="259"/>
      <c r="AF170" s="259"/>
      <c r="AG170" s="259"/>
      <c r="AH170" s="259"/>
      <c r="AI170" s="259"/>
      <c r="AJ170" s="259"/>
      <c r="AK170" s="259"/>
      <c r="AL170" s="259"/>
      <c r="AM170" s="259"/>
      <c r="AN170" s="259"/>
    </row>
    <row r="171" spans="2:40" x14ac:dyDescent="0.3">
      <c r="B171" s="569"/>
      <c r="C171" s="259"/>
      <c r="D171" s="259"/>
      <c r="E171" s="259"/>
      <c r="F171" s="259"/>
      <c r="G171" s="259"/>
      <c r="H171" s="259"/>
      <c r="I171" s="259"/>
      <c r="J171" s="259"/>
      <c r="K171" s="259"/>
      <c r="L171" s="259"/>
      <c r="M171" s="259"/>
      <c r="N171" s="259"/>
      <c r="O171" s="259"/>
      <c r="P171" s="259"/>
      <c r="Q171" s="259"/>
      <c r="R171" s="259"/>
      <c r="S171" s="259"/>
      <c r="T171" s="259"/>
      <c r="U171" s="259"/>
      <c r="V171" s="259"/>
      <c r="W171" s="259"/>
      <c r="X171" s="259"/>
      <c r="Y171" s="259"/>
      <c r="Z171" s="259"/>
      <c r="AA171" s="259"/>
      <c r="AB171" s="259"/>
      <c r="AC171" s="259"/>
      <c r="AD171" s="259"/>
      <c r="AE171" s="259"/>
      <c r="AF171" s="259"/>
      <c r="AG171" s="259"/>
      <c r="AH171" s="259"/>
      <c r="AI171" s="259"/>
      <c r="AJ171" s="259"/>
      <c r="AK171" s="259"/>
      <c r="AL171" s="259"/>
      <c r="AM171" s="259"/>
      <c r="AN171" s="259"/>
    </row>
    <row r="172" spans="2:40" x14ac:dyDescent="0.3">
      <c r="B172" s="569"/>
      <c r="C172" s="259"/>
      <c r="D172" s="259"/>
      <c r="E172" s="259"/>
      <c r="F172" s="259"/>
      <c r="G172" s="259"/>
      <c r="H172" s="259"/>
      <c r="I172" s="259"/>
      <c r="J172" s="259"/>
      <c r="K172" s="259"/>
      <c r="L172" s="259"/>
      <c r="M172" s="259"/>
      <c r="N172" s="259"/>
      <c r="O172" s="259"/>
      <c r="P172" s="259"/>
      <c r="Q172" s="259"/>
      <c r="R172" s="259"/>
      <c r="S172" s="259"/>
      <c r="T172" s="259"/>
      <c r="U172" s="259"/>
      <c r="V172" s="259"/>
      <c r="W172" s="259"/>
      <c r="X172" s="259"/>
      <c r="Y172" s="259"/>
      <c r="Z172" s="259"/>
      <c r="AA172" s="259"/>
      <c r="AB172" s="259"/>
      <c r="AC172" s="259"/>
      <c r="AD172" s="259"/>
      <c r="AE172" s="259"/>
      <c r="AF172" s="259"/>
      <c r="AG172" s="259"/>
      <c r="AH172" s="259"/>
      <c r="AI172" s="259"/>
      <c r="AJ172" s="259"/>
      <c r="AK172" s="259"/>
      <c r="AL172" s="259"/>
      <c r="AM172" s="259"/>
      <c r="AN172" s="259"/>
    </row>
    <row r="173" spans="2:40" x14ac:dyDescent="0.3">
      <c r="B173" s="569"/>
      <c r="C173" s="259"/>
      <c r="D173" s="259"/>
      <c r="E173" s="259"/>
      <c r="F173" s="259"/>
      <c r="G173" s="259"/>
      <c r="H173" s="259"/>
      <c r="I173" s="259"/>
      <c r="J173" s="259"/>
      <c r="K173" s="259"/>
      <c r="L173" s="259"/>
      <c r="M173" s="259"/>
      <c r="N173" s="259"/>
      <c r="O173" s="259"/>
      <c r="P173" s="259"/>
      <c r="Q173" s="259"/>
      <c r="R173" s="259"/>
      <c r="S173" s="259"/>
      <c r="T173" s="259"/>
      <c r="U173" s="259"/>
      <c r="V173" s="259"/>
      <c r="W173" s="259"/>
      <c r="X173" s="259"/>
      <c r="Y173" s="259"/>
      <c r="Z173" s="259"/>
      <c r="AA173" s="259"/>
      <c r="AB173" s="259"/>
      <c r="AC173" s="259"/>
      <c r="AD173" s="259"/>
      <c r="AE173" s="259"/>
      <c r="AF173" s="259"/>
      <c r="AG173" s="259"/>
      <c r="AH173" s="259"/>
      <c r="AI173" s="259"/>
      <c r="AJ173" s="259"/>
      <c r="AK173" s="259"/>
      <c r="AL173" s="259"/>
      <c r="AM173" s="259"/>
      <c r="AN173" s="259"/>
    </row>
    <row r="174" spans="2:40" x14ac:dyDescent="0.3">
      <c r="B174" s="569"/>
      <c r="C174" s="259"/>
      <c r="D174" s="259"/>
      <c r="E174" s="259"/>
      <c r="F174" s="259"/>
      <c r="G174" s="259"/>
      <c r="H174" s="259"/>
      <c r="I174" s="259"/>
      <c r="J174" s="259"/>
      <c r="K174" s="259"/>
      <c r="L174" s="259"/>
      <c r="M174" s="259"/>
      <c r="N174" s="259"/>
      <c r="O174" s="259"/>
      <c r="P174" s="259"/>
      <c r="Q174" s="259"/>
      <c r="R174" s="259"/>
      <c r="S174" s="259"/>
      <c r="T174" s="259"/>
      <c r="U174" s="259"/>
      <c r="V174" s="259"/>
      <c r="W174" s="259"/>
      <c r="X174" s="259"/>
      <c r="Y174" s="259"/>
      <c r="Z174" s="259"/>
      <c r="AA174" s="259"/>
      <c r="AB174" s="259"/>
      <c r="AC174" s="259"/>
      <c r="AD174" s="259"/>
      <c r="AE174" s="259"/>
      <c r="AF174" s="259"/>
      <c r="AG174" s="259"/>
      <c r="AH174" s="259"/>
      <c r="AI174" s="259"/>
      <c r="AJ174" s="259"/>
      <c r="AK174" s="259"/>
      <c r="AL174" s="259"/>
      <c r="AM174" s="259"/>
      <c r="AN174" s="259"/>
    </row>
    <row r="175" spans="2:40" x14ac:dyDescent="0.3">
      <c r="B175" s="569"/>
      <c r="C175" s="259"/>
      <c r="D175" s="259"/>
      <c r="E175" s="259"/>
      <c r="F175" s="259"/>
      <c r="G175" s="259"/>
      <c r="H175" s="259"/>
      <c r="I175" s="259"/>
      <c r="J175" s="259"/>
      <c r="K175" s="259"/>
      <c r="L175" s="259"/>
      <c r="M175" s="259"/>
      <c r="N175" s="259"/>
      <c r="O175" s="259"/>
      <c r="P175" s="259"/>
      <c r="Q175" s="259"/>
      <c r="R175" s="259"/>
      <c r="S175" s="259"/>
      <c r="T175" s="259"/>
      <c r="U175" s="259"/>
      <c r="V175" s="259"/>
      <c r="W175" s="259"/>
      <c r="X175" s="259"/>
      <c r="Y175" s="259"/>
      <c r="Z175" s="259"/>
      <c r="AA175" s="259"/>
      <c r="AB175" s="259"/>
      <c r="AC175" s="259"/>
      <c r="AD175" s="259"/>
      <c r="AE175" s="259"/>
      <c r="AF175" s="259"/>
      <c r="AG175" s="259"/>
      <c r="AH175" s="259"/>
      <c r="AI175" s="259"/>
      <c r="AJ175" s="259"/>
      <c r="AK175" s="259"/>
      <c r="AL175" s="259"/>
      <c r="AM175" s="259"/>
      <c r="AN175" s="259"/>
    </row>
    <row r="176" spans="2:40" x14ac:dyDescent="0.3">
      <c r="B176" s="569"/>
      <c r="C176" s="259"/>
      <c r="D176" s="259"/>
      <c r="E176" s="259"/>
      <c r="F176" s="259"/>
      <c r="G176" s="259"/>
      <c r="H176" s="259"/>
      <c r="I176" s="259"/>
      <c r="J176" s="259"/>
      <c r="K176" s="259"/>
      <c r="L176" s="259"/>
      <c r="M176" s="259"/>
      <c r="N176" s="259"/>
      <c r="O176" s="259"/>
      <c r="P176" s="259"/>
      <c r="Q176" s="259"/>
      <c r="R176" s="259"/>
      <c r="S176" s="259"/>
      <c r="T176" s="259"/>
      <c r="U176" s="259"/>
      <c r="V176" s="259"/>
      <c r="W176" s="259"/>
      <c r="X176" s="259"/>
      <c r="Y176" s="259"/>
      <c r="Z176" s="259"/>
      <c r="AA176" s="259"/>
      <c r="AB176" s="259"/>
      <c r="AC176" s="259"/>
      <c r="AD176" s="259"/>
      <c r="AE176" s="259"/>
      <c r="AF176" s="259"/>
      <c r="AG176" s="259"/>
      <c r="AH176" s="259"/>
      <c r="AI176" s="259"/>
      <c r="AJ176" s="259"/>
      <c r="AK176" s="259"/>
      <c r="AL176" s="259"/>
      <c r="AM176" s="259"/>
      <c r="AN176" s="259"/>
    </row>
    <row r="177" spans="2:40" x14ac:dyDescent="0.3">
      <c r="B177" s="569"/>
      <c r="C177" s="259"/>
      <c r="D177" s="259"/>
      <c r="E177" s="259"/>
      <c r="F177" s="259"/>
      <c r="G177" s="259"/>
      <c r="H177" s="259"/>
      <c r="I177" s="259"/>
      <c r="J177" s="259"/>
      <c r="K177" s="259"/>
      <c r="L177" s="259"/>
      <c r="M177" s="259"/>
      <c r="N177" s="259"/>
      <c r="O177" s="259"/>
      <c r="P177" s="259"/>
      <c r="Q177" s="259"/>
      <c r="R177" s="259"/>
      <c r="S177" s="259"/>
      <c r="T177" s="259"/>
      <c r="U177" s="259"/>
      <c r="V177" s="259"/>
      <c r="W177" s="259"/>
      <c r="X177" s="259"/>
      <c r="Y177" s="259"/>
      <c r="Z177" s="259"/>
      <c r="AA177" s="259"/>
      <c r="AB177" s="259"/>
      <c r="AC177" s="259"/>
      <c r="AD177" s="259"/>
      <c r="AE177" s="259"/>
      <c r="AF177" s="259"/>
      <c r="AG177" s="259"/>
      <c r="AH177" s="259"/>
      <c r="AI177" s="259"/>
      <c r="AJ177" s="259"/>
      <c r="AK177" s="259"/>
      <c r="AL177" s="259"/>
      <c r="AM177" s="259"/>
      <c r="AN177" s="259"/>
    </row>
    <row r="178" spans="2:40" x14ac:dyDescent="0.3">
      <c r="B178" s="569"/>
      <c r="C178" s="259"/>
      <c r="D178" s="259"/>
      <c r="E178" s="259"/>
      <c r="F178" s="259"/>
      <c r="G178" s="259"/>
      <c r="H178" s="259"/>
      <c r="I178" s="259"/>
      <c r="J178" s="259"/>
      <c r="K178" s="259"/>
      <c r="L178" s="259"/>
      <c r="M178" s="259"/>
      <c r="N178" s="259"/>
      <c r="O178" s="259"/>
      <c r="P178" s="259"/>
      <c r="Q178" s="259"/>
      <c r="R178" s="259"/>
      <c r="S178" s="259"/>
      <c r="T178" s="259"/>
      <c r="U178" s="259"/>
      <c r="V178" s="259"/>
      <c r="W178" s="259"/>
      <c r="X178" s="259"/>
      <c r="Y178" s="259"/>
      <c r="Z178" s="259"/>
      <c r="AA178" s="259"/>
      <c r="AB178" s="259"/>
      <c r="AC178" s="259"/>
      <c r="AD178" s="259"/>
      <c r="AE178" s="259"/>
      <c r="AF178" s="259"/>
      <c r="AG178" s="259"/>
      <c r="AH178" s="259"/>
      <c r="AI178" s="259"/>
      <c r="AJ178" s="259"/>
      <c r="AK178" s="259"/>
      <c r="AL178" s="259"/>
      <c r="AM178" s="259"/>
      <c r="AN178" s="259"/>
    </row>
    <row r="179" spans="2:40" x14ac:dyDescent="0.3">
      <c r="B179" s="569"/>
      <c r="C179" s="259"/>
      <c r="D179" s="259"/>
      <c r="E179" s="259"/>
      <c r="F179" s="259"/>
      <c r="G179" s="259"/>
      <c r="H179" s="259"/>
      <c r="I179" s="259"/>
      <c r="J179" s="259"/>
      <c r="K179" s="259"/>
      <c r="L179" s="259"/>
      <c r="M179" s="259"/>
      <c r="N179" s="259"/>
      <c r="O179" s="259"/>
      <c r="P179" s="259"/>
      <c r="Q179" s="259"/>
      <c r="R179" s="259"/>
      <c r="S179" s="259"/>
      <c r="T179" s="259"/>
      <c r="U179" s="259"/>
      <c r="V179" s="259"/>
      <c r="W179" s="259"/>
      <c r="X179" s="259"/>
      <c r="Y179" s="259"/>
      <c r="Z179" s="259"/>
      <c r="AA179" s="259"/>
      <c r="AB179" s="259"/>
      <c r="AC179" s="259"/>
      <c r="AD179" s="259"/>
      <c r="AE179" s="259"/>
      <c r="AF179" s="259"/>
      <c r="AG179" s="259"/>
      <c r="AH179" s="259"/>
      <c r="AI179" s="259"/>
      <c r="AJ179" s="259"/>
      <c r="AK179" s="259"/>
      <c r="AL179" s="259"/>
      <c r="AM179" s="259"/>
      <c r="AN179" s="259"/>
    </row>
    <row r="180" spans="2:40" x14ac:dyDescent="0.3">
      <c r="B180" s="569"/>
      <c r="C180" s="259"/>
      <c r="D180" s="259"/>
      <c r="E180" s="259"/>
      <c r="F180" s="259"/>
      <c r="G180" s="259"/>
      <c r="H180" s="259"/>
      <c r="I180" s="259"/>
      <c r="J180" s="259"/>
      <c r="K180" s="259"/>
      <c r="L180" s="259"/>
      <c r="M180" s="259"/>
      <c r="N180" s="259"/>
      <c r="O180" s="259"/>
      <c r="P180" s="259"/>
      <c r="Q180" s="259"/>
      <c r="R180" s="259"/>
      <c r="S180" s="259"/>
      <c r="T180" s="259"/>
      <c r="U180" s="259"/>
      <c r="V180" s="259"/>
      <c r="W180" s="259"/>
      <c r="X180" s="259"/>
      <c r="Y180" s="259"/>
      <c r="Z180" s="259"/>
      <c r="AA180" s="259"/>
      <c r="AB180" s="259"/>
      <c r="AC180" s="259"/>
      <c r="AD180" s="259"/>
      <c r="AE180" s="259"/>
      <c r="AF180" s="259"/>
      <c r="AG180" s="259"/>
      <c r="AH180" s="259"/>
      <c r="AI180" s="259"/>
      <c r="AJ180" s="259"/>
      <c r="AK180" s="259"/>
      <c r="AL180" s="259"/>
      <c r="AM180" s="259"/>
      <c r="AN180" s="259"/>
    </row>
    <row r="181" spans="2:40" x14ac:dyDescent="0.3">
      <c r="B181" s="569"/>
      <c r="C181" s="259"/>
      <c r="D181" s="259"/>
      <c r="E181" s="259"/>
      <c r="F181" s="259"/>
      <c r="G181" s="259"/>
      <c r="H181" s="259"/>
      <c r="I181" s="259"/>
      <c r="J181" s="259"/>
      <c r="K181" s="259"/>
      <c r="L181" s="259"/>
      <c r="M181" s="259"/>
      <c r="N181" s="259"/>
      <c r="O181" s="259"/>
      <c r="P181" s="259"/>
      <c r="Q181" s="259"/>
      <c r="R181" s="259"/>
      <c r="S181" s="259"/>
      <c r="T181" s="259"/>
      <c r="U181" s="259"/>
      <c r="V181" s="259"/>
      <c r="W181" s="259"/>
      <c r="X181" s="259"/>
      <c r="Y181" s="259"/>
      <c r="Z181" s="259"/>
      <c r="AA181" s="259"/>
      <c r="AB181" s="259"/>
      <c r="AC181" s="259"/>
      <c r="AD181" s="259"/>
      <c r="AE181" s="259"/>
      <c r="AF181" s="259"/>
      <c r="AG181" s="259"/>
      <c r="AH181" s="259"/>
      <c r="AI181" s="259"/>
      <c r="AJ181" s="259"/>
      <c r="AK181" s="259"/>
      <c r="AL181" s="259"/>
      <c r="AM181" s="259"/>
      <c r="AN181" s="259"/>
    </row>
    <row r="182" spans="2:40" x14ac:dyDescent="0.3">
      <c r="B182" s="569"/>
      <c r="C182" s="259"/>
      <c r="D182" s="259"/>
      <c r="E182" s="259"/>
      <c r="F182" s="259"/>
      <c r="G182" s="259"/>
      <c r="H182" s="259"/>
      <c r="I182" s="259"/>
      <c r="J182" s="259"/>
      <c r="K182" s="259"/>
      <c r="L182" s="259"/>
      <c r="M182" s="259"/>
      <c r="N182" s="259"/>
      <c r="O182" s="259"/>
      <c r="P182" s="259"/>
      <c r="Q182" s="259"/>
      <c r="R182" s="259"/>
      <c r="S182" s="259"/>
      <c r="T182" s="259"/>
      <c r="U182" s="259"/>
      <c r="V182" s="259"/>
      <c r="W182" s="259"/>
      <c r="X182" s="259"/>
      <c r="Y182" s="259"/>
      <c r="Z182" s="259"/>
      <c r="AA182" s="259"/>
      <c r="AB182" s="259"/>
      <c r="AC182" s="259"/>
      <c r="AD182" s="259"/>
      <c r="AE182" s="259"/>
      <c r="AF182" s="259"/>
      <c r="AG182" s="259"/>
      <c r="AH182" s="259"/>
      <c r="AI182" s="259"/>
      <c r="AJ182" s="259"/>
      <c r="AK182" s="259"/>
      <c r="AL182" s="259"/>
      <c r="AM182" s="259"/>
      <c r="AN182" s="259"/>
    </row>
    <row r="183" spans="2:40" x14ac:dyDescent="0.3">
      <c r="B183" s="569"/>
      <c r="C183" s="259"/>
      <c r="D183" s="259"/>
      <c r="E183" s="259"/>
      <c r="F183" s="259"/>
      <c r="G183" s="259"/>
      <c r="H183" s="259"/>
      <c r="I183" s="259"/>
      <c r="J183" s="259"/>
      <c r="K183" s="259"/>
      <c r="L183" s="259"/>
      <c r="M183" s="259"/>
      <c r="N183" s="259"/>
      <c r="O183" s="259"/>
      <c r="P183" s="259"/>
      <c r="Q183" s="259"/>
      <c r="R183" s="259"/>
      <c r="S183" s="259"/>
      <c r="T183" s="259"/>
      <c r="U183" s="259"/>
      <c r="V183" s="259"/>
      <c r="W183" s="259"/>
      <c r="X183" s="259"/>
      <c r="Y183" s="259"/>
      <c r="Z183" s="259"/>
      <c r="AA183" s="259"/>
      <c r="AB183" s="259"/>
      <c r="AC183" s="259"/>
      <c r="AD183" s="259"/>
      <c r="AE183" s="259"/>
      <c r="AF183" s="259"/>
      <c r="AG183" s="259"/>
      <c r="AH183" s="259"/>
      <c r="AI183" s="259"/>
      <c r="AJ183" s="259"/>
      <c r="AK183" s="259"/>
      <c r="AL183" s="259"/>
      <c r="AM183" s="259"/>
      <c r="AN183" s="259"/>
    </row>
    <row r="184" spans="2:40" x14ac:dyDescent="0.3">
      <c r="B184" s="569"/>
      <c r="C184" s="259"/>
      <c r="D184" s="259"/>
      <c r="E184" s="259"/>
      <c r="F184" s="259"/>
      <c r="G184" s="259"/>
      <c r="H184" s="259"/>
      <c r="I184" s="259"/>
      <c r="J184" s="259"/>
      <c r="K184" s="259"/>
      <c r="L184" s="259"/>
      <c r="M184" s="259"/>
      <c r="N184" s="259"/>
      <c r="O184" s="259"/>
      <c r="P184" s="259"/>
      <c r="Q184" s="259"/>
      <c r="R184" s="259"/>
      <c r="S184" s="259"/>
      <c r="T184" s="259"/>
      <c r="U184" s="259"/>
      <c r="V184" s="259"/>
      <c r="W184" s="259"/>
      <c r="X184" s="259"/>
      <c r="Y184" s="259"/>
      <c r="Z184" s="259"/>
      <c r="AA184" s="259"/>
      <c r="AB184" s="259"/>
      <c r="AC184" s="259"/>
      <c r="AD184" s="259"/>
      <c r="AE184" s="259"/>
      <c r="AF184" s="259"/>
      <c r="AG184" s="259"/>
      <c r="AH184" s="259"/>
      <c r="AI184" s="259"/>
      <c r="AJ184" s="259"/>
      <c r="AK184" s="259"/>
      <c r="AL184" s="259"/>
      <c r="AM184" s="259"/>
      <c r="AN184" s="259"/>
    </row>
    <row r="185" spans="2:40" x14ac:dyDescent="0.3">
      <c r="B185" s="569"/>
      <c r="C185" s="259"/>
      <c r="D185" s="259"/>
      <c r="E185" s="259"/>
      <c r="F185" s="259"/>
      <c r="G185" s="259"/>
      <c r="H185" s="259"/>
      <c r="I185" s="259"/>
      <c r="J185" s="259"/>
      <c r="K185" s="259"/>
      <c r="L185" s="259"/>
      <c r="M185" s="259"/>
      <c r="N185" s="259"/>
      <c r="O185" s="259"/>
      <c r="P185" s="259"/>
      <c r="Q185" s="259"/>
      <c r="R185" s="259"/>
      <c r="S185" s="259"/>
      <c r="T185" s="259"/>
      <c r="U185" s="259"/>
      <c r="V185" s="259"/>
      <c r="W185" s="259"/>
      <c r="X185" s="259"/>
      <c r="Y185" s="259"/>
      <c r="Z185" s="259"/>
      <c r="AA185" s="259"/>
      <c r="AB185" s="259"/>
      <c r="AC185" s="259"/>
      <c r="AD185" s="259"/>
      <c r="AE185" s="259"/>
      <c r="AF185" s="259"/>
      <c r="AG185" s="259"/>
      <c r="AH185" s="259"/>
      <c r="AI185" s="259"/>
      <c r="AJ185" s="259"/>
      <c r="AK185" s="259"/>
      <c r="AL185" s="259"/>
      <c r="AM185" s="259"/>
      <c r="AN185" s="259"/>
    </row>
    <row r="186" spans="2:40" x14ac:dyDescent="0.3">
      <c r="B186" s="569"/>
      <c r="C186" s="259"/>
      <c r="D186" s="259"/>
      <c r="E186" s="259"/>
      <c r="F186" s="259"/>
      <c r="G186" s="259"/>
      <c r="H186" s="259"/>
      <c r="I186" s="259"/>
      <c r="J186" s="259"/>
      <c r="K186" s="259"/>
      <c r="L186" s="259"/>
      <c r="M186" s="259"/>
      <c r="N186" s="259"/>
      <c r="O186" s="259"/>
      <c r="P186" s="259"/>
      <c r="Q186" s="259"/>
      <c r="R186" s="259"/>
      <c r="S186" s="259"/>
      <c r="T186" s="259"/>
      <c r="U186" s="259"/>
      <c r="V186" s="259"/>
      <c r="W186" s="259"/>
      <c r="X186" s="259"/>
      <c r="Y186" s="259"/>
      <c r="Z186" s="259"/>
      <c r="AA186" s="259"/>
      <c r="AB186" s="259"/>
      <c r="AC186" s="259"/>
      <c r="AD186" s="259"/>
      <c r="AE186" s="259"/>
      <c r="AF186" s="259"/>
      <c r="AG186" s="259"/>
      <c r="AH186" s="259"/>
      <c r="AI186" s="259"/>
      <c r="AJ186" s="259"/>
      <c r="AK186" s="259"/>
      <c r="AL186" s="259"/>
      <c r="AM186" s="259"/>
      <c r="AN186" s="259"/>
    </row>
    <row r="187" spans="2:40" x14ac:dyDescent="0.3">
      <c r="B187" s="569"/>
      <c r="C187" s="259"/>
      <c r="D187" s="259"/>
      <c r="E187" s="259"/>
      <c r="F187" s="259"/>
      <c r="G187" s="259"/>
      <c r="H187" s="259"/>
      <c r="I187" s="259"/>
      <c r="J187" s="259"/>
      <c r="K187" s="259"/>
      <c r="L187" s="259"/>
      <c r="M187" s="259"/>
      <c r="N187" s="259"/>
      <c r="O187" s="259"/>
      <c r="P187" s="259"/>
      <c r="Q187" s="259"/>
      <c r="R187" s="259"/>
      <c r="S187" s="259"/>
      <c r="T187" s="259"/>
      <c r="U187" s="259"/>
      <c r="V187" s="259"/>
      <c r="W187" s="259"/>
      <c r="X187" s="259"/>
      <c r="Y187" s="259"/>
      <c r="Z187" s="259"/>
      <c r="AA187" s="259"/>
      <c r="AB187" s="259"/>
      <c r="AC187" s="259"/>
      <c r="AD187" s="259"/>
      <c r="AE187" s="259"/>
      <c r="AF187" s="259"/>
      <c r="AG187" s="259"/>
      <c r="AH187" s="259"/>
      <c r="AI187" s="259"/>
      <c r="AJ187" s="259"/>
      <c r="AK187" s="259"/>
      <c r="AL187" s="259"/>
      <c r="AM187" s="259"/>
      <c r="AN187" s="259"/>
    </row>
    <row r="188" spans="2:40" x14ac:dyDescent="0.3">
      <c r="B188" s="569"/>
      <c r="C188" s="259"/>
      <c r="D188" s="259"/>
      <c r="E188" s="259"/>
      <c r="F188" s="259"/>
      <c r="G188" s="259"/>
      <c r="H188" s="259"/>
      <c r="I188" s="259"/>
      <c r="J188" s="259"/>
      <c r="K188" s="259"/>
      <c r="L188" s="259"/>
      <c r="M188" s="259"/>
      <c r="N188" s="259"/>
      <c r="O188" s="259"/>
      <c r="P188" s="259"/>
      <c r="Q188" s="259"/>
      <c r="R188" s="259"/>
      <c r="S188" s="259"/>
      <c r="T188" s="259"/>
      <c r="U188" s="259"/>
      <c r="V188" s="259"/>
      <c r="W188" s="259"/>
      <c r="X188" s="259"/>
      <c r="Y188" s="259"/>
      <c r="Z188" s="259"/>
      <c r="AA188" s="259"/>
      <c r="AB188" s="259"/>
      <c r="AC188" s="259"/>
      <c r="AD188" s="259"/>
      <c r="AE188" s="259"/>
      <c r="AF188" s="259"/>
      <c r="AG188" s="259"/>
      <c r="AH188" s="259"/>
      <c r="AI188" s="259"/>
      <c r="AJ188" s="259"/>
      <c r="AK188" s="259"/>
      <c r="AL188" s="259"/>
      <c r="AM188" s="259"/>
      <c r="AN188" s="259"/>
    </row>
    <row r="189" spans="2:40" x14ac:dyDescent="0.3">
      <c r="B189" s="569"/>
      <c r="C189" s="259"/>
      <c r="D189" s="259"/>
      <c r="E189" s="259"/>
      <c r="F189" s="259"/>
      <c r="G189" s="259"/>
      <c r="H189" s="259"/>
      <c r="I189" s="259"/>
      <c r="J189" s="259"/>
      <c r="K189" s="259"/>
      <c r="L189" s="259"/>
      <c r="M189" s="259"/>
      <c r="N189" s="259"/>
      <c r="O189" s="259"/>
      <c r="P189" s="259"/>
      <c r="Q189" s="259"/>
      <c r="R189" s="259"/>
      <c r="S189" s="259"/>
      <c r="T189" s="259"/>
      <c r="U189" s="259"/>
      <c r="V189" s="259"/>
      <c r="W189" s="259"/>
      <c r="X189" s="259"/>
      <c r="Y189" s="259"/>
      <c r="Z189" s="259"/>
      <c r="AA189" s="259"/>
      <c r="AB189" s="259"/>
      <c r="AC189" s="259"/>
      <c r="AD189" s="259"/>
      <c r="AE189" s="259"/>
      <c r="AF189" s="259"/>
      <c r="AG189" s="259"/>
      <c r="AH189" s="259"/>
      <c r="AI189" s="259"/>
      <c r="AJ189" s="259"/>
      <c r="AK189" s="259"/>
      <c r="AL189" s="259"/>
      <c r="AM189" s="259"/>
      <c r="AN189" s="259"/>
    </row>
    <row r="190" spans="2:40" x14ac:dyDescent="0.3">
      <c r="B190" s="569"/>
      <c r="C190" s="259"/>
      <c r="D190" s="259"/>
      <c r="E190" s="259"/>
      <c r="F190" s="259"/>
      <c r="G190" s="259"/>
      <c r="H190" s="259"/>
      <c r="I190" s="259"/>
      <c r="J190" s="259"/>
      <c r="K190" s="259"/>
      <c r="L190" s="259"/>
      <c r="M190" s="259"/>
      <c r="N190" s="259"/>
      <c r="O190" s="259"/>
      <c r="P190" s="259"/>
      <c r="Q190" s="259"/>
      <c r="R190" s="259"/>
      <c r="S190" s="259"/>
      <c r="T190" s="259"/>
      <c r="U190" s="259"/>
      <c r="V190" s="259"/>
      <c r="W190" s="259"/>
      <c r="X190" s="259"/>
      <c r="Y190" s="259"/>
      <c r="Z190" s="259"/>
      <c r="AA190" s="259"/>
      <c r="AB190" s="259"/>
      <c r="AC190" s="259"/>
      <c r="AD190" s="259"/>
      <c r="AE190" s="259"/>
      <c r="AF190" s="259"/>
      <c r="AG190" s="259"/>
      <c r="AH190" s="259"/>
      <c r="AI190" s="259"/>
      <c r="AJ190" s="259"/>
      <c r="AK190" s="259"/>
      <c r="AL190" s="259"/>
      <c r="AM190" s="259"/>
      <c r="AN190" s="259"/>
    </row>
    <row r="191" spans="2:40" x14ac:dyDescent="0.3">
      <c r="B191" s="569"/>
      <c r="C191" s="259"/>
      <c r="D191" s="259"/>
      <c r="E191" s="259"/>
      <c r="F191" s="259"/>
      <c r="G191" s="259"/>
      <c r="H191" s="259"/>
      <c r="I191" s="259"/>
      <c r="J191" s="259"/>
      <c r="K191" s="259"/>
      <c r="L191" s="259"/>
      <c r="M191" s="259"/>
      <c r="N191" s="259"/>
      <c r="O191" s="259"/>
      <c r="P191" s="259"/>
      <c r="Q191" s="259"/>
      <c r="R191" s="259"/>
      <c r="S191" s="259"/>
      <c r="T191" s="259"/>
      <c r="U191" s="259"/>
      <c r="V191" s="259"/>
      <c r="W191" s="259"/>
      <c r="X191" s="259"/>
      <c r="Y191" s="259"/>
      <c r="Z191" s="259"/>
      <c r="AA191" s="259"/>
      <c r="AB191" s="259"/>
      <c r="AC191" s="259"/>
      <c r="AD191" s="259"/>
      <c r="AE191" s="259"/>
      <c r="AF191" s="259"/>
      <c r="AG191" s="259"/>
      <c r="AH191" s="259"/>
      <c r="AI191" s="259"/>
      <c r="AJ191" s="259"/>
      <c r="AK191" s="259"/>
      <c r="AL191" s="259"/>
      <c r="AM191" s="259"/>
      <c r="AN191" s="259"/>
    </row>
    <row r="192" spans="2:40" x14ac:dyDescent="0.3">
      <c r="B192" s="569"/>
      <c r="C192" s="259"/>
      <c r="D192" s="259"/>
      <c r="E192" s="259"/>
      <c r="F192" s="259"/>
      <c r="G192" s="259"/>
      <c r="H192" s="259"/>
      <c r="I192" s="259"/>
      <c r="J192" s="259"/>
      <c r="K192" s="259"/>
      <c r="L192" s="259"/>
      <c r="M192" s="259"/>
      <c r="N192" s="259"/>
      <c r="O192" s="259"/>
      <c r="P192" s="259"/>
      <c r="Q192" s="259"/>
      <c r="R192" s="259"/>
      <c r="S192" s="259"/>
      <c r="T192" s="259"/>
      <c r="U192" s="259"/>
      <c r="V192" s="259"/>
      <c r="W192" s="259"/>
      <c r="X192" s="259"/>
      <c r="Y192" s="259"/>
      <c r="Z192" s="259"/>
      <c r="AA192" s="259"/>
      <c r="AB192" s="259"/>
      <c r="AC192" s="259"/>
      <c r="AD192" s="259"/>
      <c r="AE192" s="259"/>
      <c r="AF192" s="259"/>
      <c r="AG192" s="259"/>
      <c r="AH192" s="259"/>
      <c r="AI192" s="259"/>
      <c r="AJ192" s="259"/>
      <c r="AK192" s="259"/>
      <c r="AL192" s="259"/>
      <c r="AM192" s="259"/>
      <c r="AN192" s="259"/>
    </row>
    <row r="193" spans="2:40" x14ac:dyDescent="0.3">
      <c r="B193" s="569"/>
      <c r="C193" s="259"/>
      <c r="D193" s="259"/>
      <c r="E193" s="259"/>
      <c r="F193" s="259"/>
      <c r="G193" s="259"/>
      <c r="H193" s="259"/>
      <c r="I193" s="259"/>
      <c r="J193" s="259"/>
      <c r="K193" s="259"/>
      <c r="L193" s="259"/>
      <c r="M193" s="259"/>
      <c r="N193" s="259"/>
      <c r="O193" s="259"/>
      <c r="P193" s="259"/>
      <c r="Q193" s="259"/>
      <c r="R193" s="259"/>
      <c r="S193" s="259"/>
      <c r="T193" s="259"/>
      <c r="U193" s="259"/>
      <c r="V193" s="259"/>
      <c r="W193" s="259"/>
      <c r="X193" s="259"/>
      <c r="Y193" s="259"/>
      <c r="Z193" s="259"/>
      <c r="AA193" s="259"/>
      <c r="AB193" s="259"/>
      <c r="AC193" s="259"/>
      <c r="AD193" s="259"/>
      <c r="AE193" s="259"/>
      <c r="AF193" s="259"/>
      <c r="AG193" s="259"/>
      <c r="AH193" s="259"/>
      <c r="AI193" s="259"/>
      <c r="AJ193" s="259"/>
      <c r="AK193" s="259"/>
      <c r="AL193" s="259"/>
      <c r="AM193" s="259"/>
      <c r="AN193" s="259"/>
    </row>
    <row r="194" spans="2:40" x14ac:dyDescent="0.3">
      <c r="B194" s="569"/>
      <c r="C194" s="259"/>
      <c r="D194" s="259"/>
      <c r="E194" s="259"/>
      <c r="F194" s="259"/>
      <c r="G194" s="259"/>
      <c r="H194" s="259"/>
      <c r="I194" s="259"/>
      <c r="J194" s="259"/>
      <c r="K194" s="259"/>
      <c r="L194" s="259"/>
      <c r="M194" s="259"/>
      <c r="N194" s="259"/>
      <c r="O194" s="259"/>
      <c r="P194" s="259"/>
      <c r="Q194" s="259"/>
      <c r="R194" s="259"/>
      <c r="S194" s="259"/>
      <c r="T194" s="259"/>
      <c r="U194" s="259"/>
      <c r="V194" s="259"/>
      <c r="W194" s="259"/>
      <c r="X194" s="259"/>
      <c r="Y194" s="259"/>
      <c r="Z194" s="259"/>
      <c r="AA194" s="259"/>
      <c r="AB194" s="259"/>
      <c r="AC194" s="259"/>
      <c r="AD194" s="259"/>
      <c r="AE194" s="259"/>
      <c r="AF194" s="259"/>
      <c r="AG194" s="259"/>
      <c r="AH194" s="259"/>
      <c r="AI194" s="259"/>
      <c r="AJ194" s="259"/>
      <c r="AK194" s="259"/>
      <c r="AL194" s="259"/>
      <c r="AM194" s="259"/>
      <c r="AN194" s="259"/>
    </row>
    <row r="195" spans="2:40" x14ac:dyDescent="0.3">
      <c r="B195" s="569"/>
      <c r="C195" s="259"/>
      <c r="D195" s="259"/>
      <c r="E195" s="259"/>
      <c r="F195" s="259"/>
      <c r="G195" s="259"/>
      <c r="H195" s="259"/>
      <c r="I195" s="259"/>
      <c r="J195" s="259"/>
      <c r="K195" s="259"/>
      <c r="L195" s="259"/>
      <c r="M195" s="259"/>
      <c r="N195" s="259"/>
      <c r="O195" s="259"/>
      <c r="P195" s="259"/>
      <c r="Q195" s="259"/>
      <c r="R195" s="259"/>
      <c r="S195" s="259"/>
      <c r="T195" s="259"/>
      <c r="U195" s="259"/>
      <c r="V195" s="259"/>
      <c r="W195" s="259"/>
      <c r="X195" s="259"/>
      <c r="Y195" s="259"/>
      <c r="Z195" s="259"/>
      <c r="AA195" s="259"/>
      <c r="AB195" s="259"/>
      <c r="AC195" s="259"/>
      <c r="AD195" s="259"/>
      <c r="AE195" s="259"/>
      <c r="AF195" s="259"/>
      <c r="AG195" s="259"/>
      <c r="AH195" s="259"/>
      <c r="AI195" s="259"/>
      <c r="AJ195" s="259"/>
      <c r="AK195" s="259"/>
      <c r="AL195" s="259"/>
      <c r="AM195" s="259"/>
      <c r="AN195" s="259"/>
    </row>
    <row r="196" spans="2:40" x14ac:dyDescent="0.3">
      <c r="B196" s="569"/>
      <c r="C196" s="259"/>
      <c r="D196" s="259"/>
      <c r="E196" s="259"/>
      <c r="F196" s="259"/>
      <c r="G196" s="259"/>
      <c r="H196" s="259"/>
      <c r="I196" s="259"/>
      <c r="J196" s="259"/>
      <c r="K196" s="259"/>
      <c r="L196" s="259"/>
      <c r="M196" s="259"/>
      <c r="N196" s="259"/>
      <c r="O196" s="259"/>
      <c r="P196" s="259"/>
      <c r="Q196" s="259"/>
      <c r="R196" s="259"/>
      <c r="S196" s="259"/>
      <c r="T196" s="259"/>
      <c r="U196" s="259"/>
      <c r="V196" s="259"/>
      <c r="W196" s="259"/>
      <c r="X196" s="259"/>
      <c r="Y196" s="259"/>
      <c r="Z196" s="259"/>
      <c r="AA196" s="259"/>
      <c r="AB196" s="259"/>
      <c r="AC196" s="259"/>
      <c r="AD196" s="259"/>
      <c r="AE196" s="259"/>
      <c r="AF196" s="259"/>
      <c r="AG196" s="259"/>
      <c r="AH196" s="259"/>
      <c r="AI196" s="259"/>
      <c r="AJ196" s="259"/>
      <c r="AK196" s="259"/>
      <c r="AL196" s="259"/>
      <c r="AM196" s="259"/>
      <c r="AN196" s="259"/>
    </row>
    <row r="197" spans="2:40" x14ac:dyDescent="0.3">
      <c r="B197" s="569"/>
      <c r="C197" s="259"/>
      <c r="D197" s="259"/>
      <c r="E197" s="259"/>
      <c r="F197" s="259"/>
      <c r="G197" s="259"/>
      <c r="H197" s="259"/>
      <c r="I197" s="259"/>
      <c r="J197" s="259"/>
      <c r="K197" s="259"/>
      <c r="L197" s="259"/>
      <c r="M197" s="259"/>
      <c r="N197" s="259"/>
      <c r="O197" s="259"/>
      <c r="P197" s="259"/>
      <c r="Q197" s="259"/>
      <c r="R197" s="259"/>
      <c r="S197" s="259"/>
      <c r="T197" s="259"/>
      <c r="U197" s="259"/>
      <c r="V197" s="259"/>
      <c r="W197" s="259"/>
      <c r="X197" s="259"/>
      <c r="Y197" s="259"/>
      <c r="Z197" s="259"/>
      <c r="AA197" s="259"/>
      <c r="AB197" s="259"/>
      <c r="AC197" s="259"/>
      <c r="AD197" s="259"/>
      <c r="AE197" s="259"/>
      <c r="AF197" s="259"/>
      <c r="AG197" s="259"/>
      <c r="AH197" s="259"/>
      <c r="AI197" s="259"/>
      <c r="AJ197" s="259"/>
      <c r="AK197" s="259"/>
      <c r="AL197" s="259"/>
      <c r="AM197" s="259"/>
      <c r="AN197" s="259"/>
    </row>
    <row r="198" spans="2:40" x14ac:dyDescent="0.3">
      <c r="B198" s="569"/>
      <c r="C198" s="259"/>
      <c r="D198" s="259"/>
      <c r="E198" s="259"/>
      <c r="F198" s="259"/>
      <c r="G198" s="259"/>
      <c r="H198" s="259"/>
      <c r="I198" s="259"/>
      <c r="J198" s="259"/>
      <c r="K198" s="259"/>
      <c r="L198" s="259"/>
      <c r="M198" s="259"/>
      <c r="N198" s="259"/>
      <c r="O198" s="259"/>
      <c r="P198" s="259"/>
      <c r="Q198" s="259"/>
      <c r="R198" s="259"/>
      <c r="S198" s="259"/>
      <c r="T198" s="259"/>
      <c r="U198" s="259"/>
      <c r="V198" s="259"/>
      <c r="W198" s="259"/>
      <c r="X198" s="259"/>
      <c r="Y198" s="259"/>
      <c r="Z198" s="259"/>
      <c r="AA198" s="259"/>
      <c r="AB198" s="259"/>
      <c r="AC198" s="259"/>
      <c r="AD198" s="259"/>
      <c r="AE198" s="259"/>
      <c r="AF198" s="259"/>
      <c r="AG198" s="259"/>
      <c r="AH198" s="259"/>
      <c r="AI198" s="259"/>
      <c r="AJ198" s="259"/>
      <c r="AK198" s="259"/>
      <c r="AL198" s="259"/>
      <c r="AM198" s="259"/>
      <c r="AN198" s="259"/>
    </row>
    <row r="199" spans="2:40" x14ac:dyDescent="0.3">
      <c r="B199" s="569"/>
      <c r="C199" s="259"/>
      <c r="D199" s="259"/>
      <c r="E199" s="259"/>
      <c r="F199" s="259"/>
      <c r="G199" s="259"/>
      <c r="H199" s="259"/>
      <c r="I199" s="259"/>
      <c r="J199" s="259"/>
      <c r="K199" s="259"/>
      <c r="L199" s="259"/>
      <c r="M199" s="259"/>
      <c r="N199" s="259"/>
      <c r="O199" s="259"/>
      <c r="P199" s="259"/>
      <c r="Q199" s="259"/>
      <c r="R199" s="259"/>
      <c r="S199" s="259"/>
      <c r="T199" s="259"/>
      <c r="U199" s="259"/>
      <c r="V199" s="259"/>
      <c r="W199" s="259"/>
      <c r="X199" s="259"/>
      <c r="Y199" s="259"/>
      <c r="Z199" s="259"/>
      <c r="AA199" s="259"/>
      <c r="AB199" s="259"/>
      <c r="AC199" s="259"/>
      <c r="AD199" s="259"/>
      <c r="AE199" s="259"/>
      <c r="AF199" s="259"/>
      <c r="AG199" s="259"/>
      <c r="AH199" s="259"/>
      <c r="AI199" s="259"/>
      <c r="AJ199" s="259"/>
      <c r="AK199" s="259"/>
      <c r="AL199" s="259"/>
      <c r="AM199" s="259"/>
      <c r="AN199" s="259"/>
    </row>
    <row r="200" spans="2:40" x14ac:dyDescent="0.3">
      <c r="B200" s="569"/>
      <c r="C200" s="259"/>
      <c r="D200" s="259"/>
      <c r="E200" s="259"/>
      <c r="F200" s="259"/>
      <c r="G200" s="259"/>
      <c r="H200" s="259"/>
      <c r="I200" s="259"/>
      <c r="J200" s="259"/>
      <c r="K200" s="259"/>
      <c r="L200" s="259"/>
      <c r="M200" s="259"/>
      <c r="N200" s="259"/>
      <c r="O200" s="259"/>
      <c r="P200" s="259"/>
      <c r="Q200" s="259"/>
      <c r="R200" s="259"/>
      <c r="S200" s="259"/>
      <c r="T200" s="259"/>
      <c r="U200" s="259"/>
      <c r="V200" s="259"/>
      <c r="W200" s="259"/>
      <c r="X200" s="259"/>
      <c r="Y200" s="259"/>
      <c r="Z200" s="259"/>
      <c r="AA200" s="259"/>
      <c r="AB200" s="259"/>
      <c r="AC200" s="259"/>
      <c r="AD200" s="259"/>
      <c r="AE200" s="259"/>
      <c r="AF200" s="259"/>
      <c r="AG200" s="259"/>
      <c r="AH200" s="259"/>
      <c r="AI200" s="259"/>
      <c r="AJ200" s="259"/>
      <c r="AK200" s="259"/>
      <c r="AL200" s="259"/>
      <c r="AM200" s="259"/>
      <c r="AN200" s="259"/>
    </row>
    <row r="201" spans="2:40" x14ac:dyDescent="0.3">
      <c r="B201" s="569"/>
      <c r="C201" s="259"/>
      <c r="D201" s="259"/>
      <c r="E201" s="259"/>
      <c r="F201" s="259"/>
      <c r="G201" s="259"/>
      <c r="H201" s="259"/>
      <c r="I201" s="259"/>
      <c r="J201" s="259"/>
      <c r="K201" s="259"/>
      <c r="L201" s="259"/>
      <c r="M201" s="259"/>
      <c r="N201" s="259"/>
      <c r="O201" s="259"/>
      <c r="P201" s="259"/>
      <c r="Q201" s="259"/>
      <c r="R201" s="259"/>
      <c r="S201" s="259"/>
      <c r="T201" s="259"/>
      <c r="U201" s="259"/>
      <c r="V201" s="259"/>
      <c r="W201" s="259"/>
      <c r="X201" s="259"/>
      <c r="Y201" s="259"/>
      <c r="Z201" s="259"/>
      <c r="AA201" s="259"/>
      <c r="AB201" s="259"/>
      <c r="AC201" s="259"/>
      <c r="AD201" s="259"/>
      <c r="AE201" s="259"/>
      <c r="AF201" s="259"/>
      <c r="AG201" s="259"/>
      <c r="AH201" s="259"/>
      <c r="AI201" s="259"/>
      <c r="AJ201" s="259"/>
      <c r="AK201" s="259"/>
      <c r="AL201" s="259"/>
      <c r="AM201" s="259"/>
      <c r="AN201" s="259"/>
    </row>
    <row r="202" spans="2:40" x14ac:dyDescent="0.3">
      <c r="B202" s="569"/>
      <c r="C202" s="259"/>
      <c r="D202" s="259"/>
      <c r="E202" s="259"/>
      <c r="F202" s="259"/>
      <c r="G202" s="259"/>
      <c r="H202" s="259"/>
      <c r="I202" s="259"/>
      <c r="J202" s="259"/>
      <c r="K202" s="259"/>
      <c r="L202" s="259"/>
      <c r="M202" s="259"/>
      <c r="N202" s="259"/>
      <c r="O202" s="259"/>
      <c r="P202" s="259"/>
      <c r="Q202" s="259"/>
      <c r="R202" s="259"/>
      <c r="S202" s="259"/>
      <c r="T202" s="259"/>
      <c r="U202" s="259"/>
      <c r="V202" s="259"/>
      <c r="W202" s="259"/>
      <c r="X202" s="259"/>
      <c r="Y202" s="259"/>
      <c r="Z202" s="259"/>
      <c r="AA202" s="259"/>
      <c r="AB202" s="259"/>
      <c r="AC202" s="259"/>
      <c r="AD202" s="259"/>
      <c r="AE202" s="259"/>
      <c r="AF202" s="259"/>
      <c r="AG202" s="259"/>
      <c r="AH202" s="259"/>
      <c r="AI202" s="259"/>
      <c r="AJ202" s="259"/>
      <c r="AK202" s="259"/>
      <c r="AL202" s="259"/>
      <c r="AM202" s="259"/>
      <c r="AN202" s="259"/>
    </row>
    <row r="203" spans="2:40" x14ac:dyDescent="0.3">
      <c r="B203" s="569"/>
      <c r="C203" s="259"/>
      <c r="D203" s="259"/>
      <c r="E203" s="259"/>
      <c r="F203" s="259"/>
      <c r="G203" s="259"/>
      <c r="H203" s="259"/>
      <c r="I203" s="259"/>
      <c r="J203" s="259"/>
      <c r="K203" s="259"/>
      <c r="L203" s="259"/>
      <c r="M203" s="259"/>
      <c r="N203" s="259"/>
      <c r="O203" s="259"/>
      <c r="P203" s="259"/>
      <c r="Q203" s="259"/>
      <c r="R203" s="259"/>
      <c r="S203" s="259"/>
      <c r="T203" s="259"/>
      <c r="U203" s="259"/>
      <c r="V203" s="259"/>
      <c r="W203" s="259"/>
      <c r="X203" s="259"/>
      <c r="Y203" s="259"/>
      <c r="Z203" s="259"/>
      <c r="AA203" s="259"/>
      <c r="AB203" s="259"/>
      <c r="AC203" s="259"/>
      <c r="AD203" s="259"/>
      <c r="AE203" s="259"/>
      <c r="AF203" s="259"/>
      <c r="AG203" s="259"/>
      <c r="AH203" s="259"/>
      <c r="AI203" s="259"/>
      <c r="AJ203" s="259"/>
      <c r="AK203" s="259"/>
      <c r="AL203" s="259"/>
      <c r="AM203" s="259"/>
      <c r="AN203" s="259"/>
    </row>
    <row r="204" spans="2:40" x14ac:dyDescent="0.3">
      <c r="B204" s="569"/>
      <c r="C204" s="259"/>
      <c r="D204" s="259"/>
      <c r="E204" s="259"/>
      <c r="F204" s="259"/>
      <c r="G204" s="259"/>
      <c r="H204" s="259"/>
      <c r="I204" s="259"/>
      <c r="J204" s="259"/>
      <c r="K204" s="259"/>
      <c r="L204" s="259"/>
      <c r="M204" s="259"/>
      <c r="N204" s="259"/>
      <c r="O204" s="259"/>
      <c r="P204" s="259"/>
      <c r="Q204" s="259"/>
      <c r="R204" s="259"/>
      <c r="S204" s="259"/>
      <c r="T204" s="259"/>
      <c r="U204" s="259"/>
      <c r="V204" s="259"/>
      <c r="W204" s="259"/>
      <c r="X204" s="259"/>
      <c r="Y204" s="259"/>
      <c r="Z204" s="259"/>
      <c r="AA204" s="259"/>
      <c r="AB204" s="259"/>
      <c r="AC204" s="259"/>
      <c r="AD204" s="259"/>
      <c r="AE204" s="259"/>
      <c r="AF204" s="259"/>
      <c r="AG204" s="259"/>
      <c r="AH204" s="259"/>
      <c r="AI204" s="259"/>
      <c r="AJ204" s="259"/>
      <c r="AK204" s="259"/>
      <c r="AL204" s="259"/>
      <c r="AM204" s="259"/>
      <c r="AN204" s="259"/>
    </row>
    <row r="205" spans="2:40" x14ac:dyDescent="0.3">
      <c r="B205" s="569"/>
      <c r="C205" s="259"/>
      <c r="D205" s="259"/>
      <c r="E205" s="259"/>
      <c r="F205" s="259"/>
      <c r="G205" s="259"/>
      <c r="H205" s="259"/>
      <c r="I205" s="259"/>
      <c r="J205" s="259"/>
      <c r="K205" s="259"/>
      <c r="L205" s="259"/>
      <c r="M205" s="259"/>
      <c r="N205" s="259"/>
      <c r="O205" s="259"/>
      <c r="P205" s="259"/>
      <c r="Q205" s="259"/>
      <c r="R205" s="259"/>
      <c r="S205" s="259"/>
      <c r="T205" s="259"/>
      <c r="U205" s="259"/>
      <c r="V205" s="259"/>
      <c r="W205" s="259"/>
      <c r="X205" s="259"/>
      <c r="Y205" s="259"/>
      <c r="Z205" s="259"/>
      <c r="AA205" s="259"/>
      <c r="AB205" s="259"/>
      <c r="AC205" s="259"/>
      <c r="AD205" s="259"/>
      <c r="AE205" s="259"/>
      <c r="AF205" s="259"/>
      <c r="AG205" s="259"/>
      <c r="AH205" s="259"/>
      <c r="AI205" s="259"/>
      <c r="AJ205" s="259"/>
      <c r="AK205" s="259"/>
      <c r="AL205" s="259"/>
      <c r="AM205" s="259"/>
      <c r="AN205" s="259"/>
    </row>
    <row r="206" spans="2:40" x14ac:dyDescent="0.3">
      <c r="B206" s="569"/>
      <c r="C206" s="259"/>
      <c r="D206" s="259"/>
      <c r="E206" s="259"/>
      <c r="F206" s="259"/>
      <c r="G206" s="259"/>
      <c r="H206" s="259"/>
      <c r="I206" s="259"/>
      <c r="J206" s="259"/>
      <c r="K206" s="259"/>
      <c r="L206" s="259"/>
      <c r="M206" s="259"/>
      <c r="N206" s="259"/>
      <c r="O206" s="259"/>
      <c r="P206" s="259"/>
      <c r="Q206" s="259"/>
      <c r="R206" s="259"/>
      <c r="S206" s="259"/>
      <c r="T206" s="259"/>
      <c r="U206" s="259"/>
      <c r="V206" s="259"/>
      <c r="W206" s="259"/>
      <c r="X206" s="259"/>
      <c r="Y206" s="259"/>
      <c r="Z206" s="259"/>
      <c r="AA206" s="259"/>
      <c r="AB206" s="259"/>
      <c r="AC206" s="259"/>
      <c r="AD206" s="259"/>
      <c r="AE206" s="259"/>
      <c r="AF206" s="259"/>
      <c r="AG206" s="259"/>
      <c r="AH206" s="259"/>
      <c r="AI206" s="259"/>
      <c r="AJ206" s="259"/>
      <c r="AK206" s="259"/>
      <c r="AL206" s="259"/>
      <c r="AM206" s="259"/>
      <c r="AN206" s="259"/>
    </row>
    <row r="207" spans="2:40" x14ac:dyDescent="0.3">
      <c r="B207" s="569"/>
      <c r="C207" s="259"/>
      <c r="D207" s="259"/>
      <c r="E207" s="259"/>
      <c r="F207" s="259"/>
      <c r="G207" s="259"/>
      <c r="H207" s="259"/>
      <c r="I207" s="259"/>
      <c r="J207" s="259"/>
      <c r="K207" s="259"/>
      <c r="L207" s="259"/>
      <c r="M207" s="259"/>
      <c r="N207" s="259"/>
      <c r="O207" s="259"/>
      <c r="P207" s="259"/>
      <c r="Q207" s="259"/>
      <c r="R207" s="259"/>
      <c r="S207" s="259"/>
      <c r="T207" s="259"/>
      <c r="U207" s="259"/>
      <c r="V207" s="259"/>
      <c r="W207" s="259"/>
      <c r="X207" s="259"/>
      <c r="Y207" s="259"/>
      <c r="Z207" s="259"/>
      <c r="AA207" s="259"/>
      <c r="AB207" s="259"/>
      <c r="AC207" s="259"/>
      <c r="AD207" s="259"/>
      <c r="AE207" s="259"/>
      <c r="AF207" s="259"/>
      <c r="AG207" s="259"/>
      <c r="AH207" s="259"/>
      <c r="AI207" s="259"/>
      <c r="AJ207" s="259"/>
      <c r="AK207" s="259"/>
      <c r="AL207" s="259"/>
      <c r="AM207" s="259"/>
      <c r="AN207" s="259"/>
    </row>
    <row r="208" spans="2:40" x14ac:dyDescent="0.3">
      <c r="B208" s="569"/>
      <c r="C208" s="259"/>
      <c r="D208" s="259"/>
      <c r="E208" s="259"/>
      <c r="F208" s="259"/>
      <c r="G208" s="259"/>
      <c r="H208" s="259"/>
      <c r="I208" s="259"/>
      <c r="J208" s="259"/>
      <c r="K208" s="259"/>
      <c r="L208" s="259"/>
      <c r="M208" s="259"/>
      <c r="N208" s="259"/>
      <c r="O208" s="259"/>
      <c r="P208" s="259"/>
      <c r="Q208" s="259"/>
      <c r="R208" s="259"/>
      <c r="S208" s="259"/>
      <c r="T208" s="259"/>
      <c r="U208" s="259"/>
      <c r="V208" s="259"/>
      <c r="W208" s="259"/>
      <c r="X208" s="259"/>
      <c r="Y208" s="259"/>
      <c r="Z208" s="259"/>
      <c r="AA208" s="259"/>
      <c r="AB208" s="259"/>
      <c r="AC208" s="259"/>
      <c r="AD208" s="259"/>
      <c r="AE208" s="259"/>
      <c r="AF208" s="259"/>
      <c r="AG208" s="259"/>
      <c r="AH208" s="259"/>
      <c r="AI208" s="259"/>
      <c r="AJ208" s="259"/>
      <c r="AK208" s="259"/>
      <c r="AL208" s="259"/>
      <c r="AM208" s="259"/>
      <c r="AN208" s="259"/>
    </row>
    <row r="209" spans="2:40" x14ac:dyDescent="0.3">
      <c r="B209" s="569"/>
      <c r="C209" s="259"/>
      <c r="D209" s="259"/>
      <c r="E209" s="259"/>
      <c r="F209" s="259"/>
      <c r="G209" s="259"/>
      <c r="H209" s="259"/>
      <c r="I209" s="259"/>
      <c r="J209" s="259"/>
      <c r="K209" s="259"/>
      <c r="L209" s="259"/>
      <c r="M209" s="259"/>
      <c r="N209" s="259"/>
      <c r="O209" s="259"/>
      <c r="P209" s="259"/>
      <c r="Q209" s="259"/>
      <c r="R209" s="259"/>
      <c r="S209" s="259"/>
      <c r="T209" s="259"/>
      <c r="U209" s="259"/>
      <c r="V209" s="259"/>
      <c r="W209" s="259"/>
      <c r="X209" s="259"/>
      <c r="Y209" s="259"/>
      <c r="Z209" s="259"/>
      <c r="AA209" s="259"/>
      <c r="AB209" s="259"/>
      <c r="AC209" s="259"/>
      <c r="AD209" s="259"/>
      <c r="AE209" s="259"/>
      <c r="AF209" s="259"/>
      <c r="AG209" s="259"/>
      <c r="AH209" s="259"/>
      <c r="AI209" s="259"/>
      <c r="AJ209" s="259"/>
      <c r="AK209" s="259"/>
      <c r="AL209" s="259"/>
      <c r="AM209" s="259"/>
      <c r="AN209" s="259"/>
    </row>
    <row r="210" spans="2:40" x14ac:dyDescent="0.3">
      <c r="B210" s="569"/>
      <c r="C210" s="259"/>
      <c r="D210" s="259"/>
      <c r="E210" s="259"/>
      <c r="F210" s="259"/>
      <c r="G210" s="259"/>
      <c r="H210" s="259"/>
      <c r="I210" s="259"/>
      <c r="J210" s="259"/>
      <c r="K210" s="259"/>
      <c r="L210" s="259"/>
      <c r="M210" s="259"/>
      <c r="N210" s="259"/>
      <c r="O210" s="259"/>
      <c r="P210" s="259"/>
      <c r="Q210" s="259"/>
      <c r="R210" s="259"/>
      <c r="S210" s="259"/>
      <c r="T210" s="259"/>
      <c r="U210" s="259"/>
      <c r="V210" s="259"/>
      <c r="W210" s="259"/>
      <c r="X210" s="259"/>
      <c r="Y210" s="259"/>
      <c r="Z210" s="259"/>
      <c r="AA210" s="259"/>
      <c r="AB210" s="259"/>
      <c r="AC210" s="259"/>
      <c r="AD210" s="259"/>
      <c r="AE210" s="259"/>
      <c r="AF210" s="259"/>
      <c r="AG210" s="259"/>
      <c r="AH210" s="259"/>
      <c r="AI210" s="259"/>
      <c r="AJ210" s="259"/>
      <c r="AK210" s="259"/>
      <c r="AL210" s="259"/>
      <c r="AM210" s="259"/>
      <c r="AN210" s="259"/>
    </row>
    <row r="211" spans="2:40" x14ac:dyDescent="0.3">
      <c r="B211" s="569"/>
      <c r="C211" s="259"/>
      <c r="D211" s="259"/>
      <c r="E211" s="259"/>
      <c r="F211" s="259"/>
      <c r="G211" s="259"/>
      <c r="H211" s="259"/>
      <c r="I211" s="259"/>
      <c r="J211" s="259"/>
      <c r="K211" s="259"/>
      <c r="L211" s="259"/>
      <c r="M211" s="259"/>
      <c r="N211" s="259"/>
      <c r="O211" s="259"/>
      <c r="P211" s="259"/>
      <c r="Q211" s="259"/>
      <c r="R211" s="259"/>
      <c r="S211" s="259"/>
      <c r="T211" s="259"/>
      <c r="U211" s="259"/>
      <c r="V211" s="259"/>
      <c r="W211" s="259"/>
      <c r="X211" s="259"/>
      <c r="Y211" s="259"/>
      <c r="Z211" s="259"/>
      <c r="AA211" s="259"/>
      <c r="AB211" s="259"/>
      <c r="AC211" s="259"/>
      <c r="AD211" s="259"/>
      <c r="AE211" s="259"/>
      <c r="AF211" s="259"/>
      <c r="AG211" s="259"/>
      <c r="AH211" s="259"/>
      <c r="AI211" s="259"/>
      <c r="AJ211" s="259"/>
      <c r="AK211" s="259"/>
      <c r="AL211" s="259"/>
      <c r="AM211" s="259"/>
      <c r="AN211" s="259"/>
    </row>
    <row r="212" spans="2:40" x14ac:dyDescent="0.3">
      <c r="B212" s="569"/>
      <c r="C212" s="259"/>
      <c r="D212" s="259"/>
      <c r="E212" s="259"/>
      <c r="F212" s="259"/>
      <c r="G212" s="259"/>
      <c r="H212" s="259"/>
      <c r="I212" s="259"/>
      <c r="J212" s="259"/>
      <c r="K212" s="259"/>
      <c r="L212" s="259"/>
      <c r="M212" s="259"/>
      <c r="N212" s="259"/>
      <c r="O212" s="259"/>
      <c r="P212" s="259"/>
      <c r="Q212" s="259"/>
      <c r="R212" s="259"/>
      <c r="S212" s="259"/>
      <c r="T212" s="259"/>
      <c r="U212" s="259"/>
      <c r="V212" s="259"/>
      <c r="W212" s="259"/>
      <c r="X212" s="259"/>
      <c r="Y212" s="259"/>
      <c r="Z212" s="259"/>
      <c r="AA212" s="259"/>
      <c r="AB212" s="259"/>
      <c r="AC212" s="259"/>
      <c r="AD212" s="259"/>
      <c r="AE212" s="259"/>
      <c r="AF212" s="259"/>
      <c r="AG212" s="259"/>
      <c r="AH212" s="259"/>
      <c r="AI212" s="259"/>
      <c r="AJ212" s="259"/>
      <c r="AK212" s="259"/>
      <c r="AL212" s="259"/>
      <c r="AM212" s="259"/>
      <c r="AN212" s="259"/>
    </row>
    <row r="213" spans="2:40" x14ac:dyDescent="0.3">
      <c r="B213" s="569"/>
      <c r="C213" s="259"/>
      <c r="D213" s="259"/>
      <c r="E213" s="259"/>
      <c r="F213" s="259"/>
      <c r="G213" s="259"/>
      <c r="H213" s="259"/>
      <c r="I213" s="259"/>
      <c r="J213" s="259"/>
      <c r="K213" s="259"/>
      <c r="L213" s="259"/>
      <c r="M213" s="259"/>
      <c r="N213" s="259"/>
      <c r="O213" s="259"/>
      <c r="P213" s="259"/>
      <c r="Q213" s="259"/>
      <c r="R213" s="259"/>
      <c r="S213" s="259"/>
      <c r="T213" s="259"/>
      <c r="U213" s="259"/>
      <c r="V213" s="259"/>
      <c r="W213" s="259"/>
      <c r="X213" s="259"/>
      <c r="Y213" s="259"/>
      <c r="Z213" s="259"/>
      <c r="AA213" s="259"/>
      <c r="AB213" s="259"/>
      <c r="AC213" s="259"/>
      <c r="AD213" s="259"/>
      <c r="AE213" s="259"/>
      <c r="AF213" s="259"/>
      <c r="AG213" s="259"/>
      <c r="AH213" s="259"/>
      <c r="AI213" s="259"/>
      <c r="AJ213" s="259"/>
      <c r="AK213" s="259"/>
      <c r="AL213" s="259"/>
      <c r="AM213" s="259"/>
      <c r="AN213" s="259"/>
    </row>
    <row r="214" spans="2:40" x14ac:dyDescent="0.3">
      <c r="B214" s="569"/>
      <c r="C214" s="259"/>
      <c r="D214" s="259"/>
      <c r="E214" s="259"/>
      <c r="F214" s="259"/>
      <c r="G214" s="259"/>
      <c r="H214" s="259"/>
      <c r="I214" s="259"/>
      <c r="J214" s="259"/>
      <c r="K214" s="259"/>
      <c r="L214" s="259"/>
      <c r="M214" s="259"/>
      <c r="N214" s="259"/>
      <c r="O214" s="259"/>
      <c r="P214" s="259"/>
      <c r="Q214" s="259"/>
      <c r="R214" s="259"/>
      <c r="S214" s="259"/>
      <c r="T214" s="259"/>
      <c r="U214" s="259"/>
      <c r="V214" s="259"/>
      <c r="W214" s="259"/>
      <c r="X214" s="259"/>
      <c r="Y214" s="259"/>
      <c r="Z214" s="259"/>
      <c r="AA214" s="259"/>
      <c r="AB214" s="259"/>
      <c r="AC214" s="259"/>
      <c r="AD214" s="259"/>
      <c r="AE214" s="259"/>
      <c r="AF214" s="259"/>
      <c r="AG214" s="259"/>
      <c r="AH214" s="259"/>
      <c r="AI214" s="259"/>
      <c r="AJ214" s="259"/>
      <c r="AK214" s="259"/>
      <c r="AL214" s="259"/>
      <c r="AM214" s="259"/>
      <c r="AN214" s="259"/>
    </row>
    <row r="215" spans="2:40" x14ac:dyDescent="0.3">
      <c r="B215" s="569"/>
      <c r="C215" s="259"/>
      <c r="D215" s="259"/>
      <c r="E215" s="259"/>
      <c r="F215" s="259"/>
      <c r="G215" s="259"/>
      <c r="H215" s="259"/>
      <c r="I215" s="259"/>
      <c r="J215" s="259"/>
      <c r="K215" s="259"/>
      <c r="L215" s="259"/>
      <c r="M215" s="259"/>
      <c r="N215" s="259"/>
      <c r="O215" s="259"/>
      <c r="P215" s="259"/>
      <c r="Q215" s="259"/>
      <c r="R215" s="259"/>
      <c r="S215" s="259"/>
      <c r="T215" s="259"/>
      <c r="U215" s="259"/>
      <c r="V215" s="259"/>
      <c r="W215" s="259"/>
      <c r="X215" s="259"/>
      <c r="Y215" s="259"/>
      <c r="Z215" s="259"/>
      <c r="AA215" s="259"/>
      <c r="AB215" s="259"/>
      <c r="AC215" s="259"/>
      <c r="AD215" s="259"/>
      <c r="AE215" s="259"/>
      <c r="AF215" s="259"/>
      <c r="AG215" s="259"/>
      <c r="AH215" s="259"/>
      <c r="AI215" s="259"/>
      <c r="AJ215" s="259"/>
      <c r="AK215" s="259"/>
      <c r="AL215" s="259"/>
      <c r="AM215" s="259"/>
      <c r="AN215" s="259"/>
    </row>
    <row r="216" spans="2:40" x14ac:dyDescent="0.3">
      <c r="B216" s="569"/>
      <c r="C216" s="259"/>
      <c r="D216" s="259"/>
      <c r="E216" s="259"/>
      <c r="F216" s="259"/>
      <c r="G216" s="259"/>
      <c r="H216" s="259"/>
      <c r="I216" s="259"/>
      <c r="J216" s="259"/>
      <c r="K216" s="259"/>
      <c r="L216" s="259"/>
      <c r="M216" s="259"/>
      <c r="N216" s="259"/>
      <c r="O216" s="259"/>
      <c r="P216" s="259"/>
      <c r="Q216" s="259"/>
      <c r="R216" s="259"/>
      <c r="S216" s="259"/>
      <c r="T216" s="259"/>
      <c r="U216" s="259"/>
      <c r="V216" s="259"/>
      <c r="W216" s="259"/>
      <c r="X216" s="259"/>
      <c r="Y216" s="259"/>
      <c r="Z216" s="259"/>
      <c r="AA216" s="259"/>
      <c r="AB216" s="259"/>
      <c r="AC216" s="259"/>
      <c r="AD216" s="259"/>
      <c r="AE216" s="259"/>
      <c r="AF216" s="259"/>
      <c r="AG216" s="259"/>
      <c r="AH216" s="259"/>
      <c r="AI216" s="259"/>
      <c r="AJ216" s="259"/>
      <c r="AK216" s="259"/>
      <c r="AL216" s="259"/>
      <c r="AM216" s="259"/>
      <c r="AN216" s="259"/>
    </row>
    <row r="217" spans="2:40" x14ac:dyDescent="0.3">
      <c r="B217" s="569"/>
      <c r="C217" s="259"/>
      <c r="D217" s="259"/>
      <c r="E217" s="259"/>
      <c r="F217" s="259"/>
      <c r="G217" s="259"/>
      <c r="H217" s="259"/>
      <c r="I217" s="259"/>
      <c r="J217" s="259"/>
      <c r="K217" s="259"/>
      <c r="L217" s="259"/>
      <c r="M217" s="259"/>
      <c r="N217" s="259"/>
      <c r="O217" s="259"/>
      <c r="P217" s="259"/>
      <c r="Q217" s="259"/>
      <c r="R217" s="259"/>
      <c r="S217" s="259"/>
      <c r="T217" s="259"/>
      <c r="U217" s="259"/>
      <c r="V217" s="259"/>
      <c r="W217" s="259"/>
      <c r="X217" s="259"/>
      <c r="Y217" s="259"/>
      <c r="Z217" s="259"/>
      <c r="AA217" s="259"/>
      <c r="AB217" s="259"/>
      <c r="AC217" s="259"/>
      <c r="AD217" s="259"/>
      <c r="AE217" s="259"/>
      <c r="AF217" s="259"/>
      <c r="AG217" s="259"/>
      <c r="AH217" s="259"/>
      <c r="AI217" s="259"/>
      <c r="AJ217" s="259"/>
      <c r="AK217" s="259"/>
      <c r="AL217" s="259"/>
      <c r="AM217" s="259"/>
      <c r="AN217" s="259"/>
    </row>
    <row r="218" spans="2:40" x14ac:dyDescent="0.3">
      <c r="B218" s="569"/>
      <c r="C218" s="259"/>
      <c r="D218" s="259"/>
      <c r="E218" s="259"/>
      <c r="F218" s="259"/>
      <c r="G218" s="259"/>
      <c r="H218" s="259"/>
      <c r="I218" s="259"/>
      <c r="J218" s="259"/>
      <c r="K218" s="259"/>
      <c r="L218" s="259"/>
      <c r="M218" s="259"/>
      <c r="N218" s="259"/>
      <c r="O218" s="259"/>
      <c r="P218" s="259"/>
      <c r="Q218" s="259"/>
      <c r="R218" s="259"/>
      <c r="S218" s="259"/>
      <c r="T218" s="259"/>
      <c r="U218" s="259"/>
      <c r="V218" s="259"/>
      <c r="W218" s="259"/>
      <c r="X218" s="259"/>
      <c r="Y218" s="259"/>
      <c r="Z218" s="259"/>
      <c r="AA218" s="259"/>
      <c r="AB218" s="259"/>
      <c r="AC218" s="259"/>
      <c r="AD218" s="259"/>
      <c r="AE218" s="259"/>
      <c r="AF218" s="259"/>
      <c r="AG218" s="259"/>
      <c r="AH218" s="259"/>
      <c r="AI218" s="259"/>
      <c r="AJ218" s="259"/>
      <c r="AK218" s="259"/>
      <c r="AL218" s="259"/>
      <c r="AM218" s="259"/>
      <c r="AN218" s="259"/>
    </row>
    <row r="219" spans="2:40" x14ac:dyDescent="0.3">
      <c r="B219" s="569"/>
      <c r="C219" s="259"/>
      <c r="D219" s="259"/>
      <c r="E219" s="259"/>
      <c r="F219" s="259"/>
      <c r="G219" s="259"/>
      <c r="H219" s="259"/>
      <c r="I219" s="259"/>
      <c r="J219" s="259"/>
      <c r="K219" s="259"/>
      <c r="L219" s="259"/>
      <c r="M219" s="259"/>
      <c r="N219" s="259"/>
      <c r="O219" s="259"/>
      <c r="P219" s="259"/>
      <c r="Q219" s="259"/>
      <c r="R219" s="259"/>
      <c r="S219" s="259"/>
      <c r="T219" s="259"/>
      <c r="U219" s="259"/>
      <c r="V219" s="259"/>
      <c r="W219" s="259"/>
      <c r="X219" s="259"/>
      <c r="Y219" s="259"/>
      <c r="Z219" s="259"/>
      <c r="AA219" s="259"/>
      <c r="AB219" s="259"/>
      <c r="AC219" s="259"/>
      <c r="AD219" s="259"/>
      <c r="AE219" s="259"/>
      <c r="AF219" s="259"/>
      <c r="AG219" s="259"/>
      <c r="AH219" s="259"/>
      <c r="AI219" s="259"/>
      <c r="AJ219" s="259"/>
      <c r="AK219" s="259"/>
      <c r="AL219" s="259"/>
      <c r="AM219" s="259"/>
      <c r="AN219" s="259"/>
    </row>
    <row r="220" spans="2:40" x14ac:dyDescent="0.3">
      <c r="B220" s="569"/>
      <c r="C220" s="259"/>
      <c r="D220" s="259"/>
      <c r="E220" s="259"/>
      <c r="F220" s="259"/>
      <c r="G220" s="259"/>
      <c r="H220" s="259"/>
      <c r="I220" s="259"/>
      <c r="J220" s="259"/>
      <c r="K220" s="259"/>
      <c r="L220" s="259"/>
      <c r="M220" s="259"/>
      <c r="N220" s="259"/>
      <c r="O220" s="259"/>
      <c r="P220" s="259"/>
      <c r="Q220" s="259"/>
      <c r="R220" s="259"/>
      <c r="S220" s="259"/>
      <c r="T220" s="259"/>
      <c r="U220" s="259"/>
      <c r="V220" s="259"/>
      <c r="W220" s="259"/>
      <c r="X220" s="259"/>
      <c r="Y220" s="259"/>
      <c r="Z220" s="259"/>
      <c r="AA220" s="259"/>
      <c r="AB220" s="259"/>
      <c r="AC220" s="259"/>
      <c r="AD220" s="259"/>
      <c r="AE220" s="259"/>
      <c r="AF220" s="259"/>
      <c r="AG220" s="259"/>
      <c r="AH220" s="259"/>
      <c r="AI220" s="259"/>
      <c r="AJ220" s="259"/>
      <c r="AK220" s="259"/>
      <c r="AL220" s="259"/>
      <c r="AM220" s="259"/>
      <c r="AN220" s="259"/>
    </row>
    <row r="221" spans="2:40" x14ac:dyDescent="0.3">
      <c r="B221" s="569"/>
      <c r="C221" s="259"/>
      <c r="D221" s="259"/>
      <c r="E221" s="259"/>
      <c r="F221" s="259"/>
      <c r="G221" s="259"/>
      <c r="H221" s="259"/>
      <c r="I221" s="259"/>
      <c r="J221" s="259"/>
      <c r="K221" s="259"/>
      <c r="L221" s="259"/>
      <c r="M221" s="259"/>
      <c r="N221" s="259"/>
      <c r="O221" s="259"/>
      <c r="P221" s="259"/>
      <c r="Q221" s="259"/>
      <c r="R221" s="259"/>
      <c r="S221" s="259"/>
      <c r="T221" s="259"/>
      <c r="U221" s="259"/>
      <c r="V221" s="259"/>
      <c r="W221" s="259"/>
      <c r="X221" s="259"/>
      <c r="Y221" s="259"/>
      <c r="Z221" s="259"/>
      <c r="AA221" s="259"/>
      <c r="AB221" s="259"/>
      <c r="AC221" s="259"/>
      <c r="AD221" s="259"/>
      <c r="AE221" s="259"/>
      <c r="AF221" s="259"/>
      <c r="AG221" s="259"/>
      <c r="AH221" s="259"/>
      <c r="AI221" s="259"/>
      <c r="AJ221" s="259"/>
      <c r="AK221" s="259"/>
      <c r="AL221" s="259"/>
      <c r="AM221" s="259"/>
      <c r="AN221" s="259"/>
    </row>
    <row r="222" spans="2:40" x14ac:dyDescent="0.3">
      <c r="B222" s="569"/>
      <c r="C222" s="259"/>
      <c r="D222" s="259"/>
      <c r="E222" s="259"/>
      <c r="F222" s="259"/>
      <c r="G222" s="259"/>
      <c r="H222" s="259"/>
      <c r="I222" s="259"/>
      <c r="J222" s="259"/>
      <c r="K222" s="259"/>
      <c r="L222" s="259"/>
      <c r="M222" s="259"/>
      <c r="N222" s="259"/>
      <c r="O222" s="259"/>
      <c r="P222" s="259"/>
      <c r="Q222" s="259"/>
      <c r="R222" s="259"/>
      <c r="S222" s="259"/>
      <c r="T222" s="259"/>
      <c r="U222" s="259"/>
      <c r="V222" s="259"/>
      <c r="W222" s="259"/>
      <c r="X222" s="259"/>
      <c r="Y222" s="259"/>
      <c r="Z222" s="259"/>
      <c r="AA222" s="259"/>
      <c r="AB222" s="259"/>
      <c r="AC222" s="259"/>
      <c r="AD222" s="259"/>
      <c r="AE222" s="259"/>
      <c r="AF222" s="259"/>
      <c r="AG222" s="259"/>
      <c r="AH222" s="259"/>
      <c r="AI222" s="259"/>
      <c r="AJ222" s="259"/>
      <c r="AK222" s="259"/>
      <c r="AL222" s="259"/>
      <c r="AM222" s="259"/>
      <c r="AN222" s="259"/>
    </row>
    <row r="223" spans="2:40" x14ac:dyDescent="0.3">
      <c r="B223" s="569"/>
      <c r="C223" s="259"/>
      <c r="D223" s="259"/>
      <c r="E223" s="259"/>
      <c r="F223" s="259"/>
      <c r="G223" s="259"/>
      <c r="H223" s="259"/>
      <c r="I223" s="259"/>
      <c r="J223" s="259"/>
      <c r="K223" s="259"/>
      <c r="L223" s="259"/>
      <c r="M223" s="259"/>
      <c r="N223" s="259"/>
      <c r="O223" s="259"/>
      <c r="P223" s="259"/>
      <c r="Q223" s="259"/>
      <c r="R223" s="259"/>
      <c r="S223" s="259"/>
      <c r="T223" s="259"/>
      <c r="U223" s="259"/>
      <c r="V223" s="259"/>
      <c r="W223" s="259"/>
      <c r="X223" s="259"/>
      <c r="Y223" s="259"/>
      <c r="Z223" s="259"/>
      <c r="AA223" s="259"/>
      <c r="AB223" s="259"/>
      <c r="AC223" s="259"/>
      <c r="AD223" s="259"/>
      <c r="AE223" s="259"/>
      <c r="AF223" s="259"/>
      <c r="AG223" s="259"/>
      <c r="AH223" s="259"/>
      <c r="AI223" s="259"/>
      <c r="AJ223" s="259"/>
      <c r="AK223" s="259"/>
      <c r="AL223" s="259"/>
      <c r="AM223" s="259"/>
      <c r="AN223" s="259"/>
    </row>
    <row r="224" spans="2:40" x14ac:dyDescent="0.3">
      <c r="B224" s="569"/>
      <c r="C224" s="259"/>
      <c r="D224" s="259"/>
      <c r="E224" s="259"/>
      <c r="F224" s="259"/>
      <c r="G224" s="259"/>
      <c r="H224" s="259"/>
      <c r="I224" s="259"/>
      <c r="J224" s="259"/>
      <c r="K224" s="259"/>
      <c r="L224" s="259"/>
      <c r="M224" s="259"/>
      <c r="N224" s="259"/>
      <c r="O224" s="259"/>
      <c r="P224" s="259"/>
      <c r="Q224" s="259"/>
      <c r="R224" s="259"/>
      <c r="S224" s="259"/>
      <c r="T224" s="259"/>
      <c r="U224" s="259"/>
      <c r="V224" s="259"/>
      <c r="W224" s="259"/>
      <c r="X224" s="259"/>
      <c r="Y224" s="259"/>
      <c r="Z224" s="259"/>
      <c r="AA224" s="259"/>
      <c r="AB224" s="259"/>
      <c r="AC224" s="259"/>
      <c r="AD224" s="259"/>
      <c r="AE224" s="259"/>
      <c r="AF224" s="259"/>
      <c r="AG224" s="259"/>
      <c r="AH224" s="259"/>
      <c r="AI224" s="259"/>
      <c r="AJ224" s="259"/>
      <c r="AK224" s="259"/>
      <c r="AL224" s="259"/>
      <c r="AM224" s="259"/>
      <c r="AN224" s="259"/>
    </row>
    <row r="225" spans="2:40" x14ac:dyDescent="0.3">
      <c r="B225" s="569"/>
      <c r="C225" s="259"/>
      <c r="D225" s="259"/>
      <c r="E225" s="259"/>
      <c r="F225" s="259"/>
      <c r="G225" s="259"/>
      <c r="H225" s="259"/>
      <c r="I225" s="259"/>
      <c r="J225" s="259"/>
      <c r="K225" s="259"/>
      <c r="L225" s="259"/>
      <c r="M225" s="259"/>
      <c r="N225" s="259"/>
      <c r="O225" s="259"/>
      <c r="P225" s="259"/>
      <c r="Q225" s="259"/>
      <c r="R225" s="259"/>
      <c r="S225" s="259"/>
      <c r="T225" s="259"/>
      <c r="U225" s="259"/>
      <c r="V225" s="259"/>
      <c r="W225" s="259"/>
      <c r="X225" s="259"/>
      <c r="Y225" s="259"/>
      <c r="Z225" s="259"/>
      <c r="AA225" s="259"/>
      <c r="AB225" s="259"/>
      <c r="AC225" s="259"/>
      <c r="AD225" s="259"/>
      <c r="AE225" s="259"/>
      <c r="AF225" s="259"/>
      <c r="AG225" s="259"/>
      <c r="AH225" s="259"/>
      <c r="AI225" s="259"/>
      <c r="AJ225" s="259"/>
      <c r="AK225" s="259"/>
      <c r="AL225" s="259"/>
      <c r="AM225" s="259"/>
      <c r="AN225" s="259"/>
    </row>
    <row r="226" spans="2:40" x14ac:dyDescent="0.3">
      <c r="B226" s="569"/>
      <c r="C226" s="259"/>
      <c r="D226" s="259"/>
      <c r="E226" s="259"/>
      <c r="F226" s="259"/>
      <c r="G226" s="259"/>
      <c r="H226" s="259"/>
      <c r="I226" s="259"/>
      <c r="J226" s="259"/>
      <c r="K226" s="259"/>
      <c r="L226" s="259"/>
      <c r="M226" s="259"/>
      <c r="N226" s="259"/>
      <c r="O226" s="259"/>
      <c r="P226" s="259"/>
      <c r="Q226" s="259"/>
      <c r="R226" s="259"/>
      <c r="S226" s="259"/>
      <c r="T226" s="259"/>
      <c r="U226" s="259"/>
      <c r="V226" s="259"/>
      <c r="W226" s="259"/>
      <c r="X226" s="259"/>
      <c r="Y226" s="259"/>
      <c r="Z226" s="259"/>
      <c r="AA226" s="259"/>
      <c r="AB226" s="259"/>
      <c r="AC226" s="259"/>
      <c r="AD226" s="259"/>
      <c r="AE226" s="259"/>
      <c r="AF226" s="259"/>
      <c r="AG226" s="259"/>
      <c r="AH226" s="259"/>
      <c r="AI226" s="259"/>
      <c r="AJ226" s="259"/>
      <c r="AK226" s="259"/>
      <c r="AL226" s="259"/>
      <c r="AM226" s="259"/>
      <c r="AN226" s="259"/>
    </row>
    <row r="227" spans="2:40" x14ac:dyDescent="0.3">
      <c r="B227" s="569"/>
      <c r="C227" s="259"/>
      <c r="D227" s="259"/>
      <c r="E227" s="259"/>
      <c r="F227" s="259"/>
      <c r="G227" s="259"/>
      <c r="H227" s="259"/>
      <c r="I227" s="259"/>
      <c r="J227" s="259"/>
      <c r="K227" s="259"/>
      <c r="L227" s="259"/>
      <c r="M227" s="259"/>
      <c r="N227" s="259"/>
      <c r="O227" s="259"/>
      <c r="P227" s="259"/>
      <c r="Q227" s="259"/>
      <c r="R227" s="259"/>
      <c r="S227" s="259"/>
      <c r="T227" s="259"/>
      <c r="U227" s="259"/>
      <c r="V227" s="259"/>
      <c r="W227" s="259"/>
      <c r="X227" s="259"/>
      <c r="Y227" s="259"/>
      <c r="Z227" s="259"/>
      <c r="AA227" s="259"/>
      <c r="AB227" s="259"/>
      <c r="AC227" s="259"/>
      <c r="AD227" s="259"/>
      <c r="AE227" s="259"/>
      <c r="AF227" s="259"/>
      <c r="AG227" s="259"/>
      <c r="AH227" s="259"/>
      <c r="AI227" s="259"/>
      <c r="AJ227" s="259"/>
      <c r="AK227" s="259"/>
      <c r="AL227" s="259"/>
      <c r="AM227" s="259"/>
      <c r="AN227" s="259"/>
    </row>
    <row r="228" spans="2:40" x14ac:dyDescent="0.3">
      <c r="B228" s="569"/>
      <c r="C228" s="259"/>
      <c r="D228" s="259"/>
      <c r="E228" s="259"/>
      <c r="F228" s="259"/>
      <c r="G228" s="259"/>
      <c r="H228" s="259"/>
      <c r="I228" s="259"/>
      <c r="J228" s="259"/>
      <c r="K228" s="259"/>
      <c r="L228" s="259"/>
      <c r="M228" s="259"/>
      <c r="N228" s="259"/>
      <c r="O228" s="259"/>
      <c r="P228" s="259"/>
      <c r="Q228" s="259"/>
      <c r="R228" s="259"/>
      <c r="S228" s="259"/>
      <c r="T228" s="259"/>
      <c r="U228" s="259"/>
      <c r="V228" s="259"/>
      <c r="W228" s="259"/>
      <c r="X228" s="259"/>
      <c r="Y228" s="259"/>
      <c r="Z228" s="259"/>
      <c r="AA228" s="259"/>
      <c r="AB228" s="259"/>
      <c r="AC228" s="259"/>
      <c r="AD228" s="259"/>
      <c r="AE228" s="259"/>
      <c r="AF228" s="259"/>
      <c r="AG228" s="259"/>
      <c r="AH228" s="259"/>
      <c r="AI228" s="259"/>
      <c r="AJ228" s="259"/>
      <c r="AK228" s="259"/>
      <c r="AL228" s="259"/>
      <c r="AM228" s="259"/>
      <c r="AN228" s="259"/>
    </row>
    <row r="229" spans="2:40" x14ac:dyDescent="0.3">
      <c r="B229" s="569"/>
      <c r="C229" s="259"/>
      <c r="D229" s="259"/>
      <c r="E229" s="259"/>
      <c r="F229" s="259"/>
      <c r="G229" s="259"/>
      <c r="H229" s="259"/>
      <c r="I229" s="259"/>
      <c r="J229" s="259"/>
      <c r="K229" s="259"/>
      <c r="L229" s="259"/>
      <c r="M229" s="259"/>
      <c r="N229" s="259"/>
      <c r="O229" s="259"/>
      <c r="P229" s="259"/>
      <c r="Q229" s="259"/>
      <c r="R229" s="259"/>
      <c r="S229" s="259"/>
      <c r="T229" s="259"/>
      <c r="U229" s="259"/>
      <c r="V229" s="259"/>
      <c r="W229" s="259"/>
      <c r="X229" s="259"/>
      <c r="Y229" s="259"/>
      <c r="Z229" s="259"/>
      <c r="AA229" s="259"/>
      <c r="AB229" s="259"/>
      <c r="AC229" s="259"/>
      <c r="AD229" s="259"/>
      <c r="AE229" s="259"/>
      <c r="AF229" s="259"/>
      <c r="AG229" s="259"/>
      <c r="AH229" s="259"/>
      <c r="AI229" s="259"/>
      <c r="AJ229" s="259"/>
      <c r="AK229" s="259"/>
      <c r="AL229" s="259"/>
      <c r="AM229" s="259"/>
      <c r="AN229" s="259"/>
    </row>
    <row r="230" spans="2:40" x14ac:dyDescent="0.3">
      <c r="B230" s="569"/>
      <c r="C230" s="259"/>
      <c r="D230" s="259"/>
      <c r="E230" s="259"/>
      <c r="F230" s="259"/>
      <c r="G230" s="259"/>
      <c r="H230" s="259"/>
      <c r="I230" s="259"/>
      <c r="J230" s="259"/>
      <c r="K230" s="259"/>
      <c r="L230" s="259"/>
      <c r="M230" s="259"/>
      <c r="N230" s="259"/>
      <c r="O230" s="259"/>
      <c r="P230" s="259"/>
      <c r="Q230" s="259"/>
      <c r="R230" s="259"/>
      <c r="S230" s="259"/>
      <c r="T230" s="259"/>
      <c r="U230" s="259"/>
      <c r="V230" s="259"/>
      <c r="W230" s="259"/>
      <c r="X230" s="259"/>
      <c r="Y230" s="259"/>
      <c r="Z230" s="259"/>
      <c r="AA230" s="259"/>
      <c r="AB230" s="259"/>
      <c r="AC230" s="259"/>
      <c r="AD230" s="259"/>
      <c r="AE230" s="259"/>
      <c r="AF230" s="259"/>
      <c r="AG230" s="259"/>
      <c r="AH230" s="259"/>
      <c r="AI230" s="259"/>
      <c r="AJ230" s="259"/>
      <c r="AK230" s="259"/>
      <c r="AL230" s="259"/>
      <c r="AM230" s="259"/>
      <c r="AN230" s="259"/>
    </row>
    <row r="231" spans="2:40" x14ac:dyDescent="0.3">
      <c r="B231" s="569"/>
      <c r="C231" s="259"/>
      <c r="D231" s="259"/>
      <c r="E231" s="259"/>
      <c r="F231" s="259"/>
      <c r="G231" s="259"/>
      <c r="H231" s="259"/>
      <c r="I231" s="259"/>
      <c r="J231" s="259"/>
      <c r="K231" s="259"/>
      <c r="L231" s="259"/>
      <c r="M231" s="259"/>
      <c r="N231" s="259"/>
      <c r="O231" s="259"/>
      <c r="P231" s="259"/>
      <c r="Q231" s="259"/>
      <c r="R231" s="259"/>
      <c r="S231" s="259"/>
      <c r="T231" s="259"/>
      <c r="U231" s="259"/>
      <c r="V231" s="259"/>
      <c r="W231" s="259"/>
      <c r="X231" s="259"/>
      <c r="Y231" s="259"/>
      <c r="Z231" s="259"/>
      <c r="AA231" s="259"/>
      <c r="AB231" s="259"/>
      <c r="AC231" s="259"/>
      <c r="AD231" s="259"/>
      <c r="AE231" s="259"/>
      <c r="AF231" s="259"/>
      <c r="AG231" s="259"/>
      <c r="AH231" s="259"/>
      <c r="AI231" s="259"/>
      <c r="AJ231" s="259"/>
      <c r="AK231" s="259"/>
      <c r="AL231" s="259"/>
      <c r="AM231" s="259"/>
      <c r="AN231" s="259"/>
    </row>
    <row r="232" spans="2:40" x14ac:dyDescent="0.3">
      <c r="B232" s="569"/>
      <c r="C232" s="259"/>
      <c r="D232" s="259"/>
      <c r="E232" s="259"/>
      <c r="F232" s="259"/>
      <c r="G232" s="259"/>
      <c r="H232" s="259"/>
      <c r="I232" s="259"/>
      <c r="J232" s="259"/>
      <c r="K232" s="259"/>
      <c r="L232" s="259"/>
      <c r="M232" s="259"/>
      <c r="N232" s="259"/>
      <c r="O232" s="259"/>
      <c r="P232" s="259"/>
      <c r="Q232" s="259"/>
      <c r="R232" s="259"/>
      <c r="S232" s="259"/>
      <c r="T232" s="259"/>
      <c r="U232" s="259"/>
      <c r="V232" s="259"/>
      <c r="W232" s="259"/>
      <c r="X232" s="259"/>
      <c r="Y232" s="259"/>
      <c r="Z232" s="259"/>
      <c r="AA232" s="259"/>
      <c r="AB232" s="259"/>
      <c r="AC232" s="259"/>
      <c r="AD232" s="259"/>
      <c r="AE232" s="259"/>
      <c r="AF232" s="259"/>
      <c r="AG232" s="259"/>
      <c r="AH232" s="259"/>
      <c r="AI232" s="259"/>
      <c r="AJ232" s="259"/>
      <c r="AK232" s="259"/>
      <c r="AL232" s="259"/>
      <c r="AM232" s="259"/>
      <c r="AN232" s="259"/>
    </row>
    <row r="233" spans="2:40" x14ac:dyDescent="0.3">
      <c r="B233" s="569"/>
      <c r="C233" s="259"/>
      <c r="D233" s="259"/>
      <c r="E233" s="259"/>
      <c r="F233" s="259"/>
      <c r="G233" s="259"/>
      <c r="H233" s="259"/>
      <c r="I233" s="259"/>
      <c r="J233" s="259"/>
      <c r="K233" s="259"/>
      <c r="L233" s="259"/>
      <c r="M233" s="259"/>
      <c r="N233" s="259"/>
      <c r="O233" s="259"/>
      <c r="P233" s="259"/>
      <c r="Q233" s="259"/>
      <c r="R233" s="259"/>
      <c r="S233" s="259"/>
      <c r="T233" s="259"/>
      <c r="U233" s="259"/>
      <c r="V233" s="259"/>
      <c r="W233" s="259"/>
      <c r="X233" s="259"/>
      <c r="Y233" s="259"/>
      <c r="Z233" s="259"/>
      <c r="AA233" s="259"/>
      <c r="AB233" s="259"/>
      <c r="AC233" s="259"/>
      <c r="AD233" s="259"/>
      <c r="AE233" s="259"/>
      <c r="AF233" s="259"/>
      <c r="AG233" s="259"/>
      <c r="AH233" s="259"/>
      <c r="AI233" s="259"/>
      <c r="AJ233" s="259"/>
      <c r="AK233" s="259"/>
      <c r="AL233" s="259"/>
      <c r="AM233" s="259"/>
      <c r="AN233" s="259"/>
    </row>
    <row r="234" spans="2:40" x14ac:dyDescent="0.3">
      <c r="B234" s="569"/>
      <c r="C234" s="259"/>
      <c r="D234" s="259"/>
      <c r="E234" s="259"/>
      <c r="F234" s="259"/>
      <c r="G234" s="259"/>
      <c r="H234" s="259"/>
      <c r="I234" s="259"/>
      <c r="J234" s="259"/>
      <c r="K234" s="259"/>
      <c r="L234" s="259"/>
      <c r="M234" s="259"/>
      <c r="N234" s="259"/>
      <c r="O234" s="259"/>
      <c r="P234" s="259"/>
      <c r="Q234" s="259"/>
      <c r="R234" s="259"/>
      <c r="S234" s="259"/>
      <c r="T234" s="259"/>
      <c r="U234" s="259"/>
      <c r="V234" s="259"/>
      <c r="W234" s="259"/>
      <c r="X234" s="259"/>
      <c r="Y234" s="259"/>
      <c r="Z234" s="259"/>
      <c r="AA234" s="259"/>
      <c r="AB234" s="259"/>
      <c r="AC234" s="259"/>
      <c r="AD234" s="259"/>
      <c r="AE234" s="259"/>
      <c r="AF234" s="259"/>
      <c r="AG234" s="259"/>
      <c r="AH234" s="259"/>
      <c r="AI234" s="259"/>
      <c r="AJ234" s="259"/>
      <c r="AK234" s="259"/>
      <c r="AL234" s="259"/>
      <c r="AM234" s="259"/>
      <c r="AN234" s="259"/>
    </row>
    <row r="235" spans="2:40" x14ac:dyDescent="0.3">
      <c r="B235" s="569"/>
      <c r="C235" s="259"/>
      <c r="D235" s="259"/>
      <c r="E235" s="259"/>
      <c r="F235" s="259"/>
      <c r="G235" s="259"/>
      <c r="H235" s="259"/>
      <c r="I235" s="259"/>
      <c r="J235" s="259"/>
      <c r="K235" s="259"/>
      <c r="L235" s="259"/>
      <c r="M235" s="259"/>
      <c r="N235" s="259"/>
      <c r="O235" s="259"/>
      <c r="P235" s="259"/>
      <c r="Q235" s="259"/>
      <c r="R235" s="259"/>
      <c r="S235" s="259"/>
      <c r="T235" s="259"/>
      <c r="U235" s="259"/>
      <c r="V235" s="259"/>
      <c r="W235" s="259"/>
      <c r="X235" s="259"/>
      <c r="Y235" s="259"/>
      <c r="Z235" s="259"/>
      <c r="AA235" s="259"/>
      <c r="AB235" s="259"/>
      <c r="AC235" s="259"/>
      <c r="AD235" s="259"/>
      <c r="AE235" s="259"/>
      <c r="AF235" s="259"/>
      <c r="AG235" s="259"/>
      <c r="AH235" s="259"/>
      <c r="AI235" s="259"/>
      <c r="AJ235" s="259"/>
      <c r="AK235" s="259"/>
      <c r="AL235" s="259"/>
      <c r="AM235" s="259"/>
      <c r="AN235" s="259"/>
    </row>
    <row r="236" spans="2:40" x14ac:dyDescent="0.3">
      <c r="B236" s="569"/>
      <c r="C236" s="259"/>
      <c r="D236" s="259"/>
      <c r="E236" s="259"/>
      <c r="F236" s="259"/>
      <c r="G236" s="259"/>
      <c r="H236" s="259"/>
      <c r="I236" s="259"/>
      <c r="J236" s="259"/>
      <c r="K236" s="259"/>
      <c r="L236" s="259"/>
      <c r="M236" s="259"/>
      <c r="N236" s="259"/>
      <c r="O236" s="259"/>
      <c r="P236" s="259"/>
      <c r="Q236" s="259"/>
      <c r="R236" s="259"/>
      <c r="S236" s="259"/>
      <c r="T236" s="259"/>
      <c r="U236" s="259"/>
      <c r="V236" s="259"/>
      <c r="W236" s="259"/>
      <c r="X236" s="259"/>
      <c r="Y236" s="259"/>
      <c r="Z236" s="259"/>
      <c r="AA236" s="259"/>
      <c r="AB236" s="259"/>
      <c r="AC236" s="259"/>
      <c r="AD236" s="259"/>
      <c r="AE236" s="259"/>
      <c r="AF236" s="259"/>
      <c r="AG236" s="259"/>
      <c r="AH236" s="259"/>
      <c r="AI236" s="259"/>
      <c r="AJ236" s="259"/>
      <c r="AK236" s="259"/>
      <c r="AL236" s="259"/>
      <c r="AM236" s="259"/>
      <c r="AN236" s="259"/>
    </row>
    <row r="237" spans="2:40" x14ac:dyDescent="0.3">
      <c r="B237" s="569"/>
      <c r="C237" s="259"/>
      <c r="D237" s="259"/>
      <c r="E237" s="259"/>
      <c r="F237" s="259"/>
      <c r="G237" s="259"/>
      <c r="H237" s="259"/>
      <c r="I237" s="259"/>
      <c r="J237" s="259"/>
      <c r="K237" s="259"/>
      <c r="L237" s="259"/>
      <c r="M237" s="259"/>
      <c r="N237" s="259"/>
      <c r="O237" s="259"/>
      <c r="P237" s="259"/>
      <c r="Q237" s="259"/>
      <c r="R237" s="259"/>
      <c r="S237" s="259"/>
      <c r="T237" s="259"/>
      <c r="U237" s="259"/>
      <c r="V237" s="259"/>
      <c r="W237" s="259"/>
      <c r="X237" s="259"/>
      <c r="Y237" s="259"/>
      <c r="Z237" s="259"/>
      <c r="AA237" s="259"/>
      <c r="AB237" s="259"/>
      <c r="AC237" s="259"/>
      <c r="AD237" s="259"/>
      <c r="AE237" s="259"/>
      <c r="AF237" s="259"/>
      <c r="AG237" s="259"/>
      <c r="AH237" s="259"/>
      <c r="AI237" s="259"/>
      <c r="AJ237" s="259"/>
      <c r="AK237" s="259"/>
      <c r="AL237" s="259"/>
      <c r="AM237" s="259"/>
      <c r="AN237" s="259"/>
    </row>
    <row r="238" spans="2:40" x14ac:dyDescent="0.3">
      <c r="B238" s="569"/>
      <c r="C238" s="259"/>
      <c r="D238" s="259"/>
      <c r="E238" s="259"/>
      <c r="F238" s="259"/>
      <c r="G238" s="259"/>
      <c r="H238" s="259"/>
      <c r="I238" s="259"/>
      <c r="J238" s="259"/>
      <c r="K238" s="259"/>
      <c r="L238" s="259"/>
      <c r="M238" s="259"/>
      <c r="N238" s="259"/>
      <c r="O238" s="259"/>
      <c r="P238" s="259"/>
      <c r="Q238" s="259"/>
      <c r="R238" s="259"/>
      <c r="S238" s="259"/>
      <c r="T238" s="259"/>
      <c r="U238" s="259"/>
      <c r="V238" s="259"/>
      <c r="W238" s="259"/>
      <c r="X238" s="259"/>
      <c r="Y238" s="259"/>
      <c r="Z238" s="259"/>
      <c r="AA238" s="259"/>
      <c r="AB238" s="259"/>
      <c r="AC238" s="259"/>
      <c r="AD238" s="259"/>
      <c r="AE238" s="259"/>
      <c r="AF238" s="259"/>
      <c r="AG238" s="259"/>
      <c r="AH238" s="259"/>
      <c r="AI238" s="259"/>
      <c r="AJ238" s="259"/>
      <c r="AK238" s="259"/>
      <c r="AL238" s="259"/>
      <c r="AM238" s="259"/>
      <c r="AN238" s="259"/>
    </row>
    <row r="239" spans="2:40" x14ac:dyDescent="0.3">
      <c r="B239" s="569"/>
      <c r="C239" s="259"/>
      <c r="D239" s="259"/>
      <c r="E239" s="259"/>
      <c r="F239" s="259"/>
      <c r="G239" s="259"/>
      <c r="H239" s="259"/>
      <c r="I239" s="259"/>
      <c r="J239" s="259"/>
      <c r="K239" s="259"/>
      <c r="L239" s="259"/>
      <c r="M239" s="259"/>
      <c r="N239" s="259"/>
      <c r="O239" s="259"/>
      <c r="P239" s="259"/>
      <c r="Q239" s="259"/>
      <c r="R239" s="259"/>
      <c r="S239" s="259"/>
      <c r="T239" s="259"/>
      <c r="U239" s="259"/>
      <c r="V239" s="259"/>
      <c r="W239" s="259"/>
      <c r="X239" s="259"/>
      <c r="Y239" s="259"/>
      <c r="Z239" s="259"/>
      <c r="AA239" s="259"/>
      <c r="AB239" s="259"/>
      <c r="AC239" s="259"/>
      <c r="AD239" s="259"/>
      <c r="AE239" s="259"/>
      <c r="AF239" s="259"/>
      <c r="AG239" s="259"/>
      <c r="AH239" s="259"/>
      <c r="AI239" s="259"/>
      <c r="AJ239" s="259"/>
      <c r="AK239" s="259"/>
      <c r="AL239" s="259"/>
      <c r="AM239" s="259"/>
      <c r="AN239" s="259"/>
    </row>
    <row r="240" spans="2:40" x14ac:dyDescent="0.3">
      <c r="B240" s="569"/>
      <c r="C240" s="259"/>
      <c r="D240" s="259"/>
      <c r="E240" s="259"/>
      <c r="F240" s="259"/>
      <c r="G240" s="259"/>
      <c r="H240" s="259"/>
      <c r="I240" s="259"/>
      <c r="J240" s="259"/>
      <c r="K240" s="259"/>
      <c r="L240" s="259"/>
      <c r="M240" s="259"/>
      <c r="N240" s="259"/>
      <c r="O240" s="259"/>
      <c r="P240" s="259"/>
      <c r="Q240" s="259"/>
      <c r="R240" s="259"/>
      <c r="S240" s="259"/>
      <c r="T240" s="259"/>
      <c r="U240" s="259"/>
      <c r="V240" s="259"/>
      <c r="W240" s="259"/>
      <c r="X240" s="259"/>
      <c r="Y240" s="259"/>
      <c r="Z240" s="259"/>
      <c r="AA240" s="259"/>
      <c r="AB240" s="259"/>
      <c r="AC240" s="259"/>
      <c r="AD240" s="259"/>
      <c r="AE240" s="259"/>
      <c r="AF240" s="259"/>
      <c r="AG240" s="259"/>
      <c r="AH240" s="259"/>
      <c r="AI240" s="259"/>
      <c r="AJ240" s="259"/>
      <c r="AK240" s="259"/>
      <c r="AL240" s="259"/>
      <c r="AM240" s="259"/>
      <c r="AN240" s="259"/>
    </row>
    <row r="241" spans="2:40" x14ac:dyDescent="0.3">
      <c r="B241" s="569"/>
      <c r="C241" s="259"/>
      <c r="D241" s="259"/>
      <c r="E241" s="259"/>
      <c r="F241" s="259"/>
      <c r="G241" s="259"/>
      <c r="H241" s="259"/>
      <c r="I241" s="259"/>
      <c r="J241" s="259"/>
      <c r="K241" s="259"/>
      <c r="L241" s="259"/>
      <c r="M241" s="259"/>
      <c r="N241" s="259"/>
      <c r="O241" s="259"/>
      <c r="P241" s="259"/>
      <c r="Q241" s="259"/>
      <c r="R241" s="259"/>
      <c r="S241" s="259"/>
      <c r="T241" s="259"/>
      <c r="U241" s="259"/>
      <c r="V241" s="259"/>
      <c r="W241" s="259"/>
      <c r="X241" s="259"/>
      <c r="Y241" s="259"/>
      <c r="Z241" s="259"/>
      <c r="AA241" s="259"/>
      <c r="AB241" s="259"/>
      <c r="AC241" s="259"/>
      <c r="AD241" s="259"/>
      <c r="AE241" s="259"/>
      <c r="AF241" s="259"/>
      <c r="AG241" s="259"/>
      <c r="AH241" s="259"/>
      <c r="AI241" s="259"/>
      <c r="AJ241" s="259"/>
      <c r="AK241" s="259"/>
      <c r="AL241" s="259"/>
      <c r="AM241" s="259"/>
      <c r="AN241" s="259"/>
    </row>
    <row r="242" spans="2:40" x14ac:dyDescent="0.3">
      <c r="B242" s="569"/>
      <c r="C242" s="259"/>
      <c r="D242" s="259"/>
      <c r="E242" s="259"/>
      <c r="F242" s="259"/>
      <c r="G242" s="259"/>
      <c r="H242" s="259"/>
      <c r="I242" s="259"/>
      <c r="J242" s="259"/>
      <c r="K242" s="259"/>
      <c r="L242" s="259"/>
      <c r="M242" s="259"/>
      <c r="N242" s="259"/>
      <c r="O242" s="259"/>
      <c r="P242" s="259"/>
      <c r="Q242" s="259"/>
      <c r="R242" s="259"/>
      <c r="S242" s="259"/>
      <c r="T242" s="259"/>
      <c r="U242" s="259"/>
      <c r="V242" s="259"/>
      <c r="W242" s="259"/>
      <c r="X242" s="259"/>
      <c r="Y242" s="259"/>
      <c r="Z242" s="259"/>
      <c r="AA242" s="259"/>
      <c r="AB242" s="259"/>
      <c r="AC242" s="259"/>
      <c r="AD242" s="259"/>
      <c r="AE242" s="259"/>
      <c r="AF242" s="259"/>
      <c r="AG242" s="259"/>
      <c r="AH242" s="259"/>
      <c r="AI242" s="259"/>
      <c r="AJ242" s="259"/>
      <c r="AK242" s="259"/>
      <c r="AL242" s="259"/>
      <c r="AM242" s="259"/>
      <c r="AN242" s="259"/>
    </row>
    <row r="243" spans="2:40" x14ac:dyDescent="0.3">
      <c r="B243" s="569"/>
      <c r="C243" s="259"/>
      <c r="D243" s="259"/>
      <c r="E243" s="259"/>
      <c r="F243" s="259"/>
      <c r="G243" s="259"/>
      <c r="H243" s="259"/>
      <c r="I243" s="259"/>
      <c r="J243" s="259"/>
      <c r="K243" s="259"/>
      <c r="L243" s="259"/>
      <c r="M243" s="259"/>
      <c r="N243" s="259"/>
      <c r="O243" s="259"/>
      <c r="P243" s="259"/>
      <c r="Q243" s="259"/>
      <c r="R243" s="259"/>
      <c r="S243" s="259"/>
      <c r="T243" s="259"/>
      <c r="U243" s="259"/>
      <c r="V243" s="259"/>
      <c r="W243" s="259"/>
      <c r="X243" s="259"/>
      <c r="Y243" s="259"/>
      <c r="Z243" s="259"/>
      <c r="AA243" s="259"/>
      <c r="AB243" s="259"/>
      <c r="AC243" s="259"/>
      <c r="AD243" s="259"/>
      <c r="AE243" s="259"/>
      <c r="AF243" s="259"/>
      <c r="AG243" s="259"/>
      <c r="AH243" s="259"/>
      <c r="AI243" s="259"/>
      <c r="AJ243" s="259"/>
      <c r="AK243" s="259"/>
      <c r="AL243" s="259"/>
      <c r="AM243" s="259"/>
      <c r="AN243" s="259"/>
    </row>
    <row r="244" spans="2:40" x14ac:dyDescent="0.3">
      <c r="B244" s="569"/>
      <c r="C244" s="259"/>
      <c r="D244" s="259"/>
      <c r="E244" s="259"/>
      <c r="F244" s="259"/>
      <c r="G244" s="259"/>
      <c r="H244" s="259"/>
      <c r="I244" s="259"/>
      <c r="J244" s="259"/>
      <c r="K244" s="259"/>
      <c r="L244" s="259"/>
      <c r="M244" s="259"/>
      <c r="N244" s="259"/>
      <c r="O244" s="259"/>
      <c r="P244" s="259"/>
      <c r="Q244" s="259"/>
      <c r="R244" s="259"/>
      <c r="S244" s="259"/>
      <c r="T244" s="259"/>
      <c r="U244" s="259"/>
      <c r="V244" s="259"/>
      <c r="W244" s="259"/>
      <c r="X244" s="259"/>
      <c r="Y244" s="259"/>
      <c r="Z244" s="259"/>
      <c r="AA244" s="259"/>
      <c r="AB244" s="259"/>
      <c r="AC244" s="259"/>
      <c r="AD244" s="259"/>
      <c r="AE244" s="259"/>
      <c r="AF244" s="259"/>
      <c r="AG244" s="259"/>
      <c r="AH244" s="259"/>
      <c r="AI244" s="259"/>
      <c r="AJ244" s="259"/>
      <c r="AK244" s="259"/>
      <c r="AL244" s="259"/>
      <c r="AM244" s="259"/>
      <c r="AN244" s="259"/>
    </row>
    <row r="245" spans="2:40" x14ac:dyDescent="0.3">
      <c r="B245" s="569"/>
      <c r="C245" s="259"/>
      <c r="D245" s="259"/>
      <c r="E245" s="259"/>
      <c r="F245" s="259"/>
      <c r="G245" s="259"/>
      <c r="H245" s="259"/>
      <c r="I245" s="259"/>
      <c r="J245" s="259"/>
      <c r="K245" s="259"/>
      <c r="L245" s="259"/>
      <c r="M245" s="259"/>
      <c r="N245" s="259"/>
      <c r="O245" s="259"/>
      <c r="P245" s="259"/>
      <c r="Q245" s="259"/>
      <c r="R245" s="259"/>
      <c r="S245" s="259"/>
      <c r="T245" s="259"/>
      <c r="U245" s="259"/>
      <c r="V245" s="259"/>
      <c r="W245" s="259"/>
      <c r="X245" s="259"/>
      <c r="Y245" s="259"/>
      <c r="Z245" s="259"/>
      <c r="AA245" s="259"/>
      <c r="AB245" s="259"/>
      <c r="AC245" s="259"/>
      <c r="AD245" s="259"/>
      <c r="AE245" s="259"/>
      <c r="AF245" s="259"/>
      <c r="AG245" s="259"/>
      <c r="AH245" s="259"/>
      <c r="AI245" s="259"/>
      <c r="AJ245" s="259"/>
      <c r="AK245" s="259"/>
      <c r="AL245" s="259"/>
      <c r="AM245" s="259"/>
      <c r="AN245" s="259"/>
    </row>
    <row r="246" spans="2:40" x14ac:dyDescent="0.3">
      <c r="B246" s="569"/>
      <c r="C246" s="259"/>
      <c r="D246" s="259"/>
      <c r="E246" s="259"/>
      <c r="F246" s="259"/>
      <c r="G246" s="259"/>
      <c r="H246" s="259"/>
      <c r="I246" s="259"/>
      <c r="J246" s="259"/>
      <c r="K246" s="259"/>
      <c r="L246" s="259"/>
      <c r="M246" s="259"/>
      <c r="N246" s="259"/>
      <c r="O246" s="259"/>
      <c r="P246" s="259"/>
      <c r="Q246" s="259"/>
      <c r="R246" s="259"/>
      <c r="S246" s="259"/>
      <c r="T246" s="259"/>
      <c r="U246" s="259"/>
      <c r="V246" s="259"/>
      <c r="W246" s="259"/>
      <c r="X246" s="259"/>
      <c r="Y246" s="259"/>
      <c r="Z246" s="259"/>
      <c r="AA246" s="259"/>
      <c r="AB246" s="259"/>
      <c r="AC246" s="259"/>
      <c r="AD246" s="259"/>
      <c r="AE246" s="259"/>
      <c r="AF246" s="259"/>
      <c r="AG246" s="259"/>
      <c r="AH246" s="259"/>
      <c r="AI246" s="259"/>
      <c r="AJ246" s="259"/>
      <c r="AK246" s="259"/>
      <c r="AL246" s="259"/>
      <c r="AM246" s="259"/>
      <c r="AN246" s="259"/>
    </row>
    <row r="247" spans="2:40" x14ac:dyDescent="0.3">
      <c r="B247" s="569"/>
      <c r="C247" s="259"/>
      <c r="D247" s="259"/>
      <c r="E247" s="259"/>
      <c r="F247" s="259"/>
      <c r="G247" s="259"/>
      <c r="H247" s="259"/>
      <c r="I247" s="259"/>
      <c r="J247" s="259"/>
      <c r="K247" s="259"/>
      <c r="L247" s="259"/>
      <c r="M247" s="259"/>
      <c r="N247" s="259"/>
      <c r="O247" s="259"/>
      <c r="P247" s="259"/>
      <c r="Q247" s="259"/>
      <c r="R247" s="259"/>
      <c r="S247" s="259"/>
      <c r="T247" s="259"/>
      <c r="U247" s="259"/>
      <c r="V247" s="259"/>
      <c r="W247" s="259"/>
      <c r="X247" s="259"/>
      <c r="Y247" s="259"/>
      <c r="Z247" s="259"/>
      <c r="AA247" s="259"/>
      <c r="AB247" s="259"/>
      <c r="AC247" s="259"/>
      <c r="AD247" s="259"/>
      <c r="AE247" s="259"/>
      <c r="AF247" s="259"/>
      <c r="AG247" s="259"/>
      <c r="AH247" s="259"/>
      <c r="AI247" s="259"/>
      <c r="AJ247" s="259"/>
      <c r="AK247" s="259"/>
      <c r="AL247" s="259"/>
      <c r="AM247" s="259"/>
      <c r="AN247" s="259"/>
    </row>
    <row r="248" spans="2:40" x14ac:dyDescent="0.3">
      <c r="B248" s="569"/>
      <c r="C248" s="259"/>
      <c r="D248" s="259"/>
      <c r="E248" s="259"/>
      <c r="F248" s="259"/>
      <c r="G248" s="259"/>
      <c r="H248" s="259"/>
      <c r="I248" s="259"/>
      <c r="J248" s="259"/>
      <c r="K248" s="259"/>
      <c r="L248" s="259"/>
      <c r="M248" s="259"/>
      <c r="N248" s="259"/>
      <c r="O248" s="259"/>
      <c r="P248" s="259"/>
      <c r="Q248" s="259"/>
      <c r="R248" s="259"/>
      <c r="S248" s="259"/>
      <c r="T248" s="259"/>
      <c r="U248" s="259"/>
      <c r="V248" s="259"/>
      <c r="W248" s="259"/>
      <c r="X248" s="259"/>
      <c r="Y248" s="259"/>
      <c r="Z248" s="259"/>
      <c r="AA248" s="259"/>
      <c r="AB248" s="259"/>
      <c r="AC248" s="259"/>
      <c r="AD248" s="259"/>
      <c r="AE248" s="259"/>
      <c r="AF248" s="259"/>
      <c r="AG248" s="259"/>
      <c r="AH248" s="259"/>
      <c r="AI248" s="259"/>
      <c r="AJ248" s="259"/>
      <c r="AK248" s="259"/>
      <c r="AL248" s="259"/>
      <c r="AM248" s="259"/>
      <c r="AN248" s="259"/>
    </row>
    <row r="249" spans="2:40" x14ac:dyDescent="0.3">
      <c r="B249" s="569"/>
      <c r="C249" s="259"/>
      <c r="D249" s="259"/>
      <c r="E249" s="259"/>
      <c r="F249" s="259"/>
      <c r="G249" s="259"/>
      <c r="H249" s="259"/>
      <c r="I249" s="259"/>
      <c r="J249" s="259"/>
      <c r="K249" s="259"/>
      <c r="L249" s="259"/>
      <c r="M249" s="259"/>
      <c r="N249" s="259"/>
      <c r="O249" s="259"/>
      <c r="P249" s="259"/>
      <c r="Q249" s="259"/>
      <c r="R249" s="259"/>
      <c r="S249" s="259"/>
      <c r="T249" s="259"/>
      <c r="U249" s="259"/>
      <c r="V249" s="259"/>
      <c r="W249" s="259"/>
      <c r="X249" s="259"/>
      <c r="Y249" s="259"/>
      <c r="Z249" s="259"/>
      <c r="AA249" s="259"/>
      <c r="AB249" s="259"/>
      <c r="AC249" s="259"/>
      <c r="AD249" s="259"/>
      <c r="AE249" s="259"/>
      <c r="AF249" s="259"/>
      <c r="AG249" s="259"/>
      <c r="AH249" s="259"/>
      <c r="AI249" s="259"/>
      <c r="AJ249" s="259"/>
      <c r="AK249" s="259"/>
      <c r="AL249" s="259"/>
      <c r="AM249" s="259"/>
      <c r="AN249" s="259"/>
    </row>
    <row r="250" spans="2:40" x14ac:dyDescent="0.3">
      <c r="B250" s="569"/>
      <c r="C250" s="259"/>
      <c r="D250" s="259"/>
      <c r="E250" s="259"/>
      <c r="F250" s="259"/>
      <c r="G250" s="259"/>
      <c r="H250" s="259"/>
      <c r="I250" s="259"/>
      <c r="J250" s="259"/>
      <c r="K250" s="259"/>
      <c r="L250" s="259"/>
      <c r="M250" s="259"/>
      <c r="N250" s="259"/>
      <c r="O250" s="259"/>
      <c r="P250" s="259"/>
      <c r="Q250" s="259"/>
      <c r="R250" s="259"/>
      <c r="S250" s="259"/>
      <c r="T250" s="259"/>
      <c r="U250" s="259"/>
      <c r="V250" s="259"/>
      <c r="W250" s="259"/>
      <c r="X250" s="259"/>
      <c r="Y250" s="259"/>
      <c r="Z250" s="259"/>
      <c r="AA250" s="259"/>
      <c r="AB250" s="259"/>
      <c r="AC250" s="259"/>
      <c r="AD250" s="259"/>
      <c r="AE250" s="259"/>
      <c r="AF250" s="259"/>
      <c r="AG250" s="259"/>
      <c r="AH250" s="259"/>
      <c r="AI250" s="259"/>
      <c r="AJ250" s="259"/>
      <c r="AK250" s="259"/>
      <c r="AL250" s="259"/>
      <c r="AM250" s="259"/>
      <c r="AN250" s="259"/>
    </row>
    <row r="251" spans="2:40" x14ac:dyDescent="0.3">
      <c r="B251" s="569"/>
      <c r="C251" s="259"/>
      <c r="D251" s="259"/>
      <c r="E251" s="259"/>
      <c r="F251" s="259"/>
      <c r="G251" s="259"/>
      <c r="H251" s="259"/>
      <c r="I251" s="259"/>
      <c r="J251" s="259"/>
      <c r="K251" s="259"/>
      <c r="L251" s="259"/>
      <c r="M251" s="259"/>
      <c r="N251" s="259"/>
      <c r="O251" s="259"/>
      <c r="P251" s="259"/>
      <c r="Q251" s="259"/>
      <c r="R251" s="259"/>
      <c r="S251" s="259"/>
      <c r="T251" s="259"/>
      <c r="U251" s="259"/>
      <c r="V251" s="259"/>
      <c r="W251" s="259"/>
      <c r="X251" s="259"/>
      <c r="Y251" s="259"/>
      <c r="Z251" s="259"/>
      <c r="AA251" s="259"/>
      <c r="AB251" s="259"/>
      <c r="AC251" s="259"/>
      <c r="AD251" s="259"/>
      <c r="AE251" s="259"/>
      <c r="AF251" s="259"/>
      <c r="AG251" s="259"/>
      <c r="AH251" s="259"/>
      <c r="AI251" s="259"/>
      <c r="AJ251" s="259"/>
      <c r="AK251" s="259"/>
      <c r="AL251" s="259"/>
      <c r="AM251" s="259"/>
      <c r="AN251" s="259"/>
    </row>
    <row r="252" spans="2:40" x14ac:dyDescent="0.3">
      <c r="B252" s="569"/>
      <c r="C252" s="259"/>
      <c r="D252" s="259"/>
      <c r="E252" s="259"/>
      <c r="F252" s="259"/>
      <c r="G252" s="259"/>
      <c r="H252" s="259"/>
      <c r="I252" s="259"/>
      <c r="J252" s="259"/>
      <c r="K252" s="259"/>
      <c r="L252" s="259"/>
      <c r="M252" s="259"/>
      <c r="N252" s="259"/>
      <c r="O252" s="259"/>
      <c r="P252" s="259"/>
      <c r="Q252" s="259"/>
      <c r="R252" s="259"/>
      <c r="S252" s="259"/>
      <c r="T252" s="259"/>
      <c r="U252" s="259"/>
      <c r="V252" s="259"/>
      <c r="W252" s="259"/>
      <c r="X252" s="259"/>
      <c r="Y252" s="259"/>
      <c r="Z252" s="259"/>
      <c r="AA252" s="259"/>
      <c r="AB252" s="259"/>
      <c r="AC252" s="259"/>
      <c r="AD252" s="259"/>
      <c r="AE252" s="259"/>
      <c r="AF252" s="259"/>
      <c r="AG252" s="259"/>
      <c r="AH252" s="259"/>
      <c r="AI252" s="259"/>
      <c r="AJ252" s="259"/>
      <c r="AK252" s="259"/>
      <c r="AL252" s="259"/>
      <c r="AM252" s="259"/>
      <c r="AN252" s="259"/>
    </row>
    <row r="253" spans="2:40" x14ac:dyDescent="0.3">
      <c r="B253" s="569"/>
      <c r="C253" s="259"/>
      <c r="D253" s="259"/>
      <c r="E253" s="259"/>
      <c r="F253" s="259"/>
      <c r="G253" s="259"/>
      <c r="H253" s="259"/>
      <c r="I253" s="259"/>
      <c r="J253" s="259"/>
      <c r="K253" s="259"/>
      <c r="L253" s="259"/>
      <c r="M253" s="259"/>
      <c r="N253" s="259"/>
      <c r="O253" s="259"/>
      <c r="P253" s="259"/>
      <c r="Q253" s="259"/>
      <c r="R253" s="259"/>
      <c r="S253" s="259"/>
      <c r="T253" s="259"/>
      <c r="U253" s="259"/>
      <c r="V253" s="259"/>
      <c r="W253" s="259"/>
      <c r="X253" s="259"/>
      <c r="Y253" s="259"/>
      <c r="Z253" s="259"/>
      <c r="AA253" s="259"/>
      <c r="AB253" s="259"/>
      <c r="AC253" s="259"/>
      <c r="AD253" s="259"/>
      <c r="AE253" s="259"/>
      <c r="AF253" s="259"/>
      <c r="AG253" s="259"/>
      <c r="AH253" s="259"/>
      <c r="AI253" s="259"/>
      <c r="AJ253" s="259"/>
      <c r="AK253" s="259"/>
      <c r="AL253" s="259"/>
      <c r="AM253" s="259"/>
      <c r="AN253" s="259"/>
    </row>
    <row r="254" spans="2:40" x14ac:dyDescent="0.3">
      <c r="B254" s="569"/>
      <c r="C254" s="259"/>
      <c r="D254" s="259"/>
      <c r="E254" s="259"/>
      <c r="F254" s="259"/>
      <c r="G254" s="259"/>
      <c r="H254" s="259"/>
      <c r="I254" s="259"/>
      <c r="J254" s="259"/>
      <c r="K254" s="259"/>
      <c r="L254" s="259"/>
      <c r="M254" s="259"/>
      <c r="N254" s="259"/>
      <c r="O254" s="259"/>
      <c r="P254" s="259"/>
      <c r="Q254" s="259"/>
      <c r="R254" s="259"/>
      <c r="S254" s="259"/>
      <c r="T254" s="259"/>
      <c r="U254" s="259"/>
      <c r="V254" s="259"/>
      <c r="W254" s="259"/>
      <c r="X254" s="259"/>
      <c r="Y254" s="259"/>
      <c r="Z254" s="259"/>
      <c r="AA254" s="259"/>
      <c r="AB254" s="259"/>
      <c r="AC254" s="259"/>
      <c r="AD254" s="259"/>
      <c r="AE254" s="259"/>
      <c r="AF254" s="259"/>
      <c r="AG254" s="259"/>
      <c r="AH254" s="259"/>
      <c r="AI254" s="259"/>
      <c r="AJ254" s="259"/>
      <c r="AK254" s="259"/>
      <c r="AL254" s="259"/>
      <c r="AM254" s="259"/>
      <c r="AN254" s="259"/>
    </row>
    <row r="255" spans="2:40" x14ac:dyDescent="0.3">
      <c r="B255" s="569"/>
      <c r="C255" s="259"/>
      <c r="D255" s="259"/>
      <c r="E255" s="259"/>
      <c r="F255" s="259"/>
      <c r="G255" s="259"/>
      <c r="H255" s="259"/>
      <c r="I255" s="259"/>
      <c r="J255" s="259"/>
      <c r="K255" s="259"/>
      <c r="L255" s="259"/>
      <c r="M255" s="259"/>
      <c r="N255" s="259"/>
      <c r="O255" s="259"/>
      <c r="P255" s="259"/>
      <c r="Q255" s="259"/>
      <c r="R255" s="259"/>
      <c r="S255" s="259"/>
      <c r="T255" s="259"/>
      <c r="U255" s="259"/>
      <c r="V255" s="259"/>
      <c r="W255" s="259"/>
      <c r="X255" s="259"/>
      <c r="Y255" s="259"/>
      <c r="Z255" s="259"/>
      <c r="AA255" s="259"/>
      <c r="AB255" s="259"/>
      <c r="AC255" s="259"/>
      <c r="AD255" s="259"/>
      <c r="AE255" s="259"/>
      <c r="AF255" s="259"/>
      <c r="AG255" s="259"/>
      <c r="AH255" s="259"/>
      <c r="AI255" s="259"/>
      <c r="AJ255" s="259"/>
      <c r="AK255" s="259"/>
      <c r="AL255" s="259"/>
      <c r="AM255" s="259"/>
      <c r="AN255" s="259"/>
    </row>
    <row r="256" spans="2:40" x14ac:dyDescent="0.3">
      <c r="B256" s="569"/>
      <c r="C256" s="259"/>
      <c r="D256" s="259"/>
      <c r="E256" s="259"/>
      <c r="F256" s="259"/>
      <c r="G256" s="259"/>
      <c r="H256" s="259"/>
      <c r="I256" s="259"/>
      <c r="J256" s="259"/>
      <c r="K256" s="259"/>
      <c r="L256" s="259"/>
      <c r="M256" s="259"/>
      <c r="N256" s="259"/>
      <c r="O256" s="259"/>
      <c r="P256" s="259"/>
      <c r="Q256" s="259"/>
      <c r="R256" s="259"/>
      <c r="S256" s="259"/>
      <c r="T256" s="259"/>
      <c r="U256" s="259"/>
      <c r="V256" s="259"/>
      <c r="W256" s="259"/>
      <c r="X256" s="259"/>
      <c r="Y256" s="259"/>
      <c r="Z256" s="259"/>
      <c r="AA256" s="259"/>
      <c r="AB256" s="259"/>
      <c r="AC256" s="259"/>
      <c r="AD256" s="259"/>
      <c r="AE256" s="259"/>
      <c r="AF256" s="259"/>
      <c r="AG256" s="259"/>
      <c r="AH256" s="259"/>
      <c r="AI256" s="259"/>
      <c r="AJ256" s="259"/>
      <c r="AK256" s="259"/>
      <c r="AL256" s="259"/>
      <c r="AM256" s="259"/>
      <c r="AN256" s="259"/>
    </row>
    <row r="257" spans="2:40" x14ac:dyDescent="0.3">
      <c r="B257" s="569"/>
      <c r="C257" s="259"/>
      <c r="D257" s="259"/>
      <c r="E257" s="259"/>
      <c r="F257" s="259"/>
      <c r="G257" s="259"/>
      <c r="H257" s="259"/>
      <c r="I257" s="259"/>
      <c r="J257" s="259"/>
      <c r="K257" s="259"/>
      <c r="L257" s="259"/>
      <c r="M257" s="259"/>
      <c r="N257" s="259"/>
      <c r="O257" s="259"/>
      <c r="P257" s="259"/>
      <c r="Q257" s="259"/>
      <c r="R257" s="259"/>
      <c r="S257" s="259"/>
      <c r="T257" s="259"/>
      <c r="U257" s="259"/>
      <c r="V257" s="259"/>
      <c r="W257" s="259"/>
      <c r="X257" s="259"/>
      <c r="Y257" s="259"/>
      <c r="Z257" s="259"/>
      <c r="AA257" s="259"/>
      <c r="AB257" s="259"/>
      <c r="AC257" s="259"/>
      <c r="AD257" s="259"/>
      <c r="AE257" s="259"/>
      <c r="AF257" s="259"/>
      <c r="AG257" s="259"/>
      <c r="AH257" s="259"/>
      <c r="AI257" s="259"/>
      <c r="AJ257" s="259"/>
      <c r="AK257" s="259"/>
      <c r="AL257" s="259"/>
      <c r="AM257" s="259"/>
      <c r="AN257" s="259"/>
    </row>
    <row r="258" spans="2:40" x14ac:dyDescent="0.3">
      <c r="B258" s="569"/>
      <c r="C258" s="259"/>
      <c r="D258" s="259"/>
      <c r="E258" s="259"/>
      <c r="F258" s="259"/>
      <c r="G258" s="259"/>
      <c r="H258" s="259"/>
      <c r="I258" s="259"/>
      <c r="J258" s="259"/>
      <c r="K258" s="259"/>
      <c r="L258" s="259"/>
      <c r="M258" s="259"/>
      <c r="N258" s="259"/>
      <c r="O258" s="259"/>
      <c r="P258" s="259"/>
      <c r="Q258" s="259"/>
      <c r="R258" s="259"/>
      <c r="S258" s="259"/>
      <c r="T258" s="259"/>
      <c r="U258" s="259"/>
      <c r="V258" s="259"/>
      <c r="W258" s="259"/>
      <c r="X258" s="259"/>
      <c r="Y258" s="259"/>
      <c r="Z258" s="259"/>
      <c r="AA258" s="259"/>
      <c r="AB258" s="259"/>
      <c r="AC258" s="259"/>
      <c r="AD258" s="259"/>
      <c r="AE258" s="259"/>
      <c r="AF258" s="259"/>
      <c r="AG258" s="259"/>
      <c r="AH258" s="259"/>
      <c r="AI258" s="259"/>
      <c r="AJ258" s="259"/>
      <c r="AK258" s="259"/>
      <c r="AL258" s="259"/>
      <c r="AM258" s="259"/>
      <c r="AN258" s="259"/>
    </row>
    <row r="259" spans="2:40" x14ac:dyDescent="0.3">
      <c r="B259" s="569"/>
      <c r="C259" s="259"/>
      <c r="D259" s="259"/>
      <c r="E259" s="259"/>
      <c r="F259" s="259"/>
      <c r="G259" s="259"/>
      <c r="H259" s="259"/>
      <c r="I259" s="259"/>
      <c r="J259" s="259"/>
      <c r="K259" s="259"/>
      <c r="L259" s="259"/>
      <c r="M259" s="259"/>
      <c r="N259" s="259"/>
      <c r="O259" s="259"/>
      <c r="P259" s="259"/>
      <c r="Q259" s="259"/>
      <c r="R259" s="259"/>
      <c r="S259" s="259"/>
      <c r="T259" s="259"/>
      <c r="U259" s="259"/>
      <c r="V259" s="259"/>
      <c r="W259" s="259"/>
      <c r="X259" s="259"/>
      <c r="Y259" s="259"/>
      <c r="Z259" s="259"/>
      <c r="AA259" s="259"/>
      <c r="AB259" s="259"/>
      <c r="AC259" s="259"/>
      <c r="AD259" s="259"/>
      <c r="AE259" s="259"/>
      <c r="AF259" s="259"/>
      <c r="AG259" s="259"/>
      <c r="AH259" s="259"/>
      <c r="AI259" s="259"/>
      <c r="AJ259" s="259"/>
      <c r="AK259" s="259"/>
      <c r="AL259" s="259"/>
      <c r="AM259" s="259"/>
      <c r="AN259" s="259"/>
    </row>
    <row r="260" spans="2:40" x14ac:dyDescent="0.3">
      <c r="B260" s="569"/>
      <c r="C260" s="259"/>
      <c r="D260" s="259"/>
      <c r="E260" s="259"/>
      <c r="F260" s="259"/>
      <c r="G260" s="259"/>
      <c r="H260" s="259"/>
      <c r="I260" s="259"/>
      <c r="J260" s="259"/>
      <c r="K260" s="259"/>
      <c r="L260" s="259"/>
      <c r="M260" s="259"/>
      <c r="N260" s="259"/>
      <c r="O260" s="259"/>
      <c r="P260" s="259"/>
      <c r="Q260" s="259"/>
      <c r="R260" s="259"/>
      <c r="S260" s="259"/>
      <c r="T260" s="259"/>
      <c r="U260" s="259"/>
      <c r="V260" s="259"/>
      <c r="W260" s="259"/>
      <c r="X260" s="259"/>
      <c r="Y260" s="259"/>
      <c r="Z260" s="259"/>
      <c r="AA260" s="259"/>
      <c r="AB260" s="259"/>
      <c r="AC260" s="259"/>
      <c r="AD260" s="259"/>
      <c r="AE260" s="259"/>
      <c r="AF260" s="259"/>
      <c r="AG260" s="259"/>
      <c r="AH260" s="259"/>
      <c r="AI260" s="259"/>
      <c r="AJ260" s="259"/>
      <c r="AK260" s="259"/>
      <c r="AL260" s="259"/>
      <c r="AM260" s="259"/>
      <c r="AN260" s="259"/>
    </row>
    <row r="261" spans="2:40" x14ac:dyDescent="0.3">
      <c r="B261" s="569"/>
      <c r="C261" s="259"/>
      <c r="D261" s="259"/>
      <c r="E261" s="259"/>
      <c r="F261" s="259"/>
      <c r="G261" s="259"/>
      <c r="H261" s="259"/>
      <c r="I261" s="259"/>
      <c r="J261" s="259"/>
      <c r="K261" s="259"/>
      <c r="L261" s="259"/>
      <c r="M261" s="259"/>
      <c r="N261" s="259"/>
      <c r="O261" s="259"/>
      <c r="P261" s="259"/>
      <c r="Q261" s="259"/>
      <c r="R261" s="259"/>
      <c r="S261" s="259"/>
      <c r="T261" s="259"/>
      <c r="U261" s="259"/>
      <c r="V261" s="259"/>
      <c r="W261" s="259"/>
      <c r="X261" s="259"/>
      <c r="Y261" s="259"/>
      <c r="Z261" s="259"/>
      <c r="AA261" s="259"/>
      <c r="AB261" s="259"/>
      <c r="AC261" s="259"/>
      <c r="AD261" s="259"/>
      <c r="AE261" s="259"/>
      <c r="AF261" s="259"/>
      <c r="AG261" s="259"/>
      <c r="AH261" s="259"/>
      <c r="AI261" s="259"/>
      <c r="AJ261" s="259"/>
      <c r="AK261" s="259"/>
      <c r="AL261" s="259"/>
      <c r="AM261" s="259"/>
      <c r="AN261" s="259"/>
    </row>
    <row r="262" spans="2:40" x14ac:dyDescent="0.3">
      <c r="B262" s="569"/>
      <c r="C262" s="259"/>
      <c r="D262" s="259"/>
      <c r="E262" s="259"/>
      <c r="F262" s="259"/>
      <c r="G262" s="259"/>
      <c r="H262" s="259"/>
      <c r="I262" s="259"/>
      <c r="J262" s="259"/>
      <c r="K262" s="259"/>
      <c r="L262" s="259"/>
      <c r="M262" s="259"/>
      <c r="N262" s="259"/>
      <c r="O262" s="259"/>
      <c r="P262" s="259"/>
      <c r="Q262" s="259"/>
      <c r="R262" s="259"/>
      <c r="S262" s="259"/>
      <c r="T262" s="259"/>
      <c r="U262" s="259"/>
      <c r="V262" s="259"/>
      <c r="W262" s="259"/>
      <c r="X262" s="259"/>
      <c r="Y262" s="259"/>
      <c r="Z262" s="259"/>
      <c r="AA262" s="259"/>
      <c r="AB262" s="259"/>
      <c r="AC262" s="259"/>
      <c r="AD262" s="259"/>
      <c r="AE262" s="259"/>
      <c r="AF262" s="259"/>
      <c r="AG262" s="259"/>
      <c r="AH262" s="259"/>
      <c r="AI262" s="259"/>
      <c r="AJ262" s="259"/>
      <c r="AK262" s="259"/>
      <c r="AL262" s="259"/>
      <c r="AM262" s="259"/>
      <c r="AN262" s="259"/>
    </row>
    <row r="263" spans="2:40" x14ac:dyDescent="0.3">
      <c r="B263" s="569"/>
      <c r="C263" s="259"/>
      <c r="D263" s="259"/>
      <c r="E263" s="259"/>
      <c r="F263" s="259"/>
      <c r="G263" s="259"/>
      <c r="H263" s="259"/>
      <c r="I263" s="259"/>
      <c r="J263" s="259"/>
      <c r="K263" s="259"/>
      <c r="L263" s="259"/>
      <c r="M263" s="259"/>
      <c r="N263" s="259"/>
      <c r="O263" s="259"/>
      <c r="P263" s="259"/>
      <c r="Q263" s="259"/>
      <c r="R263" s="259"/>
      <c r="S263" s="259"/>
      <c r="T263" s="259"/>
      <c r="U263" s="259"/>
      <c r="V263" s="259"/>
      <c r="W263" s="259"/>
      <c r="X263" s="259"/>
      <c r="Y263" s="259"/>
      <c r="Z263" s="259"/>
      <c r="AA263" s="259"/>
      <c r="AB263" s="259"/>
      <c r="AC263" s="259"/>
      <c r="AD263" s="259"/>
      <c r="AE263" s="259"/>
      <c r="AF263" s="259"/>
      <c r="AG263" s="259"/>
      <c r="AH263" s="259"/>
      <c r="AI263" s="259"/>
      <c r="AJ263" s="259"/>
      <c r="AK263" s="259"/>
      <c r="AL263" s="259"/>
      <c r="AM263" s="259"/>
      <c r="AN263" s="259"/>
    </row>
    <row r="264" spans="2:40" x14ac:dyDescent="0.3">
      <c r="B264" s="569"/>
      <c r="C264" s="259"/>
      <c r="D264" s="259"/>
      <c r="E264" s="259"/>
      <c r="F264" s="259"/>
      <c r="G264" s="259"/>
      <c r="H264" s="259"/>
      <c r="I264" s="259"/>
      <c r="J264" s="259"/>
      <c r="K264" s="259"/>
      <c r="L264" s="259"/>
      <c r="M264" s="259"/>
      <c r="N264" s="259"/>
      <c r="O264" s="259"/>
      <c r="P264" s="259"/>
      <c r="Q264" s="259"/>
      <c r="R264" s="259"/>
      <c r="S264" s="259"/>
      <c r="T264" s="259"/>
      <c r="U264" s="259"/>
      <c r="V264" s="259"/>
      <c r="W264" s="259"/>
      <c r="X264" s="259"/>
      <c r="Y264" s="259"/>
      <c r="Z264" s="259"/>
      <c r="AA264" s="259"/>
      <c r="AB264" s="259"/>
      <c r="AC264" s="259"/>
      <c r="AD264" s="259"/>
      <c r="AE264" s="259"/>
      <c r="AF264" s="259"/>
      <c r="AG264" s="259"/>
      <c r="AH264" s="259"/>
      <c r="AI264" s="259"/>
      <c r="AJ264" s="259"/>
      <c r="AK264" s="259"/>
      <c r="AL264" s="259"/>
      <c r="AM264" s="259"/>
      <c r="AN264" s="259"/>
    </row>
    <row r="265" spans="2:40" x14ac:dyDescent="0.3">
      <c r="B265" s="569"/>
      <c r="C265" s="259"/>
      <c r="D265" s="259"/>
      <c r="E265" s="259"/>
      <c r="F265" s="259"/>
      <c r="G265" s="259"/>
      <c r="H265" s="259"/>
      <c r="I265" s="259"/>
      <c r="J265" s="259"/>
      <c r="K265" s="259"/>
      <c r="L265" s="259"/>
      <c r="M265" s="259"/>
      <c r="N265" s="259"/>
      <c r="O265" s="259"/>
      <c r="P265" s="259"/>
      <c r="Q265" s="259"/>
      <c r="R265" s="259"/>
      <c r="S265" s="259"/>
      <c r="T265" s="259"/>
      <c r="U265" s="259"/>
      <c r="V265" s="259"/>
      <c r="W265" s="259"/>
      <c r="X265" s="259"/>
      <c r="Y265" s="259"/>
      <c r="Z265" s="259"/>
      <c r="AA265" s="259"/>
      <c r="AB265" s="259"/>
      <c r="AC265" s="259"/>
      <c r="AD265" s="259"/>
      <c r="AE265" s="259"/>
      <c r="AF265" s="259"/>
      <c r="AG265" s="259"/>
      <c r="AH265" s="259"/>
      <c r="AI265" s="259"/>
      <c r="AJ265" s="259"/>
      <c r="AK265" s="259"/>
      <c r="AL265" s="259"/>
      <c r="AM265" s="259"/>
      <c r="AN265" s="259"/>
    </row>
    <row r="266" spans="2:40" x14ac:dyDescent="0.3">
      <c r="B266" s="569"/>
      <c r="C266" s="259"/>
      <c r="D266" s="259"/>
      <c r="E266" s="259"/>
      <c r="F266" s="259"/>
      <c r="G266" s="259"/>
      <c r="H266" s="259"/>
      <c r="I266" s="259"/>
      <c r="J266" s="259"/>
      <c r="K266" s="259"/>
      <c r="L266" s="259"/>
      <c r="M266" s="259"/>
      <c r="N266" s="259"/>
      <c r="O266" s="259"/>
      <c r="P266" s="259"/>
      <c r="Q266" s="259"/>
      <c r="R266" s="259"/>
      <c r="S266" s="259"/>
      <c r="T266" s="259"/>
      <c r="U266" s="259"/>
      <c r="V266" s="259"/>
      <c r="W266" s="259"/>
      <c r="X266" s="259"/>
      <c r="Y266" s="259"/>
      <c r="Z266" s="259"/>
      <c r="AA266" s="259"/>
      <c r="AB266" s="259"/>
      <c r="AC266" s="259"/>
      <c r="AD266" s="259"/>
      <c r="AE266" s="259"/>
      <c r="AF266" s="259"/>
      <c r="AG266" s="259"/>
      <c r="AH266" s="259"/>
      <c r="AI266" s="259"/>
      <c r="AJ266" s="259"/>
      <c r="AK266" s="259"/>
      <c r="AL266" s="259"/>
      <c r="AM266" s="259"/>
      <c r="AN266" s="259"/>
    </row>
    <row r="267" spans="2:40" x14ac:dyDescent="0.3">
      <c r="B267" s="569"/>
      <c r="C267" s="259"/>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c r="AA267" s="259"/>
      <c r="AB267" s="259"/>
      <c r="AC267" s="259"/>
      <c r="AD267" s="259"/>
      <c r="AE267" s="259"/>
      <c r="AF267" s="259"/>
      <c r="AG267" s="259"/>
      <c r="AH267" s="259"/>
      <c r="AI267" s="259"/>
      <c r="AJ267" s="259"/>
      <c r="AK267" s="259"/>
      <c r="AL267" s="259"/>
      <c r="AM267" s="259"/>
      <c r="AN267" s="259"/>
    </row>
    <row r="268" spans="2:40" x14ac:dyDescent="0.3">
      <c r="B268" s="569"/>
      <c r="C268" s="259"/>
      <c r="D268" s="259"/>
      <c r="E268" s="259"/>
      <c r="F268" s="259"/>
      <c r="G268" s="259"/>
      <c r="H268" s="259"/>
      <c r="I268" s="259"/>
      <c r="J268" s="259"/>
      <c r="K268" s="259"/>
      <c r="L268" s="259"/>
      <c r="M268" s="259"/>
      <c r="N268" s="259"/>
      <c r="O268" s="259"/>
      <c r="P268" s="259"/>
      <c r="Q268" s="259"/>
      <c r="R268" s="259"/>
      <c r="S268" s="259"/>
      <c r="T268" s="259"/>
      <c r="U268" s="259"/>
      <c r="V268" s="259"/>
      <c r="W268" s="259"/>
      <c r="X268" s="259"/>
      <c r="Y268" s="259"/>
      <c r="Z268" s="259"/>
      <c r="AA268" s="259"/>
      <c r="AB268" s="259"/>
      <c r="AC268" s="259"/>
      <c r="AD268" s="259"/>
      <c r="AE268" s="259"/>
      <c r="AF268" s="259"/>
      <c r="AG268" s="259"/>
      <c r="AH268" s="259"/>
      <c r="AI268" s="259"/>
      <c r="AJ268" s="259"/>
      <c r="AK268" s="259"/>
      <c r="AL268" s="259"/>
      <c r="AM268" s="259"/>
      <c r="AN268" s="259"/>
    </row>
    <row r="269" spans="2:40" x14ac:dyDescent="0.3">
      <c r="B269" s="569"/>
      <c r="C269" s="259"/>
      <c r="D269" s="259"/>
      <c r="E269" s="259"/>
      <c r="F269" s="259"/>
      <c r="G269" s="259"/>
      <c r="H269" s="259"/>
      <c r="I269" s="259"/>
      <c r="J269" s="259"/>
      <c r="K269" s="259"/>
      <c r="L269" s="259"/>
      <c r="M269" s="259"/>
      <c r="N269" s="259"/>
      <c r="O269" s="259"/>
      <c r="P269" s="259"/>
      <c r="Q269" s="259"/>
      <c r="R269" s="259"/>
      <c r="S269" s="259"/>
      <c r="T269" s="259"/>
      <c r="U269" s="259"/>
      <c r="V269" s="259"/>
      <c r="W269" s="259"/>
      <c r="X269" s="259"/>
      <c r="Y269" s="259"/>
      <c r="Z269" s="259"/>
      <c r="AA269" s="259"/>
      <c r="AB269" s="259"/>
      <c r="AC269" s="259"/>
      <c r="AD269" s="259"/>
      <c r="AE269" s="259"/>
      <c r="AF269" s="259"/>
      <c r="AG269" s="259"/>
      <c r="AH269" s="259"/>
      <c r="AI269" s="259"/>
      <c r="AJ269" s="259"/>
      <c r="AK269" s="259"/>
      <c r="AL269" s="259"/>
      <c r="AM269" s="259"/>
      <c r="AN269" s="259"/>
    </row>
    <row r="270" spans="2:40" x14ac:dyDescent="0.3">
      <c r="B270" s="569"/>
      <c r="C270" s="259"/>
      <c r="D270" s="259"/>
      <c r="E270" s="259"/>
      <c r="F270" s="259"/>
      <c r="G270" s="259"/>
      <c r="H270" s="259"/>
      <c r="I270" s="259"/>
      <c r="J270" s="259"/>
      <c r="K270" s="259"/>
      <c r="L270" s="259"/>
      <c r="M270" s="259"/>
      <c r="N270" s="259"/>
      <c r="O270" s="259"/>
      <c r="P270" s="259"/>
      <c r="Q270" s="259"/>
      <c r="R270" s="259"/>
      <c r="S270" s="259"/>
      <c r="T270" s="259"/>
      <c r="U270" s="259"/>
      <c r="V270" s="259"/>
      <c r="W270" s="259"/>
      <c r="X270" s="259"/>
      <c r="Y270" s="259"/>
      <c r="Z270" s="259"/>
      <c r="AA270" s="259"/>
      <c r="AB270" s="259"/>
      <c r="AC270" s="259"/>
      <c r="AD270" s="259"/>
      <c r="AE270" s="259"/>
      <c r="AF270" s="259"/>
      <c r="AG270" s="259"/>
      <c r="AH270" s="259"/>
      <c r="AI270" s="259"/>
      <c r="AJ270" s="259"/>
      <c r="AK270" s="259"/>
      <c r="AL270" s="259"/>
      <c r="AM270" s="259"/>
      <c r="AN270" s="259"/>
    </row>
    <row r="271" spans="2:40" x14ac:dyDescent="0.3">
      <c r="B271" s="569"/>
      <c r="C271" s="259"/>
      <c r="D271" s="259"/>
      <c r="E271" s="259"/>
      <c r="F271" s="259"/>
      <c r="G271" s="259"/>
      <c r="H271" s="259"/>
      <c r="I271" s="259"/>
      <c r="J271" s="259"/>
      <c r="K271" s="259"/>
      <c r="L271" s="259"/>
      <c r="M271" s="259"/>
      <c r="N271" s="259"/>
      <c r="O271" s="259"/>
      <c r="P271" s="259"/>
      <c r="Q271" s="259"/>
      <c r="R271" s="259"/>
      <c r="S271" s="259"/>
      <c r="T271" s="259"/>
      <c r="U271" s="259"/>
      <c r="V271" s="259"/>
      <c r="W271" s="259"/>
      <c r="X271" s="259"/>
      <c r="Y271" s="259"/>
      <c r="Z271" s="259"/>
      <c r="AA271" s="259"/>
      <c r="AB271" s="259"/>
      <c r="AC271" s="259"/>
      <c r="AD271" s="259"/>
      <c r="AE271" s="259"/>
      <c r="AF271" s="259"/>
      <c r="AG271" s="259"/>
      <c r="AH271" s="259"/>
      <c r="AI271" s="259"/>
      <c r="AJ271" s="259"/>
      <c r="AK271" s="259"/>
      <c r="AL271" s="259"/>
      <c r="AM271" s="259"/>
      <c r="AN271" s="259"/>
    </row>
    <row r="272" spans="2:40" x14ac:dyDescent="0.3">
      <c r="B272" s="569"/>
      <c r="C272" s="259"/>
      <c r="D272" s="259"/>
      <c r="E272" s="259"/>
      <c r="F272" s="259"/>
      <c r="G272" s="259"/>
      <c r="H272" s="259"/>
      <c r="I272" s="259"/>
      <c r="J272" s="259"/>
      <c r="K272" s="259"/>
      <c r="L272" s="259"/>
      <c r="M272" s="259"/>
      <c r="N272" s="259"/>
      <c r="O272" s="259"/>
      <c r="P272" s="259"/>
      <c r="Q272" s="259"/>
      <c r="R272" s="259"/>
      <c r="S272" s="259"/>
      <c r="T272" s="259"/>
      <c r="U272" s="259"/>
      <c r="V272" s="259"/>
      <c r="W272" s="259"/>
      <c r="X272" s="259"/>
      <c r="Y272" s="259"/>
      <c r="Z272" s="259"/>
      <c r="AA272" s="259"/>
      <c r="AB272" s="259"/>
      <c r="AC272" s="259"/>
      <c r="AD272" s="259"/>
      <c r="AE272" s="259"/>
      <c r="AF272" s="259"/>
      <c r="AG272" s="259"/>
      <c r="AH272" s="259"/>
      <c r="AI272" s="259"/>
      <c r="AJ272" s="259"/>
      <c r="AK272" s="259"/>
      <c r="AL272" s="259"/>
      <c r="AM272" s="259"/>
      <c r="AN272" s="259"/>
    </row>
    <row r="273" spans="2:40" x14ac:dyDescent="0.3">
      <c r="B273" s="569"/>
      <c r="C273" s="259"/>
      <c r="D273" s="259"/>
      <c r="E273" s="259"/>
      <c r="F273" s="259"/>
      <c r="G273" s="259"/>
      <c r="H273" s="259"/>
      <c r="I273" s="259"/>
      <c r="J273" s="259"/>
      <c r="K273" s="259"/>
      <c r="L273" s="259"/>
      <c r="M273" s="259"/>
      <c r="N273" s="259"/>
      <c r="O273" s="259"/>
      <c r="P273" s="259"/>
      <c r="Q273" s="259"/>
      <c r="R273" s="259"/>
      <c r="S273" s="259"/>
      <c r="T273" s="259"/>
      <c r="U273" s="259"/>
      <c r="V273" s="259"/>
      <c r="W273" s="259"/>
      <c r="X273" s="259"/>
      <c r="Y273" s="259"/>
      <c r="Z273" s="259"/>
      <c r="AA273" s="259"/>
      <c r="AB273" s="259"/>
      <c r="AC273" s="259"/>
      <c r="AD273" s="259"/>
      <c r="AE273" s="259"/>
      <c r="AF273" s="259"/>
      <c r="AG273" s="259"/>
      <c r="AH273" s="259"/>
      <c r="AI273" s="259"/>
      <c r="AJ273" s="259"/>
      <c r="AK273" s="259"/>
      <c r="AL273" s="259"/>
      <c r="AM273" s="259"/>
      <c r="AN273" s="259"/>
    </row>
    <row r="274" spans="2:40" x14ac:dyDescent="0.3">
      <c r="B274" s="569"/>
      <c r="C274" s="259"/>
      <c r="D274" s="259"/>
      <c r="E274" s="259"/>
      <c r="F274" s="259"/>
      <c r="G274" s="259"/>
      <c r="H274" s="259"/>
      <c r="I274" s="259"/>
      <c r="J274" s="259"/>
      <c r="K274" s="259"/>
      <c r="L274" s="259"/>
      <c r="M274" s="259"/>
      <c r="N274" s="259"/>
      <c r="O274" s="259"/>
      <c r="P274" s="259"/>
      <c r="Q274" s="259"/>
      <c r="R274" s="259"/>
      <c r="S274" s="259"/>
      <c r="T274" s="259"/>
      <c r="U274" s="259"/>
      <c r="V274" s="259"/>
      <c r="W274" s="259"/>
      <c r="X274" s="259"/>
      <c r="Y274" s="259"/>
      <c r="Z274" s="259"/>
      <c r="AA274" s="259"/>
      <c r="AB274" s="259"/>
      <c r="AC274" s="259"/>
      <c r="AD274" s="259"/>
      <c r="AE274" s="259"/>
      <c r="AF274" s="259"/>
      <c r="AG274" s="259"/>
      <c r="AH274" s="259"/>
      <c r="AI274" s="259"/>
      <c r="AJ274" s="259"/>
      <c r="AK274" s="259"/>
      <c r="AL274" s="259"/>
      <c r="AM274" s="259"/>
      <c r="AN274" s="259"/>
    </row>
    <row r="275" spans="2:40" x14ac:dyDescent="0.3">
      <c r="B275" s="569"/>
      <c r="C275" s="259"/>
      <c r="D275" s="259"/>
      <c r="E275" s="259"/>
      <c r="F275" s="259"/>
      <c r="G275" s="259"/>
      <c r="H275" s="259"/>
      <c r="I275" s="259"/>
      <c r="J275" s="259"/>
      <c r="K275" s="259"/>
      <c r="L275" s="259"/>
      <c r="M275" s="259"/>
      <c r="N275" s="259"/>
      <c r="O275" s="259"/>
      <c r="P275" s="259"/>
      <c r="Q275" s="259"/>
      <c r="R275" s="259"/>
      <c r="S275" s="259"/>
      <c r="T275" s="259"/>
      <c r="U275" s="259"/>
      <c r="V275" s="259"/>
      <c r="W275" s="259"/>
      <c r="X275" s="259"/>
      <c r="Y275" s="259"/>
      <c r="Z275" s="259"/>
      <c r="AA275" s="259"/>
      <c r="AB275" s="259"/>
      <c r="AC275" s="259"/>
      <c r="AD275" s="259"/>
      <c r="AE275" s="259"/>
      <c r="AF275" s="259"/>
      <c r="AG275" s="259"/>
      <c r="AH275" s="259"/>
      <c r="AI275" s="259"/>
      <c r="AJ275" s="259"/>
      <c r="AK275" s="259"/>
      <c r="AL275" s="259"/>
      <c r="AM275" s="259"/>
      <c r="AN275" s="259"/>
    </row>
    <row r="276" spans="2:40" x14ac:dyDescent="0.3">
      <c r="B276" s="569"/>
      <c r="C276" s="259"/>
      <c r="D276" s="259"/>
      <c r="E276" s="259"/>
      <c r="F276" s="259"/>
      <c r="G276" s="259"/>
      <c r="H276" s="259"/>
      <c r="I276" s="259"/>
      <c r="J276" s="259"/>
      <c r="K276" s="259"/>
      <c r="L276" s="259"/>
      <c r="M276" s="259"/>
      <c r="N276" s="259"/>
      <c r="O276" s="259"/>
      <c r="P276" s="259"/>
      <c r="Q276" s="259"/>
      <c r="R276" s="259"/>
      <c r="S276" s="259"/>
      <c r="T276" s="259"/>
      <c r="U276" s="259"/>
      <c r="V276" s="259"/>
      <c r="W276" s="259"/>
      <c r="X276" s="259"/>
      <c r="Y276" s="259"/>
      <c r="Z276" s="259"/>
      <c r="AA276" s="259"/>
      <c r="AB276" s="259"/>
      <c r="AC276" s="259"/>
      <c r="AD276" s="259"/>
      <c r="AE276" s="259"/>
      <c r="AF276" s="259"/>
      <c r="AG276" s="259"/>
      <c r="AH276" s="259"/>
      <c r="AI276" s="259"/>
      <c r="AJ276" s="259"/>
      <c r="AK276" s="259"/>
      <c r="AL276" s="259"/>
      <c r="AM276" s="259"/>
      <c r="AN276" s="259"/>
    </row>
    <row r="277" spans="2:40" x14ac:dyDescent="0.3">
      <c r="B277" s="569"/>
      <c r="C277" s="259"/>
      <c r="D277" s="259"/>
      <c r="E277" s="259"/>
      <c r="F277" s="259"/>
      <c r="G277" s="259"/>
      <c r="H277" s="259"/>
      <c r="I277" s="259"/>
      <c r="J277" s="259"/>
      <c r="K277" s="259"/>
      <c r="L277" s="259"/>
      <c r="M277" s="259"/>
      <c r="N277" s="259"/>
      <c r="O277" s="259"/>
      <c r="P277" s="259"/>
      <c r="Q277" s="259"/>
      <c r="R277" s="259"/>
      <c r="S277" s="259"/>
      <c r="T277" s="259"/>
      <c r="U277" s="259"/>
      <c r="V277" s="259"/>
      <c r="W277" s="259"/>
      <c r="X277" s="259"/>
      <c r="Y277" s="259"/>
      <c r="Z277" s="259"/>
      <c r="AA277" s="259"/>
      <c r="AB277" s="259"/>
      <c r="AC277" s="259"/>
      <c r="AD277" s="259"/>
      <c r="AE277" s="259"/>
      <c r="AF277" s="259"/>
      <c r="AG277" s="259"/>
      <c r="AH277" s="259"/>
      <c r="AI277" s="259"/>
      <c r="AJ277" s="259"/>
      <c r="AK277" s="259"/>
      <c r="AL277" s="259"/>
      <c r="AM277" s="259"/>
      <c r="AN277" s="259"/>
    </row>
    <row r="278" spans="2:40" x14ac:dyDescent="0.3">
      <c r="B278" s="569"/>
      <c r="C278" s="259"/>
      <c r="D278" s="259"/>
      <c r="E278" s="259"/>
      <c r="F278" s="259"/>
      <c r="G278" s="259"/>
      <c r="H278" s="259"/>
      <c r="I278" s="259"/>
      <c r="J278" s="259"/>
      <c r="K278" s="259"/>
      <c r="L278" s="259"/>
      <c r="M278" s="259"/>
      <c r="N278" s="259"/>
      <c r="O278" s="259"/>
      <c r="P278" s="259"/>
      <c r="Q278" s="259"/>
      <c r="R278" s="259"/>
      <c r="S278" s="259"/>
      <c r="T278" s="259"/>
      <c r="U278" s="259"/>
      <c r="V278" s="259"/>
      <c r="W278" s="259"/>
      <c r="X278" s="259"/>
      <c r="Y278" s="259"/>
      <c r="Z278" s="259"/>
      <c r="AA278" s="259"/>
      <c r="AB278" s="259"/>
      <c r="AC278" s="259"/>
      <c r="AD278" s="259"/>
      <c r="AE278" s="259"/>
      <c r="AF278" s="259"/>
      <c r="AG278" s="259"/>
      <c r="AH278" s="259"/>
      <c r="AI278" s="259"/>
      <c r="AJ278" s="259"/>
      <c r="AK278" s="259"/>
      <c r="AL278" s="259"/>
      <c r="AM278" s="259"/>
      <c r="AN278" s="259"/>
    </row>
    <row r="279" spans="2:40" x14ac:dyDescent="0.3">
      <c r="B279" s="569"/>
      <c r="C279" s="259"/>
      <c r="D279" s="259"/>
      <c r="E279" s="259"/>
      <c r="F279" s="259"/>
      <c r="G279" s="259"/>
      <c r="H279" s="259"/>
      <c r="I279" s="259"/>
      <c r="J279" s="259"/>
      <c r="K279" s="259"/>
      <c r="L279" s="259"/>
      <c r="M279" s="259"/>
      <c r="N279" s="259"/>
      <c r="O279" s="259"/>
      <c r="P279" s="259"/>
      <c r="Q279" s="259"/>
      <c r="R279" s="259"/>
      <c r="S279" s="259"/>
      <c r="T279" s="259"/>
      <c r="U279" s="259"/>
      <c r="V279" s="259"/>
      <c r="W279" s="259"/>
      <c r="X279" s="259"/>
      <c r="Y279" s="259"/>
      <c r="Z279" s="259"/>
      <c r="AA279" s="259"/>
      <c r="AB279" s="259"/>
      <c r="AC279" s="259"/>
      <c r="AD279" s="259"/>
      <c r="AE279" s="259"/>
      <c r="AF279" s="259"/>
      <c r="AG279" s="259"/>
      <c r="AH279" s="259"/>
      <c r="AI279" s="259"/>
      <c r="AJ279" s="259"/>
      <c r="AK279" s="259"/>
      <c r="AL279" s="259"/>
      <c r="AM279" s="259"/>
      <c r="AN279" s="259"/>
    </row>
    <row r="280" spans="2:40" x14ac:dyDescent="0.3">
      <c r="B280" s="569"/>
      <c r="C280" s="259"/>
      <c r="D280" s="259"/>
      <c r="E280" s="259"/>
      <c r="F280" s="259"/>
      <c r="G280" s="259"/>
      <c r="H280" s="259"/>
      <c r="I280" s="259"/>
      <c r="J280" s="259"/>
      <c r="K280" s="259"/>
      <c r="L280" s="259"/>
      <c r="M280" s="259"/>
      <c r="N280" s="259"/>
      <c r="O280" s="259"/>
      <c r="P280" s="259"/>
      <c r="Q280" s="259"/>
      <c r="R280" s="259"/>
      <c r="S280" s="259"/>
      <c r="T280" s="259"/>
      <c r="U280" s="259"/>
      <c r="V280" s="259"/>
      <c r="W280" s="259"/>
      <c r="X280" s="259"/>
      <c r="Y280" s="259"/>
      <c r="Z280" s="259"/>
      <c r="AA280" s="259"/>
      <c r="AB280" s="259"/>
      <c r="AC280" s="259"/>
      <c r="AD280" s="259"/>
      <c r="AE280" s="259"/>
      <c r="AF280" s="259"/>
      <c r="AG280" s="259"/>
      <c r="AH280" s="259"/>
      <c r="AI280" s="259"/>
      <c r="AJ280" s="259"/>
      <c r="AK280" s="259"/>
      <c r="AL280" s="259"/>
      <c r="AM280" s="259"/>
      <c r="AN280" s="259"/>
    </row>
    <row r="281" spans="2:40" x14ac:dyDescent="0.3">
      <c r="B281" s="569"/>
      <c r="C281" s="259"/>
      <c r="D281" s="259"/>
      <c r="E281" s="259"/>
      <c r="F281" s="259"/>
      <c r="G281" s="259"/>
      <c r="H281" s="259"/>
      <c r="I281" s="259"/>
      <c r="J281" s="259"/>
      <c r="K281" s="259"/>
      <c r="L281" s="259"/>
      <c r="M281" s="259"/>
      <c r="N281" s="259"/>
      <c r="O281" s="259"/>
      <c r="P281" s="259"/>
      <c r="Q281" s="259"/>
      <c r="R281" s="259"/>
      <c r="S281" s="259"/>
      <c r="T281" s="259"/>
      <c r="U281" s="259"/>
      <c r="V281" s="259"/>
      <c r="W281" s="259"/>
      <c r="X281" s="259"/>
      <c r="Y281" s="259"/>
      <c r="Z281" s="259"/>
      <c r="AA281" s="259"/>
      <c r="AB281" s="259"/>
      <c r="AC281" s="259"/>
      <c r="AD281" s="259"/>
      <c r="AE281" s="259"/>
      <c r="AF281" s="259"/>
      <c r="AG281" s="259"/>
      <c r="AH281" s="259"/>
      <c r="AI281" s="259"/>
      <c r="AJ281" s="259"/>
      <c r="AK281" s="259"/>
      <c r="AL281" s="259"/>
      <c r="AM281" s="259"/>
      <c r="AN281" s="259"/>
    </row>
    <row r="282" spans="2:40" x14ac:dyDescent="0.3">
      <c r="B282" s="569"/>
      <c r="C282" s="259"/>
      <c r="D282" s="259"/>
      <c r="E282" s="259"/>
      <c r="F282" s="259"/>
      <c r="G282" s="259"/>
      <c r="H282" s="259"/>
      <c r="I282" s="259"/>
      <c r="J282" s="259"/>
      <c r="K282" s="259"/>
      <c r="L282" s="259"/>
      <c r="M282" s="259"/>
      <c r="N282" s="259"/>
      <c r="O282" s="259"/>
      <c r="P282" s="259"/>
      <c r="Q282" s="259"/>
      <c r="R282" s="259"/>
      <c r="S282" s="259"/>
      <c r="T282" s="259"/>
      <c r="U282" s="259"/>
      <c r="V282" s="259"/>
      <c r="W282" s="259"/>
      <c r="X282" s="259"/>
      <c r="Y282" s="259"/>
      <c r="Z282" s="259"/>
      <c r="AA282" s="259"/>
      <c r="AB282" s="259"/>
      <c r="AC282" s="259"/>
      <c r="AD282" s="259"/>
      <c r="AE282" s="259"/>
      <c r="AF282" s="259"/>
      <c r="AG282" s="259"/>
      <c r="AH282" s="259"/>
      <c r="AI282" s="259"/>
      <c r="AJ282" s="259"/>
      <c r="AK282" s="259"/>
      <c r="AL282" s="259"/>
      <c r="AM282" s="259"/>
      <c r="AN282" s="259"/>
    </row>
    <row r="283" spans="2:40" x14ac:dyDescent="0.3">
      <c r="B283" s="569"/>
      <c r="C283" s="259"/>
      <c r="D283" s="259"/>
      <c r="E283" s="259"/>
      <c r="F283" s="259"/>
      <c r="G283" s="259"/>
      <c r="H283" s="259"/>
      <c r="I283" s="259"/>
      <c r="J283" s="259"/>
      <c r="K283" s="259"/>
      <c r="L283" s="259"/>
      <c r="M283" s="259"/>
      <c r="N283" s="259"/>
      <c r="O283" s="259"/>
      <c r="P283" s="259"/>
      <c r="Q283" s="259"/>
      <c r="R283" s="259"/>
      <c r="S283" s="259"/>
      <c r="T283" s="259"/>
      <c r="U283" s="259"/>
      <c r="V283" s="259"/>
      <c r="W283" s="259"/>
      <c r="X283" s="259"/>
      <c r="Y283" s="259"/>
      <c r="Z283" s="259"/>
      <c r="AA283" s="259"/>
      <c r="AB283" s="259"/>
      <c r="AC283" s="259"/>
      <c r="AD283" s="259"/>
      <c r="AE283" s="259"/>
      <c r="AF283" s="259"/>
      <c r="AG283" s="259"/>
      <c r="AH283" s="259"/>
      <c r="AI283" s="259"/>
      <c r="AJ283" s="259"/>
      <c r="AK283" s="259"/>
      <c r="AL283" s="259"/>
      <c r="AM283" s="259"/>
      <c r="AN283" s="259"/>
    </row>
    <row r="284" spans="2:40" x14ac:dyDescent="0.3">
      <c r="B284" s="569"/>
      <c r="C284" s="259"/>
      <c r="D284" s="259"/>
      <c r="E284" s="259"/>
      <c r="F284" s="259"/>
      <c r="G284" s="259"/>
      <c r="H284" s="259"/>
      <c r="I284" s="259"/>
      <c r="J284" s="259"/>
      <c r="K284" s="259"/>
      <c r="L284" s="259"/>
      <c r="M284" s="259"/>
      <c r="N284" s="259"/>
      <c r="O284" s="259"/>
      <c r="P284" s="259"/>
      <c r="Q284" s="259"/>
      <c r="R284" s="259"/>
      <c r="S284" s="259"/>
      <c r="T284" s="259"/>
      <c r="U284" s="259"/>
      <c r="V284" s="259"/>
      <c r="W284" s="259"/>
      <c r="X284" s="259"/>
      <c r="Y284" s="259"/>
      <c r="Z284" s="259"/>
      <c r="AA284" s="259"/>
      <c r="AB284" s="259"/>
      <c r="AC284" s="259"/>
      <c r="AD284" s="259"/>
      <c r="AE284" s="259"/>
      <c r="AF284" s="259"/>
      <c r="AG284" s="259"/>
      <c r="AH284" s="259"/>
      <c r="AI284" s="259"/>
      <c r="AJ284" s="259"/>
      <c r="AK284" s="259"/>
      <c r="AL284" s="259"/>
      <c r="AM284" s="259"/>
      <c r="AN284" s="259"/>
    </row>
    <row r="285" spans="2:40" x14ac:dyDescent="0.3">
      <c r="B285" s="569"/>
      <c r="C285" s="259"/>
      <c r="D285" s="259"/>
      <c r="E285" s="259"/>
      <c r="F285" s="259"/>
      <c r="G285" s="259"/>
      <c r="H285" s="259"/>
      <c r="I285" s="259"/>
      <c r="J285" s="259"/>
      <c r="K285" s="259"/>
      <c r="L285" s="259"/>
      <c r="M285" s="259"/>
      <c r="N285" s="259"/>
      <c r="O285" s="259"/>
      <c r="P285" s="259"/>
      <c r="Q285" s="259"/>
      <c r="R285" s="259"/>
      <c r="S285" s="259"/>
      <c r="T285" s="259"/>
      <c r="U285" s="259"/>
      <c r="V285" s="259"/>
      <c r="W285" s="259"/>
      <c r="X285" s="259"/>
      <c r="Y285" s="259"/>
      <c r="Z285" s="259"/>
      <c r="AA285" s="259"/>
      <c r="AB285" s="259"/>
      <c r="AC285" s="259"/>
      <c r="AD285" s="259"/>
      <c r="AE285" s="259"/>
      <c r="AF285" s="259"/>
      <c r="AG285" s="259"/>
      <c r="AH285" s="259"/>
      <c r="AI285" s="259"/>
      <c r="AJ285" s="259"/>
      <c r="AK285" s="259"/>
      <c r="AL285" s="259"/>
      <c r="AM285" s="259"/>
      <c r="AN285" s="259"/>
    </row>
    <row r="286" spans="2:40" x14ac:dyDescent="0.3">
      <c r="B286" s="569"/>
      <c r="C286" s="259"/>
      <c r="D286" s="259"/>
      <c r="E286" s="259"/>
      <c r="F286" s="259"/>
      <c r="G286" s="259"/>
      <c r="H286" s="259"/>
      <c r="I286" s="259"/>
      <c r="J286" s="259"/>
      <c r="K286" s="259"/>
      <c r="L286" s="259"/>
      <c r="M286" s="259"/>
      <c r="N286" s="259"/>
      <c r="O286" s="259"/>
      <c r="P286" s="259"/>
      <c r="Q286" s="259"/>
      <c r="R286" s="259"/>
      <c r="S286" s="259"/>
      <c r="T286" s="259"/>
      <c r="U286" s="259"/>
      <c r="V286" s="259"/>
      <c r="W286" s="259"/>
      <c r="X286" s="259"/>
      <c r="Y286" s="259"/>
      <c r="Z286" s="259"/>
      <c r="AA286" s="259"/>
      <c r="AB286" s="259"/>
      <c r="AC286" s="259"/>
      <c r="AD286" s="259"/>
      <c r="AE286" s="259"/>
      <c r="AF286" s="259"/>
      <c r="AG286" s="259"/>
      <c r="AH286" s="259"/>
      <c r="AI286" s="259"/>
      <c r="AJ286" s="259"/>
      <c r="AK286" s="259"/>
      <c r="AL286" s="259"/>
      <c r="AM286" s="259"/>
      <c r="AN286" s="259"/>
    </row>
    <row r="287" spans="2:40" x14ac:dyDescent="0.3">
      <c r="B287" s="569"/>
      <c r="C287" s="259"/>
      <c r="D287" s="259"/>
      <c r="E287" s="259"/>
      <c r="F287" s="259"/>
      <c r="G287" s="259"/>
      <c r="H287" s="259"/>
      <c r="I287" s="259"/>
      <c r="J287" s="259"/>
      <c r="K287" s="259"/>
      <c r="L287" s="259"/>
      <c r="M287" s="259"/>
      <c r="N287" s="259"/>
      <c r="O287" s="259"/>
      <c r="P287" s="259"/>
      <c r="Q287" s="259"/>
      <c r="R287" s="259"/>
      <c r="S287" s="259"/>
      <c r="T287" s="259"/>
      <c r="U287" s="259"/>
      <c r="V287" s="259"/>
      <c r="W287" s="259"/>
      <c r="X287" s="259"/>
      <c r="Y287" s="259"/>
      <c r="Z287" s="259"/>
      <c r="AA287" s="259"/>
      <c r="AB287" s="259"/>
      <c r="AC287" s="259"/>
      <c r="AD287" s="259"/>
      <c r="AE287" s="259"/>
      <c r="AF287" s="259"/>
      <c r="AG287" s="259"/>
      <c r="AH287" s="259"/>
      <c r="AI287" s="259"/>
      <c r="AJ287" s="259"/>
      <c r="AK287" s="259"/>
      <c r="AL287" s="259"/>
      <c r="AM287" s="259"/>
      <c r="AN287" s="259"/>
    </row>
    <row r="288" spans="2:40" x14ac:dyDescent="0.3">
      <c r="B288" s="569"/>
      <c r="C288" s="259"/>
      <c r="D288" s="259"/>
      <c r="E288" s="259"/>
      <c r="F288" s="259"/>
      <c r="G288" s="259"/>
      <c r="H288" s="259"/>
      <c r="I288" s="259"/>
      <c r="J288" s="259"/>
      <c r="K288" s="259"/>
      <c r="L288" s="259"/>
      <c r="M288" s="259"/>
      <c r="N288" s="259"/>
      <c r="O288" s="259"/>
      <c r="P288" s="259"/>
      <c r="Q288" s="259"/>
      <c r="R288" s="259"/>
      <c r="S288" s="259"/>
      <c r="T288" s="259"/>
      <c r="U288" s="259"/>
      <c r="V288" s="259"/>
      <c r="W288" s="259"/>
      <c r="X288" s="259"/>
      <c r="Y288" s="259"/>
      <c r="Z288" s="259"/>
      <c r="AA288" s="259"/>
      <c r="AB288" s="259"/>
      <c r="AC288" s="259"/>
      <c r="AD288" s="259"/>
      <c r="AE288" s="259"/>
      <c r="AF288" s="259"/>
      <c r="AG288" s="259"/>
      <c r="AH288" s="259"/>
      <c r="AI288" s="259"/>
      <c r="AJ288" s="259"/>
      <c r="AK288" s="259"/>
      <c r="AL288" s="259"/>
      <c r="AM288" s="259"/>
      <c r="AN288" s="259"/>
    </row>
    <row r="289" spans="2:40" x14ac:dyDescent="0.3">
      <c r="B289" s="569"/>
      <c r="C289" s="259"/>
      <c r="D289" s="259"/>
      <c r="E289" s="259"/>
      <c r="F289" s="259"/>
      <c r="G289" s="259"/>
      <c r="H289" s="259"/>
      <c r="I289" s="259"/>
      <c r="J289" s="259"/>
      <c r="K289" s="259"/>
      <c r="L289" s="259"/>
      <c r="M289" s="259"/>
      <c r="N289" s="259"/>
      <c r="O289" s="259"/>
      <c r="P289" s="259"/>
      <c r="Q289" s="259"/>
      <c r="R289" s="259"/>
      <c r="S289" s="259"/>
      <c r="T289" s="259"/>
      <c r="U289" s="259"/>
      <c r="V289" s="259"/>
      <c r="W289" s="259"/>
      <c r="X289" s="259"/>
      <c r="Y289" s="259"/>
      <c r="Z289" s="259"/>
      <c r="AA289" s="259"/>
      <c r="AB289" s="259"/>
      <c r="AC289" s="259"/>
      <c r="AD289" s="259"/>
      <c r="AE289" s="259"/>
      <c r="AF289" s="259"/>
      <c r="AG289" s="259"/>
      <c r="AH289" s="259"/>
      <c r="AI289" s="259"/>
      <c r="AJ289" s="259"/>
      <c r="AK289" s="259"/>
      <c r="AL289" s="259"/>
      <c r="AM289" s="259"/>
      <c r="AN289" s="259"/>
    </row>
    <row r="290" spans="2:40" x14ac:dyDescent="0.3">
      <c r="B290" s="569"/>
      <c r="C290" s="259"/>
      <c r="D290" s="259"/>
      <c r="E290" s="259"/>
      <c r="F290" s="259"/>
      <c r="G290" s="259"/>
      <c r="H290" s="259"/>
      <c r="I290" s="259"/>
      <c r="J290" s="259"/>
      <c r="K290" s="259"/>
      <c r="L290" s="259"/>
      <c r="M290" s="259"/>
      <c r="N290" s="259"/>
      <c r="O290" s="259"/>
      <c r="P290" s="259"/>
      <c r="Q290" s="259"/>
      <c r="R290" s="259"/>
      <c r="S290" s="259"/>
      <c r="T290" s="259"/>
      <c r="U290" s="259"/>
      <c r="V290" s="259"/>
      <c r="W290" s="259"/>
      <c r="X290" s="259"/>
      <c r="Y290" s="259"/>
      <c r="Z290" s="259"/>
      <c r="AA290" s="259"/>
      <c r="AB290" s="259"/>
      <c r="AC290" s="259"/>
      <c r="AD290" s="259"/>
      <c r="AE290" s="259"/>
      <c r="AF290" s="259"/>
      <c r="AG290" s="259"/>
      <c r="AH290" s="259"/>
      <c r="AI290" s="259"/>
      <c r="AJ290" s="259"/>
      <c r="AK290" s="259"/>
      <c r="AL290" s="259"/>
      <c r="AM290" s="259"/>
      <c r="AN290" s="259"/>
    </row>
    <row r="291" spans="2:40" x14ac:dyDescent="0.3">
      <c r="B291" s="569"/>
      <c r="C291" s="259"/>
      <c r="D291" s="259"/>
      <c r="E291" s="259"/>
      <c r="F291" s="259"/>
      <c r="G291" s="259"/>
      <c r="H291" s="259"/>
      <c r="I291" s="259"/>
      <c r="J291" s="259"/>
      <c r="K291" s="259"/>
      <c r="L291" s="259"/>
      <c r="M291" s="259"/>
      <c r="N291" s="259"/>
      <c r="O291" s="259"/>
      <c r="P291" s="259"/>
      <c r="Q291" s="259"/>
      <c r="R291" s="259"/>
      <c r="S291" s="259"/>
      <c r="T291" s="259"/>
      <c r="U291" s="259"/>
      <c r="V291" s="259"/>
      <c r="W291" s="259"/>
      <c r="X291" s="259"/>
      <c r="Y291" s="259"/>
      <c r="Z291" s="259"/>
      <c r="AA291" s="259"/>
      <c r="AB291" s="259"/>
      <c r="AC291" s="259"/>
      <c r="AD291" s="259"/>
      <c r="AE291" s="259"/>
      <c r="AF291" s="259"/>
      <c r="AG291" s="259"/>
      <c r="AH291" s="259"/>
      <c r="AI291" s="259"/>
      <c r="AJ291" s="259"/>
      <c r="AK291" s="259"/>
      <c r="AL291" s="259"/>
      <c r="AM291" s="259"/>
      <c r="AN291" s="259"/>
    </row>
    <row r="292" spans="2:40" x14ac:dyDescent="0.3">
      <c r="B292" s="569"/>
      <c r="C292" s="259"/>
      <c r="D292" s="259"/>
      <c r="E292" s="259"/>
      <c r="F292" s="259"/>
      <c r="G292" s="259"/>
      <c r="H292" s="259"/>
      <c r="I292" s="259"/>
      <c r="J292" s="259"/>
      <c r="K292" s="259"/>
      <c r="L292" s="259"/>
      <c r="M292" s="259"/>
      <c r="N292" s="259"/>
      <c r="O292" s="259"/>
      <c r="P292" s="259"/>
      <c r="Q292" s="259"/>
      <c r="R292" s="259"/>
      <c r="S292" s="259"/>
      <c r="T292" s="259"/>
      <c r="U292" s="259"/>
      <c r="V292" s="259"/>
      <c r="W292" s="259"/>
      <c r="X292" s="259"/>
      <c r="Y292" s="259"/>
      <c r="Z292" s="259"/>
      <c r="AA292" s="259"/>
      <c r="AB292" s="259"/>
      <c r="AC292" s="259"/>
      <c r="AD292" s="259"/>
      <c r="AE292" s="259"/>
      <c r="AF292" s="259"/>
      <c r="AG292" s="259"/>
      <c r="AH292" s="259"/>
      <c r="AI292" s="259"/>
      <c r="AJ292" s="259"/>
      <c r="AK292" s="259"/>
      <c r="AL292" s="259"/>
      <c r="AM292" s="259"/>
      <c r="AN292" s="259"/>
    </row>
    <row r="293" spans="2:40" x14ac:dyDescent="0.3">
      <c r="B293" s="569"/>
      <c r="C293" s="259"/>
      <c r="D293" s="259"/>
      <c r="E293" s="259"/>
      <c r="F293" s="259"/>
      <c r="G293" s="259"/>
      <c r="H293" s="259"/>
      <c r="I293" s="259"/>
      <c r="J293" s="259"/>
      <c r="K293" s="259"/>
      <c r="L293" s="259"/>
      <c r="M293" s="259"/>
      <c r="N293" s="259"/>
      <c r="O293" s="259"/>
      <c r="P293" s="259"/>
      <c r="Q293" s="259"/>
      <c r="R293" s="259"/>
      <c r="S293" s="259"/>
      <c r="T293" s="259"/>
      <c r="U293" s="259"/>
      <c r="V293" s="259"/>
      <c r="W293" s="259"/>
      <c r="X293" s="259"/>
      <c r="Y293" s="259"/>
      <c r="Z293" s="259"/>
      <c r="AA293" s="259"/>
      <c r="AB293" s="259"/>
      <c r="AC293" s="259"/>
      <c r="AD293" s="259"/>
      <c r="AE293" s="259"/>
      <c r="AF293" s="259"/>
      <c r="AG293" s="259"/>
      <c r="AH293" s="259"/>
      <c r="AI293" s="259"/>
      <c r="AJ293" s="259"/>
      <c r="AK293" s="259"/>
      <c r="AL293" s="259"/>
      <c r="AM293" s="259"/>
      <c r="AN293" s="259"/>
    </row>
    <row r="294" spans="2:40" x14ac:dyDescent="0.3">
      <c r="B294" s="569"/>
      <c r="C294" s="259"/>
      <c r="D294" s="259"/>
      <c r="E294" s="259"/>
      <c r="F294" s="259"/>
      <c r="G294" s="259"/>
      <c r="H294" s="259"/>
      <c r="I294" s="259"/>
      <c r="J294" s="259"/>
      <c r="K294" s="259"/>
      <c r="L294" s="259"/>
      <c r="M294" s="259"/>
      <c r="N294" s="259"/>
      <c r="O294" s="259"/>
      <c r="P294" s="259"/>
      <c r="Q294" s="259"/>
      <c r="R294" s="259"/>
      <c r="S294" s="259"/>
      <c r="T294" s="259"/>
      <c r="U294" s="259"/>
      <c r="V294" s="259"/>
      <c r="W294" s="259"/>
      <c r="X294" s="259"/>
      <c r="Y294" s="259"/>
      <c r="Z294" s="259"/>
      <c r="AA294" s="259"/>
      <c r="AB294" s="259"/>
      <c r="AC294" s="259"/>
      <c r="AD294" s="259"/>
      <c r="AE294" s="259"/>
      <c r="AF294" s="259"/>
      <c r="AG294" s="259"/>
      <c r="AH294" s="259"/>
      <c r="AI294" s="259"/>
      <c r="AJ294" s="259"/>
      <c r="AK294" s="259"/>
      <c r="AL294" s="259"/>
      <c r="AM294" s="259"/>
      <c r="AN294" s="259"/>
    </row>
    <row r="295" spans="2:40" x14ac:dyDescent="0.3">
      <c r="B295" s="569"/>
      <c r="C295" s="259"/>
      <c r="D295" s="259"/>
      <c r="E295" s="259"/>
      <c r="F295" s="259"/>
      <c r="G295" s="259"/>
      <c r="H295" s="259"/>
      <c r="I295" s="259"/>
      <c r="J295" s="259"/>
      <c r="K295" s="259"/>
      <c r="L295" s="259"/>
      <c r="M295" s="259"/>
      <c r="N295" s="259"/>
      <c r="O295" s="259"/>
      <c r="P295" s="259"/>
      <c r="Q295" s="259"/>
      <c r="R295" s="259"/>
      <c r="S295" s="259"/>
      <c r="T295" s="259"/>
      <c r="U295" s="259"/>
      <c r="V295" s="259"/>
      <c r="W295" s="259"/>
      <c r="X295" s="259"/>
      <c r="Y295" s="259"/>
      <c r="Z295" s="259"/>
      <c r="AA295" s="259"/>
      <c r="AB295" s="259"/>
      <c r="AC295" s="259"/>
      <c r="AD295" s="259"/>
      <c r="AE295" s="259"/>
      <c r="AF295" s="259"/>
      <c r="AG295" s="259"/>
      <c r="AH295" s="259"/>
      <c r="AI295" s="259"/>
      <c r="AJ295" s="259"/>
      <c r="AK295" s="259"/>
      <c r="AL295" s="259"/>
      <c r="AM295" s="259"/>
      <c r="AN295" s="259"/>
    </row>
    <row r="296" spans="2:40" x14ac:dyDescent="0.3">
      <c r="B296" s="569"/>
      <c r="C296" s="259"/>
      <c r="D296" s="259"/>
      <c r="E296" s="259"/>
      <c r="F296" s="259"/>
      <c r="G296" s="259"/>
      <c r="H296" s="259"/>
      <c r="I296" s="259"/>
      <c r="J296" s="259"/>
      <c r="K296" s="259"/>
      <c r="L296" s="259"/>
      <c r="M296" s="259"/>
      <c r="N296" s="259"/>
      <c r="O296" s="259"/>
      <c r="P296" s="259"/>
      <c r="Q296" s="259"/>
      <c r="R296" s="259"/>
      <c r="S296" s="259"/>
      <c r="T296" s="259"/>
      <c r="U296" s="259"/>
      <c r="V296" s="259"/>
      <c r="W296" s="259"/>
      <c r="X296" s="259"/>
      <c r="Y296" s="259"/>
      <c r="Z296" s="259"/>
      <c r="AA296" s="259"/>
      <c r="AB296" s="259"/>
      <c r="AC296" s="259"/>
      <c r="AD296" s="259"/>
      <c r="AE296" s="259"/>
      <c r="AF296" s="259"/>
      <c r="AG296" s="259"/>
      <c r="AH296" s="259"/>
      <c r="AI296" s="259"/>
      <c r="AJ296" s="259"/>
      <c r="AK296" s="259"/>
      <c r="AL296" s="259"/>
      <c r="AM296" s="259"/>
      <c r="AN296" s="259"/>
    </row>
    <row r="297" spans="2:40" x14ac:dyDescent="0.3">
      <c r="B297" s="569"/>
      <c r="C297" s="259"/>
      <c r="D297" s="259"/>
      <c r="E297" s="259"/>
      <c r="F297" s="259"/>
      <c r="G297" s="259"/>
      <c r="H297" s="259"/>
      <c r="I297" s="259"/>
      <c r="J297" s="259"/>
      <c r="K297" s="259"/>
      <c r="L297" s="259"/>
      <c r="M297" s="259"/>
      <c r="N297" s="259"/>
      <c r="O297" s="259"/>
      <c r="P297" s="259"/>
      <c r="Q297" s="259"/>
      <c r="R297" s="259"/>
      <c r="S297" s="259"/>
      <c r="T297" s="259"/>
      <c r="U297" s="259"/>
      <c r="V297" s="259"/>
      <c r="W297" s="259"/>
      <c r="X297" s="259"/>
      <c r="Y297" s="259"/>
      <c r="Z297" s="259"/>
      <c r="AA297" s="259"/>
      <c r="AB297" s="259"/>
      <c r="AC297" s="259"/>
      <c r="AD297" s="259"/>
      <c r="AE297" s="259"/>
      <c r="AF297" s="259"/>
      <c r="AG297" s="259"/>
      <c r="AH297" s="259"/>
      <c r="AI297" s="259"/>
      <c r="AJ297" s="259"/>
      <c r="AK297" s="259"/>
      <c r="AL297" s="259"/>
      <c r="AM297" s="259"/>
      <c r="AN297" s="259"/>
    </row>
    <row r="298" spans="2:40" x14ac:dyDescent="0.3">
      <c r="B298" s="569"/>
      <c r="C298" s="259"/>
      <c r="D298" s="259"/>
      <c r="E298" s="259"/>
      <c r="F298" s="259"/>
      <c r="G298" s="259"/>
      <c r="H298" s="259"/>
      <c r="I298" s="259"/>
      <c r="J298" s="259"/>
      <c r="K298" s="259"/>
      <c r="L298" s="259"/>
      <c r="M298" s="259"/>
      <c r="N298" s="259"/>
      <c r="O298" s="259"/>
      <c r="P298" s="259"/>
      <c r="Q298" s="259"/>
      <c r="R298" s="259"/>
      <c r="S298" s="259"/>
      <c r="T298" s="259"/>
      <c r="U298" s="259"/>
      <c r="V298" s="259"/>
      <c r="W298" s="259"/>
      <c r="X298" s="259"/>
      <c r="Y298" s="259"/>
      <c r="Z298" s="259"/>
      <c r="AA298" s="259"/>
      <c r="AB298" s="259"/>
      <c r="AC298" s="259"/>
      <c r="AD298" s="259"/>
      <c r="AE298" s="259"/>
      <c r="AF298" s="259"/>
      <c r="AG298" s="259"/>
      <c r="AH298" s="259"/>
      <c r="AI298" s="259"/>
      <c r="AJ298" s="259"/>
      <c r="AK298" s="259"/>
      <c r="AL298" s="259"/>
      <c r="AM298" s="259"/>
      <c r="AN298" s="259"/>
    </row>
    <row r="299" spans="2:40" x14ac:dyDescent="0.3">
      <c r="B299" s="569"/>
      <c r="C299" s="259"/>
      <c r="D299" s="259"/>
      <c r="E299" s="259"/>
      <c r="F299" s="259"/>
      <c r="G299" s="259"/>
      <c r="H299" s="259"/>
      <c r="I299" s="259"/>
      <c r="J299" s="259"/>
      <c r="K299" s="259"/>
      <c r="L299" s="259"/>
      <c r="M299" s="259"/>
      <c r="N299" s="259"/>
      <c r="O299" s="259"/>
      <c r="P299" s="259"/>
      <c r="Q299" s="259"/>
      <c r="R299" s="259"/>
      <c r="S299" s="259"/>
      <c r="T299" s="259"/>
      <c r="U299" s="259"/>
      <c r="V299" s="259"/>
      <c r="W299" s="259"/>
      <c r="X299" s="259"/>
      <c r="Y299" s="259"/>
      <c r="Z299" s="259"/>
      <c r="AA299" s="259"/>
      <c r="AB299" s="259"/>
      <c r="AC299" s="259"/>
      <c r="AD299" s="259"/>
      <c r="AE299" s="259"/>
      <c r="AF299" s="259"/>
      <c r="AG299" s="259"/>
      <c r="AH299" s="259"/>
      <c r="AI299" s="259"/>
      <c r="AJ299" s="259"/>
      <c r="AK299" s="259"/>
      <c r="AL299" s="259"/>
      <c r="AM299" s="259"/>
      <c r="AN299" s="259"/>
    </row>
  </sheetData>
  <sheetProtection formatCells="0" insertRows="0"/>
  <dataConsolidate/>
  <customSheetViews>
    <customSheetView guid="{737FBFD5-CE93-4961-AB5C-F35422E126FB}" showPageBreaks="1" showGridLines="0" printArea="1">
      <selection activeCell="V20" sqref="V20"/>
      <rowBreaks count="1" manualBreakCount="1">
        <brk id="16" min="1" max="41" man="1"/>
      </rowBreaks>
      <pageMargins left="0.7" right="0.45" top="0.75" bottom="0.5" header="0.3" footer="0.3"/>
      <pageSetup scale="81" orientation="portrait" r:id="rId1"/>
    </customSheetView>
    <customSheetView guid="{EDBCCE45-0D94-4979-AAEC-2B9EE54B95A8}" showPageBreaks="1" showGridLines="0" printArea="1">
      <selection activeCell="C5" sqref="C5:AP6"/>
      <rowBreaks count="1" manualBreakCount="1">
        <brk id="16" min="1" max="41" man="1"/>
      </rowBreaks>
      <pageMargins left="0.7" right="0.45" top="0.75" bottom="0.5" header="0.3" footer="0.3"/>
      <pageSetup scale="81" orientation="portrait" r:id="rId2"/>
    </customSheetView>
  </customSheetViews>
  <mergeCells count="12">
    <mergeCell ref="C13:Y13"/>
    <mergeCell ref="AA13:AP13"/>
    <mergeCell ref="C15:R15"/>
    <mergeCell ref="T15:AF15"/>
    <mergeCell ref="AH15:AM15"/>
    <mergeCell ref="B1:AP2"/>
    <mergeCell ref="C5:AP6"/>
    <mergeCell ref="C8:R8"/>
    <mergeCell ref="AA8:AJ8"/>
    <mergeCell ref="C10:R10"/>
    <mergeCell ref="T10:AF10"/>
    <mergeCell ref="AH10:AM10"/>
  </mergeCells>
  <pageMargins left="0.7" right="0.45" top="0.75" bottom="0.5" header="0.3" footer="0.3"/>
  <pageSetup scale="81" orientation="portrait" r:id="rId3"/>
  <rowBreaks count="1" manualBreakCount="1">
    <brk id="16" min="1" max="41"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61"/>
  <sheetViews>
    <sheetView topLeftCell="A21" zoomScaleNormal="100" workbookViewId="0">
      <selection activeCell="AE16" sqref="AE16"/>
    </sheetView>
  </sheetViews>
  <sheetFormatPr defaultColWidth="14" defaultRowHeight="15" customHeight="1" x14ac:dyDescent="0.25"/>
  <cols>
    <col min="1" max="2" width="2.33203125" style="1005" customWidth="1"/>
    <col min="3" max="4" width="2.44140625" style="1005" customWidth="1"/>
    <col min="5" max="5" width="2.33203125" style="1005" customWidth="1"/>
    <col min="6" max="6" width="4.33203125" style="1005" customWidth="1"/>
    <col min="7" max="20" width="2.33203125" style="1005" customWidth="1"/>
    <col min="21" max="21" width="27.33203125" style="1005" customWidth="1"/>
    <col min="22" max="22" width="4.44140625" style="1005" customWidth="1"/>
    <col min="23" max="27" width="2.33203125" style="1005" customWidth="1"/>
    <col min="28" max="28" width="5.6640625" style="1005" customWidth="1"/>
    <col min="29" max="29" width="2.33203125" style="1005" customWidth="1"/>
    <col min="30" max="16384" width="14" style="1005"/>
  </cols>
  <sheetData>
    <row r="1" spans="1:31" ht="15" customHeight="1" x14ac:dyDescent="0.25">
      <c r="A1" s="1725" t="s">
        <v>1186</v>
      </c>
      <c r="B1" s="1708"/>
      <c r="C1" s="1708"/>
      <c r="D1" s="1708"/>
      <c r="E1" s="1708"/>
      <c r="F1" s="1708"/>
      <c r="G1" s="1708"/>
      <c r="H1" s="1708"/>
      <c r="I1" s="1708"/>
      <c r="J1" s="1708"/>
      <c r="K1" s="1708"/>
      <c r="L1" s="1708"/>
      <c r="M1" s="1708"/>
      <c r="N1" s="1708"/>
      <c r="O1" s="1708"/>
      <c r="P1" s="1708"/>
      <c r="Q1" s="1708"/>
      <c r="R1" s="1708"/>
      <c r="S1" s="1708"/>
      <c r="T1" s="1708"/>
      <c r="U1" s="1708"/>
      <c r="V1" s="1708"/>
      <c r="W1" s="1708"/>
      <c r="X1" s="1708"/>
      <c r="Y1" s="1708"/>
      <c r="Z1" s="1708"/>
      <c r="AA1" s="1708"/>
      <c r="AB1" s="1708"/>
      <c r="AC1" s="1709"/>
    </row>
    <row r="2" spans="1:31" ht="15.75" customHeight="1" thickBot="1" x14ac:dyDescent="0.3">
      <c r="A2" s="1710"/>
      <c r="B2" s="1711"/>
      <c r="C2" s="1711"/>
      <c r="D2" s="1711"/>
      <c r="E2" s="1711"/>
      <c r="F2" s="1711"/>
      <c r="G2" s="1711"/>
      <c r="H2" s="1711"/>
      <c r="I2" s="1711"/>
      <c r="J2" s="1711"/>
      <c r="K2" s="1711"/>
      <c r="L2" s="1711"/>
      <c r="M2" s="1711"/>
      <c r="N2" s="1711"/>
      <c r="O2" s="1711"/>
      <c r="P2" s="1711"/>
      <c r="Q2" s="1711"/>
      <c r="R2" s="1711"/>
      <c r="S2" s="1711"/>
      <c r="T2" s="1711"/>
      <c r="U2" s="1711"/>
      <c r="V2" s="1711"/>
      <c r="W2" s="1711"/>
      <c r="X2" s="1711"/>
      <c r="Y2" s="1711"/>
      <c r="Z2" s="1711"/>
      <c r="AA2" s="1711"/>
      <c r="AB2" s="1711"/>
      <c r="AC2" s="1712"/>
    </row>
    <row r="3" spans="1:31" ht="6.6" customHeight="1" thickBot="1" x14ac:dyDescent="0.35">
      <c r="A3" s="1006"/>
      <c r="B3" s="1006"/>
      <c r="C3" s="1006"/>
      <c r="D3" s="1006"/>
      <c r="E3" s="1006"/>
      <c r="F3" s="1006"/>
      <c r="G3" s="1006"/>
      <c r="H3" s="1006"/>
      <c r="I3" s="1006"/>
      <c r="J3" s="1006"/>
      <c r="K3" s="1006"/>
      <c r="L3" s="1006"/>
      <c r="M3" s="1006"/>
      <c r="N3" s="1006"/>
      <c r="O3" s="1006"/>
      <c r="P3" s="1006"/>
      <c r="Q3" s="1006"/>
      <c r="R3" s="1006"/>
      <c r="S3" s="1006"/>
      <c r="T3" s="1006"/>
      <c r="U3" s="1006"/>
      <c r="V3" s="1006"/>
      <c r="W3" s="1006"/>
      <c r="X3" s="1006"/>
      <c r="Y3" s="1006"/>
      <c r="Z3" s="1007"/>
      <c r="AA3" s="1007"/>
      <c r="AB3" s="1007"/>
      <c r="AC3" s="1007"/>
    </row>
    <row r="4" spans="1:31" ht="15.75" customHeight="1" thickBot="1" x14ac:dyDescent="0.35">
      <c r="A4" s="1008" t="s">
        <v>61</v>
      </c>
      <c r="B4" s="1713" t="s">
        <v>1202</v>
      </c>
      <c r="C4" s="1714"/>
      <c r="D4" s="1714"/>
      <c r="E4" s="1714"/>
      <c r="F4" s="1714"/>
      <c r="G4" s="1714"/>
      <c r="H4" s="1714"/>
      <c r="I4" s="1714"/>
      <c r="J4" s="1714"/>
      <c r="K4" s="1714"/>
      <c r="L4" s="1714"/>
      <c r="M4" s="1714"/>
      <c r="N4" s="1714"/>
      <c r="O4" s="1714"/>
      <c r="P4" s="1714"/>
      <c r="Q4" s="1714"/>
      <c r="R4" s="1714"/>
      <c r="S4" s="1714"/>
      <c r="T4" s="1714"/>
      <c r="U4" s="1714"/>
      <c r="V4" s="1714"/>
      <c r="W4" s="1714"/>
      <c r="X4" s="1714"/>
      <c r="Y4" s="1714"/>
      <c r="Z4" s="1714"/>
      <c r="AA4" s="1714"/>
      <c r="AB4" s="1714"/>
      <c r="AC4" s="1715"/>
      <c r="AE4" s="1009"/>
    </row>
    <row r="5" spans="1:31" ht="6" customHeight="1" thickBot="1" x14ac:dyDescent="0.35">
      <c r="A5" s="1010"/>
      <c r="B5" s="1010"/>
      <c r="C5" s="1010"/>
      <c r="D5" s="1010"/>
      <c r="E5" s="1010"/>
      <c r="F5" s="1010"/>
      <c r="G5" s="1010"/>
      <c r="H5" s="1010"/>
      <c r="I5" s="1010"/>
      <c r="J5" s="1010"/>
      <c r="K5" s="1010"/>
      <c r="L5" s="1010"/>
      <c r="M5" s="1010"/>
      <c r="N5" s="1010"/>
      <c r="O5" s="1010"/>
      <c r="P5" s="1010"/>
      <c r="Q5" s="1010"/>
      <c r="R5" s="1010"/>
      <c r="S5" s="1010"/>
      <c r="T5" s="1010"/>
      <c r="U5" s="1010"/>
      <c r="V5" s="1010"/>
      <c r="W5" s="1010"/>
      <c r="X5" s="1010"/>
      <c r="Y5" s="1010"/>
      <c r="Z5" s="1010"/>
      <c r="AA5" s="1010"/>
      <c r="AB5" s="1010"/>
      <c r="AC5" s="1010"/>
    </row>
    <row r="6" spans="1:31" ht="13.5" customHeight="1" thickBot="1" x14ac:dyDescent="0.35">
      <c r="A6" s="1010"/>
      <c r="B6" s="1726"/>
      <c r="C6" s="1727"/>
      <c r="D6" s="1728"/>
      <c r="E6" s="1010" t="s">
        <v>313</v>
      </c>
      <c r="F6" s="1010"/>
      <c r="G6" s="1010"/>
      <c r="H6" s="1010"/>
      <c r="I6" s="1010" t="s">
        <v>1187</v>
      </c>
      <c r="J6" s="1010"/>
      <c r="K6" s="1010"/>
      <c r="L6" s="1010"/>
      <c r="M6" s="1010"/>
      <c r="N6" s="1010"/>
      <c r="O6" s="1010"/>
      <c r="P6" s="1729"/>
      <c r="Q6" s="1730"/>
      <c r="R6" s="1731"/>
      <c r="S6" s="1011" t="s">
        <v>1188</v>
      </c>
      <c r="T6" s="1010"/>
      <c r="U6" s="1010"/>
      <c r="V6" s="1010"/>
      <c r="W6" s="1010"/>
      <c r="X6" s="1010"/>
      <c r="Y6" s="1010"/>
      <c r="Z6" s="1010"/>
      <c r="AA6" s="1010"/>
      <c r="AB6" s="1010"/>
      <c r="AC6" s="1010"/>
    </row>
    <row r="7" spans="1:31" ht="6" customHeight="1" thickBot="1" x14ac:dyDescent="0.35">
      <c r="A7" s="1010"/>
      <c r="B7" s="1010"/>
      <c r="C7" s="1010"/>
      <c r="D7" s="1010"/>
      <c r="E7" s="1010"/>
      <c r="F7" s="1010"/>
      <c r="G7" s="1010"/>
      <c r="H7" s="1010"/>
      <c r="I7" s="1010"/>
      <c r="J7" s="1010"/>
      <c r="K7" s="1010"/>
      <c r="L7" s="1010"/>
      <c r="M7" s="1010"/>
      <c r="N7" s="1010"/>
      <c r="O7" s="1010"/>
      <c r="P7" s="1010"/>
      <c r="Q7" s="1010"/>
      <c r="R7" s="1010"/>
      <c r="S7" s="1010"/>
      <c r="T7" s="1010"/>
      <c r="U7" s="1010"/>
      <c r="V7" s="1010"/>
      <c r="W7" s="1010"/>
      <c r="X7" s="1010"/>
      <c r="Y7" s="1010"/>
      <c r="Z7" s="1010"/>
      <c r="AA7" s="1010"/>
      <c r="AB7" s="1010"/>
      <c r="AC7" s="1010"/>
    </row>
    <row r="8" spans="1:31" ht="13.5" customHeight="1" thickBot="1" x14ac:dyDescent="0.35">
      <c r="A8" s="1010"/>
      <c r="B8" s="1012"/>
      <c r="C8" s="1716" t="s">
        <v>1213</v>
      </c>
      <c r="D8" s="1693"/>
      <c r="E8" s="1693"/>
      <c r="F8" s="1693"/>
      <c r="G8" s="1693"/>
      <c r="H8" s="1693"/>
      <c r="I8" s="1693"/>
      <c r="J8" s="1693"/>
      <c r="K8" s="1693"/>
      <c r="L8" s="1693"/>
      <c r="M8" s="1693"/>
      <c r="N8" s="1693"/>
      <c r="O8" s="1693"/>
      <c r="P8" s="1693"/>
      <c r="Q8" s="1693"/>
      <c r="R8" s="1693"/>
      <c r="S8" s="1693"/>
      <c r="T8" s="1693"/>
      <c r="U8" s="1693"/>
      <c r="V8" s="1693"/>
      <c r="W8" s="1693"/>
      <c r="X8" s="1693"/>
      <c r="Y8" s="1693"/>
      <c r="Z8" s="1693"/>
      <c r="AA8" s="1693"/>
      <c r="AB8" s="1693"/>
      <c r="AC8" s="1693"/>
    </row>
    <row r="9" spans="1:31" ht="43.2" customHeight="1" x14ac:dyDescent="0.3">
      <c r="A9" s="1010"/>
      <c r="B9" s="1013"/>
      <c r="C9" s="1693"/>
      <c r="D9" s="1693"/>
      <c r="E9" s="1693"/>
      <c r="F9" s="1693"/>
      <c r="G9" s="1693"/>
      <c r="H9" s="1693"/>
      <c r="I9" s="1693"/>
      <c r="J9" s="1693"/>
      <c r="K9" s="1693"/>
      <c r="L9" s="1693"/>
      <c r="M9" s="1693"/>
      <c r="N9" s="1693"/>
      <c r="O9" s="1693"/>
      <c r="P9" s="1693"/>
      <c r="Q9" s="1693"/>
      <c r="R9" s="1693"/>
      <c r="S9" s="1693"/>
      <c r="T9" s="1693"/>
      <c r="U9" s="1693"/>
      <c r="V9" s="1693"/>
      <c r="W9" s="1693"/>
      <c r="X9" s="1693"/>
      <c r="Y9" s="1693"/>
      <c r="Z9" s="1693"/>
      <c r="AA9" s="1693"/>
      <c r="AB9" s="1693"/>
      <c r="AC9" s="1693"/>
    </row>
    <row r="10" spans="1:31" ht="6" customHeight="1" thickBot="1" x14ac:dyDescent="0.35">
      <c r="A10" s="1010"/>
      <c r="B10" s="1010"/>
      <c r="C10" s="1010"/>
      <c r="D10" s="1010"/>
      <c r="E10" s="1010"/>
      <c r="F10" s="1010"/>
      <c r="G10" s="1010"/>
      <c r="H10" s="1010"/>
      <c r="I10" s="1010"/>
      <c r="J10" s="1010"/>
      <c r="K10" s="1010"/>
      <c r="L10" s="1010"/>
      <c r="M10" s="1010"/>
      <c r="N10" s="1010"/>
      <c r="O10" s="1010"/>
      <c r="P10" s="1010"/>
      <c r="Q10" s="1010"/>
      <c r="R10" s="1010"/>
      <c r="S10" s="1010"/>
      <c r="T10" s="1010"/>
      <c r="U10" s="1010"/>
      <c r="V10" s="1010"/>
      <c r="W10" s="1010"/>
      <c r="X10" s="1010"/>
      <c r="Y10" s="1010"/>
      <c r="Z10" s="1010"/>
      <c r="AA10" s="1010"/>
      <c r="AB10" s="1010"/>
      <c r="AC10" s="1010"/>
    </row>
    <row r="11" spans="1:31" ht="15.75" customHeight="1" thickBot="1" x14ac:dyDescent="0.35">
      <c r="A11" s="1008" t="s">
        <v>68</v>
      </c>
      <c r="B11" s="1724" t="s">
        <v>1217</v>
      </c>
      <c r="C11" s="1714"/>
      <c r="D11" s="1714"/>
      <c r="E11" s="1714"/>
      <c r="F11" s="1714"/>
      <c r="G11" s="1714"/>
      <c r="H11" s="1714"/>
      <c r="I11" s="1714"/>
      <c r="J11" s="1714"/>
      <c r="K11" s="1714"/>
      <c r="L11" s="1714"/>
      <c r="M11" s="1714"/>
      <c r="N11" s="1714"/>
      <c r="O11" s="1714"/>
      <c r="P11" s="1714"/>
      <c r="Q11" s="1714"/>
      <c r="R11" s="1714"/>
      <c r="S11" s="1714"/>
      <c r="T11" s="1714"/>
      <c r="U11" s="1714"/>
      <c r="V11" s="1714"/>
      <c r="W11" s="1714"/>
      <c r="X11" s="1714"/>
      <c r="Y11" s="1714"/>
      <c r="Z11" s="1714"/>
      <c r="AA11" s="1714"/>
      <c r="AB11" s="1714"/>
      <c r="AC11" s="1715"/>
    </row>
    <row r="12" spans="1:31" ht="6" customHeight="1" x14ac:dyDescent="0.3">
      <c r="A12" s="1010"/>
      <c r="B12" s="1010"/>
      <c r="C12" s="1010"/>
      <c r="D12" s="1010"/>
      <c r="E12" s="1010"/>
      <c r="F12" s="1010"/>
      <c r="G12" s="1010"/>
      <c r="H12" s="1010"/>
      <c r="I12" s="1010"/>
      <c r="J12" s="1010"/>
      <c r="K12" s="1010"/>
      <c r="L12" s="1010"/>
      <c r="M12" s="1010"/>
      <c r="N12" s="1010"/>
      <c r="O12" s="1010"/>
      <c r="P12" s="1010"/>
      <c r="Q12" s="1010"/>
      <c r="R12" s="1010"/>
      <c r="S12" s="1010"/>
      <c r="T12" s="1010"/>
      <c r="U12" s="1010"/>
      <c r="V12" s="1010"/>
      <c r="W12" s="1010"/>
      <c r="X12" s="1010"/>
      <c r="Y12" s="1010"/>
      <c r="Z12" s="1010"/>
      <c r="AA12" s="1010"/>
      <c r="AB12" s="1010"/>
      <c r="AC12" s="1010"/>
    </row>
    <row r="13" spans="1:31" ht="13.5" customHeight="1" x14ac:dyDescent="0.3">
      <c r="A13" s="1010"/>
      <c r="B13" s="1014" t="s">
        <v>1189</v>
      </c>
      <c r="C13" s="1014" t="s">
        <v>1190</v>
      </c>
      <c r="D13" s="1010"/>
      <c r="E13" s="1010"/>
      <c r="F13" s="1010"/>
      <c r="G13" s="1010"/>
      <c r="H13" s="1010"/>
      <c r="I13" s="1010"/>
      <c r="J13" s="1010"/>
      <c r="K13" s="1010"/>
      <c r="L13" s="1010"/>
      <c r="M13" s="1010"/>
      <c r="N13" s="1010"/>
      <c r="O13" s="1010"/>
      <c r="P13" s="1010"/>
      <c r="Q13" s="1010"/>
      <c r="R13" s="1010"/>
      <c r="S13" s="1010"/>
      <c r="T13" s="1010"/>
      <c r="U13" s="1010"/>
      <c r="V13" s="1010"/>
      <c r="W13" s="1010"/>
      <c r="X13" s="1010"/>
      <c r="Y13" s="1010"/>
      <c r="Z13" s="1010"/>
      <c r="AA13" s="1010"/>
      <c r="AB13" s="1010"/>
      <c r="AC13" s="1010"/>
    </row>
    <row r="14" spans="1:31" ht="6" customHeight="1" thickBot="1" x14ac:dyDescent="0.35">
      <c r="A14" s="1010"/>
      <c r="B14" s="1010"/>
      <c r="C14" s="1010"/>
      <c r="D14" s="1010"/>
      <c r="E14" s="1010"/>
      <c r="F14" s="1010"/>
      <c r="G14" s="1010"/>
      <c r="H14" s="1010"/>
      <c r="I14" s="1010"/>
      <c r="J14" s="1010"/>
      <c r="K14" s="1010"/>
      <c r="L14" s="1010"/>
      <c r="M14" s="1010"/>
      <c r="N14" s="1010"/>
      <c r="O14" s="1010"/>
      <c r="P14" s="1010"/>
      <c r="Q14" s="1010"/>
      <c r="R14" s="1010"/>
      <c r="S14" s="1010"/>
      <c r="T14" s="1010"/>
      <c r="U14" s="1010"/>
      <c r="V14" s="1010"/>
      <c r="W14" s="1010"/>
      <c r="X14" s="1010"/>
      <c r="Y14" s="1010"/>
      <c r="Z14" s="1010"/>
      <c r="AA14" s="1010"/>
      <c r="AB14" s="1010"/>
      <c r="AC14" s="1010"/>
    </row>
    <row r="15" spans="1:31" ht="13.5" customHeight="1" thickBot="1" x14ac:dyDescent="0.35">
      <c r="A15" s="1010"/>
      <c r="B15" s="1010"/>
      <c r="C15" s="1015"/>
      <c r="D15" s="1716" t="s">
        <v>1299</v>
      </c>
      <c r="E15" s="1716"/>
      <c r="F15" s="1716"/>
      <c r="G15" s="1716"/>
      <c r="H15" s="1716"/>
      <c r="I15" s="1716"/>
      <c r="J15" s="1716"/>
      <c r="K15" s="1716"/>
      <c r="L15" s="1716"/>
      <c r="M15" s="1716"/>
      <c r="N15" s="1716"/>
      <c r="O15" s="1716"/>
      <c r="P15" s="1716"/>
      <c r="Q15" s="1716"/>
      <c r="R15" s="1716"/>
      <c r="S15" s="1716"/>
      <c r="T15" s="1716"/>
      <c r="U15" s="1716"/>
      <c r="V15" s="1716"/>
      <c r="W15" s="1716"/>
      <c r="X15" s="1716"/>
      <c r="Y15" s="1716"/>
      <c r="Z15" s="1716"/>
      <c r="AA15" s="1716"/>
      <c r="AB15" s="1716"/>
      <c r="AC15" s="1716"/>
    </row>
    <row r="16" spans="1:31" ht="31.2" customHeight="1" x14ac:dyDescent="0.3">
      <c r="A16" s="1010"/>
      <c r="B16" s="1010"/>
      <c r="C16" s="1010"/>
      <c r="D16" s="1716"/>
      <c r="E16" s="1716"/>
      <c r="F16" s="1716"/>
      <c r="G16" s="1716"/>
      <c r="H16" s="1716"/>
      <c r="I16" s="1716"/>
      <c r="J16" s="1716"/>
      <c r="K16" s="1716"/>
      <c r="L16" s="1716"/>
      <c r="M16" s="1716"/>
      <c r="N16" s="1716"/>
      <c r="O16" s="1716"/>
      <c r="P16" s="1716"/>
      <c r="Q16" s="1716"/>
      <c r="R16" s="1716"/>
      <c r="S16" s="1716"/>
      <c r="T16" s="1716"/>
      <c r="U16" s="1716"/>
      <c r="V16" s="1716"/>
      <c r="W16" s="1716"/>
      <c r="X16" s="1716"/>
      <c r="Y16" s="1716"/>
      <c r="Z16" s="1716"/>
      <c r="AA16" s="1716"/>
      <c r="AB16" s="1716"/>
      <c r="AC16" s="1716"/>
    </row>
    <row r="17" spans="1:30" ht="12.75" customHeight="1" x14ac:dyDescent="0.3">
      <c r="A17" s="1010"/>
      <c r="B17" s="1010"/>
      <c r="C17" s="1010"/>
      <c r="D17" s="1720" t="s">
        <v>1191</v>
      </c>
      <c r="E17" s="1718"/>
      <c r="F17" s="1718"/>
      <c r="G17" s="1718"/>
      <c r="H17" s="1719"/>
      <c r="I17" s="1721">
        <v>0</v>
      </c>
      <c r="J17" s="1719"/>
      <c r="K17" s="1721">
        <v>1</v>
      </c>
      <c r="L17" s="1719"/>
      <c r="M17" s="1721">
        <v>2</v>
      </c>
      <c r="N17" s="1719"/>
      <c r="O17" s="1721">
        <v>3</v>
      </c>
      <c r="P17" s="1718"/>
      <c r="Q17" s="1719"/>
      <c r="R17" s="1721">
        <v>4</v>
      </c>
      <c r="S17" s="1718"/>
      <c r="T17" s="1719"/>
      <c r="U17" s="1010"/>
      <c r="V17" s="1010"/>
      <c r="W17" s="1010"/>
      <c r="X17" s="1010"/>
      <c r="Y17" s="1010"/>
      <c r="Z17" s="1010"/>
      <c r="AA17" s="1010"/>
      <c r="AB17" s="1010"/>
      <c r="AC17" s="1010"/>
    </row>
    <row r="18" spans="1:30" ht="12.75" customHeight="1" x14ac:dyDescent="0.3">
      <c r="A18" s="1010"/>
      <c r="B18" s="1010"/>
      <c r="C18" s="1010"/>
      <c r="D18" s="1720" t="s">
        <v>1192</v>
      </c>
      <c r="E18" s="1718"/>
      <c r="F18" s="1718"/>
      <c r="G18" s="1718"/>
      <c r="H18" s="1719"/>
      <c r="I18" s="1722">
        <v>500</v>
      </c>
      <c r="J18" s="1723"/>
      <c r="K18" s="1722">
        <v>600</v>
      </c>
      <c r="L18" s="1723"/>
      <c r="M18" s="1721">
        <v>850</v>
      </c>
      <c r="N18" s="1719"/>
      <c r="O18" s="1717">
        <v>1050</v>
      </c>
      <c r="P18" s="1718"/>
      <c r="Q18" s="1719"/>
      <c r="R18" s="1717">
        <v>1250</v>
      </c>
      <c r="S18" s="1718"/>
      <c r="T18" s="1719"/>
      <c r="U18" s="1010"/>
      <c r="V18" s="1010"/>
      <c r="W18" s="1010"/>
      <c r="X18" s="1010"/>
      <c r="Y18" s="1010"/>
      <c r="Z18" s="1010"/>
      <c r="AA18" s="1010"/>
      <c r="AB18" s="1010"/>
      <c r="AC18" s="1010"/>
    </row>
    <row r="19" spans="1:30" ht="6" customHeight="1" x14ac:dyDescent="0.3">
      <c r="A19" s="1010"/>
      <c r="B19" s="1010"/>
      <c r="C19" s="1010"/>
      <c r="D19" s="1010"/>
      <c r="E19" s="1010"/>
      <c r="F19" s="1010"/>
      <c r="G19" s="1010"/>
      <c r="H19" s="1010"/>
      <c r="I19" s="1010"/>
      <c r="J19" s="1010"/>
      <c r="K19" s="1010"/>
      <c r="L19" s="1010"/>
      <c r="M19" s="1010"/>
      <c r="N19" s="1010"/>
      <c r="O19" s="1010"/>
      <c r="P19" s="1010"/>
      <c r="Q19" s="1010"/>
      <c r="R19" s="1010"/>
      <c r="S19" s="1010"/>
      <c r="T19" s="1010"/>
      <c r="U19" s="1010"/>
      <c r="V19" s="1010"/>
      <c r="W19" s="1010"/>
      <c r="X19" s="1010"/>
      <c r="Y19" s="1010"/>
      <c r="Z19" s="1010"/>
      <c r="AA19" s="1010"/>
      <c r="AB19" s="1010"/>
      <c r="AC19" s="1010"/>
    </row>
    <row r="20" spans="1:30" ht="14.25" customHeight="1" x14ac:dyDescent="0.3">
      <c r="A20" s="1010"/>
      <c r="B20" s="1010"/>
      <c r="C20" s="1016" t="s">
        <v>1193</v>
      </c>
      <c r="D20" s="1010"/>
      <c r="E20" s="1010"/>
      <c r="F20" s="1010"/>
      <c r="G20" s="1010"/>
      <c r="H20" s="1010"/>
      <c r="I20" s="1010"/>
      <c r="J20" s="1010"/>
      <c r="K20" s="1010"/>
      <c r="L20" s="1010"/>
      <c r="M20" s="1010"/>
      <c r="N20" s="1010"/>
      <c r="O20" s="1010"/>
      <c r="P20" s="1010"/>
      <c r="Q20" s="1010"/>
      <c r="R20" s="1010"/>
      <c r="S20" s="1010"/>
      <c r="T20" s="1010"/>
      <c r="U20" s="1010"/>
      <c r="V20" s="1010"/>
      <c r="W20" s="1010"/>
      <c r="X20" s="1010"/>
      <c r="Y20" s="1010"/>
      <c r="Z20" s="1010"/>
      <c r="AA20" s="1010"/>
      <c r="AB20" s="1010"/>
      <c r="AC20" s="1010"/>
    </row>
    <row r="21" spans="1:30" ht="6" customHeight="1" thickBot="1" x14ac:dyDescent="0.35">
      <c r="A21" s="1010"/>
      <c r="B21" s="1010"/>
      <c r="C21" s="1010"/>
      <c r="D21" s="1010"/>
      <c r="E21" s="1010"/>
      <c r="F21" s="1010"/>
      <c r="G21" s="1010"/>
      <c r="H21" s="1010"/>
      <c r="I21" s="1010"/>
      <c r="J21" s="1010"/>
      <c r="K21" s="1010"/>
      <c r="L21" s="1010"/>
      <c r="M21" s="1010"/>
      <c r="N21" s="1010"/>
      <c r="O21" s="1010"/>
      <c r="P21" s="1010"/>
      <c r="Q21" s="1010"/>
      <c r="R21" s="1010"/>
      <c r="S21" s="1010"/>
      <c r="T21" s="1010"/>
      <c r="U21" s="1010"/>
      <c r="V21" s="1010"/>
      <c r="W21" s="1010"/>
      <c r="X21" s="1010"/>
      <c r="Y21" s="1010"/>
      <c r="Z21" s="1010"/>
      <c r="AA21" s="1010"/>
      <c r="AB21" s="1010"/>
      <c r="AC21" s="1010"/>
    </row>
    <row r="22" spans="1:30" ht="13.5" customHeight="1" thickBot="1" x14ac:dyDescent="0.35">
      <c r="A22" s="1010"/>
      <c r="B22" s="1010"/>
      <c r="C22" s="1015"/>
      <c r="D22" s="1704" t="s">
        <v>1233</v>
      </c>
      <c r="E22" s="1693"/>
      <c r="F22" s="1693"/>
      <c r="G22" s="1693"/>
      <c r="H22" s="1693"/>
      <c r="I22" s="1693"/>
      <c r="J22" s="1693"/>
      <c r="K22" s="1693"/>
      <c r="L22" s="1693"/>
      <c r="M22" s="1693"/>
      <c r="N22" s="1693"/>
      <c r="O22" s="1693"/>
      <c r="P22" s="1693"/>
      <c r="Q22" s="1693"/>
      <c r="R22" s="1693"/>
      <c r="S22" s="1693"/>
      <c r="T22" s="1693"/>
      <c r="U22" s="1693"/>
      <c r="V22" s="1693"/>
      <c r="W22" s="1693"/>
      <c r="X22" s="1693"/>
      <c r="Y22" s="1693"/>
      <c r="Z22" s="1693"/>
      <c r="AA22" s="1693"/>
      <c r="AB22" s="1693"/>
      <c r="AC22" s="1693"/>
    </row>
    <row r="23" spans="1:30" ht="14.25" customHeight="1" x14ac:dyDescent="0.3">
      <c r="A23" s="1010"/>
      <c r="B23" s="1010"/>
      <c r="C23" s="1010"/>
      <c r="D23" s="1693"/>
      <c r="E23" s="1693"/>
      <c r="F23" s="1693"/>
      <c r="G23" s="1693"/>
      <c r="H23" s="1693"/>
      <c r="I23" s="1693"/>
      <c r="J23" s="1693"/>
      <c r="K23" s="1693"/>
      <c r="L23" s="1693"/>
      <c r="M23" s="1693"/>
      <c r="N23" s="1693"/>
      <c r="O23" s="1693"/>
      <c r="P23" s="1693"/>
      <c r="Q23" s="1693"/>
      <c r="R23" s="1693"/>
      <c r="S23" s="1693"/>
      <c r="T23" s="1693"/>
      <c r="U23" s="1693"/>
      <c r="V23" s="1693"/>
      <c r="W23" s="1693"/>
      <c r="X23" s="1693"/>
      <c r="Y23" s="1693"/>
      <c r="Z23" s="1693"/>
      <c r="AA23" s="1693"/>
      <c r="AB23" s="1693"/>
      <c r="AC23" s="1693"/>
    </row>
    <row r="24" spans="1:30" ht="12.75" customHeight="1" x14ac:dyDescent="0.3">
      <c r="A24" s="1010"/>
      <c r="B24" s="1008" t="s">
        <v>1194</v>
      </c>
      <c r="C24" s="1705" t="s">
        <v>1201</v>
      </c>
      <c r="D24" s="1693"/>
      <c r="E24" s="1693"/>
      <c r="F24" s="1693"/>
      <c r="G24" s="1693"/>
      <c r="H24" s="1693"/>
      <c r="I24" s="1693"/>
      <c r="J24" s="1693"/>
      <c r="K24" s="1693"/>
      <c r="L24" s="1693"/>
      <c r="M24" s="1693"/>
      <c r="N24" s="1693"/>
      <c r="O24" s="1693"/>
      <c r="P24" s="1693"/>
      <c r="Q24" s="1693"/>
      <c r="R24" s="1693"/>
      <c r="S24" s="1693"/>
      <c r="T24" s="1693"/>
      <c r="U24" s="1693"/>
      <c r="V24" s="1693"/>
      <c r="W24" s="1693"/>
      <c r="X24" s="1693"/>
      <c r="Y24" s="1693"/>
      <c r="Z24" s="1693"/>
      <c r="AA24" s="1693"/>
      <c r="AB24" s="1693"/>
      <c r="AC24" s="1010"/>
    </row>
    <row r="25" spans="1:30" ht="6" customHeight="1" thickBot="1" x14ac:dyDescent="0.35">
      <c r="A25" s="1010"/>
      <c r="B25" s="1010"/>
      <c r="C25" s="1010"/>
      <c r="D25" s="1010"/>
      <c r="E25" s="1010"/>
      <c r="F25" s="1010"/>
      <c r="G25" s="1010"/>
      <c r="H25" s="1010"/>
      <c r="I25" s="1010"/>
      <c r="J25" s="1010"/>
      <c r="K25" s="1010"/>
      <c r="L25" s="1010"/>
      <c r="M25" s="1010"/>
      <c r="N25" s="1010"/>
      <c r="O25" s="1010"/>
      <c r="P25" s="1010"/>
      <c r="Q25" s="1010"/>
      <c r="R25" s="1010"/>
      <c r="S25" s="1010"/>
      <c r="T25" s="1010"/>
      <c r="U25" s="1010"/>
      <c r="V25" s="1010"/>
      <c r="W25" s="1010"/>
      <c r="X25" s="1010"/>
      <c r="Y25" s="1010"/>
      <c r="Z25" s="1010"/>
      <c r="AA25" s="1010"/>
      <c r="AB25" s="1010"/>
      <c r="AC25" s="1010"/>
    </row>
    <row r="26" spans="1:30" ht="13.5" customHeight="1" thickBot="1" x14ac:dyDescent="0.35">
      <c r="A26" s="1010"/>
      <c r="B26" s="1010"/>
      <c r="C26" s="1015"/>
      <c r="D26" s="1704" t="s">
        <v>1210</v>
      </c>
      <c r="E26" s="1693"/>
      <c r="F26" s="1693"/>
      <c r="G26" s="1693"/>
      <c r="H26" s="1693"/>
      <c r="I26" s="1693"/>
      <c r="J26" s="1693"/>
      <c r="K26" s="1693"/>
      <c r="L26" s="1693"/>
      <c r="M26" s="1693"/>
      <c r="N26" s="1693"/>
      <c r="O26" s="1693"/>
      <c r="P26" s="1693"/>
      <c r="Q26" s="1693"/>
      <c r="R26" s="1693"/>
      <c r="S26" s="1693"/>
      <c r="T26" s="1693"/>
      <c r="U26" s="1693"/>
      <c r="V26" s="1693"/>
      <c r="W26" s="1693"/>
      <c r="X26" s="1693"/>
      <c r="Y26" s="1693"/>
      <c r="Z26" s="1693"/>
      <c r="AA26" s="1693"/>
      <c r="AB26" s="1693"/>
      <c r="AC26" s="1693"/>
    </row>
    <row r="27" spans="1:30" ht="14.25" customHeight="1" x14ac:dyDescent="0.3">
      <c r="A27" s="1010"/>
      <c r="B27" s="1010"/>
      <c r="C27" s="1017"/>
      <c r="D27" s="1693"/>
      <c r="E27" s="1693"/>
      <c r="F27" s="1693"/>
      <c r="G27" s="1693"/>
      <c r="H27" s="1693"/>
      <c r="I27" s="1693"/>
      <c r="J27" s="1693"/>
      <c r="K27" s="1693"/>
      <c r="L27" s="1693"/>
      <c r="M27" s="1693"/>
      <c r="N27" s="1693"/>
      <c r="O27" s="1693"/>
      <c r="P27" s="1693"/>
      <c r="Q27" s="1693"/>
      <c r="R27" s="1693"/>
      <c r="S27" s="1693"/>
      <c r="T27" s="1693"/>
      <c r="U27" s="1693"/>
      <c r="V27" s="1693"/>
      <c r="W27" s="1693"/>
      <c r="X27" s="1693"/>
      <c r="Y27" s="1693"/>
      <c r="Z27" s="1693"/>
      <c r="AA27" s="1693"/>
      <c r="AB27" s="1693"/>
      <c r="AC27" s="1693"/>
    </row>
    <row r="28" spans="1:30" ht="6" customHeight="1" x14ac:dyDescent="0.3">
      <c r="A28" s="1010"/>
      <c r="B28" s="1010"/>
      <c r="C28" s="1010"/>
      <c r="D28" s="1010"/>
      <c r="E28" s="1010"/>
      <c r="F28" s="1010"/>
      <c r="G28" s="1010"/>
      <c r="H28" s="1010"/>
      <c r="I28" s="1010"/>
      <c r="J28" s="1010"/>
      <c r="K28" s="1010"/>
      <c r="L28" s="1010"/>
      <c r="M28" s="1010"/>
      <c r="N28" s="1010"/>
      <c r="O28" s="1010"/>
      <c r="P28" s="1010"/>
      <c r="Q28" s="1010"/>
      <c r="R28" s="1010"/>
      <c r="S28" s="1010"/>
      <c r="T28" s="1010"/>
      <c r="U28" s="1010"/>
      <c r="V28" s="1010"/>
      <c r="W28" s="1010"/>
      <c r="X28" s="1010"/>
      <c r="Y28" s="1010"/>
      <c r="Z28" s="1010"/>
      <c r="AA28" s="1010"/>
      <c r="AB28" s="1010"/>
      <c r="AC28" s="1010"/>
    </row>
    <row r="29" spans="1:30" ht="43.2" customHeight="1" x14ac:dyDescent="0.3">
      <c r="A29" s="1010"/>
      <c r="B29" s="1010"/>
      <c r="C29" s="1706" t="s">
        <v>1301</v>
      </c>
      <c r="D29" s="1693"/>
      <c r="E29" s="1693"/>
      <c r="F29" s="1693"/>
      <c r="G29" s="1693"/>
      <c r="H29" s="1693"/>
      <c r="I29" s="1693"/>
      <c r="J29" s="1693"/>
      <c r="K29" s="1693"/>
      <c r="L29" s="1693"/>
      <c r="M29" s="1693"/>
      <c r="N29" s="1693"/>
      <c r="O29" s="1693"/>
      <c r="P29" s="1693"/>
      <c r="Q29" s="1693"/>
      <c r="R29" s="1693"/>
      <c r="S29" s="1693"/>
      <c r="T29" s="1693"/>
      <c r="U29" s="1693"/>
      <c r="V29" s="1693"/>
      <c r="W29" s="1693"/>
      <c r="X29" s="1693"/>
      <c r="Y29" s="1693"/>
      <c r="Z29" s="1693"/>
      <c r="AA29" s="1693"/>
      <c r="AB29" s="1693"/>
      <c r="AC29" s="1010"/>
    </row>
    <row r="30" spans="1:30" ht="6" customHeight="1" thickBot="1" x14ac:dyDescent="0.35">
      <c r="A30" s="1010"/>
      <c r="B30" s="1010"/>
      <c r="C30" s="1010"/>
      <c r="D30" s="1010"/>
      <c r="E30" s="1010"/>
      <c r="F30" s="1010"/>
      <c r="G30" s="1010"/>
      <c r="H30" s="1010"/>
      <c r="I30" s="1010"/>
      <c r="J30" s="1010"/>
      <c r="K30" s="1010"/>
      <c r="L30" s="1010"/>
      <c r="M30" s="1010"/>
      <c r="N30" s="1010"/>
      <c r="O30" s="1010"/>
      <c r="P30" s="1010"/>
      <c r="Q30" s="1010"/>
      <c r="R30" s="1010"/>
      <c r="S30" s="1010"/>
      <c r="T30" s="1010"/>
      <c r="U30" s="1010"/>
      <c r="V30" s="1010"/>
      <c r="W30" s="1010"/>
      <c r="X30" s="1010"/>
      <c r="Y30" s="1010"/>
      <c r="Z30" s="1010"/>
      <c r="AA30" s="1010"/>
      <c r="AB30" s="1010"/>
      <c r="AC30" s="1010"/>
    </row>
    <row r="31" spans="1:30" ht="14.25" customHeight="1" x14ac:dyDescent="0.3">
      <c r="A31" s="1008" t="s">
        <v>74</v>
      </c>
      <c r="B31" s="1707" t="s">
        <v>1218</v>
      </c>
      <c r="C31" s="1708"/>
      <c r="D31" s="1708"/>
      <c r="E31" s="1708"/>
      <c r="F31" s="1708"/>
      <c r="G31" s="1708"/>
      <c r="H31" s="1708"/>
      <c r="I31" s="1708"/>
      <c r="J31" s="1708"/>
      <c r="K31" s="1708"/>
      <c r="L31" s="1708"/>
      <c r="M31" s="1708"/>
      <c r="N31" s="1708"/>
      <c r="O31" s="1708"/>
      <c r="P31" s="1708"/>
      <c r="Q31" s="1708"/>
      <c r="R31" s="1708"/>
      <c r="S31" s="1708"/>
      <c r="T31" s="1708"/>
      <c r="U31" s="1708"/>
      <c r="V31" s="1708"/>
      <c r="W31" s="1708"/>
      <c r="X31" s="1708"/>
      <c r="Y31" s="1708"/>
      <c r="Z31" s="1708"/>
      <c r="AA31" s="1708"/>
      <c r="AB31" s="1708"/>
      <c r="AC31" s="1709"/>
    </row>
    <row r="32" spans="1:30" ht="1.95" customHeight="1" thickBot="1" x14ac:dyDescent="0.35">
      <c r="A32" s="1008"/>
      <c r="B32" s="1710"/>
      <c r="C32" s="1711"/>
      <c r="D32" s="1711"/>
      <c r="E32" s="1711"/>
      <c r="F32" s="1711"/>
      <c r="G32" s="1711"/>
      <c r="H32" s="1711"/>
      <c r="I32" s="1711"/>
      <c r="J32" s="1711"/>
      <c r="K32" s="1711"/>
      <c r="L32" s="1711"/>
      <c r="M32" s="1711"/>
      <c r="N32" s="1711"/>
      <c r="O32" s="1711"/>
      <c r="P32" s="1711"/>
      <c r="Q32" s="1711"/>
      <c r="R32" s="1711"/>
      <c r="S32" s="1711"/>
      <c r="T32" s="1711"/>
      <c r="U32" s="1711"/>
      <c r="V32" s="1711"/>
      <c r="W32" s="1711"/>
      <c r="X32" s="1711"/>
      <c r="Y32" s="1711"/>
      <c r="Z32" s="1711"/>
      <c r="AA32" s="1711"/>
      <c r="AB32" s="1711"/>
      <c r="AC32" s="1712"/>
    </row>
    <row r="33" spans="1:29" ht="6.6" customHeight="1" thickBot="1" x14ac:dyDescent="0.35">
      <c r="A33" s="1010"/>
      <c r="B33" s="1010"/>
      <c r="C33" s="1010"/>
      <c r="D33" s="1010"/>
      <c r="E33" s="1010"/>
      <c r="F33" s="1010"/>
      <c r="G33" s="1010"/>
      <c r="H33" s="1010"/>
      <c r="I33" s="1010"/>
      <c r="J33" s="1010"/>
      <c r="K33" s="1010"/>
      <c r="L33" s="1010"/>
      <c r="M33" s="1010"/>
      <c r="N33" s="1010"/>
      <c r="O33" s="1010"/>
      <c r="P33" s="1010"/>
      <c r="Q33" s="1010"/>
      <c r="R33" s="1010"/>
      <c r="S33" s="1010"/>
      <c r="T33" s="1010"/>
      <c r="U33" s="1010"/>
      <c r="V33" s="1010"/>
      <c r="W33" s="1010"/>
      <c r="X33" s="1010"/>
      <c r="Y33" s="1010"/>
      <c r="Z33" s="1010"/>
      <c r="AA33" s="1010"/>
      <c r="AB33" s="1010"/>
      <c r="AC33" s="1010"/>
    </row>
    <row r="34" spans="1:29" ht="15" customHeight="1" thickBot="1" x14ac:dyDescent="0.35">
      <c r="A34" s="1010"/>
      <c r="B34" s="1015"/>
      <c r="C34" s="1704" t="s">
        <v>1203</v>
      </c>
      <c r="D34" s="1693"/>
      <c r="E34" s="1693"/>
      <c r="F34" s="1693"/>
      <c r="G34" s="1693"/>
      <c r="H34" s="1693"/>
      <c r="I34" s="1693"/>
      <c r="J34" s="1693"/>
      <c r="K34" s="1693"/>
      <c r="L34" s="1693"/>
      <c r="M34" s="1693"/>
      <c r="N34" s="1693"/>
      <c r="O34" s="1693"/>
      <c r="P34" s="1693"/>
      <c r="Q34" s="1693"/>
      <c r="R34" s="1693"/>
      <c r="S34" s="1693"/>
      <c r="T34" s="1693"/>
      <c r="U34" s="1693"/>
      <c r="V34" s="1693"/>
      <c r="W34" s="1693"/>
      <c r="X34" s="1693"/>
      <c r="Y34" s="1693"/>
      <c r="Z34" s="1693"/>
      <c r="AA34" s="1693"/>
      <c r="AB34" s="1693"/>
      <c r="AC34" s="1693"/>
    </row>
    <row r="35" spans="1:29" ht="2.7" customHeight="1" thickBot="1" x14ac:dyDescent="0.35">
      <c r="A35" s="1010"/>
      <c r="B35" s="1017"/>
      <c r="C35" s="1693"/>
      <c r="D35" s="1693"/>
      <c r="E35" s="1693"/>
      <c r="F35" s="1693"/>
      <c r="G35" s="1693"/>
      <c r="H35" s="1693"/>
      <c r="I35" s="1693"/>
      <c r="J35" s="1693"/>
      <c r="K35" s="1693"/>
      <c r="L35" s="1693"/>
      <c r="M35" s="1693"/>
      <c r="N35" s="1693"/>
      <c r="O35" s="1693"/>
      <c r="P35" s="1693"/>
      <c r="Q35" s="1693"/>
      <c r="R35" s="1693"/>
      <c r="S35" s="1693"/>
      <c r="T35" s="1693"/>
      <c r="U35" s="1693"/>
      <c r="V35" s="1693"/>
      <c r="W35" s="1693"/>
      <c r="X35" s="1693"/>
      <c r="Y35" s="1693"/>
      <c r="Z35" s="1693"/>
      <c r="AA35" s="1693"/>
      <c r="AB35" s="1693"/>
      <c r="AC35" s="1693"/>
    </row>
    <row r="36" spans="1:29" ht="11.7" customHeight="1" thickBot="1" x14ac:dyDescent="0.35">
      <c r="A36" s="1010"/>
      <c r="B36" s="1015"/>
      <c r="C36" s="1704" t="s">
        <v>1204</v>
      </c>
      <c r="D36" s="1693"/>
      <c r="E36" s="1693"/>
      <c r="F36" s="1693"/>
      <c r="G36" s="1693"/>
      <c r="H36" s="1693"/>
      <c r="I36" s="1693"/>
      <c r="J36" s="1693"/>
      <c r="K36" s="1693"/>
      <c r="L36" s="1693"/>
      <c r="M36" s="1693"/>
      <c r="N36" s="1693"/>
      <c r="O36" s="1693"/>
      <c r="P36" s="1693"/>
      <c r="Q36" s="1693"/>
      <c r="R36" s="1693"/>
      <c r="S36" s="1693"/>
      <c r="T36" s="1693"/>
      <c r="U36" s="1693"/>
      <c r="V36" s="1693"/>
      <c r="W36" s="1693"/>
      <c r="X36" s="1693"/>
      <c r="Y36" s="1693"/>
      <c r="Z36" s="1693"/>
      <c r="AA36" s="1693"/>
      <c r="AB36" s="1693"/>
      <c r="AC36" s="1693"/>
    </row>
    <row r="37" spans="1:29" ht="3.6" customHeight="1" x14ac:dyDescent="0.3">
      <c r="A37" s="1010"/>
      <c r="B37" s="1017"/>
      <c r="C37" s="1693"/>
      <c r="D37" s="1693"/>
      <c r="E37" s="1693"/>
      <c r="F37" s="1693"/>
      <c r="G37" s="1693"/>
      <c r="H37" s="1693"/>
      <c r="I37" s="1693"/>
      <c r="J37" s="1693"/>
      <c r="K37" s="1693"/>
      <c r="L37" s="1693"/>
      <c r="M37" s="1693"/>
      <c r="N37" s="1693"/>
      <c r="O37" s="1693"/>
      <c r="P37" s="1693"/>
      <c r="Q37" s="1693"/>
      <c r="R37" s="1693"/>
      <c r="S37" s="1693"/>
      <c r="T37" s="1693"/>
      <c r="U37" s="1693"/>
      <c r="V37" s="1693"/>
      <c r="W37" s="1693"/>
      <c r="X37" s="1693"/>
      <c r="Y37" s="1693"/>
      <c r="Z37" s="1693"/>
      <c r="AA37" s="1693"/>
      <c r="AB37" s="1693"/>
      <c r="AC37" s="1693"/>
    </row>
    <row r="38" spans="1:29" ht="6" customHeight="1" thickBot="1" x14ac:dyDescent="0.35">
      <c r="A38" s="1010"/>
      <c r="B38" s="1010"/>
      <c r="C38" s="1010"/>
      <c r="D38" s="1010"/>
      <c r="E38" s="1010"/>
      <c r="F38" s="1010"/>
      <c r="G38" s="1010"/>
      <c r="H38" s="1010"/>
      <c r="I38" s="1010"/>
      <c r="J38" s="1010"/>
      <c r="K38" s="1010"/>
      <c r="L38" s="1010"/>
      <c r="M38" s="1010"/>
      <c r="N38" s="1010"/>
      <c r="O38" s="1010"/>
      <c r="P38" s="1010"/>
      <c r="Q38" s="1010"/>
      <c r="R38" s="1010"/>
      <c r="S38" s="1010"/>
      <c r="T38" s="1010"/>
      <c r="U38" s="1010"/>
      <c r="V38" s="1010"/>
      <c r="W38" s="1010"/>
      <c r="X38" s="1010"/>
      <c r="Y38" s="1010"/>
      <c r="Z38" s="1010"/>
      <c r="AA38" s="1010"/>
      <c r="AB38" s="1010"/>
      <c r="AC38" s="1010"/>
    </row>
    <row r="39" spans="1:29" ht="14.25" customHeight="1" thickBot="1" x14ac:dyDescent="0.35">
      <c r="A39" s="1008" t="s">
        <v>78</v>
      </c>
      <c r="B39" s="1713" t="s">
        <v>1205</v>
      </c>
      <c r="C39" s="1714"/>
      <c r="D39" s="1714"/>
      <c r="E39" s="1714"/>
      <c r="F39" s="1714"/>
      <c r="G39" s="1714"/>
      <c r="H39" s="1714"/>
      <c r="I39" s="1714"/>
      <c r="J39" s="1714"/>
      <c r="K39" s="1714"/>
      <c r="L39" s="1714"/>
      <c r="M39" s="1714"/>
      <c r="N39" s="1714"/>
      <c r="O39" s="1714"/>
      <c r="P39" s="1714"/>
      <c r="Q39" s="1714"/>
      <c r="R39" s="1714"/>
      <c r="S39" s="1714"/>
      <c r="T39" s="1714"/>
      <c r="U39" s="1714"/>
      <c r="V39" s="1714"/>
      <c r="W39" s="1714"/>
      <c r="X39" s="1714"/>
      <c r="Y39" s="1714"/>
      <c r="Z39" s="1714"/>
      <c r="AA39" s="1714"/>
      <c r="AB39" s="1714"/>
      <c r="AC39" s="1715"/>
    </row>
    <row r="40" spans="1:29" ht="6" customHeight="1" thickBot="1" x14ac:dyDescent="0.35">
      <c r="A40" s="1010"/>
      <c r="B40" s="1010"/>
      <c r="C40" s="1010"/>
      <c r="D40" s="1010"/>
      <c r="E40" s="1010"/>
      <c r="F40" s="1010"/>
      <c r="G40" s="1010"/>
      <c r="H40" s="1010"/>
      <c r="I40" s="1010"/>
      <c r="J40" s="1010"/>
      <c r="K40" s="1010"/>
      <c r="L40" s="1010"/>
      <c r="M40" s="1010"/>
      <c r="N40" s="1010"/>
      <c r="O40" s="1010"/>
      <c r="P40" s="1010"/>
      <c r="Q40" s="1010"/>
      <c r="R40" s="1010"/>
      <c r="S40" s="1010"/>
      <c r="T40" s="1010"/>
      <c r="U40" s="1010"/>
      <c r="V40" s="1010"/>
      <c r="W40" s="1010"/>
      <c r="X40" s="1010"/>
      <c r="Y40" s="1010"/>
      <c r="Z40" s="1010"/>
      <c r="AA40" s="1010"/>
      <c r="AB40" s="1010"/>
      <c r="AC40" s="1010"/>
    </row>
    <row r="41" spans="1:29" ht="15" customHeight="1" thickBot="1" x14ac:dyDescent="0.35">
      <c r="A41" s="1010"/>
      <c r="B41" s="1015"/>
      <c r="C41" s="1716" t="s">
        <v>1195</v>
      </c>
      <c r="D41" s="1693"/>
      <c r="E41" s="1693"/>
      <c r="F41" s="1693"/>
      <c r="G41" s="1693"/>
      <c r="H41" s="1693"/>
      <c r="I41" s="1693"/>
      <c r="J41" s="1693"/>
      <c r="K41" s="1693"/>
      <c r="L41" s="1693"/>
      <c r="M41" s="1693"/>
      <c r="N41" s="1693"/>
      <c r="O41" s="1693"/>
      <c r="P41" s="1693"/>
      <c r="Q41" s="1693"/>
      <c r="R41" s="1693"/>
      <c r="S41" s="1693"/>
      <c r="T41" s="1693"/>
      <c r="U41" s="1693"/>
      <c r="V41" s="1693"/>
      <c r="W41" s="1693"/>
      <c r="X41" s="1693"/>
      <c r="Y41" s="1693"/>
      <c r="Z41" s="1693"/>
      <c r="AA41" s="1693"/>
      <c r="AB41" s="1693"/>
      <c r="AC41" s="1693"/>
    </row>
    <row r="42" spans="1:29" ht="12" customHeight="1" x14ac:dyDescent="0.3">
      <c r="A42" s="1010"/>
      <c r="B42" s="1010"/>
      <c r="C42" s="1693"/>
      <c r="D42" s="1693"/>
      <c r="E42" s="1693"/>
      <c r="F42" s="1693"/>
      <c r="G42" s="1693"/>
      <c r="H42" s="1693"/>
      <c r="I42" s="1693"/>
      <c r="J42" s="1693"/>
      <c r="K42" s="1693"/>
      <c r="L42" s="1693"/>
      <c r="M42" s="1693"/>
      <c r="N42" s="1693"/>
      <c r="O42" s="1693"/>
      <c r="P42" s="1693"/>
      <c r="Q42" s="1693"/>
      <c r="R42" s="1693"/>
      <c r="S42" s="1693"/>
      <c r="T42" s="1693"/>
      <c r="U42" s="1693"/>
      <c r="V42" s="1693"/>
      <c r="W42" s="1693"/>
      <c r="X42" s="1693"/>
      <c r="Y42" s="1693"/>
      <c r="Z42" s="1693"/>
      <c r="AA42" s="1693"/>
      <c r="AB42" s="1693"/>
      <c r="AC42" s="1693"/>
    </row>
    <row r="43" spans="1:29" ht="7.5" customHeight="1" thickBot="1" x14ac:dyDescent="0.3"/>
    <row r="44" spans="1:29" ht="15.75" customHeight="1" x14ac:dyDescent="0.3">
      <c r="A44" s="1010"/>
      <c r="B44" s="1007"/>
      <c r="C44" s="1007"/>
      <c r="D44" s="1695"/>
      <c r="E44" s="1696"/>
      <c r="F44" s="1696"/>
      <c r="G44" s="1697"/>
      <c r="H44" s="1018"/>
      <c r="I44" s="1702" t="s">
        <v>1196</v>
      </c>
      <c r="J44" s="1703"/>
      <c r="K44" s="1703"/>
      <c r="L44" s="1703"/>
      <c r="M44" s="1703"/>
      <c r="N44" s="1703"/>
      <c r="O44" s="1703"/>
      <c r="P44" s="1703"/>
      <c r="Q44" s="1703"/>
      <c r="R44" s="1703"/>
      <c r="S44" s="1703"/>
      <c r="T44" s="1703"/>
      <c r="U44" s="1703"/>
      <c r="V44" s="1703"/>
      <c r="W44" s="1703"/>
      <c r="X44" s="1703"/>
      <c r="Y44" s="1703"/>
      <c r="Z44" s="1703"/>
      <c r="AA44" s="1703"/>
      <c r="AB44" s="1703"/>
      <c r="AC44" s="1703"/>
    </row>
    <row r="45" spans="1:29" ht="13.5" customHeight="1" thickBot="1" x14ac:dyDescent="0.35">
      <c r="A45" s="1010"/>
      <c r="B45" s="1018"/>
      <c r="C45" s="1018"/>
      <c r="D45" s="1698"/>
      <c r="E45" s="1699"/>
      <c r="F45" s="1699"/>
      <c r="G45" s="1700"/>
      <c r="H45" s="1018"/>
      <c r="I45" s="1703"/>
      <c r="J45" s="1703"/>
      <c r="K45" s="1703"/>
      <c r="L45" s="1703"/>
      <c r="M45" s="1703"/>
      <c r="N45" s="1703"/>
      <c r="O45" s="1703"/>
      <c r="P45" s="1703"/>
      <c r="Q45" s="1703"/>
      <c r="R45" s="1703"/>
      <c r="S45" s="1703"/>
      <c r="T45" s="1703"/>
      <c r="U45" s="1703"/>
      <c r="V45" s="1703"/>
      <c r="W45" s="1703"/>
      <c r="X45" s="1703"/>
      <c r="Y45" s="1703"/>
      <c r="Z45" s="1703"/>
      <c r="AA45" s="1703"/>
      <c r="AB45" s="1703"/>
      <c r="AC45" s="1703"/>
    </row>
    <row r="46" spans="1:29" ht="6" customHeight="1" x14ac:dyDescent="0.25"/>
    <row r="47" spans="1:29" ht="11.25" customHeight="1" x14ac:dyDescent="0.3">
      <c r="B47" s="1692" t="s">
        <v>1197</v>
      </c>
      <c r="C47" s="1693"/>
    </row>
    <row r="48" spans="1:29" ht="6" customHeight="1" thickBot="1" x14ac:dyDescent="0.35">
      <c r="A48" s="1007"/>
      <c r="B48" s="1019"/>
      <c r="C48" s="1019"/>
      <c r="D48" s="1007"/>
      <c r="E48" s="1007"/>
      <c r="F48" s="1007"/>
      <c r="G48" s="1007"/>
      <c r="H48" s="1007"/>
      <c r="I48" s="1007"/>
      <c r="J48" s="1007"/>
      <c r="K48" s="1007"/>
      <c r="L48" s="1007"/>
      <c r="M48" s="1007"/>
      <c r="N48" s="1007"/>
      <c r="O48" s="1007"/>
      <c r="P48" s="1007"/>
      <c r="Q48" s="1007"/>
      <c r="R48" s="1007"/>
      <c r="S48" s="1007"/>
      <c r="T48" s="1007"/>
      <c r="U48" s="1007"/>
      <c r="V48" s="1007"/>
      <c r="W48" s="1007"/>
      <c r="X48" s="1007"/>
      <c r="Y48" s="1007"/>
      <c r="Z48" s="1007"/>
      <c r="AA48" s="1007"/>
      <c r="AB48" s="1007"/>
      <c r="AC48" s="1007"/>
    </row>
    <row r="49" spans="1:29" ht="15" customHeight="1" thickBot="1" x14ac:dyDescent="0.3">
      <c r="B49" s="1015"/>
      <c r="C49" s="1694" t="s">
        <v>1198</v>
      </c>
      <c r="D49" s="1693"/>
      <c r="E49" s="1693"/>
      <c r="F49" s="1693"/>
      <c r="G49" s="1693"/>
      <c r="H49" s="1693"/>
      <c r="I49" s="1693"/>
      <c r="J49" s="1693"/>
      <c r="K49" s="1693"/>
      <c r="L49" s="1693"/>
      <c r="M49" s="1693"/>
      <c r="N49" s="1693"/>
      <c r="O49" s="1693"/>
      <c r="P49" s="1693"/>
      <c r="Q49" s="1693"/>
      <c r="R49" s="1693"/>
      <c r="S49" s="1693"/>
      <c r="T49" s="1693"/>
      <c r="U49" s="1693"/>
      <c r="V49" s="1693"/>
      <c r="W49" s="1693"/>
      <c r="X49" s="1693"/>
      <c r="Y49" s="1693"/>
      <c r="Z49" s="1693"/>
      <c r="AA49" s="1693"/>
      <c r="AB49" s="1693"/>
    </row>
    <row r="50" spans="1:29" ht="14.25" customHeight="1" thickBot="1" x14ac:dyDescent="0.3">
      <c r="C50" s="1693"/>
      <c r="D50" s="1693"/>
      <c r="E50" s="1693"/>
      <c r="F50" s="1693"/>
      <c r="G50" s="1693"/>
      <c r="H50" s="1693"/>
      <c r="I50" s="1693"/>
      <c r="J50" s="1693"/>
      <c r="K50" s="1693"/>
      <c r="L50" s="1693"/>
      <c r="M50" s="1693"/>
      <c r="N50" s="1693"/>
      <c r="O50" s="1693"/>
      <c r="P50" s="1693"/>
      <c r="Q50" s="1693"/>
      <c r="R50" s="1693"/>
      <c r="S50" s="1693"/>
      <c r="T50" s="1693"/>
      <c r="U50" s="1693"/>
      <c r="V50" s="1693"/>
      <c r="W50" s="1693"/>
      <c r="X50" s="1693"/>
      <c r="Y50" s="1693"/>
      <c r="Z50" s="1693"/>
      <c r="AA50" s="1693"/>
      <c r="AB50" s="1693"/>
    </row>
    <row r="51" spans="1:29" ht="15" customHeight="1" x14ac:dyDescent="0.25">
      <c r="D51" s="1695"/>
      <c r="E51" s="1696"/>
      <c r="F51" s="1696"/>
      <c r="G51" s="1697"/>
      <c r="I51" s="1694" t="s">
        <v>1199</v>
      </c>
      <c r="J51" s="1693"/>
      <c r="K51" s="1693"/>
      <c r="L51" s="1693"/>
      <c r="M51" s="1693"/>
      <c r="N51" s="1693"/>
      <c r="O51" s="1693"/>
      <c r="P51" s="1693"/>
      <c r="Q51" s="1693"/>
      <c r="R51" s="1693"/>
      <c r="S51" s="1693"/>
      <c r="T51" s="1693"/>
      <c r="U51" s="1693"/>
      <c r="V51" s="1693"/>
      <c r="W51" s="1693"/>
      <c r="X51" s="1693"/>
      <c r="Y51" s="1693"/>
      <c r="Z51" s="1693"/>
      <c r="AA51" s="1693"/>
      <c r="AB51" s="1693"/>
    </row>
    <row r="52" spans="1:29" ht="14.25" customHeight="1" thickBot="1" x14ac:dyDescent="0.3">
      <c r="D52" s="1698"/>
      <c r="E52" s="1699"/>
      <c r="F52" s="1699"/>
      <c r="G52" s="1700"/>
      <c r="I52" s="1693"/>
      <c r="J52" s="1693"/>
      <c r="K52" s="1693"/>
      <c r="L52" s="1693"/>
      <c r="M52" s="1693"/>
      <c r="N52" s="1693"/>
      <c r="O52" s="1693"/>
      <c r="P52" s="1693"/>
      <c r="Q52" s="1693"/>
      <c r="R52" s="1693"/>
      <c r="S52" s="1693"/>
      <c r="T52" s="1693"/>
      <c r="U52" s="1693"/>
      <c r="V52" s="1693"/>
      <c r="W52" s="1693"/>
      <c r="X52" s="1693"/>
      <c r="Y52" s="1693"/>
      <c r="Z52" s="1693"/>
      <c r="AA52" s="1693"/>
      <c r="AB52" s="1693"/>
    </row>
    <row r="53" spans="1:29" ht="14.25" customHeight="1" x14ac:dyDescent="0.25">
      <c r="I53" s="1020"/>
      <c r="J53" s="1020"/>
      <c r="K53" s="1020"/>
      <c r="L53" s="1020"/>
      <c r="M53" s="1020"/>
      <c r="N53" s="1020"/>
      <c r="O53" s="1020"/>
      <c r="P53" s="1020"/>
      <c r="Q53" s="1020"/>
      <c r="R53" s="1020"/>
      <c r="S53" s="1020"/>
      <c r="T53" s="1020"/>
      <c r="U53" s="1020"/>
      <c r="V53" s="1020"/>
      <c r="W53" s="1020"/>
      <c r="X53" s="1020"/>
      <c r="Y53" s="1020"/>
      <c r="Z53" s="1020"/>
      <c r="AA53" s="1020"/>
      <c r="AB53" s="1020"/>
    </row>
    <row r="54" spans="1:29" ht="15.75" customHeight="1" x14ac:dyDescent="0.25">
      <c r="A54" s="1701"/>
      <c r="B54" s="1693"/>
      <c r="C54" s="1693"/>
      <c r="D54" s="1693"/>
      <c r="E54" s="1693"/>
      <c r="F54" s="1693"/>
      <c r="G54" s="1693"/>
      <c r="H54" s="1693"/>
      <c r="I54" s="1693"/>
      <c r="J54" s="1693"/>
      <c r="K54" s="1693"/>
      <c r="L54" s="1693"/>
      <c r="M54" s="1693"/>
      <c r="N54" s="1693"/>
      <c r="O54" s="1693"/>
      <c r="P54" s="1693"/>
      <c r="Q54" s="1693"/>
      <c r="R54" s="1693"/>
      <c r="S54" s="1693"/>
      <c r="T54" s="1693"/>
      <c r="U54" s="1693"/>
      <c r="V54" s="1693"/>
      <c r="W54" s="1693"/>
      <c r="X54" s="1693"/>
      <c r="Y54" s="1693"/>
      <c r="Z54" s="1693"/>
      <c r="AA54" s="1693"/>
      <c r="AB54" s="1693"/>
      <c r="AC54" s="1693"/>
    </row>
    <row r="55" spans="1:29" ht="15" customHeight="1" x14ac:dyDescent="0.25">
      <c r="A55" s="1693"/>
      <c r="B55" s="1693"/>
      <c r="C55" s="1693"/>
      <c r="D55" s="1693"/>
      <c r="E55" s="1693"/>
      <c r="F55" s="1693"/>
      <c r="G55" s="1693"/>
      <c r="H55" s="1693"/>
      <c r="I55" s="1693"/>
      <c r="J55" s="1693"/>
      <c r="K55" s="1693"/>
      <c r="L55" s="1693"/>
      <c r="M55" s="1693"/>
      <c r="N55" s="1693"/>
      <c r="O55" s="1693"/>
      <c r="P55" s="1693"/>
      <c r="Q55" s="1693"/>
      <c r="R55" s="1693"/>
      <c r="S55" s="1693"/>
      <c r="T55" s="1693"/>
      <c r="U55" s="1693"/>
      <c r="V55" s="1693"/>
      <c r="W55" s="1693"/>
      <c r="X55" s="1693"/>
      <c r="Y55" s="1693"/>
      <c r="Z55" s="1693"/>
      <c r="AA55" s="1693"/>
      <c r="AB55" s="1693"/>
      <c r="AC55" s="1693"/>
    </row>
    <row r="56" spans="1:29" ht="15" customHeight="1" x14ac:dyDescent="0.25">
      <c r="A56" s="1693"/>
      <c r="B56" s="1693"/>
      <c r="C56" s="1693"/>
      <c r="D56" s="1693"/>
      <c r="E56" s="1693"/>
      <c r="F56" s="1693"/>
      <c r="G56" s="1693"/>
      <c r="H56" s="1693"/>
      <c r="I56" s="1693"/>
      <c r="J56" s="1693"/>
      <c r="K56" s="1693"/>
      <c r="L56" s="1693"/>
      <c r="M56" s="1693"/>
      <c r="N56" s="1693"/>
      <c r="O56" s="1693"/>
      <c r="P56" s="1693"/>
      <c r="Q56" s="1693"/>
      <c r="R56" s="1693"/>
      <c r="S56" s="1693"/>
      <c r="T56" s="1693"/>
      <c r="U56" s="1693"/>
      <c r="V56" s="1693"/>
      <c r="W56" s="1693"/>
      <c r="X56" s="1693"/>
      <c r="Y56" s="1693"/>
      <c r="Z56" s="1693"/>
      <c r="AA56" s="1693"/>
      <c r="AB56" s="1693"/>
      <c r="AC56" s="1693"/>
    </row>
    <row r="57" spans="1:29" ht="14.25" customHeight="1" x14ac:dyDescent="0.25"/>
    <row r="58" spans="1:29" ht="14.25" customHeight="1" x14ac:dyDescent="0.25"/>
    <row r="59" spans="1:29" ht="14.25" hidden="1" customHeight="1" x14ac:dyDescent="0.3">
      <c r="C59" s="1007" t="s">
        <v>89</v>
      </c>
      <c r="F59" s="1007" t="s">
        <v>89</v>
      </c>
    </row>
    <row r="60" spans="1:29" ht="14.25" hidden="1" customHeight="1" x14ac:dyDescent="0.3">
      <c r="F60" s="1007" t="s">
        <v>90</v>
      </c>
    </row>
    <row r="61" spans="1:29" ht="14.25" hidden="1" customHeight="1" x14ac:dyDescent="0.3">
      <c r="F61" s="1007" t="s">
        <v>1200</v>
      </c>
    </row>
  </sheetData>
  <customSheetViews>
    <customSheetView guid="{737FBFD5-CE93-4961-AB5C-F35422E126FB}" showPageBreaks="1" printArea="1" hiddenRows="1" topLeftCell="A28">
      <selection activeCell="C36" sqref="C36:AC37"/>
      <pageMargins left="0.45" right="0.45" top="0.5" bottom="0.3" header="0" footer="0"/>
      <pageSetup scale="94" orientation="portrait" r:id="rId1"/>
      <headerFooter>
        <oddHeader>&amp;C&amp;14&amp;KFF0000DRAFT</oddHeader>
        <oddFooter>&amp;C&amp;D&amp;R&amp;T</oddFooter>
      </headerFooter>
    </customSheetView>
    <customSheetView guid="{EDBCCE45-0D94-4979-AAEC-2B9EE54B95A8}" showPageBreaks="1" printArea="1" hiddenRows="1" topLeftCell="A27">
      <selection activeCell="AF42" sqref="AF42"/>
      <pageMargins left="0.45" right="0.45" top="0.5" bottom="0.3" header="0" footer="0"/>
      <pageSetup scale="94" orientation="portrait" r:id="rId2"/>
      <headerFooter>
        <oddHeader>&amp;C&amp;14&amp;KFF0000DRAFT</oddHeader>
        <oddFooter>&amp;C&amp;D&amp;R&amp;T</oddFooter>
      </headerFooter>
    </customSheetView>
  </customSheetViews>
  <mergeCells count="35">
    <mergeCell ref="B11:AC11"/>
    <mergeCell ref="D15:AC16"/>
    <mergeCell ref="A1:AC2"/>
    <mergeCell ref="B4:AC4"/>
    <mergeCell ref="B6:D6"/>
    <mergeCell ref="P6:R6"/>
    <mergeCell ref="C8:AC9"/>
    <mergeCell ref="R18:T18"/>
    <mergeCell ref="D17:H17"/>
    <mergeCell ref="I17:J17"/>
    <mergeCell ref="K17:L17"/>
    <mergeCell ref="M17:N17"/>
    <mergeCell ref="O17:Q17"/>
    <mergeCell ref="R17:T17"/>
    <mergeCell ref="D18:H18"/>
    <mergeCell ref="I18:J18"/>
    <mergeCell ref="K18:L18"/>
    <mergeCell ref="M18:N18"/>
    <mergeCell ref="O18:Q18"/>
    <mergeCell ref="D44:G45"/>
    <mergeCell ref="I44:AC45"/>
    <mergeCell ref="D22:AC23"/>
    <mergeCell ref="C24:AB24"/>
    <mergeCell ref="D26:AC27"/>
    <mergeCell ref="C29:AB29"/>
    <mergeCell ref="B31:AC32"/>
    <mergeCell ref="C36:AC37"/>
    <mergeCell ref="C34:AC35"/>
    <mergeCell ref="B39:AC39"/>
    <mergeCell ref="C41:AC42"/>
    <mergeCell ref="B47:C47"/>
    <mergeCell ref="C49:AB50"/>
    <mergeCell ref="D51:G52"/>
    <mergeCell ref="I51:AB52"/>
    <mergeCell ref="A54:AC56"/>
  </mergeCells>
  <dataValidations count="2">
    <dataValidation type="list" allowBlank="1" showErrorMessage="1" sqref="D44" xr:uid="{00000000-0002-0000-0800-000000000000}">
      <formula1>$F$59:$F$61</formula1>
    </dataValidation>
    <dataValidation type="list" allowBlank="1" showErrorMessage="1" sqref="D51" xr:uid="{00000000-0002-0000-0800-000001000000}">
      <formula1>($F$59:$F$60)</formula1>
    </dataValidation>
  </dataValidations>
  <pageMargins left="0.45" right="0.45" top="0.5" bottom="0.3" header="0" footer="0"/>
  <pageSetup scale="94" orientation="portrait" r:id="rId3"/>
  <headerFooter>
    <oddHeader>&amp;C&amp;14&amp;KFF0000DRAFT</oddHeader>
    <oddFooter>&amp;C&amp;D&amp;R&amp;T</oddFooter>
  </headerFooter>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REA DB Import</vt:lpstr>
      <vt:lpstr>REA DATA MASTER</vt:lpstr>
      <vt:lpstr>DB Import</vt:lpstr>
      <vt:lpstr>MF_Import</vt:lpstr>
      <vt:lpstr>App. Cover</vt:lpstr>
      <vt:lpstr>1. Pre-app Certification</vt:lpstr>
      <vt:lpstr>2. Cert of Notifications</vt:lpstr>
      <vt:lpstr>3. School and Library Info</vt:lpstr>
      <vt:lpstr>4. Development Activities I</vt:lpstr>
      <vt:lpstr>5.  Additional Scoring Items</vt:lpstr>
      <vt:lpstr>6. Entity Registration Docs</vt:lpstr>
      <vt:lpstr>7.  Res Rental Attach</vt:lpstr>
      <vt:lpstr>8. Distribution List </vt:lpstr>
      <vt:lpstr>9. PAB Scoring Form</vt:lpstr>
      <vt:lpstr>'1. Pre-app Certification'!Print_Area</vt:lpstr>
      <vt:lpstr>'3. School and Library Info'!Print_Area</vt:lpstr>
      <vt:lpstr>'4. Development Activities I'!Print_Area</vt:lpstr>
      <vt:lpstr>'5.  Additional Scoring Items'!Print_Area</vt:lpstr>
      <vt:lpstr>'6. Entity Registration Docs'!Print_Area</vt:lpstr>
      <vt:lpstr>'7.  Res Rental Attach'!Print_Area</vt:lpstr>
      <vt:lpstr>'9. PAB Scoring Form'!Print_Area</vt:lpstr>
      <vt:lpstr>'App. Cover'!Print_Area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Multifamily Bond Pre-Application Supplement</dc:title>
  <dc:subject>2018 Multifamily Uniform Application</dc:subject>
  <dc:creator>TDHCA</dc:creator>
  <cp:keywords>2026 Multifamily Bond Pre-Application Supplement</cp:keywords>
  <dc:description>posted January 5, 2018</dc:description>
  <cp:lastModifiedBy>Jason Burr</cp:lastModifiedBy>
  <cp:lastPrinted>2024-09-09T15:39:16Z</cp:lastPrinted>
  <dcterms:created xsi:type="dcterms:W3CDTF">2012-06-28T19:08:57Z</dcterms:created>
  <dcterms:modified xsi:type="dcterms:W3CDTF">2026-01-16T20:58:41Z</dcterms:modified>
  <cp:category>2026 Multifamily Bond Pre-Application Supplement</cp:category>
</cp:coreProperties>
</file>