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webmaster_projects\mf_temp_docs\2020\"/>
    </mc:Choice>
  </mc:AlternateContent>
  <bookViews>
    <workbookView xWindow="0" yWindow="0" windowWidth="20460" windowHeight="7770"/>
  </bookViews>
  <sheets>
    <sheet name="3_15_21" sheetId="2" r:id="rId1"/>
    <sheet name="2_11_21"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1" i="2" l="1"/>
  <c r="I41" i="2"/>
  <c r="G41" i="2"/>
  <c r="G42" i="2" s="1"/>
  <c r="J40" i="2"/>
  <c r="I40" i="2"/>
  <c r="G40" i="2"/>
  <c r="G29" i="2"/>
  <c r="J27" i="2"/>
  <c r="I27" i="2"/>
  <c r="G27" i="2"/>
  <c r="J21" i="2"/>
  <c r="I21" i="2"/>
  <c r="G21" i="2"/>
  <c r="G22" i="2" s="1"/>
  <c r="J20" i="2"/>
  <c r="I20" i="2"/>
  <c r="G20" i="2"/>
  <c r="I22" i="1" l="1"/>
  <c r="I21" i="1"/>
  <c r="J22" i="1"/>
  <c r="J21" i="1"/>
  <c r="G22" i="1"/>
  <c r="G23" i="1"/>
  <c r="G21" i="1"/>
  <c r="J42" i="1"/>
  <c r="I42" i="1"/>
  <c r="G42" i="1"/>
  <c r="G43" i="1" s="1"/>
  <c r="J41" i="1"/>
  <c r="I41" i="1"/>
  <c r="G41" i="1"/>
  <c r="G30" i="1"/>
  <c r="J28" i="1"/>
  <c r="I28" i="1"/>
  <c r="G28" i="1"/>
</calcChain>
</file>

<file path=xl/sharedStrings.xml><?xml version="1.0" encoding="utf-8"?>
<sst xmlns="http://schemas.openxmlformats.org/spreadsheetml/2006/main" count="398" uniqueCount="99">
  <si>
    <t>Per 2020-1 Multifamily Direct Loan Notice of Funding Availability (as amended by First, Second, Third, Fourth, Fifth, and Sixth Amendments to 2020-1 NOFA)</t>
  </si>
  <si>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10 TAC Chapter 11 Subchapter C related to Application Submission Requirements, Ineligibility Criteria, Board Decisions  and Waiver of Rules. This log will be updated periodically as staff completes application reviews and as more applications are received. The 2020-1 NOFA Application Log is presented for informational use only, and does not represent a conclusion or judgment by TDHCA, its staff or Board. Applicants that identify an error in the log should contact Charlotte Flickinger at charlotte.flickinger@tdhca.state.tx.us as soon as possible. Identification of an error early does not guarantee that the error can be addressed administratively.</t>
  </si>
  <si>
    <t xml:space="preserve">Applications sorted by Application Acceptance Date within each set-aside in accordance with Section 3 of the 2020-1 NOFA. </t>
  </si>
  <si>
    <t>Soft Repayment (NHTF only)</t>
  </si>
  <si>
    <t xml:space="preserve">Total Set Aside Funding Level: </t>
  </si>
  <si>
    <t>TDHCA #</t>
  </si>
  <si>
    <t>Property Name</t>
  </si>
  <si>
    <t>Property City</t>
  </si>
  <si>
    <t>Property County</t>
  </si>
  <si>
    <t>Region</t>
  </si>
  <si>
    <t xml:space="preserve">Housing Activity ¹ </t>
  </si>
  <si>
    <t>Multifamily Direct Loan Request/ Award</t>
  </si>
  <si>
    <t>Target Population</t>
  </si>
  <si>
    <t>Total Units</t>
  </si>
  <si>
    <t>MF Direct Loan Units</t>
  </si>
  <si>
    <t>Layering ²</t>
  </si>
  <si>
    <t>Application Acceptance Date</t>
  </si>
  <si>
    <t>Comments</t>
  </si>
  <si>
    <t>Armadillo Studios</t>
  </si>
  <si>
    <t>Austin</t>
  </si>
  <si>
    <t>Travis</t>
  </si>
  <si>
    <t>NC</t>
  </si>
  <si>
    <t>Supportive Housing</t>
  </si>
  <si>
    <t>Awarded 7/23/20 Board meeting</t>
  </si>
  <si>
    <t>Espero Austin at Rutland</t>
  </si>
  <si>
    <t xml:space="preserve">Application terminated </t>
  </si>
  <si>
    <t xml:space="preserve">Making Dreams Real </t>
  </si>
  <si>
    <t>Sherman</t>
  </si>
  <si>
    <t>Grayson</t>
  </si>
  <si>
    <t>N</t>
  </si>
  <si>
    <t>Samano</t>
  </si>
  <si>
    <t>Brownsville</t>
  </si>
  <si>
    <t>Cameron</t>
  </si>
  <si>
    <t>ADR</t>
  </si>
  <si>
    <t>Gala at Central Park</t>
  </si>
  <si>
    <t>Hurst</t>
  </si>
  <si>
    <t>Tarrant</t>
  </si>
  <si>
    <t>Elderly</t>
  </si>
  <si>
    <t>Awarded 6/25/20 Board meeting</t>
  </si>
  <si>
    <t>Brooks Haven Supportive Housing</t>
  </si>
  <si>
    <t>Rockdale</t>
  </si>
  <si>
    <t>Milam</t>
  </si>
  <si>
    <t>pending review</t>
  </si>
  <si>
    <t>Burnet Place Apartments</t>
  </si>
  <si>
    <t>Roosevelt Gardens</t>
  </si>
  <si>
    <t>Awarded 10/1/20 Board meeting</t>
  </si>
  <si>
    <t>Sunland Country Apartments</t>
  </si>
  <si>
    <t>Harlingen</t>
  </si>
  <si>
    <t>General</t>
  </si>
  <si>
    <t>Awarded 11/5/20 Board meeting</t>
  </si>
  <si>
    <t>Crossroads Apartments</t>
  </si>
  <si>
    <t>Fort Worth</t>
  </si>
  <si>
    <t xml:space="preserve"> </t>
  </si>
  <si>
    <t>Not recommended for a 9% award</t>
  </si>
  <si>
    <t>Manor Place Town Apartments Phase 2</t>
  </si>
  <si>
    <t>Manor</t>
  </si>
  <si>
    <t xml:space="preserve">pending review </t>
  </si>
  <si>
    <t>Total Amount Requested Under Soft Repayment Set Aside</t>
  </si>
  <si>
    <t>Total Amount Awarded Under Soft Repayment Set Aside</t>
  </si>
  <si>
    <t xml:space="preserve">Total Amount Remaining Under Soft Repayment Set Aside </t>
  </si>
  <si>
    <t>CHDO (HOME funds only)</t>
  </si>
  <si>
    <t>Merritt Edge</t>
  </si>
  <si>
    <t>Midland</t>
  </si>
  <si>
    <t>Application withdrawn</t>
  </si>
  <si>
    <t>Merritt Sunset</t>
  </si>
  <si>
    <t>Direct Loan Application withdrawn</t>
  </si>
  <si>
    <t>Total Amount Requested Under CHDO Set Aside</t>
  </si>
  <si>
    <t>Total Amount Awarded Under CHDO Set Aside</t>
  </si>
  <si>
    <t>Total Amount Remaining Under CHDO Set Aside</t>
  </si>
  <si>
    <t>General (HOME funds only)</t>
  </si>
  <si>
    <t>Total Set Aside Funding Level:</t>
  </si>
  <si>
    <t>Heritage Heights at Big Spring</t>
  </si>
  <si>
    <t>Big Spring</t>
  </si>
  <si>
    <t>Howard</t>
  </si>
  <si>
    <t xml:space="preserve"> Awarded 6/25/20 Board meeting (Supplemental to 2019 Award)</t>
  </si>
  <si>
    <t>Fish Pond at Huntsville</t>
  </si>
  <si>
    <t>Huntsville</t>
  </si>
  <si>
    <t>Walker</t>
  </si>
  <si>
    <t>Trinity Oaks</t>
  </si>
  <si>
    <t>Sulphur Springs</t>
  </si>
  <si>
    <t>Hopkins</t>
  </si>
  <si>
    <t>A/R</t>
  </si>
  <si>
    <t>Pine Terrace</t>
  </si>
  <si>
    <t>Mount Pleasant</t>
  </si>
  <si>
    <t>Titus</t>
  </si>
  <si>
    <t>Lofts at Temple Medical District</t>
  </si>
  <si>
    <t>Temple</t>
  </si>
  <si>
    <t>Bell</t>
  </si>
  <si>
    <t>2020 9% waitlist award</t>
  </si>
  <si>
    <t>Merritt Gardens</t>
  </si>
  <si>
    <t>Total Amount Requested Under General Set Aside</t>
  </si>
  <si>
    <t>Total Amount Awarded Under General Set Aside</t>
  </si>
  <si>
    <t>Total Amount Remaining Under General Set Aside</t>
  </si>
  <si>
    <t>1 = Housing Activity: NC=New Construction,R=Rehabilitation, ADR= Adaptive Reuse</t>
  </si>
  <si>
    <t>2= Layering of Other Department Funds: 9%=9% Competitive Tax Credits, 4%=4% Noncompetitive Tax Credits</t>
  </si>
  <si>
    <t>Awarded 12/10/20 Board meeting</t>
  </si>
  <si>
    <t>2020-1 Multifamily Direct Loan Program - Application Log - February 11, 2021</t>
  </si>
  <si>
    <t>Application resubmitted</t>
  </si>
  <si>
    <t>2020-1 Multifamily Direct Loan Program - Application Log - April 5,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</si>
</sst>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2" formatCode="_(&quot;$&quot;* #,##0_);_(&quot;$&quot;* \(#,##0\);_(&quot;$&quot;* &quot;-&quot;_);_(@_)"/>
    <numFmt numFmtId="44" formatCode="_(&quot;$&quot;* #,##0.00_);_(&quot;$&quot;* \(#,##0.00\);_(&quot;$&quot;* &quot;-&quot;??_);_(@_)"/>
    <numFmt numFmtId="164" formatCode="&quot;$&quot;#,##0"/>
    <numFmt numFmtId="165" formatCode="_(&quot;$&quot;* #,##0_);_(&quot;$&quot;* \(#,##0\);_(&quot;$&quot;* &quot;-&quot;??_);_(@_)"/>
  </numFmts>
  <fonts count="13" x14ac:knownFonts="1">
    <font>
      <sz val="11"/>
      <color theme="1"/>
      <name val="Calibri"/>
      <family val="2"/>
      <scheme val="minor"/>
    </font>
    <font>
      <sz val="11"/>
      <color theme="1"/>
      <name val="Calibri"/>
      <family val="2"/>
      <scheme val="minor"/>
    </font>
    <font>
      <sz val="11"/>
      <color theme="1"/>
      <name val="Garamond"/>
      <family val="1"/>
    </font>
    <font>
      <b/>
      <sz val="12"/>
      <color theme="1"/>
      <name val="Calibri"/>
      <family val="2"/>
      <scheme val="minor"/>
    </font>
    <font>
      <b/>
      <sz val="10"/>
      <color theme="1"/>
      <name val="Calibri"/>
      <family val="2"/>
      <scheme val="minor"/>
    </font>
    <font>
      <sz val="9"/>
      <color theme="1"/>
      <name val="Calibri"/>
      <family val="2"/>
      <scheme val="minor"/>
    </font>
    <font>
      <i/>
      <sz val="9"/>
      <color theme="1"/>
      <name val="Calibri"/>
      <family val="2"/>
      <scheme val="minor"/>
    </font>
    <font>
      <sz val="10"/>
      <color indexed="8"/>
      <name val="Arial"/>
      <family val="2"/>
    </font>
    <font>
      <b/>
      <sz val="12"/>
      <color indexed="8"/>
      <name val="Calibri"/>
      <family val="2"/>
      <scheme val="minor"/>
    </font>
    <font>
      <sz val="12"/>
      <color theme="1"/>
      <name val="Calibri"/>
      <family val="2"/>
      <scheme val="minor"/>
    </font>
    <font>
      <sz val="12"/>
      <color indexed="8"/>
      <name val="Calibri"/>
      <family val="2"/>
      <scheme val="minor"/>
    </font>
    <font>
      <sz val="12"/>
      <color rgb="FFFF0000"/>
      <name val="Calibri"/>
      <family val="2"/>
      <scheme val="minor"/>
    </font>
    <font>
      <sz val="8"/>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0"/>
      </patternFill>
    </fill>
    <fill>
      <patternFill patternType="solid">
        <fgColor theme="0" tint="-0.249977111117893"/>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7" fillId="0" borderId="0"/>
  </cellStyleXfs>
  <cellXfs count="151">
    <xf numFmtId="0" fontId="0" fillId="0" borderId="0" xfId="0"/>
    <xf numFmtId="0" fontId="2" fillId="0" borderId="0" xfId="0" applyFont="1"/>
    <xf numFmtId="0" fontId="6" fillId="2" borderId="0" xfId="0" applyFont="1" applyFill="1" applyBorder="1" applyAlignment="1">
      <alignment horizontal="left" vertical="center" wrapText="1"/>
    </xf>
    <xf numFmtId="0" fontId="0" fillId="0" borderId="0" xfId="0" applyFont="1" applyAlignment="1">
      <alignment horizontal="left" vertical="center" wrapText="1"/>
    </xf>
    <xf numFmtId="0" fontId="5" fillId="2" borderId="0" xfId="0" applyFont="1" applyFill="1" applyBorder="1" applyAlignment="1">
      <alignment horizontal="left" vertical="center" wrapText="1"/>
    </xf>
    <xf numFmtId="164" fontId="0" fillId="0" borderId="0" xfId="0" applyNumberFormat="1" applyFont="1" applyFill="1" applyBorder="1"/>
    <xf numFmtId="0" fontId="9" fillId="0" borderId="0" xfId="0" applyFont="1" applyBorder="1" applyAlignment="1">
      <alignment horizontal="left"/>
    </xf>
    <xf numFmtId="0" fontId="9" fillId="0" borderId="0" xfId="0" applyFont="1" applyAlignment="1">
      <alignment wrapText="1"/>
    </xf>
    <xf numFmtId="0" fontId="10" fillId="3" borderId="2" xfId="2" applyFont="1" applyFill="1" applyBorder="1" applyAlignment="1">
      <alignment horizontal="center" wrapText="1"/>
    </xf>
    <xf numFmtId="0" fontId="9" fillId="2" borderId="6" xfId="0" applyFont="1" applyFill="1" applyBorder="1" applyAlignment="1">
      <alignment horizontal="center"/>
    </xf>
    <xf numFmtId="42" fontId="9" fillId="2" borderId="2" xfId="1" applyNumberFormat="1" applyFont="1" applyFill="1" applyBorder="1"/>
    <xf numFmtId="0" fontId="9" fillId="2" borderId="2" xfId="0" applyFont="1" applyFill="1" applyBorder="1" applyAlignment="1">
      <alignment horizontal="center"/>
    </xf>
    <xf numFmtId="0" fontId="9" fillId="2" borderId="2" xfId="1" applyNumberFormat="1" applyFont="1" applyFill="1" applyBorder="1"/>
    <xf numFmtId="0" fontId="9" fillId="2" borderId="2" xfId="0" applyFont="1" applyFill="1" applyBorder="1" applyAlignment="1"/>
    <xf numFmtId="9" fontId="9" fillId="2" borderId="6" xfId="0" applyNumberFormat="1" applyFont="1" applyFill="1" applyBorder="1" applyAlignment="1">
      <alignment horizontal="center"/>
    </xf>
    <xf numFmtId="14" fontId="9" fillId="2" borderId="6" xfId="0" applyNumberFormat="1" applyFont="1" applyFill="1" applyBorder="1"/>
    <xf numFmtId="42" fontId="9" fillId="2" borderId="6" xfId="1" applyNumberFormat="1" applyFont="1" applyFill="1" applyBorder="1"/>
    <xf numFmtId="0" fontId="9" fillId="2" borderId="6" xfId="1" applyNumberFormat="1" applyFont="1" applyFill="1" applyBorder="1"/>
    <xf numFmtId="0" fontId="9" fillId="2" borderId="6" xfId="0" applyFont="1" applyFill="1" applyBorder="1" applyAlignment="1"/>
    <xf numFmtId="9" fontId="9" fillId="2" borderId="2" xfId="0" applyNumberFormat="1" applyFont="1" applyFill="1" applyBorder="1" applyAlignment="1">
      <alignment horizontal="center"/>
    </xf>
    <xf numFmtId="14" fontId="9" fillId="2" borderId="2" xfId="0" applyNumberFormat="1" applyFont="1" applyFill="1" applyBorder="1"/>
    <xf numFmtId="0" fontId="9" fillId="2" borderId="10" xfId="0" applyFont="1" applyFill="1" applyBorder="1" applyAlignment="1">
      <alignment horizontal="center"/>
    </xf>
    <xf numFmtId="42" fontId="9" fillId="2" borderId="11" xfId="1" applyNumberFormat="1" applyFont="1" applyFill="1" applyBorder="1"/>
    <xf numFmtId="0" fontId="9" fillId="2" borderId="11" xfId="0" applyFont="1" applyFill="1" applyBorder="1" applyAlignment="1">
      <alignment horizontal="center"/>
    </xf>
    <xf numFmtId="0" fontId="9" fillId="2" borderId="11" xfId="1" applyNumberFormat="1" applyFont="1" applyFill="1" applyBorder="1"/>
    <xf numFmtId="0" fontId="9" fillId="2" borderId="11" xfId="0" applyFont="1" applyFill="1" applyBorder="1" applyAlignment="1"/>
    <xf numFmtId="9" fontId="9" fillId="2" borderId="10" xfId="0" applyNumberFormat="1" applyFont="1" applyFill="1" applyBorder="1" applyAlignment="1">
      <alignment horizontal="center"/>
    </xf>
    <xf numFmtId="14" fontId="9" fillId="2" borderId="10" xfId="0" applyNumberFormat="1" applyFont="1" applyFill="1" applyBorder="1" applyAlignment="1">
      <alignment horizontal="center"/>
    </xf>
    <xf numFmtId="0" fontId="9" fillId="2" borderId="0" xfId="0" applyFont="1" applyFill="1" applyBorder="1" applyAlignment="1">
      <alignment horizontal="center"/>
    </xf>
    <xf numFmtId="42" fontId="9" fillId="2" borderId="10" xfId="1" applyNumberFormat="1" applyFont="1" applyFill="1" applyBorder="1"/>
    <xf numFmtId="0" fontId="9" fillId="2" borderId="10" xfId="1" applyNumberFormat="1" applyFont="1" applyFill="1" applyBorder="1"/>
    <xf numFmtId="0" fontId="9" fillId="2" borderId="10" xfId="0" applyFont="1" applyFill="1" applyBorder="1" applyAlignment="1"/>
    <xf numFmtId="14" fontId="9" fillId="2" borderId="2" xfId="0" applyNumberFormat="1" applyFont="1" applyFill="1" applyBorder="1" applyAlignment="1">
      <alignment horizontal="center"/>
    </xf>
    <xf numFmtId="165" fontId="3" fillId="2" borderId="16" xfId="1" applyNumberFormat="1" applyFont="1" applyFill="1" applyBorder="1" applyAlignment="1">
      <alignment vertical="top" wrapText="1"/>
    </xf>
    <xf numFmtId="0" fontId="3" fillId="0" borderId="16" xfId="0" applyFont="1" applyFill="1" applyBorder="1" applyAlignment="1">
      <alignment horizontal="center" vertical="top" wrapText="1"/>
    </xf>
    <xf numFmtId="0" fontId="3" fillId="0" borderId="16" xfId="0" applyFont="1" applyFill="1" applyBorder="1" applyAlignment="1">
      <alignment wrapText="1"/>
    </xf>
    <xf numFmtId="0" fontId="3" fillId="0" borderId="16" xfId="0" applyFont="1" applyFill="1" applyBorder="1" applyAlignment="1">
      <alignment horizontal="right" vertical="top" wrapText="1"/>
    </xf>
    <xf numFmtId="0" fontId="3" fillId="4" borderId="18" xfId="0" applyFont="1" applyFill="1" applyBorder="1" applyAlignment="1">
      <alignment horizontal="center" vertical="top" wrapText="1"/>
    </xf>
    <xf numFmtId="0" fontId="3" fillId="4" borderId="15" xfId="0" applyFont="1" applyFill="1" applyBorder="1" applyAlignment="1">
      <alignment horizontal="right" vertical="top" wrapText="1"/>
    </xf>
    <xf numFmtId="14" fontId="11" fillId="4" borderId="15" xfId="0" applyNumberFormat="1" applyFont="1" applyFill="1" applyBorder="1" applyAlignment="1"/>
    <xf numFmtId="0" fontId="11" fillId="4" borderId="15" xfId="0" applyFont="1" applyFill="1" applyBorder="1" applyAlignment="1"/>
    <xf numFmtId="0" fontId="11" fillId="4" borderId="17" xfId="0" applyFont="1" applyFill="1" applyBorder="1" applyAlignment="1"/>
    <xf numFmtId="0" fontId="9" fillId="0" borderId="0" xfId="0" applyFont="1" applyBorder="1"/>
    <xf numFmtId="0" fontId="9" fillId="0" borderId="0" xfId="0" applyFont="1" applyBorder="1" applyAlignment="1">
      <alignment horizontal="center"/>
    </xf>
    <xf numFmtId="165" fontId="9" fillId="0" borderId="0" xfId="1" applyNumberFormat="1" applyFont="1" applyBorder="1"/>
    <xf numFmtId="0" fontId="10" fillId="0" borderId="2" xfId="2" applyFont="1" applyFill="1" applyBorder="1" applyAlignment="1">
      <alignment horizontal="center" wrapText="1"/>
    </xf>
    <xf numFmtId="165" fontId="3" fillId="0" borderId="16" xfId="1" applyNumberFormat="1" applyFont="1" applyFill="1" applyBorder="1" applyAlignment="1">
      <alignment vertical="top" wrapText="1"/>
    </xf>
    <xf numFmtId="0" fontId="3" fillId="2" borderId="16" xfId="0" applyFont="1" applyFill="1" applyBorder="1" applyAlignment="1">
      <alignment horizontal="center" wrapText="1"/>
    </xf>
    <xf numFmtId="0" fontId="8" fillId="0" borderId="16" xfId="2" applyFont="1" applyFill="1" applyBorder="1" applyAlignment="1">
      <alignment horizontal="center" wrapText="1"/>
    </xf>
    <xf numFmtId="9" fontId="9" fillId="4" borderId="18" xfId="0" applyNumberFormat="1" applyFont="1" applyFill="1" applyBorder="1" applyAlignment="1">
      <alignment vertical="top"/>
    </xf>
    <xf numFmtId="0" fontId="9" fillId="4" borderId="15" xfId="0" applyFont="1" applyFill="1" applyBorder="1" applyAlignment="1"/>
    <xf numFmtId="14" fontId="11" fillId="4" borderId="18" xfId="0" applyNumberFormat="1" applyFont="1" applyFill="1" applyBorder="1" applyAlignment="1"/>
    <xf numFmtId="0" fontId="9" fillId="4" borderId="19" xfId="0" applyFont="1" applyFill="1" applyBorder="1" applyAlignment="1"/>
    <xf numFmtId="0" fontId="9" fillId="4" borderId="20" xfId="0" applyFont="1" applyFill="1" applyBorder="1" applyAlignment="1"/>
    <xf numFmtId="165" fontId="3" fillId="2" borderId="22" xfId="1" applyNumberFormat="1" applyFont="1" applyFill="1" applyBorder="1" applyAlignment="1">
      <alignment vertical="top" wrapText="1"/>
    </xf>
    <xf numFmtId="0" fontId="3" fillId="2" borderId="0" xfId="0" applyFont="1" applyFill="1" applyBorder="1" applyAlignment="1">
      <alignment horizontal="center" vertical="top" wrapText="1"/>
    </xf>
    <xf numFmtId="165" fontId="3" fillId="2" borderId="0" xfId="1" applyNumberFormat="1" applyFont="1" applyFill="1" applyBorder="1" applyAlignment="1">
      <alignment vertical="top" wrapText="1"/>
    </xf>
    <xf numFmtId="0" fontId="3" fillId="0" borderId="0" xfId="0" applyFont="1" applyFill="1" applyBorder="1" applyAlignment="1">
      <alignment horizontal="center" vertical="top" wrapText="1"/>
    </xf>
    <xf numFmtId="0" fontId="9" fillId="0" borderId="0" xfId="0" applyFont="1" applyFill="1" applyBorder="1" applyAlignment="1"/>
    <xf numFmtId="0" fontId="9" fillId="0" borderId="0" xfId="0" applyFont="1" applyFill="1" applyBorder="1" applyAlignment="1">
      <alignment horizontal="center"/>
    </xf>
    <xf numFmtId="0" fontId="9" fillId="0" borderId="0" xfId="0" applyFont="1" applyFill="1" applyBorder="1"/>
    <xf numFmtId="6" fontId="2" fillId="0" borderId="0" xfId="0" applyNumberFormat="1" applyFont="1"/>
    <xf numFmtId="0" fontId="3" fillId="0" borderId="0" xfId="0" applyFont="1" applyBorder="1" applyAlignment="1">
      <alignment horizontal="center"/>
    </xf>
    <xf numFmtId="165" fontId="3" fillId="0" borderId="0" xfId="1" applyNumberFormat="1" applyFont="1" applyFill="1" applyBorder="1"/>
    <xf numFmtId="0" fontId="3" fillId="2" borderId="0" xfId="0" applyFont="1" applyFill="1" applyBorder="1" applyAlignment="1">
      <alignment wrapText="1"/>
    </xf>
    <xf numFmtId="9" fontId="9" fillId="0" borderId="0" xfId="0" applyNumberFormat="1" applyFont="1" applyFill="1" applyBorder="1"/>
    <xf numFmtId="14" fontId="9" fillId="0" borderId="0" xfId="0" applyNumberFormat="1" applyFont="1" applyFill="1" applyBorder="1"/>
    <xf numFmtId="6" fontId="3" fillId="0" borderId="0" xfId="0" applyNumberFormat="1" applyFont="1" applyBorder="1" applyAlignment="1"/>
    <xf numFmtId="42" fontId="10" fillId="0" borderId="2" xfId="2" applyNumberFormat="1" applyFont="1" applyFill="1" applyBorder="1" applyAlignment="1">
      <alignment horizontal="center" wrapText="1"/>
    </xf>
    <xf numFmtId="9" fontId="10" fillId="0" borderId="2" xfId="2" applyNumberFormat="1" applyFont="1" applyFill="1" applyBorder="1" applyAlignment="1">
      <alignment horizontal="center" wrapText="1"/>
    </xf>
    <xf numFmtId="14" fontId="10" fillId="0" borderId="2" xfId="2" applyNumberFormat="1" applyFont="1" applyFill="1" applyBorder="1" applyAlignment="1">
      <alignment horizontal="center" wrapText="1"/>
    </xf>
    <xf numFmtId="0" fontId="9" fillId="0" borderId="2" xfId="0" applyFont="1" applyFill="1" applyBorder="1" applyAlignment="1">
      <alignment horizontal="center"/>
    </xf>
    <xf numFmtId="0" fontId="9" fillId="0" borderId="0" xfId="0" applyFont="1"/>
    <xf numFmtId="165" fontId="9" fillId="0" borderId="0" xfId="0" applyNumberFormat="1" applyFont="1"/>
    <xf numFmtId="0" fontId="9" fillId="2" borderId="0" xfId="0" applyFont="1" applyFill="1" applyBorder="1" applyAlignment="1">
      <alignment horizontal="left" wrapText="1"/>
    </xf>
    <xf numFmtId="0" fontId="0" fillId="0" borderId="0" xfId="0" applyFont="1"/>
    <xf numFmtId="9" fontId="9" fillId="2" borderId="23" xfId="0" applyNumberFormat="1" applyFont="1" applyFill="1" applyBorder="1" applyAlignment="1">
      <alignment horizontal="center"/>
    </xf>
    <xf numFmtId="165" fontId="3" fillId="2" borderId="17" xfId="1" applyNumberFormat="1" applyFont="1" applyFill="1" applyBorder="1" applyAlignment="1">
      <alignment vertical="top" wrapText="1"/>
    </xf>
    <xf numFmtId="0" fontId="9" fillId="2" borderId="7" xfId="0" applyFont="1" applyFill="1" applyBorder="1" applyAlignment="1">
      <alignment horizontal="center"/>
    </xf>
    <xf numFmtId="0" fontId="9" fillId="2" borderId="26" xfId="0" applyFont="1" applyFill="1" applyBorder="1" applyAlignment="1">
      <alignment horizontal="center"/>
    </xf>
    <xf numFmtId="42" fontId="9" fillId="2" borderId="26" xfId="1" applyNumberFormat="1" applyFont="1" applyFill="1" applyBorder="1"/>
    <xf numFmtId="0" fontId="9" fillId="2" borderId="26" xfId="1" applyNumberFormat="1" applyFont="1" applyFill="1" applyBorder="1"/>
    <xf numFmtId="0" fontId="9" fillId="2" borderId="26" xfId="0" applyFont="1" applyFill="1" applyBorder="1" applyAlignment="1"/>
    <xf numFmtId="0" fontId="3" fillId="0" borderId="18" xfId="0" applyFont="1" applyFill="1" applyBorder="1" applyAlignment="1">
      <alignment wrapText="1"/>
    </xf>
    <xf numFmtId="14" fontId="9" fillId="2" borderId="2" xfId="0" applyNumberFormat="1" applyFont="1" applyFill="1" applyBorder="1" applyAlignment="1">
      <alignment horizontal="right"/>
    </xf>
    <xf numFmtId="14" fontId="9" fillId="2" borderId="7" xfId="0" applyNumberFormat="1" applyFont="1" applyFill="1" applyBorder="1" applyAlignment="1">
      <alignment horizontal="right"/>
    </xf>
    <xf numFmtId="0" fontId="5" fillId="2" borderId="0" xfId="0" applyFont="1" applyFill="1" applyBorder="1" applyAlignment="1">
      <alignment horizontal="left" vertical="center" wrapText="1"/>
    </xf>
    <xf numFmtId="0" fontId="11" fillId="4" borderId="15" xfId="0" applyFont="1" applyFill="1" applyBorder="1" applyAlignment="1"/>
    <xf numFmtId="0" fontId="9" fillId="2" borderId="2" xfId="0" applyFont="1" applyFill="1" applyBorder="1" applyAlignment="1"/>
    <xf numFmtId="0" fontId="9" fillId="2" borderId="11" xfId="0" applyFont="1" applyFill="1" applyBorder="1" applyAlignment="1"/>
    <xf numFmtId="0" fontId="9" fillId="4" borderId="19" xfId="0" applyFont="1" applyFill="1" applyBorder="1" applyAlignment="1"/>
    <xf numFmtId="0" fontId="9" fillId="4" borderId="20" xfId="0" applyFont="1" applyFill="1" applyBorder="1" applyAlignment="1"/>
    <xf numFmtId="14" fontId="11" fillId="4" borderId="18" xfId="0" applyNumberFormat="1" applyFont="1" applyFill="1" applyBorder="1" applyAlignment="1"/>
    <xf numFmtId="0" fontId="11" fillId="4" borderId="17" xfId="0" applyFont="1" applyFill="1" applyBorder="1" applyAlignment="1"/>
    <xf numFmtId="0" fontId="9" fillId="2" borderId="0" xfId="0" applyFont="1" applyFill="1" applyBorder="1" applyAlignment="1">
      <alignment horizontal="left" wrapText="1"/>
    </xf>
    <xf numFmtId="0" fontId="3" fillId="2" borderId="21" xfId="0" applyFont="1" applyFill="1" applyBorder="1" applyAlignment="1">
      <alignment horizontal="center" vertical="top" wrapText="1"/>
    </xf>
    <xf numFmtId="0" fontId="9" fillId="0" borderId="19" xfId="0" applyFont="1" applyBorder="1" applyAlignment="1">
      <alignment horizontal="center"/>
    </xf>
    <xf numFmtId="0" fontId="3" fillId="4" borderId="21" xfId="0" applyFont="1" applyFill="1" applyBorder="1" applyAlignment="1">
      <alignment horizontal="center" vertical="top" wrapText="1"/>
    </xf>
    <xf numFmtId="0" fontId="9" fillId="4" borderId="19" xfId="0" applyFont="1" applyFill="1" applyBorder="1" applyAlignment="1"/>
    <xf numFmtId="0" fontId="9" fillId="4" borderId="20" xfId="0" applyFont="1" applyFill="1" applyBorder="1" applyAlignment="1"/>
    <xf numFmtId="0" fontId="9" fillId="2" borderId="0" xfId="0" applyFont="1" applyFill="1" applyBorder="1" applyAlignment="1">
      <alignment horizontal="left" wrapText="1"/>
    </xf>
    <xf numFmtId="0" fontId="12" fillId="2" borderId="0" xfId="0" applyFont="1" applyFill="1" applyBorder="1" applyAlignment="1">
      <alignment horizontal="left" wrapText="1"/>
    </xf>
    <xf numFmtId="0" fontId="9" fillId="0" borderId="3" xfId="0" applyFont="1" applyFill="1" applyBorder="1" applyAlignment="1">
      <alignment horizontal="center" wrapText="1"/>
    </xf>
    <xf numFmtId="0" fontId="9" fillId="0" borderId="4" xfId="0" applyFont="1" applyBorder="1" applyAlignment="1">
      <alignment horizontal="center" wrapText="1"/>
    </xf>
    <xf numFmtId="0" fontId="9" fillId="0" borderId="5" xfId="0" applyFont="1" applyBorder="1" applyAlignment="1">
      <alignment horizontal="center" wrapText="1"/>
    </xf>
    <xf numFmtId="0" fontId="9" fillId="2" borderId="2" xfId="0" applyFont="1" applyFill="1" applyBorder="1" applyAlignment="1">
      <alignment horizontal="center" wrapText="1"/>
    </xf>
    <xf numFmtId="0" fontId="9" fillId="2" borderId="2" xfId="0" applyFont="1" applyFill="1" applyBorder="1" applyAlignment="1"/>
    <xf numFmtId="0" fontId="9" fillId="0" borderId="4" xfId="0" applyFont="1" applyFill="1" applyBorder="1" applyAlignment="1"/>
    <xf numFmtId="0" fontId="9" fillId="0" borderId="5" xfId="0" applyFont="1" applyFill="1" applyBorder="1" applyAlignment="1"/>
    <xf numFmtId="0" fontId="3" fillId="0" borderId="18" xfId="0" applyFont="1" applyFill="1" applyBorder="1" applyAlignment="1">
      <alignment horizontal="center"/>
    </xf>
    <xf numFmtId="0" fontId="3" fillId="0" borderId="15" xfId="0" applyFont="1" applyBorder="1" applyAlignment="1">
      <alignment horizontal="center"/>
    </xf>
    <xf numFmtId="0" fontId="3" fillId="2" borderId="18" xfId="0" applyFont="1" applyFill="1" applyBorder="1" applyAlignment="1">
      <alignment horizontal="center" vertical="top" wrapText="1"/>
    </xf>
    <xf numFmtId="0" fontId="9" fillId="0" borderId="15" xfId="0" applyFont="1" applyBorder="1" applyAlignment="1">
      <alignment horizontal="center"/>
    </xf>
    <xf numFmtId="0" fontId="3" fillId="0" borderId="1" xfId="0" applyFont="1" applyFill="1" applyBorder="1" applyAlignment="1">
      <alignment horizontal="left"/>
    </xf>
    <xf numFmtId="0" fontId="9" fillId="0" borderId="1" xfId="0" applyFont="1" applyBorder="1" applyAlignment="1">
      <alignment horizontal="left"/>
    </xf>
    <xf numFmtId="0" fontId="9" fillId="0" borderId="0" xfId="0" applyFont="1" applyBorder="1" applyAlignment="1"/>
    <xf numFmtId="0" fontId="9" fillId="4" borderId="3" xfId="0" applyFont="1" applyFill="1" applyBorder="1" applyAlignment="1">
      <alignment horizontal="center" wrapText="1"/>
    </xf>
    <xf numFmtId="0" fontId="3" fillId="2" borderId="24" xfId="0" applyFont="1" applyFill="1" applyBorder="1" applyAlignment="1">
      <alignment horizontal="center" vertical="top" wrapText="1"/>
    </xf>
    <xf numFmtId="0" fontId="9" fillId="0" borderId="25" xfId="0" applyFont="1" applyBorder="1" applyAlignment="1">
      <alignment horizontal="center"/>
    </xf>
    <xf numFmtId="14" fontId="11" fillId="4" borderId="24" xfId="0" applyNumberFormat="1" applyFont="1" applyFill="1" applyBorder="1" applyAlignment="1"/>
    <xf numFmtId="0" fontId="11" fillId="4" borderId="15" xfId="0" applyFont="1" applyFill="1" applyBorder="1" applyAlignment="1"/>
    <xf numFmtId="0" fontId="11" fillId="4" borderId="25" xfId="0" applyFont="1" applyFill="1" applyBorder="1" applyAlignment="1"/>
    <xf numFmtId="14" fontId="11" fillId="4" borderId="18" xfId="0" applyNumberFormat="1" applyFont="1" applyFill="1" applyBorder="1" applyAlignment="1"/>
    <xf numFmtId="0" fontId="11" fillId="4" borderId="17" xfId="0" applyFont="1" applyFill="1" applyBorder="1" applyAlignment="1"/>
    <xf numFmtId="0" fontId="8" fillId="0" borderId="0" xfId="2" applyFont="1" applyFill="1" applyBorder="1" applyAlignment="1"/>
    <xf numFmtId="165" fontId="9" fillId="2" borderId="0" xfId="0" applyNumberFormat="1" applyFont="1" applyFill="1" applyBorder="1" applyAlignment="1">
      <alignment horizontal="center" wrapText="1"/>
    </xf>
    <xf numFmtId="165" fontId="3" fillId="2" borderId="0" xfId="0" applyNumberFormat="1" applyFont="1" applyFill="1" applyBorder="1" applyAlignment="1">
      <alignment horizontal="right" wrapText="1"/>
    </xf>
    <xf numFmtId="0" fontId="9" fillId="0" borderId="0" xfId="0" applyFont="1" applyBorder="1" applyAlignment="1">
      <alignment wrapText="1"/>
    </xf>
    <xf numFmtId="0" fontId="9" fillId="0" borderId="1" xfId="0" applyFont="1" applyBorder="1" applyAlignment="1"/>
    <xf numFmtId="6" fontId="3" fillId="0" borderId="1" xfId="0" applyNumberFormat="1" applyFont="1" applyBorder="1" applyAlignment="1"/>
    <xf numFmtId="0" fontId="3" fillId="0" borderId="1" xfId="0" applyFont="1" applyBorder="1" applyAlignment="1"/>
    <xf numFmtId="0" fontId="9" fillId="2" borderId="3" xfId="0" applyFont="1" applyFill="1" applyBorder="1" applyAlignment="1">
      <alignment horizontal="center" wrapText="1"/>
    </xf>
    <xf numFmtId="0" fontId="9" fillId="0" borderId="4" xfId="0" applyFont="1" applyBorder="1" applyAlignment="1"/>
    <xf numFmtId="0" fontId="9" fillId="0" borderId="5" xfId="0" applyFont="1" applyBorder="1" applyAlignment="1"/>
    <xf numFmtId="0" fontId="9" fillId="2" borderId="11" xfId="0" applyFont="1" applyFill="1" applyBorder="1" applyAlignment="1">
      <alignment horizontal="center" wrapText="1"/>
    </xf>
    <xf numFmtId="0" fontId="9" fillId="2" borderId="11" xfId="0" applyFont="1" applyFill="1" applyBorder="1" applyAlignment="1"/>
    <xf numFmtId="0" fontId="9" fillId="2" borderId="7" xfId="0" applyFont="1" applyFill="1" applyBorder="1" applyAlignment="1">
      <alignment horizontal="center" wrapText="1"/>
    </xf>
    <xf numFmtId="0" fontId="9" fillId="0" borderId="8" xfId="0" applyFont="1" applyBorder="1" applyAlignment="1"/>
    <xf numFmtId="0" fontId="9" fillId="0" borderId="9" xfId="0" applyFont="1" applyBorder="1" applyAlignment="1"/>
    <xf numFmtId="0" fontId="8" fillId="0" borderId="1" xfId="2" applyFont="1" applyFill="1" applyBorder="1" applyAlignment="1">
      <alignment horizontal="left"/>
    </xf>
    <xf numFmtId="0" fontId="0" fillId="0" borderId="0" xfId="0" applyFont="1" applyAlignment="1"/>
    <xf numFmtId="0" fontId="3" fillId="2" borderId="0" xfId="0" applyFont="1" applyFill="1" applyAlignment="1">
      <alignment horizontal="center" wrapText="1"/>
    </xf>
    <xf numFmtId="0" fontId="4" fillId="2" borderId="0" xfId="0" applyFont="1" applyFill="1" applyAlignment="1">
      <alignment horizontal="center" wrapText="1"/>
    </xf>
    <xf numFmtId="0" fontId="5" fillId="2"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0" fillId="0" borderId="0" xfId="0" applyFont="1" applyFill="1" applyBorder="1" applyAlignment="1">
      <alignment horizontal="center"/>
    </xf>
    <xf numFmtId="0" fontId="9" fillId="2" borderId="12" xfId="0" applyFont="1" applyFill="1" applyBorder="1" applyAlignment="1">
      <alignment horizontal="center" wrapText="1"/>
    </xf>
    <xf numFmtId="0" fontId="0" fillId="0" borderId="13" xfId="0" applyBorder="1" applyAlignment="1"/>
    <xf numFmtId="0" fontId="0" fillId="0" borderId="14" xfId="0" applyBorder="1" applyAlignment="1"/>
  </cellXfs>
  <cellStyles count="3">
    <cellStyle name="Currency" xfId="1" builtinId="4"/>
    <cellStyle name="Normal" xfId="0" builtinId="0"/>
    <cellStyle name="Normal_Sheet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xdr:colOff>
      <xdr:row>0</xdr:row>
      <xdr:rowOff>85726</xdr:rowOff>
    </xdr:from>
    <xdr:to>
      <xdr:col>7</xdr:col>
      <xdr:colOff>323850</xdr:colOff>
      <xdr:row>0</xdr:row>
      <xdr:rowOff>1408787</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81676" y="85726"/>
          <a:ext cx="1238249" cy="1323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xdr:colOff>
      <xdr:row>0</xdr:row>
      <xdr:rowOff>85726</xdr:rowOff>
    </xdr:from>
    <xdr:to>
      <xdr:col>7</xdr:col>
      <xdr:colOff>323850</xdr:colOff>
      <xdr:row>0</xdr:row>
      <xdr:rowOff>1408787</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1" y="85726"/>
          <a:ext cx="1238249" cy="1323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tabSelected="1" workbookViewId="0">
      <selection activeCell="A2" sqref="A2:Q2"/>
    </sheetView>
  </sheetViews>
  <sheetFormatPr defaultRowHeight="15" x14ac:dyDescent="0.25"/>
  <cols>
    <col min="2" max="2" width="38.28515625" bestFit="1" customWidth="1"/>
    <col min="3" max="3" width="11.7109375" bestFit="1" customWidth="1"/>
    <col min="4" max="4" width="9.28515625" bestFit="1" customWidth="1"/>
    <col min="7" max="7" width="13.7109375" bestFit="1" customWidth="1"/>
    <col min="8" max="8" width="19.140625" bestFit="1" customWidth="1"/>
    <col min="12" max="12" width="16.85546875" bestFit="1" customWidth="1"/>
    <col min="17" max="17" width="13.28515625" bestFit="1" customWidth="1"/>
  </cols>
  <sheetData>
    <row r="1" spans="1:17" s="1" customFormat="1" ht="116.25" customHeight="1" x14ac:dyDescent="0.25">
      <c r="A1" s="140"/>
      <c r="B1" s="140"/>
      <c r="C1" s="140"/>
      <c r="D1" s="140"/>
      <c r="E1" s="140"/>
      <c r="F1" s="140"/>
      <c r="G1" s="140"/>
      <c r="H1" s="140"/>
      <c r="I1" s="140"/>
      <c r="J1" s="140"/>
      <c r="K1" s="140"/>
      <c r="L1" s="140"/>
      <c r="M1" s="140"/>
      <c r="N1" s="140"/>
      <c r="O1" s="140"/>
      <c r="P1" s="140"/>
      <c r="Q1" s="140"/>
    </row>
    <row r="2" spans="1:17" s="1" customFormat="1" ht="18" customHeight="1" x14ac:dyDescent="0.25">
      <c r="A2" s="141" t="s">
        <v>98</v>
      </c>
      <c r="B2" s="141"/>
      <c r="C2" s="141"/>
      <c r="D2" s="141"/>
      <c r="E2" s="141"/>
      <c r="F2" s="141"/>
      <c r="G2" s="141"/>
      <c r="H2" s="141"/>
      <c r="I2" s="141"/>
      <c r="J2" s="141"/>
      <c r="K2" s="141"/>
      <c r="L2" s="141"/>
      <c r="M2" s="140"/>
      <c r="N2" s="140"/>
      <c r="O2" s="140"/>
      <c r="P2" s="140"/>
      <c r="Q2" s="140"/>
    </row>
    <row r="3" spans="1:17" s="1" customFormat="1" ht="12.75" customHeight="1" x14ac:dyDescent="0.25">
      <c r="A3" s="142" t="s">
        <v>0</v>
      </c>
      <c r="B3" s="142"/>
      <c r="C3" s="142"/>
      <c r="D3" s="142"/>
      <c r="E3" s="142"/>
      <c r="F3" s="142"/>
      <c r="G3" s="142"/>
      <c r="H3" s="142"/>
      <c r="I3" s="142"/>
      <c r="J3" s="142"/>
      <c r="K3" s="142"/>
      <c r="L3" s="142"/>
      <c r="M3" s="140"/>
      <c r="N3" s="140"/>
      <c r="O3" s="140"/>
      <c r="P3" s="140"/>
      <c r="Q3" s="140"/>
    </row>
    <row r="4" spans="1:17" s="1" customFormat="1" ht="60" customHeight="1" x14ac:dyDescent="0.25">
      <c r="A4" s="143" t="s">
        <v>1</v>
      </c>
      <c r="B4" s="143"/>
      <c r="C4" s="143"/>
      <c r="D4" s="143"/>
      <c r="E4" s="143"/>
      <c r="F4" s="143"/>
      <c r="G4" s="143"/>
      <c r="H4" s="143"/>
      <c r="I4" s="143"/>
      <c r="J4" s="143"/>
      <c r="K4" s="143"/>
      <c r="L4" s="143"/>
      <c r="M4" s="140"/>
      <c r="N4" s="140"/>
      <c r="O4" s="140"/>
      <c r="P4" s="140"/>
      <c r="Q4" s="140"/>
    </row>
    <row r="5" spans="1:17" s="1" customFormat="1" ht="14.25" customHeight="1" x14ac:dyDescent="0.25">
      <c r="A5" s="144" t="s">
        <v>2</v>
      </c>
      <c r="B5" s="145"/>
      <c r="C5" s="145"/>
      <c r="D5" s="145"/>
      <c r="E5" s="146"/>
      <c r="F5" s="146"/>
      <c r="G5" s="146"/>
      <c r="H5" s="146"/>
      <c r="I5" s="146"/>
      <c r="J5" s="146"/>
      <c r="K5" s="146"/>
      <c r="L5" s="146"/>
      <c r="M5" s="146"/>
      <c r="N5" s="146"/>
      <c r="O5" s="146"/>
      <c r="P5" s="146"/>
      <c r="Q5" s="146"/>
    </row>
    <row r="6" spans="1:17" s="1" customFormat="1" ht="14.25" customHeight="1" x14ac:dyDescent="0.25">
      <c r="A6" s="2"/>
      <c r="B6" s="3"/>
      <c r="C6" s="3"/>
      <c r="D6" s="3"/>
      <c r="E6" s="86"/>
      <c r="F6" s="86"/>
      <c r="G6" s="86"/>
      <c r="H6" s="86"/>
      <c r="I6" s="86"/>
      <c r="J6" s="86"/>
      <c r="K6" s="86"/>
      <c r="L6" s="86"/>
      <c r="M6" s="147"/>
      <c r="N6" s="147"/>
      <c r="O6" s="147"/>
      <c r="P6" s="147"/>
      <c r="Q6" s="5"/>
    </row>
    <row r="7" spans="1:17" s="1" customFormat="1" ht="15.75" x14ac:dyDescent="0.25">
      <c r="A7" s="139" t="s">
        <v>3</v>
      </c>
      <c r="B7" s="139"/>
      <c r="C7" s="114"/>
      <c r="D7" s="6"/>
      <c r="E7" s="6"/>
      <c r="F7" s="6"/>
      <c r="G7" s="7"/>
      <c r="H7" s="125"/>
      <c r="I7" s="115"/>
      <c r="J7" s="115"/>
      <c r="K7" s="126"/>
      <c r="L7" s="127"/>
      <c r="M7" s="128" t="s">
        <v>4</v>
      </c>
      <c r="N7" s="128"/>
      <c r="O7" s="128"/>
      <c r="P7" s="129">
        <v>29465974.399999999</v>
      </c>
      <c r="Q7" s="130"/>
    </row>
    <row r="8" spans="1:17" s="1" customFormat="1" ht="46.5" customHeight="1" x14ac:dyDescent="0.25">
      <c r="A8" s="8" t="s">
        <v>5</v>
      </c>
      <c r="B8" s="8" t="s">
        <v>6</v>
      </c>
      <c r="C8" s="8" t="s">
        <v>7</v>
      </c>
      <c r="D8" s="8" t="s">
        <v>8</v>
      </c>
      <c r="E8" s="8" t="s">
        <v>9</v>
      </c>
      <c r="F8" s="8" t="s">
        <v>10</v>
      </c>
      <c r="G8" s="8" t="s">
        <v>11</v>
      </c>
      <c r="H8" s="8" t="s">
        <v>12</v>
      </c>
      <c r="I8" s="8" t="s">
        <v>13</v>
      </c>
      <c r="J8" s="8" t="s">
        <v>14</v>
      </c>
      <c r="K8" s="8" t="s">
        <v>15</v>
      </c>
      <c r="L8" s="8" t="s">
        <v>16</v>
      </c>
      <c r="M8" s="116" t="s">
        <v>17</v>
      </c>
      <c r="N8" s="103"/>
      <c r="O8" s="103"/>
      <c r="P8" s="103"/>
      <c r="Q8" s="104"/>
    </row>
    <row r="9" spans="1:17" s="1" customFormat="1" ht="15.75" x14ac:dyDescent="0.25">
      <c r="A9" s="9">
        <v>20002</v>
      </c>
      <c r="B9" s="9" t="s">
        <v>18</v>
      </c>
      <c r="C9" s="9" t="s">
        <v>19</v>
      </c>
      <c r="D9" s="9" t="s">
        <v>20</v>
      </c>
      <c r="E9" s="9">
        <v>7</v>
      </c>
      <c r="F9" s="9" t="s">
        <v>21</v>
      </c>
      <c r="G9" s="10">
        <v>2000000</v>
      </c>
      <c r="H9" s="11" t="s">
        <v>22</v>
      </c>
      <c r="I9" s="12">
        <v>110</v>
      </c>
      <c r="J9" s="88">
        <v>14</v>
      </c>
      <c r="K9" s="14">
        <v>0.09</v>
      </c>
      <c r="L9" s="15">
        <v>43922</v>
      </c>
      <c r="M9" s="131" t="s">
        <v>23</v>
      </c>
      <c r="N9" s="132"/>
      <c r="O9" s="132"/>
      <c r="P9" s="132"/>
      <c r="Q9" s="133"/>
    </row>
    <row r="10" spans="1:17" s="1" customFormat="1" ht="15.75" x14ac:dyDescent="0.25">
      <c r="A10" s="9">
        <v>20040</v>
      </c>
      <c r="B10" s="9" t="s">
        <v>24</v>
      </c>
      <c r="C10" s="9" t="s">
        <v>19</v>
      </c>
      <c r="D10" s="9" t="s">
        <v>20</v>
      </c>
      <c r="E10" s="9">
        <v>7</v>
      </c>
      <c r="F10" s="9" t="s">
        <v>21</v>
      </c>
      <c r="G10" s="16">
        <v>0</v>
      </c>
      <c r="H10" s="9" t="s">
        <v>22</v>
      </c>
      <c r="I10" s="17">
        <v>135</v>
      </c>
      <c r="J10" s="18">
        <v>25</v>
      </c>
      <c r="K10" s="14">
        <v>0.09</v>
      </c>
      <c r="L10" s="15">
        <v>43922</v>
      </c>
      <c r="M10" s="136" t="s">
        <v>97</v>
      </c>
      <c r="N10" s="137"/>
      <c r="O10" s="137"/>
      <c r="P10" s="137"/>
      <c r="Q10" s="138"/>
    </row>
    <row r="11" spans="1:17" s="1" customFormat="1" ht="15.75" x14ac:dyDescent="0.25">
      <c r="A11" s="9">
        <v>20500</v>
      </c>
      <c r="B11" s="9" t="s">
        <v>26</v>
      </c>
      <c r="C11" s="9" t="s">
        <v>27</v>
      </c>
      <c r="D11" s="9" t="s">
        <v>28</v>
      </c>
      <c r="E11" s="9">
        <v>3</v>
      </c>
      <c r="F11" s="9" t="s">
        <v>21</v>
      </c>
      <c r="G11" s="16">
        <v>0</v>
      </c>
      <c r="H11" s="9" t="s">
        <v>22</v>
      </c>
      <c r="I11" s="17">
        <v>32</v>
      </c>
      <c r="J11" s="18">
        <v>32</v>
      </c>
      <c r="K11" s="14" t="s">
        <v>29</v>
      </c>
      <c r="L11" s="15">
        <v>43921</v>
      </c>
      <c r="M11" s="136" t="s">
        <v>25</v>
      </c>
      <c r="N11" s="137"/>
      <c r="O11" s="137"/>
      <c r="P11" s="137"/>
      <c r="Q11" s="138"/>
    </row>
    <row r="12" spans="1:17" s="1" customFormat="1" ht="15.75" x14ac:dyDescent="0.25">
      <c r="A12" s="11">
        <v>20501</v>
      </c>
      <c r="B12" s="11" t="s">
        <v>30</v>
      </c>
      <c r="C12" s="11" t="s">
        <v>31</v>
      </c>
      <c r="D12" s="11" t="s">
        <v>32</v>
      </c>
      <c r="E12" s="11">
        <v>11</v>
      </c>
      <c r="F12" s="11" t="s">
        <v>33</v>
      </c>
      <c r="G12" s="10">
        <v>2000000</v>
      </c>
      <c r="H12" s="11" t="s">
        <v>22</v>
      </c>
      <c r="I12" s="12">
        <v>40</v>
      </c>
      <c r="J12" s="88">
        <v>14</v>
      </c>
      <c r="K12" s="19" t="s">
        <v>29</v>
      </c>
      <c r="L12" s="20">
        <v>43979</v>
      </c>
      <c r="M12" s="105" t="s">
        <v>95</v>
      </c>
      <c r="N12" s="106"/>
      <c r="O12" s="106"/>
      <c r="P12" s="106"/>
      <c r="Q12" s="106"/>
    </row>
    <row r="13" spans="1:17" s="1" customFormat="1" ht="15.75" customHeight="1" x14ac:dyDescent="0.25">
      <c r="A13" s="11">
        <v>20406</v>
      </c>
      <c r="B13" s="11" t="s">
        <v>34</v>
      </c>
      <c r="C13" s="11" t="s">
        <v>35</v>
      </c>
      <c r="D13" s="11" t="s">
        <v>36</v>
      </c>
      <c r="E13" s="11">
        <v>3</v>
      </c>
      <c r="F13" s="11" t="s">
        <v>21</v>
      </c>
      <c r="G13" s="10">
        <v>3000000</v>
      </c>
      <c r="H13" s="11" t="s">
        <v>37</v>
      </c>
      <c r="I13" s="12">
        <v>94</v>
      </c>
      <c r="J13" s="88">
        <v>19</v>
      </c>
      <c r="K13" s="19">
        <v>0.04</v>
      </c>
      <c r="L13" s="20">
        <v>43986</v>
      </c>
      <c r="M13" s="131" t="s">
        <v>38</v>
      </c>
      <c r="N13" s="132"/>
      <c r="O13" s="132"/>
      <c r="P13" s="132"/>
      <c r="Q13" s="133"/>
    </row>
    <row r="14" spans="1:17" s="1" customFormat="1" ht="15.75" x14ac:dyDescent="0.25">
      <c r="A14" s="11">
        <v>20503</v>
      </c>
      <c r="B14" s="11" t="s">
        <v>39</v>
      </c>
      <c r="C14" s="11" t="s">
        <v>40</v>
      </c>
      <c r="D14" s="11" t="s">
        <v>41</v>
      </c>
      <c r="E14" s="11">
        <v>8</v>
      </c>
      <c r="F14" s="11" t="s">
        <v>21</v>
      </c>
      <c r="G14" s="10">
        <v>3000000</v>
      </c>
      <c r="H14" s="11" t="s">
        <v>22</v>
      </c>
      <c r="I14" s="12">
        <v>30</v>
      </c>
      <c r="J14" s="88">
        <v>30</v>
      </c>
      <c r="K14" s="19" t="s">
        <v>29</v>
      </c>
      <c r="L14" s="20">
        <v>44018</v>
      </c>
      <c r="M14" s="131" t="s">
        <v>42</v>
      </c>
      <c r="N14" s="132"/>
      <c r="O14" s="132"/>
      <c r="P14" s="132"/>
      <c r="Q14" s="133"/>
    </row>
    <row r="15" spans="1:17" s="1" customFormat="1" ht="15" customHeight="1" x14ac:dyDescent="0.25">
      <c r="A15" s="11">
        <v>20504</v>
      </c>
      <c r="B15" s="11" t="s">
        <v>43</v>
      </c>
      <c r="C15" s="11" t="s">
        <v>19</v>
      </c>
      <c r="D15" s="11" t="s">
        <v>20</v>
      </c>
      <c r="E15" s="11">
        <v>7</v>
      </c>
      <c r="F15" s="11" t="s">
        <v>21</v>
      </c>
      <c r="G15" s="10">
        <v>3000000</v>
      </c>
      <c r="H15" s="11" t="s">
        <v>22</v>
      </c>
      <c r="I15" s="12">
        <v>61</v>
      </c>
      <c r="J15" s="88">
        <v>21</v>
      </c>
      <c r="K15" s="19" t="s">
        <v>29</v>
      </c>
      <c r="L15" s="20">
        <v>44036</v>
      </c>
      <c r="M15" s="105" t="s">
        <v>95</v>
      </c>
      <c r="N15" s="106"/>
      <c r="O15" s="106"/>
      <c r="P15" s="106"/>
      <c r="Q15" s="106"/>
    </row>
    <row r="16" spans="1:17" s="1" customFormat="1" ht="15.75" x14ac:dyDescent="0.25">
      <c r="A16" s="11">
        <v>20505</v>
      </c>
      <c r="B16" s="11" t="s">
        <v>44</v>
      </c>
      <c r="C16" s="11" t="s">
        <v>19</v>
      </c>
      <c r="D16" s="11" t="s">
        <v>20</v>
      </c>
      <c r="E16" s="11">
        <v>7</v>
      </c>
      <c r="F16" s="11" t="s">
        <v>21</v>
      </c>
      <c r="G16" s="10">
        <v>1000000</v>
      </c>
      <c r="H16" s="11" t="s">
        <v>22</v>
      </c>
      <c r="I16" s="12">
        <v>40</v>
      </c>
      <c r="J16" s="88">
        <v>7</v>
      </c>
      <c r="K16" s="19" t="s">
        <v>29</v>
      </c>
      <c r="L16" s="20">
        <v>44043</v>
      </c>
      <c r="M16" s="131" t="s">
        <v>45</v>
      </c>
      <c r="N16" s="132"/>
      <c r="O16" s="132"/>
      <c r="P16" s="132"/>
      <c r="Q16" s="133"/>
    </row>
    <row r="17" spans="1:18" s="1" customFormat="1" ht="15.75" x14ac:dyDescent="0.25">
      <c r="A17" s="11">
        <v>20462</v>
      </c>
      <c r="B17" s="11" t="s">
        <v>46</v>
      </c>
      <c r="C17" s="11" t="s">
        <v>47</v>
      </c>
      <c r="D17" s="11" t="s">
        <v>32</v>
      </c>
      <c r="E17" s="11">
        <v>11</v>
      </c>
      <c r="F17" s="11" t="s">
        <v>21</v>
      </c>
      <c r="G17" s="10">
        <v>3000000</v>
      </c>
      <c r="H17" s="11" t="s">
        <v>48</v>
      </c>
      <c r="I17" s="12">
        <v>166</v>
      </c>
      <c r="J17" s="88">
        <v>9</v>
      </c>
      <c r="K17" s="19">
        <v>0.04</v>
      </c>
      <c r="L17" s="20">
        <v>44049</v>
      </c>
      <c r="M17" s="102" t="s">
        <v>49</v>
      </c>
      <c r="N17" s="103"/>
      <c r="O17" s="103"/>
      <c r="P17" s="103"/>
      <c r="Q17" s="104"/>
    </row>
    <row r="18" spans="1:18" s="1" customFormat="1" ht="15.75" x14ac:dyDescent="0.25">
      <c r="A18" s="21">
        <v>20224</v>
      </c>
      <c r="B18" s="21" t="s">
        <v>50</v>
      </c>
      <c r="C18" s="21" t="s">
        <v>51</v>
      </c>
      <c r="D18" s="21" t="s">
        <v>36</v>
      </c>
      <c r="E18" s="21">
        <v>3</v>
      </c>
      <c r="F18" s="11" t="s">
        <v>21</v>
      </c>
      <c r="G18" s="22">
        <v>0</v>
      </c>
      <c r="H18" s="23" t="s">
        <v>22</v>
      </c>
      <c r="I18" s="24">
        <v>68</v>
      </c>
      <c r="J18" s="89">
        <v>13</v>
      </c>
      <c r="K18" s="26">
        <v>0.09</v>
      </c>
      <c r="L18" s="27" t="s">
        <v>52</v>
      </c>
      <c r="M18" s="134" t="s">
        <v>53</v>
      </c>
      <c r="N18" s="135"/>
      <c r="O18" s="135"/>
      <c r="P18" s="135"/>
      <c r="Q18" s="135"/>
    </row>
    <row r="19" spans="1:18" s="1" customFormat="1" ht="16.5" thickBot="1" x14ac:dyDescent="0.3">
      <c r="A19" s="11">
        <v>20506</v>
      </c>
      <c r="B19" s="78" t="s">
        <v>54</v>
      </c>
      <c r="C19" s="11" t="s">
        <v>55</v>
      </c>
      <c r="D19" s="11" t="s">
        <v>20</v>
      </c>
      <c r="E19" s="11">
        <v>7</v>
      </c>
      <c r="F19" s="28" t="s">
        <v>21</v>
      </c>
      <c r="G19" s="29">
        <v>3000000</v>
      </c>
      <c r="H19" s="21" t="s">
        <v>37</v>
      </c>
      <c r="I19" s="30">
        <v>20</v>
      </c>
      <c r="J19" s="31">
        <v>20</v>
      </c>
      <c r="K19" s="19" t="s">
        <v>29</v>
      </c>
      <c r="L19" s="84">
        <v>44123</v>
      </c>
      <c r="M19" s="136" t="s">
        <v>56</v>
      </c>
      <c r="N19" s="137"/>
      <c r="O19" s="137"/>
      <c r="P19" s="137"/>
      <c r="Q19" s="138"/>
    </row>
    <row r="20" spans="1:18" s="1" customFormat="1" ht="16.5" customHeight="1" thickBot="1" x14ac:dyDescent="0.3">
      <c r="A20" s="117" t="s">
        <v>57</v>
      </c>
      <c r="B20" s="112"/>
      <c r="C20" s="112"/>
      <c r="D20" s="112"/>
      <c r="E20" s="112"/>
      <c r="F20" s="118"/>
      <c r="G20" s="77">
        <f>SUM(G9:G19)</f>
        <v>20000000</v>
      </c>
      <c r="H20" s="34" t="s">
        <v>13</v>
      </c>
      <c r="I20" s="35">
        <f>SUM(I9:I19)</f>
        <v>796</v>
      </c>
      <c r="J20" s="83">
        <f>SUM(J9:J19)</f>
        <v>204</v>
      </c>
      <c r="K20" s="119"/>
      <c r="L20" s="120"/>
      <c r="M20" s="120"/>
      <c r="N20" s="120"/>
      <c r="O20" s="120"/>
      <c r="P20" s="120"/>
      <c r="Q20" s="121"/>
    </row>
    <row r="21" spans="1:18" s="1" customFormat="1" ht="15" customHeight="1" thickBot="1" x14ac:dyDescent="0.3">
      <c r="A21" s="111" t="s">
        <v>58</v>
      </c>
      <c r="B21" s="112"/>
      <c r="C21" s="112"/>
      <c r="D21" s="112"/>
      <c r="E21" s="112"/>
      <c r="F21" s="112"/>
      <c r="G21" s="33">
        <f>G9+G13+G16+G17+G15+G12</f>
        <v>14000000</v>
      </c>
      <c r="H21" s="34" t="s">
        <v>13</v>
      </c>
      <c r="I21" s="36">
        <f>I13+I9+I12+I15+I16+I17</f>
        <v>511</v>
      </c>
      <c r="J21" s="36">
        <f>J13+J9+J12+J15+J16+J17</f>
        <v>84</v>
      </c>
      <c r="K21" s="122"/>
      <c r="L21" s="120"/>
      <c r="M21" s="120"/>
      <c r="N21" s="120"/>
      <c r="O21" s="120"/>
      <c r="P21" s="120"/>
      <c r="Q21" s="123"/>
    </row>
    <row r="22" spans="1:18" s="1" customFormat="1" ht="15" customHeight="1" thickBot="1" x14ac:dyDescent="0.3">
      <c r="A22" s="111" t="s">
        <v>59</v>
      </c>
      <c r="B22" s="112"/>
      <c r="C22" s="112"/>
      <c r="D22" s="112"/>
      <c r="E22" s="112"/>
      <c r="F22" s="112"/>
      <c r="G22" s="33">
        <f>P7-G21</f>
        <v>15465974.399999999</v>
      </c>
      <c r="H22" s="37"/>
      <c r="I22" s="38"/>
      <c r="J22" s="38"/>
      <c r="K22" s="39"/>
      <c r="L22" s="87"/>
      <c r="M22" s="87"/>
      <c r="N22" s="87"/>
      <c r="O22" s="87"/>
      <c r="P22" s="87"/>
      <c r="Q22" s="93"/>
    </row>
    <row r="23" spans="1:18" s="1" customFormat="1" ht="15" customHeight="1" x14ac:dyDescent="0.25">
      <c r="A23" s="124" t="s">
        <v>60</v>
      </c>
      <c r="B23" s="124"/>
      <c r="C23" s="42"/>
      <c r="D23" s="42"/>
      <c r="E23" s="43"/>
      <c r="F23" s="42"/>
      <c r="G23" s="44"/>
      <c r="H23" s="125"/>
      <c r="I23" s="115"/>
      <c r="J23" s="115"/>
      <c r="K23" s="126"/>
      <c r="L23" s="127"/>
      <c r="M23" s="128" t="s">
        <v>4</v>
      </c>
      <c r="N23" s="128"/>
      <c r="O23" s="128"/>
      <c r="P23" s="129">
        <v>0</v>
      </c>
      <c r="Q23" s="130"/>
    </row>
    <row r="24" spans="1:18" s="1" customFormat="1" ht="34.5" customHeight="1" x14ac:dyDescent="0.25">
      <c r="A24" s="8" t="s">
        <v>5</v>
      </c>
      <c r="B24" s="8" t="s">
        <v>6</v>
      </c>
      <c r="C24" s="8" t="s">
        <v>7</v>
      </c>
      <c r="D24" s="8" t="s">
        <v>8</v>
      </c>
      <c r="E24" s="8" t="s">
        <v>9</v>
      </c>
      <c r="F24" s="8" t="s">
        <v>10</v>
      </c>
      <c r="G24" s="8" t="s">
        <v>11</v>
      </c>
      <c r="H24" s="8" t="s">
        <v>12</v>
      </c>
      <c r="I24" s="8" t="s">
        <v>13</v>
      </c>
      <c r="J24" s="8" t="s">
        <v>14</v>
      </c>
      <c r="K24" s="8" t="s">
        <v>15</v>
      </c>
      <c r="L24" s="8" t="s">
        <v>16</v>
      </c>
      <c r="M24" s="116" t="s">
        <v>17</v>
      </c>
      <c r="N24" s="103"/>
      <c r="O24" s="103"/>
      <c r="P24" s="103"/>
      <c r="Q24" s="104"/>
    </row>
    <row r="25" spans="1:18" s="1" customFormat="1" ht="45.75" customHeight="1" x14ac:dyDescent="0.25">
      <c r="A25" s="45">
        <v>20317</v>
      </c>
      <c r="B25" s="45" t="s">
        <v>61</v>
      </c>
      <c r="C25" s="45" t="s">
        <v>62</v>
      </c>
      <c r="D25" s="45" t="s">
        <v>62</v>
      </c>
      <c r="E25" s="45">
        <v>12</v>
      </c>
      <c r="F25" s="45" t="s">
        <v>21</v>
      </c>
      <c r="G25" s="10">
        <v>0</v>
      </c>
      <c r="H25" s="45" t="s">
        <v>37</v>
      </c>
      <c r="I25" s="45">
        <v>124</v>
      </c>
      <c r="J25" s="45">
        <v>20</v>
      </c>
      <c r="K25" s="14">
        <v>0.09</v>
      </c>
      <c r="L25" s="15">
        <v>43922</v>
      </c>
      <c r="M25" s="102" t="s">
        <v>63</v>
      </c>
      <c r="N25" s="103"/>
      <c r="O25" s="103"/>
      <c r="P25" s="103"/>
      <c r="Q25" s="104"/>
    </row>
    <row r="26" spans="1:18" s="1" customFormat="1" ht="16.5" thickBot="1" x14ac:dyDescent="0.3">
      <c r="A26" s="45">
        <v>20344</v>
      </c>
      <c r="B26" s="45" t="s">
        <v>64</v>
      </c>
      <c r="C26" s="45" t="s">
        <v>62</v>
      </c>
      <c r="D26" s="45" t="s">
        <v>62</v>
      </c>
      <c r="E26" s="45">
        <v>12</v>
      </c>
      <c r="F26" s="45" t="s">
        <v>21</v>
      </c>
      <c r="G26" s="10">
        <v>0</v>
      </c>
      <c r="H26" s="45" t="s">
        <v>48</v>
      </c>
      <c r="I26" s="45">
        <v>149</v>
      </c>
      <c r="J26" s="45">
        <v>21</v>
      </c>
      <c r="K26" s="14">
        <v>0.09</v>
      </c>
      <c r="L26" s="15">
        <v>43922</v>
      </c>
      <c r="M26" s="102" t="s">
        <v>65</v>
      </c>
      <c r="N26" s="103"/>
      <c r="O26" s="103"/>
      <c r="P26" s="103"/>
      <c r="Q26" s="104"/>
    </row>
    <row r="27" spans="1:18" s="1" customFormat="1" ht="16.5" thickBot="1" x14ac:dyDescent="0.3">
      <c r="A27" s="109" t="s">
        <v>66</v>
      </c>
      <c r="B27" s="110"/>
      <c r="C27" s="110"/>
      <c r="D27" s="110"/>
      <c r="E27" s="110"/>
      <c r="F27" s="110"/>
      <c r="G27" s="46">
        <f>SUM(G25:G26)</f>
        <v>0</v>
      </c>
      <c r="H27" s="47" t="s">
        <v>13</v>
      </c>
      <c r="I27" s="48">
        <f>SUM(I25:I26)</f>
        <v>273</v>
      </c>
      <c r="J27" s="48">
        <f>SUM(J25:J26)</f>
        <v>41</v>
      </c>
      <c r="K27" s="49"/>
      <c r="L27" s="50"/>
      <c r="M27" s="87"/>
      <c r="N27" s="87"/>
      <c r="O27" s="87"/>
      <c r="P27" s="87"/>
      <c r="Q27" s="93"/>
    </row>
    <row r="28" spans="1:18" s="1" customFormat="1" ht="16.5" thickBot="1" x14ac:dyDescent="0.3">
      <c r="A28" s="111" t="s">
        <v>67</v>
      </c>
      <c r="B28" s="112"/>
      <c r="C28" s="112"/>
      <c r="D28" s="112"/>
      <c r="E28" s="112"/>
      <c r="F28" s="112"/>
      <c r="G28" s="33">
        <v>0</v>
      </c>
      <c r="H28" s="34" t="s">
        <v>13</v>
      </c>
      <c r="I28" s="34">
        <v>0</v>
      </c>
      <c r="J28" s="34">
        <v>0</v>
      </c>
      <c r="K28" s="92"/>
      <c r="L28" s="87"/>
      <c r="M28" s="90"/>
      <c r="N28" s="90"/>
      <c r="O28" s="90"/>
      <c r="P28" s="90"/>
      <c r="Q28" s="91"/>
    </row>
    <row r="29" spans="1:18" s="1" customFormat="1" ht="15.75" x14ac:dyDescent="0.25">
      <c r="A29" s="95" t="s">
        <v>68</v>
      </c>
      <c r="B29" s="96"/>
      <c r="C29" s="96"/>
      <c r="D29" s="96"/>
      <c r="E29" s="96"/>
      <c r="F29" s="96"/>
      <c r="G29" s="54">
        <f>SUM(P23-G28)</f>
        <v>0</v>
      </c>
      <c r="H29" s="97"/>
      <c r="I29" s="98"/>
      <c r="J29" s="98"/>
      <c r="K29" s="98"/>
      <c r="L29" s="98"/>
      <c r="M29" s="98"/>
      <c r="N29" s="98"/>
      <c r="O29" s="98"/>
      <c r="P29" s="98"/>
      <c r="Q29" s="99"/>
    </row>
    <row r="30" spans="1:18" s="1" customFormat="1" ht="15" customHeight="1" x14ac:dyDescent="0.25">
      <c r="A30" s="55"/>
      <c r="B30" s="43"/>
      <c r="C30" s="43"/>
      <c r="D30" s="43"/>
      <c r="E30" s="43"/>
      <c r="F30" s="43"/>
      <c r="G30" s="56"/>
      <c r="H30" s="57"/>
      <c r="I30" s="58"/>
      <c r="J30" s="58"/>
      <c r="K30" s="58"/>
      <c r="L30" s="58"/>
      <c r="M30" s="59"/>
      <c r="N30" s="59"/>
      <c r="O30" s="59"/>
      <c r="P30" s="59"/>
      <c r="Q30" s="60"/>
    </row>
    <row r="31" spans="1:18" s="1" customFormat="1" ht="15" customHeight="1" x14ac:dyDescent="0.25">
      <c r="A31" s="113" t="s">
        <v>69</v>
      </c>
      <c r="B31" s="114"/>
      <c r="C31" s="62"/>
      <c r="D31" s="62"/>
      <c r="E31" s="62"/>
      <c r="F31" s="62"/>
      <c r="G31" s="63"/>
      <c r="H31" s="64"/>
      <c r="I31" s="64"/>
      <c r="J31" s="64"/>
      <c r="K31" s="65"/>
      <c r="L31" s="66"/>
      <c r="M31" s="115" t="s">
        <v>70</v>
      </c>
      <c r="N31" s="115"/>
      <c r="O31" s="115"/>
      <c r="P31" s="115"/>
      <c r="Q31" s="67">
        <v>13846168</v>
      </c>
      <c r="R31" s="61"/>
    </row>
    <row r="32" spans="1:18" s="1" customFormat="1" ht="20.25" customHeight="1" x14ac:dyDescent="0.25">
      <c r="A32" s="8" t="s">
        <v>5</v>
      </c>
      <c r="B32" s="8" t="s">
        <v>6</v>
      </c>
      <c r="C32" s="8" t="s">
        <v>7</v>
      </c>
      <c r="D32" s="8" t="s">
        <v>8</v>
      </c>
      <c r="E32" s="8" t="s">
        <v>9</v>
      </c>
      <c r="F32" s="8" t="s">
        <v>10</v>
      </c>
      <c r="G32" s="8" t="s">
        <v>11</v>
      </c>
      <c r="H32" s="8" t="s">
        <v>12</v>
      </c>
      <c r="I32" s="8" t="s">
        <v>13</v>
      </c>
      <c r="J32" s="8" t="s">
        <v>14</v>
      </c>
      <c r="K32" s="8" t="s">
        <v>15</v>
      </c>
      <c r="L32" s="8" t="s">
        <v>16</v>
      </c>
      <c r="M32" s="116" t="s">
        <v>17</v>
      </c>
      <c r="N32" s="103"/>
      <c r="O32" s="103"/>
      <c r="P32" s="103"/>
      <c r="Q32" s="104"/>
    </row>
    <row r="33" spans="1:17" s="1" customFormat="1" ht="66.75" customHeight="1" x14ac:dyDescent="0.25">
      <c r="A33" s="45">
        <v>20502</v>
      </c>
      <c r="B33" s="45" t="s">
        <v>71</v>
      </c>
      <c r="C33" s="45" t="s">
        <v>72</v>
      </c>
      <c r="D33" s="45" t="s">
        <v>73</v>
      </c>
      <c r="E33" s="45">
        <v>12</v>
      </c>
      <c r="F33" s="45" t="s">
        <v>21</v>
      </c>
      <c r="G33" s="68">
        <v>255000</v>
      </c>
      <c r="H33" s="45" t="s">
        <v>37</v>
      </c>
      <c r="I33" s="45">
        <v>66</v>
      </c>
      <c r="J33" s="45">
        <v>2</v>
      </c>
      <c r="K33" s="69" t="s">
        <v>29</v>
      </c>
      <c r="L33" s="70">
        <v>43921</v>
      </c>
      <c r="M33" s="102" t="s">
        <v>74</v>
      </c>
      <c r="N33" s="103"/>
      <c r="O33" s="103"/>
      <c r="P33" s="103"/>
      <c r="Q33" s="104"/>
    </row>
    <row r="34" spans="1:17" s="1" customFormat="1" ht="15.75" x14ac:dyDescent="0.25">
      <c r="A34" s="45">
        <v>20329</v>
      </c>
      <c r="B34" s="45" t="s">
        <v>75</v>
      </c>
      <c r="C34" s="45" t="s">
        <v>76</v>
      </c>
      <c r="D34" s="45" t="s">
        <v>77</v>
      </c>
      <c r="E34" s="45">
        <v>6</v>
      </c>
      <c r="F34" s="45" t="s">
        <v>21</v>
      </c>
      <c r="G34" s="68">
        <v>2650000</v>
      </c>
      <c r="H34" s="45" t="s">
        <v>37</v>
      </c>
      <c r="I34" s="45">
        <v>48</v>
      </c>
      <c r="J34" s="45">
        <v>27</v>
      </c>
      <c r="K34" s="69">
        <v>0.09</v>
      </c>
      <c r="L34" s="70">
        <v>43922</v>
      </c>
      <c r="M34" s="102" t="s">
        <v>23</v>
      </c>
      <c r="N34" s="103"/>
      <c r="O34" s="103"/>
      <c r="P34" s="103"/>
      <c r="Q34" s="104"/>
    </row>
    <row r="35" spans="1:17" s="1" customFormat="1" ht="15.75" x14ac:dyDescent="0.25">
      <c r="A35" s="71">
        <v>20329</v>
      </c>
      <c r="B35" s="71" t="s">
        <v>75</v>
      </c>
      <c r="C35" s="71" t="s">
        <v>76</v>
      </c>
      <c r="D35" s="71" t="s">
        <v>77</v>
      </c>
      <c r="E35" s="71">
        <v>6</v>
      </c>
      <c r="F35" s="71" t="s">
        <v>21</v>
      </c>
      <c r="G35" s="10">
        <v>350000</v>
      </c>
      <c r="H35" s="71" t="s">
        <v>37</v>
      </c>
      <c r="I35" s="71">
        <v>48</v>
      </c>
      <c r="J35" s="71">
        <v>3</v>
      </c>
      <c r="K35" s="14" t="s">
        <v>29</v>
      </c>
      <c r="L35" s="27">
        <v>44075</v>
      </c>
      <c r="M35" s="105" t="s">
        <v>95</v>
      </c>
      <c r="N35" s="106"/>
      <c r="O35" s="106"/>
      <c r="P35" s="106"/>
      <c r="Q35" s="106"/>
    </row>
    <row r="36" spans="1:17" s="1" customFormat="1" ht="15" customHeight="1" x14ac:dyDescent="0.25">
      <c r="A36" s="45">
        <v>20463</v>
      </c>
      <c r="B36" s="45" t="s">
        <v>78</v>
      </c>
      <c r="C36" s="45" t="s">
        <v>79</v>
      </c>
      <c r="D36" s="45" t="s">
        <v>80</v>
      </c>
      <c r="E36" s="45">
        <v>4</v>
      </c>
      <c r="F36" s="45" t="s">
        <v>81</v>
      </c>
      <c r="G36" s="68">
        <v>925000</v>
      </c>
      <c r="H36" s="45" t="s">
        <v>37</v>
      </c>
      <c r="I36" s="45">
        <v>48</v>
      </c>
      <c r="J36" s="45">
        <v>16</v>
      </c>
      <c r="K36" s="69">
        <v>0.04</v>
      </c>
      <c r="L36" s="70">
        <v>43949</v>
      </c>
      <c r="M36" s="102" t="s">
        <v>49</v>
      </c>
      <c r="N36" s="103"/>
      <c r="O36" s="103"/>
      <c r="P36" s="103"/>
      <c r="Q36" s="104"/>
    </row>
    <row r="37" spans="1:17" s="1" customFormat="1" ht="31.5" x14ac:dyDescent="0.25">
      <c r="A37" s="45">
        <v>20464</v>
      </c>
      <c r="B37" s="45" t="s">
        <v>82</v>
      </c>
      <c r="C37" s="45" t="s">
        <v>83</v>
      </c>
      <c r="D37" s="45" t="s">
        <v>84</v>
      </c>
      <c r="E37" s="45">
        <v>4</v>
      </c>
      <c r="F37" s="45" t="s">
        <v>81</v>
      </c>
      <c r="G37" s="68">
        <v>1000000</v>
      </c>
      <c r="H37" s="45" t="s">
        <v>37</v>
      </c>
      <c r="I37" s="45">
        <v>76</v>
      </c>
      <c r="J37" s="45">
        <v>28</v>
      </c>
      <c r="K37" s="69">
        <v>0.04</v>
      </c>
      <c r="L37" s="70">
        <v>43949</v>
      </c>
      <c r="M37" s="105" t="s">
        <v>95</v>
      </c>
      <c r="N37" s="106"/>
      <c r="O37" s="106"/>
      <c r="P37" s="106"/>
      <c r="Q37" s="106"/>
    </row>
    <row r="38" spans="1:17" s="1" customFormat="1" ht="15" customHeight="1" x14ac:dyDescent="0.25">
      <c r="A38" s="45">
        <v>20200</v>
      </c>
      <c r="B38" s="45" t="s">
        <v>85</v>
      </c>
      <c r="C38" s="45" t="s">
        <v>86</v>
      </c>
      <c r="D38" s="45" t="s">
        <v>87</v>
      </c>
      <c r="E38" s="45">
        <v>8</v>
      </c>
      <c r="F38" s="45" t="s">
        <v>21</v>
      </c>
      <c r="G38" s="68">
        <v>2750000</v>
      </c>
      <c r="H38" s="45" t="s">
        <v>37</v>
      </c>
      <c r="I38" s="45">
        <v>120</v>
      </c>
      <c r="J38" s="45">
        <v>25</v>
      </c>
      <c r="K38" s="69">
        <v>0.09</v>
      </c>
      <c r="L38" s="32">
        <v>43922</v>
      </c>
      <c r="M38" s="102" t="s">
        <v>88</v>
      </c>
      <c r="N38" s="103"/>
      <c r="O38" s="103"/>
      <c r="P38" s="103"/>
      <c r="Q38" s="104"/>
    </row>
    <row r="39" spans="1:17" s="1" customFormat="1" ht="16.5" thickBot="1" x14ac:dyDescent="0.3">
      <c r="A39" s="71">
        <v>20012</v>
      </c>
      <c r="B39" s="71" t="s">
        <v>89</v>
      </c>
      <c r="C39" s="71" t="s">
        <v>62</v>
      </c>
      <c r="D39" s="71" t="s">
        <v>62</v>
      </c>
      <c r="E39" s="71">
        <v>12</v>
      </c>
      <c r="F39" s="71" t="s">
        <v>21</v>
      </c>
      <c r="G39" s="10">
        <v>0</v>
      </c>
      <c r="H39" s="71" t="s">
        <v>37</v>
      </c>
      <c r="I39" s="71">
        <v>120</v>
      </c>
      <c r="J39" s="71">
        <v>20</v>
      </c>
      <c r="K39" s="14">
        <v>0.09</v>
      </c>
      <c r="L39" s="32" t="s">
        <v>52</v>
      </c>
      <c r="M39" s="102" t="s">
        <v>63</v>
      </c>
      <c r="N39" s="107"/>
      <c r="O39" s="107"/>
      <c r="P39" s="107"/>
      <c r="Q39" s="108"/>
    </row>
    <row r="40" spans="1:17" s="1" customFormat="1" ht="16.5" thickBot="1" x14ac:dyDescent="0.3">
      <c r="A40" s="109" t="s">
        <v>90</v>
      </c>
      <c r="B40" s="110"/>
      <c r="C40" s="110"/>
      <c r="D40" s="110"/>
      <c r="E40" s="110"/>
      <c r="F40" s="110"/>
      <c r="G40" s="46">
        <f>SUM(G33:G39)</f>
        <v>7930000</v>
      </c>
      <c r="H40" s="47" t="s">
        <v>13</v>
      </c>
      <c r="I40" s="48">
        <f>SUM(I33:I37)</f>
        <v>286</v>
      </c>
      <c r="J40" s="48">
        <f>SUM(J33:J37)</f>
        <v>76</v>
      </c>
      <c r="K40" s="49"/>
      <c r="L40" s="50"/>
      <c r="M40" s="87"/>
      <c r="N40" s="87"/>
      <c r="O40" s="87"/>
      <c r="P40" s="87"/>
      <c r="Q40" s="93"/>
    </row>
    <row r="41" spans="1:17" s="1" customFormat="1" ht="15" customHeight="1" thickBot="1" x14ac:dyDescent="0.3">
      <c r="A41" s="111" t="s">
        <v>91</v>
      </c>
      <c r="B41" s="112"/>
      <c r="C41" s="112"/>
      <c r="D41" s="112"/>
      <c r="E41" s="112"/>
      <c r="F41" s="112"/>
      <c r="G41" s="33">
        <f>G33+G34+G35+G36+G37+G38</f>
        <v>7930000</v>
      </c>
      <c r="H41" s="34" t="s">
        <v>13</v>
      </c>
      <c r="I41" s="34">
        <f>I33+I34</f>
        <v>114</v>
      </c>
      <c r="J41" s="34">
        <f>J33+J34</f>
        <v>29</v>
      </c>
      <c r="K41" s="92"/>
      <c r="L41" s="87"/>
      <c r="M41" s="90"/>
      <c r="N41" s="90"/>
      <c r="O41" s="90"/>
      <c r="P41" s="90"/>
      <c r="Q41" s="91"/>
    </row>
    <row r="42" spans="1:17" s="1" customFormat="1" ht="15.75" customHeight="1" x14ac:dyDescent="0.25">
      <c r="A42" s="95" t="s">
        <v>92</v>
      </c>
      <c r="B42" s="96"/>
      <c r="C42" s="96"/>
      <c r="D42" s="96"/>
      <c r="E42" s="96"/>
      <c r="F42" s="96"/>
      <c r="G42" s="54">
        <f>13846168-G41</f>
        <v>5916168</v>
      </c>
      <c r="H42" s="97"/>
      <c r="I42" s="98"/>
      <c r="J42" s="98"/>
      <c r="K42" s="98"/>
      <c r="L42" s="98"/>
      <c r="M42" s="98"/>
      <c r="N42" s="98"/>
      <c r="O42" s="98"/>
      <c r="P42" s="98"/>
      <c r="Q42" s="99"/>
    </row>
    <row r="43" spans="1:17" s="1" customFormat="1" ht="15" customHeight="1" x14ac:dyDescent="0.25">
      <c r="A43" s="72"/>
      <c r="B43" s="72"/>
      <c r="C43" s="72"/>
      <c r="D43" s="72"/>
      <c r="E43" s="72"/>
      <c r="F43" s="59"/>
      <c r="G43" s="73"/>
      <c r="H43" s="72"/>
      <c r="I43" s="72"/>
      <c r="J43" s="72"/>
      <c r="K43" s="72"/>
      <c r="L43" s="72"/>
      <c r="M43" s="94"/>
      <c r="N43" s="72"/>
      <c r="O43" s="72"/>
      <c r="P43" s="72"/>
      <c r="Q43" s="72"/>
    </row>
    <row r="44" spans="1:17" s="1" customFormat="1" ht="15" customHeight="1" x14ac:dyDescent="0.25">
      <c r="A44" s="100" t="s">
        <v>93</v>
      </c>
      <c r="B44" s="100"/>
      <c r="C44" s="100"/>
      <c r="D44" s="100"/>
      <c r="E44" s="100"/>
      <c r="F44" s="100"/>
      <c r="G44" s="100"/>
      <c r="H44" s="100"/>
      <c r="I44" s="100"/>
      <c r="J44" s="100"/>
      <c r="K44" s="100"/>
      <c r="L44" s="100"/>
      <c r="M44" s="100"/>
      <c r="N44" s="72"/>
      <c r="O44" s="72"/>
      <c r="P44" s="72"/>
      <c r="Q44" s="72"/>
    </row>
    <row r="45" spans="1:17" s="1" customFormat="1" ht="15" customHeight="1" x14ac:dyDescent="0.25">
      <c r="A45" s="100" t="s">
        <v>94</v>
      </c>
      <c r="B45" s="100"/>
      <c r="C45" s="100"/>
      <c r="D45" s="100"/>
      <c r="E45" s="100"/>
      <c r="F45" s="100"/>
      <c r="G45" s="100"/>
      <c r="H45" s="100"/>
      <c r="I45" s="100"/>
      <c r="J45" s="100"/>
      <c r="K45" s="100"/>
      <c r="L45" s="100"/>
      <c r="M45" s="100"/>
      <c r="N45" s="72"/>
      <c r="O45" s="72"/>
      <c r="P45" s="72"/>
      <c r="Q45" s="72"/>
    </row>
    <row r="46" spans="1:17" s="1" customFormat="1" ht="15" customHeight="1" x14ac:dyDescent="0.25">
      <c r="A46" s="101"/>
      <c r="B46" s="101"/>
      <c r="C46" s="101"/>
      <c r="D46" s="101"/>
      <c r="E46" s="101"/>
      <c r="F46" s="101"/>
      <c r="G46" s="101"/>
      <c r="H46" s="101"/>
      <c r="I46" s="101"/>
      <c r="J46" s="101"/>
      <c r="K46" s="101"/>
      <c r="L46" s="101"/>
      <c r="M46" s="101"/>
      <c r="N46" s="75"/>
      <c r="O46" s="75"/>
      <c r="P46" s="75"/>
      <c r="Q46" s="75"/>
    </row>
    <row r="47" spans="1:17" s="1" customFormat="1" x14ac:dyDescent="0.25"/>
    <row r="48" spans="1:17" s="1" customFormat="1" x14ac:dyDescent="0.25">
      <c r="A48"/>
      <c r="B48"/>
      <c r="C48"/>
      <c r="D48"/>
      <c r="E48"/>
      <c r="F48"/>
      <c r="G48"/>
      <c r="H48"/>
      <c r="I48"/>
      <c r="J48"/>
      <c r="K48"/>
      <c r="L48"/>
      <c r="M48"/>
      <c r="N48"/>
      <c r="O48"/>
      <c r="P48"/>
      <c r="Q48"/>
    </row>
  </sheetData>
  <mergeCells count="57">
    <mergeCell ref="M6:P6"/>
    <mergeCell ref="A1:Q1"/>
    <mergeCell ref="A2:Q2"/>
    <mergeCell ref="A3:Q3"/>
    <mergeCell ref="A4:Q4"/>
    <mergeCell ref="A5:Q5"/>
    <mergeCell ref="M14:Q14"/>
    <mergeCell ref="A7:C7"/>
    <mergeCell ref="H7:J7"/>
    <mergeCell ref="K7:L7"/>
    <mergeCell ref="M7:O7"/>
    <mergeCell ref="P7:Q7"/>
    <mergeCell ref="M8:Q8"/>
    <mergeCell ref="M9:Q9"/>
    <mergeCell ref="M10:Q10"/>
    <mergeCell ref="M11:Q11"/>
    <mergeCell ref="M12:Q12"/>
    <mergeCell ref="M13:Q13"/>
    <mergeCell ref="M15:Q15"/>
    <mergeCell ref="M16:Q16"/>
    <mergeCell ref="M17:Q17"/>
    <mergeCell ref="M18:Q18"/>
    <mergeCell ref="M19:Q19"/>
    <mergeCell ref="A29:F29"/>
    <mergeCell ref="H29:Q29"/>
    <mergeCell ref="A20:F20"/>
    <mergeCell ref="K20:Q20"/>
    <mergeCell ref="A21:F21"/>
    <mergeCell ref="K21:Q21"/>
    <mergeCell ref="A22:F22"/>
    <mergeCell ref="A23:B23"/>
    <mergeCell ref="H23:J23"/>
    <mergeCell ref="K23:L23"/>
    <mergeCell ref="M23:O23"/>
    <mergeCell ref="P23:Q23"/>
    <mergeCell ref="M24:Q24"/>
    <mergeCell ref="M25:Q25"/>
    <mergeCell ref="M26:Q26"/>
    <mergeCell ref="A27:F27"/>
    <mergeCell ref="A28:F28"/>
    <mergeCell ref="A41:F41"/>
    <mergeCell ref="A31:B31"/>
    <mergeCell ref="M31:P31"/>
    <mergeCell ref="M32:Q32"/>
    <mergeCell ref="M33:Q33"/>
    <mergeCell ref="M34:Q34"/>
    <mergeCell ref="M35:Q35"/>
    <mergeCell ref="M36:Q36"/>
    <mergeCell ref="M37:Q37"/>
    <mergeCell ref="M38:Q38"/>
    <mergeCell ref="M39:Q39"/>
    <mergeCell ref="A40:F40"/>
    <mergeCell ref="A42:F42"/>
    <mergeCell ref="H42:Q42"/>
    <mergeCell ref="A44:M44"/>
    <mergeCell ref="A45:M45"/>
    <mergeCell ref="A46:M4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workbookViewId="0">
      <selection sqref="A1:Q1"/>
    </sheetView>
  </sheetViews>
  <sheetFormatPr defaultRowHeight="15" x14ac:dyDescent="0.25"/>
  <cols>
    <col min="2" max="2" width="38.28515625" bestFit="1" customWidth="1"/>
    <col min="3" max="3" width="11.7109375" bestFit="1" customWidth="1"/>
    <col min="4" max="4" width="9.28515625" bestFit="1" customWidth="1"/>
    <col min="7" max="7" width="13.7109375" bestFit="1" customWidth="1"/>
    <col min="8" max="8" width="19.140625" bestFit="1" customWidth="1"/>
    <col min="12" max="12" width="16.85546875" bestFit="1" customWidth="1"/>
    <col min="17" max="17" width="13.28515625" bestFit="1" customWidth="1"/>
  </cols>
  <sheetData>
    <row r="1" spans="1:17" s="1" customFormat="1" ht="116.25" customHeight="1" x14ac:dyDescent="0.25">
      <c r="A1" s="140"/>
      <c r="B1" s="140"/>
      <c r="C1" s="140"/>
      <c r="D1" s="140"/>
      <c r="E1" s="140"/>
      <c r="F1" s="140"/>
      <c r="G1" s="140"/>
      <c r="H1" s="140"/>
      <c r="I1" s="140"/>
      <c r="J1" s="140"/>
      <c r="K1" s="140"/>
      <c r="L1" s="140"/>
      <c r="M1" s="140"/>
      <c r="N1" s="140"/>
      <c r="O1" s="140"/>
      <c r="P1" s="140"/>
      <c r="Q1" s="140"/>
    </row>
    <row r="2" spans="1:17" s="1" customFormat="1" ht="18" customHeight="1" x14ac:dyDescent="0.25">
      <c r="A2" s="141" t="s">
        <v>96</v>
      </c>
      <c r="B2" s="141"/>
      <c r="C2" s="141"/>
      <c r="D2" s="141"/>
      <c r="E2" s="141"/>
      <c r="F2" s="141"/>
      <c r="G2" s="141"/>
      <c r="H2" s="141"/>
      <c r="I2" s="141"/>
      <c r="J2" s="141"/>
      <c r="K2" s="141"/>
      <c r="L2" s="141"/>
      <c r="M2" s="140"/>
      <c r="N2" s="140"/>
      <c r="O2" s="140"/>
      <c r="P2" s="140"/>
      <c r="Q2" s="140"/>
    </row>
    <row r="3" spans="1:17" s="1" customFormat="1" ht="12.75" customHeight="1" x14ac:dyDescent="0.25">
      <c r="A3" s="142" t="s">
        <v>0</v>
      </c>
      <c r="B3" s="142"/>
      <c r="C3" s="142"/>
      <c r="D3" s="142"/>
      <c r="E3" s="142"/>
      <c r="F3" s="142"/>
      <c r="G3" s="142"/>
      <c r="H3" s="142"/>
      <c r="I3" s="142"/>
      <c r="J3" s="142"/>
      <c r="K3" s="142"/>
      <c r="L3" s="142"/>
      <c r="M3" s="140"/>
      <c r="N3" s="140"/>
      <c r="O3" s="140"/>
      <c r="P3" s="140"/>
      <c r="Q3" s="140"/>
    </row>
    <row r="4" spans="1:17" s="1" customFormat="1" ht="60" customHeight="1" x14ac:dyDescent="0.25">
      <c r="A4" s="143" t="s">
        <v>1</v>
      </c>
      <c r="B4" s="143"/>
      <c r="C4" s="143"/>
      <c r="D4" s="143"/>
      <c r="E4" s="143"/>
      <c r="F4" s="143"/>
      <c r="G4" s="143"/>
      <c r="H4" s="143"/>
      <c r="I4" s="143"/>
      <c r="J4" s="143"/>
      <c r="K4" s="143"/>
      <c r="L4" s="143"/>
      <c r="M4" s="140"/>
      <c r="N4" s="140"/>
      <c r="O4" s="140"/>
      <c r="P4" s="140"/>
      <c r="Q4" s="140"/>
    </row>
    <row r="5" spans="1:17" s="1" customFormat="1" ht="14.25" customHeight="1" x14ac:dyDescent="0.25">
      <c r="A5" s="144" t="s">
        <v>2</v>
      </c>
      <c r="B5" s="145"/>
      <c r="C5" s="145"/>
      <c r="D5" s="145"/>
      <c r="E5" s="146"/>
      <c r="F5" s="146"/>
      <c r="G5" s="146"/>
      <c r="H5" s="146"/>
      <c r="I5" s="146"/>
      <c r="J5" s="146"/>
      <c r="K5" s="146"/>
      <c r="L5" s="146"/>
      <c r="M5" s="146"/>
      <c r="N5" s="146"/>
      <c r="O5" s="146"/>
      <c r="P5" s="146"/>
      <c r="Q5" s="146"/>
    </row>
    <row r="6" spans="1:17" s="1" customFormat="1" ht="14.25" customHeight="1" x14ac:dyDescent="0.25">
      <c r="A6" s="2"/>
      <c r="B6" s="3"/>
      <c r="C6" s="3"/>
      <c r="D6" s="3"/>
      <c r="E6" s="4"/>
      <c r="F6" s="4"/>
      <c r="G6" s="4"/>
      <c r="H6" s="4"/>
      <c r="I6" s="4"/>
      <c r="J6" s="4"/>
      <c r="K6" s="4"/>
      <c r="L6" s="4"/>
      <c r="M6" s="147"/>
      <c r="N6" s="147"/>
      <c r="O6" s="147"/>
      <c r="P6" s="147"/>
      <c r="Q6" s="5"/>
    </row>
    <row r="7" spans="1:17" s="1" customFormat="1" ht="15.75" x14ac:dyDescent="0.25">
      <c r="A7" s="139" t="s">
        <v>3</v>
      </c>
      <c r="B7" s="139"/>
      <c r="C7" s="114"/>
      <c r="D7" s="6"/>
      <c r="E7" s="6"/>
      <c r="F7" s="6"/>
      <c r="G7" s="7"/>
      <c r="H7" s="125"/>
      <c r="I7" s="115"/>
      <c r="J7" s="115"/>
      <c r="K7" s="126"/>
      <c r="L7" s="127"/>
      <c r="M7" s="128" t="s">
        <v>4</v>
      </c>
      <c r="N7" s="128"/>
      <c r="O7" s="128"/>
      <c r="P7" s="129">
        <v>29465974.399999999</v>
      </c>
      <c r="Q7" s="130"/>
    </row>
    <row r="8" spans="1:17" s="1" customFormat="1" ht="46.5" customHeight="1" x14ac:dyDescent="0.25">
      <c r="A8" s="8" t="s">
        <v>5</v>
      </c>
      <c r="B8" s="8" t="s">
        <v>6</v>
      </c>
      <c r="C8" s="8" t="s">
        <v>7</v>
      </c>
      <c r="D8" s="8" t="s">
        <v>8</v>
      </c>
      <c r="E8" s="8" t="s">
        <v>9</v>
      </c>
      <c r="F8" s="8" t="s">
        <v>10</v>
      </c>
      <c r="G8" s="8" t="s">
        <v>11</v>
      </c>
      <c r="H8" s="8" t="s">
        <v>12</v>
      </c>
      <c r="I8" s="8" t="s">
        <v>13</v>
      </c>
      <c r="J8" s="8" t="s">
        <v>14</v>
      </c>
      <c r="K8" s="8" t="s">
        <v>15</v>
      </c>
      <c r="L8" s="8" t="s">
        <v>16</v>
      </c>
      <c r="M8" s="116" t="s">
        <v>17</v>
      </c>
      <c r="N8" s="103"/>
      <c r="O8" s="103"/>
      <c r="P8" s="103"/>
      <c r="Q8" s="104"/>
    </row>
    <row r="9" spans="1:17" s="1" customFormat="1" ht="15.75" x14ac:dyDescent="0.25">
      <c r="A9" s="9">
        <v>20002</v>
      </c>
      <c r="B9" s="9" t="s">
        <v>18</v>
      </c>
      <c r="C9" s="9" t="s">
        <v>19</v>
      </c>
      <c r="D9" s="9" t="s">
        <v>20</v>
      </c>
      <c r="E9" s="9">
        <v>7</v>
      </c>
      <c r="F9" s="9" t="s">
        <v>21</v>
      </c>
      <c r="G9" s="10">
        <v>2000000</v>
      </c>
      <c r="H9" s="11" t="s">
        <v>22</v>
      </c>
      <c r="I9" s="12">
        <v>110</v>
      </c>
      <c r="J9" s="13">
        <v>14</v>
      </c>
      <c r="K9" s="14">
        <v>0.09</v>
      </c>
      <c r="L9" s="15">
        <v>43922</v>
      </c>
      <c r="M9" s="131" t="s">
        <v>23</v>
      </c>
      <c r="N9" s="132"/>
      <c r="O9" s="132"/>
      <c r="P9" s="132"/>
      <c r="Q9" s="133"/>
    </row>
    <row r="10" spans="1:17" s="1" customFormat="1" ht="15.75" x14ac:dyDescent="0.25">
      <c r="A10" s="9">
        <v>20040</v>
      </c>
      <c r="B10" s="9" t="s">
        <v>24</v>
      </c>
      <c r="C10" s="9" t="s">
        <v>19</v>
      </c>
      <c r="D10" s="9" t="s">
        <v>20</v>
      </c>
      <c r="E10" s="9">
        <v>7</v>
      </c>
      <c r="F10" s="9" t="s">
        <v>21</v>
      </c>
      <c r="G10" s="16">
        <v>0</v>
      </c>
      <c r="H10" s="9" t="s">
        <v>22</v>
      </c>
      <c r="I10" s="17">
        <v>135</v>
      </c>
      <c r="J10" s="18">
        <v>25</v>
      </c>
      <c r="K10" s="14">
        <v>0.09</v>
      </c>
      <c r="L10" s="15">
        <v>43922</v>
      </c>
      <c r="M10" s="136" t="s">
        <v>97</v>
      </c>
      <c r="N10" s="137"/>
      <c r="O10" s="137"/>
      <c r="P10" s="137"/>
      <c r="Q10" s="138"/>
    </row>
    <row r="11" spans="1:17" s="1" customFormat="1" ht="15.75" x14ac:dyDescent="0.25">
      <c r="A11" s="9">
        <v>20500</v>
      </c>
      <c r="B11" s="9" t="s">
        <v>26</v>
      </c>
      <c r="C11" s="9" t="s">
        <v>27</v>
      </c>
      <c r="D11" s="9" t="s">
        <v>28</v>
      </c>
      <c r="E11" s="9">
        <v>3</v>
      </c>
      <c r="F11" s="9" t="s">
        <v>21</v>
      </c>
      <c r="G11" s="16">
        <v>0</v>
      </c>
      <c r="H11" s="9" t="s">
        <v>22</v>
      </c>
      <c r="I11" s="17">
        <v>32</v>
      </c>
      <c r="J11" s="18">
        <v>32</v>
      </c>
      <c r="K11" s="14" t="s">
        <v>29</v>
      </c>
      <c r="L11" s="15">
        <v>43921</v>
      </c>
      <c r="M11" s="136" t="s">
        <v>25</v>
      </c>
      <c r="N11" s="137"/>
      <c r="O11" s="137"/>
      <c r="P11" s="137"/>
      <c r="Q11" s="138"/>
    </row>
    <row r="12" spans="1:17" s="1" customFormat="1" ht="15.75" x14ac:dyDescent="0.25">
      <c r="A12" s="11">
        <v>20501</v>
      </c>
      <c r="B12" s="11" t="s">
        <v>30</v>
      </c>
      <c r="C12" s="11" t="s">
        <v>31</v>
      </c>
      <c r="D12" s="11" t="s">
        <v>32</v>
      </c>
      <c r="E12" s="11">
        <v>11</v>
      </c>
      <c r="F12" s="11" t="s">
        <v>33</v>
      </c>
      <c r="G12" s="10">
        <v>2000000</v>
      </c>
      <c r="H12" s="11" t="s">
        <v>22</v>
      </c>
      <c r="I12" s="12">
        <v>40</v>
      </c>
      <c r="J12" s="13">
        <v>14</v>
      </c>
      <c r="K12" s="19" t="s">
        <v>29</v>
      </c>
      <c r="L12" s="20">
        <v>43979</v>
      </c>
      <c r="M12" s="105" t="s">
        <v>95</v>
      </c>
      <c r="N12" s="106"/>
      <c r="O12" s="106"/>
      <c r="P12" s="106"/>
      <c r="Q12" s="106"/>
    </row>
    <row r="13" spans="1:17" s="1" customFormat="1" ht="15.75" customHeight="1" x14ac:dyDescent="0.25">
      <c r="A13" s="11">
        <v>20406</v>
      </c>
      <c r="B13" s="11" t="s">
        <v>34</v>
      </c>
      <c r="C13" s="11" t="s">
        <v>35</v>
      </c>
      <c r="D13" s="11" t="s">
        <v>36</v>
      </c>
      <c r="E13" s="11">
        <v>3</v>
      </c>
      <c r="F13" s="11" t="s">
        <v>21</v>
      </c>
      <c r="G13" s="10">
        <v>3000000</v>
      </c>
      <c r="H13" s="11" t="s">
        <v>37</v>
      </c>
      <c r="I13" s="12">
        <v>94</v>
      </c>
      <c r="J13" s="13">
        <v>19</v>
      </c>
      <c r="K13" s="19">
        <v>0.04</v>
      </c>
      <c r="L13" s="20">
        <v>43986</v>
      </c>
      <c r="M13" s="131" t="s">
        <v>38</v>
      </c>
      <c r="N13" s="132"/>
      <c r="O13" s="132"/>
      <c r="P13" s="132"/>
      <c r="Q13" s="133"/>
    </row>
    <row r="14" spans="1:17" s="1" customFormat="1" ht="15.75" x14ac:dyDescent="0.25">
      <c r="A14" s="11">
        <v>20503</v>
      </c>
      <c r="B14" s="11" t="s">
        <v>39</v>
      </c>
      <c r="C14" s="11" t="s">
        <v>40</v>
      </c>
      <c r="D14" s="11" t="s">
        <v>41</v>
      </c>
      <c r="E14" s="11">
        <v>8</v>
      </c>
      <c r="F14" s="11" t="s">
        <v>21</v>
      </c>
      <c r="G14" s="10">
        <v>3000000</v>
      </c>
      <c r="H14" s="11" t="s">
        <v>22</v>
      </c>
      <c r="I14" s="12">
        <v>30</v>
      </c>
      <c r="J14" s="13">
        <v>30</v>
      </c>
      <c r="K14" s="19" t="s">
        <v>29</v>
      </c>
      <c r="L14" s="20">
        <v>44018</v>
      </c>
      <c r="M14" s="131" t="s">
        <v>42</v>
      </c>
      <c r="N14" s="132"/>
      <c r="O14" s="132"/>
      <c r="P14" s="132"/>
      <c r="Q14" s="133"/>
    </row>
    <row r="15" spans="1:17" s="1" customFormat="1" ht="15" customHeight="1" x14ac:dyDescent="0.25">
      <c r="A15" s="11">
        <v>20504</v>
      </c>
      <c r="B15" s="11" t="s">
        <v>43</v>
      </c>
      <c r="C15" s="11" t="s">
        <v>19</v>
      </c>
      <c r="D15" s="11" t="s">
        <v>20</v>
      </c>
      <c r="E15" s="11">
        <v>7</v>
      </c>
      <c r="F15" s="11" t="s">
        <v>21</v>
      </c>
      <c r="G15" s="10">
        <v>3000000</v>
      </c>
      <c r="H15" s="11" t="s">
        <v>22</v>
      </c>
      <c r="I15" s="12">
        <v>61</v>
      </c>
      <c r="J15" s="13">
        <v>21</v>
      </c>
      <c r="K15" s="19" t="s">
        <v>29</v>
      </c>
      <c r="L15" s="20">
        <v>44036</v>
      </c>
      <c r="M15" s="105" t="s">
        <v>95</v>
      </c>
      <c r="N15" s="106"/>
      <c r="O15" s="106"/>
      <c r="P15" s="106"/>
      <c r="Q15" s="106"/>
    </row>
    <row r="16" spans="1:17" s="1" customFormat="1" ht="15.75" x14ac:dyDescent="0.25">
      <c r="A16" s="11">
        <v>20505</v>
      </c>
      <c r="B16" s="11" t="s">
        <v>44</v>
      </c>
      <c r="C16" s="11" t="s">
        <v>19</v>
      </c>
      <c r="D16" s="11" t="s">
        <v>20</v>
      </c>
      <c r="E16" s="11">
        <v>7</v>
      </c>
      <c r="F16" s="11" t="s">
        <v>21</v>
      </c>
      <c r="G16" s="10">
        <v>1000000</v>
      </c>
      <c r="H16" s="11" t="s">
        <v>22</v>
      </c>
      <c r="I16" s="12">
        <v>40</v>
      </c>
      <c r="J16" s="13">
        <v>7</v>
      </c>
      <c r="K16" s="19" t="s">
        <v>29</v>
      </c>
      <c r="L16" s="20">
        <v>44043</v>
      </c>
      <c r="M16" s="131" t="s">
        <v>45</v>
      </c>
      <c r="N16" s="132"/>
      <c r="O16" s="132"/>
      <c r="P16" s="132"/>
      <c r="Q16" s="133"/>
    </row>
    <row r="17" spans="1:18" s="1" customFormat="1" ht="15.75" x14ac:dyDescent="0.25">
      <c r="A17" s="11">
        <v>20462</v>
      </c>
      <c r="B17" s="11" t="s">
        <v>46</v>
      </c>
      <c r="C17" s="11" t="s">
        <v>47</v>
      </c>
      <c r="D17" s="11" t="s">
        <v>32</v>
      </c>
      <c r="E17" s="11">
        <v>11</v>
      </c>
      <c r="F17" s="11" t="s">
        <v>21</v>
      </c>
      <c r="G17" s="10">
        <v>3000000</v>
      </c>
      <c r="H17" s="11" t="s">
        <v>48</v>
      </c>
      <c r="I17" s="12">
        <v>166</v>
      </c>
      <c r="J17" s="13">
        <v>9</v>
      </c>
      <c r="K17" s="19">
        <v>0.04</v>
      </c>
      <c r="L17" s="20">
        <v>44049</v>
      </c>
      <c r="M17" s="102" t="s">
        <v>49</v>
      </c>
      <c r="N17" s="103"/>
      <c r="O17" s="103"/>
      <c r="P17" s="103"/>
      <c r="Q17" s="104"/>
    </row>
    <row r="18" spans="1:18" s="1" customFormat="1" ht="15.75" x14ac:dyDescent="0.25">
      <c r="A18" s="21">
        <v>20224</v>
      </c>
      <c r="B18" s="21" t="s">
        <v>50</v>
      </c>
      <c r="C18" s="21" t="s">
        <v>51</v>
      </c>
      <c r="D18" s="21" t="s">
        <v>36</v>
      </c>
      <c r="E18" s="21">
        <v>3</v>
      </c>
      <c r="F18" s="11" t="s">
        <v>21</v>
      </c>
      <c r="G18" s="22">
        <v>0</v>
      </c>
      <c r="H18" s="23" t="s">
        <v>22</v>
      </c>
      <c r="I18" s="24">
        <v>68</v>
      </c>
      <c r="J18" s="25">
        <v>13</v>
      </c>
      <c r="K18" s="26">
        <v>0.09</v>
      </c>
      <c r="L18" s="27" t="s">
        <v>52</v>
      </c>
      <c r="M18" s="134" t="s">
        <v>53</v>
      </c>
      <c r="N18" s="135"/>
      <c r="O18" s="135"/>
      <c r="P18" s="135"/>
      <c r="Q18" s="135"/>
    </row>
    <row r="19" spans="1:18" s="1" customFormat="1" ht="15.75" x14ac:dyDescent="0.25">
      <c r="A19" s="11">
        <v>20506</v>
      </c>
      <c r="B19" s="78" t="s">
        <v>54</v>
      </c>
      <c r="C19" s="11" t="s">
        <v>55</v>
      </c>
      <c r="D19" s="11" t="s">
        <v>20</v>
      </c>
      <c r="E19" s="11">
        <v>7</v>
      </c>
      <c r="F19" s="28" t="s">
        <v>21</v>
      </c>
      <c r="G19" s="29">
        <v>3000000</v>
      </c>
      <c r="H19" s="21" t="s">
        <v>37</v>
      </c>
      <c r="I19" s="30">
        <v>20</v>
      </c>
      <c r="J19" s="31">
        <v>20</v>
      </c>
      <c r="K19" s="19" t="s">
        <v>29</v>
      </c>
      <c r="L19" s="84">
        <v>44123</v>
      </c>
      <c r="M19" s="136" t="s">
        <v>56</v>
      </c>
      <c r="N19" s="137"/>
      <c r="O19" s="137"/>
      <c r="P19" s="137"/>
      <c r="Q19" s="138"/>
    </row>
    <row r="20" spans="1:18" s="1" customFormat="1" ht="16.5" thickBot="1" x14ac:dyDescent="0.3">
      <c r="A20" s="78">
        <v>21407</v>
      </c>
      <c r="B20" s="79" t="s">
        <v>24</v>
      </c>
      <c r="C20" s="79" t="s">
        <v>19</v>
      </c>
      <c r="D20" s="28" t="s">
        <v>20</v>
      </c>
      <c r="E20" s="11">
        <v>7</v>
      </c>
      <c r="F20" s="79" t="s">
        <v>21</v>
      </c>
      <c r="G20" s="80">
        <v>3000000</v>
      </c>
      <c r="H20" s="79" t="s">
        <v>22</v>
      </c>
      <c r="I20" s="81">
        <v>171</v>
      </c>
      <c r="J20" s="82">
        <v>21</v>
      </c>
      <c r="K20" s="76">
        <v>0.04</v>
      </c>
      <c r="L20" s="85">
        <v>44203</v>
      </c>
      <c r="M20" s="148" t="s">
        <v>42</v>
      </c>
      <c r="N20" s="149"/>
      <c r="O20" s="149"/>
      <c r="P20" s="149"/>
      <c r="Q20" s="150"/>
    </row>
    <row r="21" spans="1:18" s="1" customFormat="1" ht="15" customHeight="1" thickBot="1" x14ac:dyDescent="0.3">
      <c r="A21" s="117" t="s">
        <v>57</v>
      </c>
      <c r="B21" s="112"/>
      <c r="C21" s="112"/>
      <c r="D21" s="112"/>
      <c r="E21" s="112"/>
      <c r="F21" s="118"/>
      <c r="G21" s="77">
        <f>SUM(G9:G20)</f>
        <v>23000000</v>
      </c>
      <c r="H21" s="34" t="s">
        <v>13</v>
      </c>
      <c r="I21" s="35">
        <f>SUM(I9:I20)</f>
        <v>967</v>
      </c>
      <c r="J21" s="83">
        <f>SUM(J9:J20)</f>
        <v>225</v>
      </c>
      <c r="K21" s="119"/>
      <c r="L21" s="120"/>
      <c r="M21" s="120"/>
      <c r="N21" s="120"/>
      <c r="O21" s="120"/>
      <c r="P21" s="120"/>
      <c r="Q21" s="121"/>
    </row>
    <row r="22" spans="1:18" s="1" customFormat="1" ht="15" customHeight="1" thickBot="1" x14ac:dyDescent="0.3">
      <c r="A22" s="111" t="s">
        <v>58</v>
      </c>
      <c r="B22" s="112"/>
      <c r="C22" s="112"/>
      <c r="D22" s="112"/>
      <c r="E22" s="112"/>
      <c r="F22" s="112"/>
      <c r="G22" s="33">
        <f>G9+G13+G16+G17+G15+G12</f>
        <v>14000000</v>
      </c>
      <c r="H22" s="34" t="s">
        <v>13</v>
      </c>
      <c r="I22" s="36">
        <f>I13+I9+I12+I15+I16+I17</f>
        <v>511</v>
      </c>
      <c r="J22" s="36">
        <f>J13+J9+J12+J15+J16+J17</f>
        <v>84</v>
      </c>
      <c r="K22" s="122"/>
      <c r="L22" s="120"/>
      <c r="M22" s="120"/>
      <c r="N22" s="120"/>
      <c r="O22" s="120"/>
      <c r="P22" s="120"/>
      <c r="Q22" s="123"/>
    </row>
    <row r="23" spans="1:18" s="1" customFormat="1" ht="15" customHeight="1" thickBot="1" x14ac:dyDescent="0.3">
      <c r="A23" s="111" t="s">
        <v>59</v>
      </c>
      <c r="B23" s="112"/>
      <c r="C23" s="112"/>
      <c r="D23" s="112"/>
      <c r="E23" s="112"/>
      <c r="F23" s="112"/>
      <c r="G23" s="33">
        <f>P7-G22</f>
        <v>15465974.399999999</v>
      </c>
      <c r="H23" s="37"/>
      <c r="I23" s="38"/>
      <c r="J23" s="38"/>
      <c r="K23" s="39"/>
      <c r="L23" s="40"/>
      <c r="M23" s="40"/>
      <c r="N23" s="40"/>
      <c r="O23" s="40"/>
      <c r="P23" s="40"/>
      <c r="Q23" s="41"/>
    </row>
    <row r="24" spans="1:18" s="1" customFormat="1" ht="34.5" customHeight="1" x14ac:dyDescent="0.25">
      <c r="A24" s="124" t="s">
        <v>60</v>
      </c>
      <c r="B24" s="124"/>
      <c r="C24" s="42"/>
      <c r="D24" s="42"/>
      <c r="E24" s="43"/>
      <c r="F24" s="42"/>
      <c r="G24" s="44"/>
      <c r="H24" s="125"/>
      <c r="I24" s="115"/>
      <c r="J24" s="115"/>
      <c r="K24" s="126"/>
      <c r="L24" s="127"/>
      <c r="M24" s="128" t="s">
        <v>4</v>
      </c>
      <c r="N24" s="128"/>
      <c r="O24" s="128"/>
      <c r="P24" s="129">
        <v>0</v>
      </c>
      <c r="Q24" s="130"/>
    </row>
    <row r="25" spans="1:18" s="1" customFormat="1" ht="45.75" customHeight="1" x14ac:dyDescent="0.25">
      <c r="A25" s="8" t="s">
        <v>5</v>
      </c>
      <c r="B25" s="8" t="s">
        <v>6</v>
      </c>
      <c r="C25" s="8" t="s">
        <v>7</v>
      </c>
      <c r="D25" s="8" t="s">
        <v>8</v>
      </c>
      <c r="E25" s="8" t="s">
        <v>9</v>
      </c>
      <c r="F25" s="8" t="s">
        <v>10</v>
      </c>
      <c r="G25" s="8" t="s">
        <v>11</v>
      </c>
      <c r="H25" s="8" t="s">
        <v>12</v>
      </c>
      <c r="I25" s="8" t="s">
        <v>13</v>
      </c>
      <c r="J25" s="8" t="s">
        <v>14</v>
      </c>
      <c r="K25" s="8" t="s">
        <v>15</v>
      </c>
      <c r="L25" s="8" t="s">
        <v>16</v>
      </c>
      <c r="M25" s="116" t="s">
        <v>17</v>
      </c>
      <c r="N25" s="103"/>
      <c r="O25" s="103"/>
      <c r="P25" s="103"/>
      <c r="Q25" s="104"/>
    </row>
    <row r="26" spans="1:18" s="1" customFormat="1" ht="15.75" x14ac:dyDescent="0.25">
      <c r="A26" s="45">
        <v>20317</v>
      </c>
      <c r="B26" s="45" t="s">
        <v>61</v>
      </c>
      <c r="C26" s="45" t="s">
        <v>62</v>
      </c>
      <c r="D26" s="45" t="s">
        <v>62</v>
      </c>
      <c r="E26" s="45">
        <v>12</v>
      </c>
      <c r="F26" s="45" t="s">
        <v>21</v>
      </c>
      <c r="G26" s="10">
        <v>0</v>
      </c>
      <c r="H26" s="45" t="s">
        <v>37</v>
      </c>
      <c r="I26" s="45">
        <v>124</v>
      </c>
      <c r="J26" s="45">
        <v>20</v>
      </c>
      <c r="K26" s="14">
        <v>0.09</v>
      </c>
      <c r="L26" s="15">
        <v>43922</v>
      </c>
      <c r="M26" s="102" t="s">
        <v>63</v>
      </c>
      <c r="N26" s="103"/>
      <c r="O26" s="103"/>
      <c r="P26" s="103"/>
      <c r="Q26" s="104"/>
    </row>
    <row r="27" spans="1:18" s="1" customFormat="1" ht="16.5" thickBot="1" x14ac:dyDescent="0.3">
      <c r="A27" s="45">
        <v>20344</v>
      </c>
      <c r="B27" s="45" t="s">
        <v>64</v>
      </c>
      <c r="C27" s="45" t="s">
        <v>62</v>
      </c>
      <c r="D27" s="45" t="s">
        <v>62</v>
      </c>
      <c r="E27" s="45">
        <v>12</v>
      </c>
      <c r="F27" s="45" t="s">
        <v>21</v>
      </c>
      <c r="G27" s="10">
        <v>0</v>
      </c>
      <c r="H27" s="45" t="s">
        <v>48</v>
      </c>
      <c r="I27" s="45">
        <v>149</v>
      </c>
      <c r="J27" s="45">
        <v>21</v>
      </c>
      <c r="K27" s="14">
        <v>0.09</v>
      </c>
      <c r="L27" s="15">
        <v>43922</v>
      </c>
      <c r="M27" s="102" t="s">
        <v>65</v>
      </c>
      <c r="N27" s="103"/>
      <c r="O27" s="103"/>
      <c r="P27" s="103"/>
      <c r="Q27" s="104"/>
    </row>
    <row r="28" spans="1:18" s="1" customFormat="1" ht="16.5" thickBot="1" x14ac:dyDescent="0.3">
      <c r="A28" s="109" t="s">
        <v>66</v>
      </c>
      <c r="B28" s="110"/>
      <c r="C28" s="110"/>
      <c r="D28" s="110"/>
      <c r="E28" s="110"/>
      <c r="F28" s="110"/>
      <c r="G28" s="46">
        <f>SUM(G26:G27)</f>
        <v>0</v>
      </c>
      <c r="H28" s="47" t="s">
        <v>13</v>
      </c>
      <c r="I28" s="48">
        <f>SUM(I26:I27)</f>
        <v>273</v>
      </c>
      <c r="J28" s="48">
        <f>SUM(J26:J27)</f>
        <v>41</v>
      </c>
      <c r="K28" s="49"/>
      <c r="L28" s="50"/>
      <c r="M28" s="40"/>
      <c r="N28" s="40"/>
      <c r="O28" s="40"/>
      <c r="P28" s="40"/>
      <c r="Q28" s="41"/>
    </row>
    <row r="29" spans="1:18" s="1" customFormat="1" ht="16.5" thickBot="1" x14ac:dyDescent="0.3">
      <c r="A29" s="111" t="s">
        <v>67</v>
      </c>
      <c r="B29" s="112"/>
      <c r="C29" s="112"/>
      <c r="D29" s="112"/>
      <c r="E29" s="112"/>
      <c r="F29" s="112"/>
      <c r="G29" s="33">
        <v>0</v>
      </c>
      <c r="H29" s="34" t="s">
        <v>13</v>
      </c>
      <c r="I29" s="34">
        <v>0</v>
      </c>
      <c r="J29" s="34">
        <v>0</v>
      </c>
      <c r="K29" s="51"/>
      <c r="L29" s="40"/>
      <c r="M29" s="52"/>
      <c r="N29" s="52"/>
      <c r="O29" s="52"/>
      <c r="P29" s="52"/>
      <c r="Q29" s="53"/>
    </row>
    <row r="30" spans="1:18" s="1" customFormat="1" ht="15" customHeight="1" x14ac:dyDescent="0.25">
      <c r="A30" s="95" t="s">
        <v>68</v>
      </c>
      <c r="B30" s="96"/>
      <c r="C30" s="96"/>
      <c r="D30" s="96"/>
      <c r="E30" s="96"/>
      <c r="F30" s="96"/>
      <c r="G30" s="54">
        <f>SUM(P24-G29)</f>
        <v>0</v>
      </c>
      <c r="H30" s="97"/>
      <c r="I30" s="98"/>
      <c r="J30" s="98"/>
      <c r="K30" s="98"/>
      <c r="L30" s="98"/>
      <c r="M30" s="98"/>
      <c r="N30" s="98"/>
      <c r="O30" s="98"/>
      <c r="P30" s="98"/>
      <c r="Q30" s="99"/>
    </row>
    <row r="31" spans="1:18" s="1" customFormat="1" ht="15" customHeight="1" x14ac:dyDescent="0.25">
      <c r="A31" s="55"/>
      <c r="B31" s="43"/>
      <c r="C31" s="43"/>
      <c r="D31" s="43"/>
      <c r="E31" s="43"/>
      <c r="F31" s="43"/>
      <c r="G31" s="56"/>
      <c r="H31" s="57"/>
      <c r="I31" s="58"/>
      <c r="J31" s="58"/>
      <c r="K31" s="58"/>
      <c r="L31" s="58"/>
      <c r="M31" s="59"/>
      <c r="N31" s="59"/>
      <c r="O31" s="59"/>
      <c r="P31" s="59"/>
      <c r="Q31" s="60"/>
      <c r="R31" s="61"/>
    </row>
    <row r="32" spans="1:18" s="1" customFormat="1" ht="20.25" customHeight="1" x14ac:dyDescent="0.25">
      <c r="A32" s="113" t="s">
        <v>69</v>
      </c>
      <c r="B32" s="114"/>
      <c r="C32" s="62"/>
      <c r="D32" s="62"/>
      <c r="E32" s="62"/>
      <c r="F32" s="62"/>
      <c r="G32" s="63"/>
      <c r="H32" s="64"/>
      <c r="I32" s="64"/>
      <c r="J32" s="64"/>
      <c r="K32" s="65"/>
      <c r="L32" s="66"/>
      <c r="M32" s="115" t="s">
        <v>70</v>
      </c>
      <c r="N32" s="115"/>
      <c r="O32" s="115"/>
      <c r="P32" s="115"/>
      <c r="Q32" s="67">
        <v>13846168</v>
      </c>
    </row>
    <row r="33" spans="1:17" s="1" customFormat="1" ht="66.75" customHeight="1" x14ac:dyDescent="0.25">
      <c r="A33" s="8" t="s">
        <v>5</v>
      </c>
      <c r="B33" s="8" t="s">
        <v>6</v>
      </c>
      <c r="C33" s="8" t="s">
        <v>7</v>
      </c>
      <c r="D33" s="8" t="s">
        <v>8</v>
      </c>
      <c r="E33" s="8" t="s">
        <v>9</v>
      </c>
      <c r="F33" s="8" t="s">
        <v>10</v>
      </c>
      <c r="G33" s="8" t="s">
        <v>11</v>
      </c>
      <c r="H33" s="8" t="s">
        <v>12</v>
      </c>
      <c r="I33" s="8" t="s">
        <v>13</v>
      </c>
      <c r="J33" s="8" t="s">
        <v>14</v>
      </c>
      <c r="K33" s="8" t="s">
        <v>15</v>
      </c>
      <c r="L33" s="8" t="s">
        <v>16</v>
      </c>
      <c r="M33" s="116" t="s">
        <v>17</v>
      </c>
      <c r="N33" s="103"/>
      <c r="O33" s="103"/>
      <c r="P33" s="103"/>
      <c r="Q33" s="104"/>
    </row>
    <row r="34" spans="1:17" s="1" customFormat="1" ht="15.75" x14ac:dyDescent="0.25">
      <c r="A34" s="45">
        <v>20502</v>
      </c>
      <c r="B34" s="45" t="s">
        <v>71</v>
      </c>
      <c r="C34" s="45" t="s">
        <v>72</v>
      </c>
      <c r="D34" s="45" t="s">
        <v>73</v>
      </c>
      <c r="E34" s="45">
        <v>12</v>
      </c>
      <c r="F34" s="45" t="s">
        <v>21</v>
      </c>
      <c r="G34" s="68">
        <v>255000</v>
      </c>
      <c r="H34" s="45" t="s">
        <v>37</v>
      </c>
      <c r="I34" s="45">
        <v>66</v>
      </c>
      <c r="J34" s="45">
        <v>2</v>
      </c>
      <c r="K34" s="69" t="s">
        <v>29</v>
      </c>
      <c r="L34" s="70">
        <v>43921</v>
      </c>
      <c r="M34" s="102" t="s">
        <v>74</v>
      </c>
      <c r="N34" s="103"/>
      <c r="O34" s="103"/>
      <c r="P34" s="103"/>
      <c r="Q34" s="104"/>
    </row>
    <row r="35" spans="1:17" s="1" customFormat="1" ht="15.75" x14ac:dyDescent="0.25">
      <c r="A35" s="45">
        <v>20329</v>
      </c>
      <c r="B35" s="45" t="s">
        <v>75</v>
      </c>
      <c r="C35" s="45" t="s">
        <v>76</v>
      </c>
      <c r="D35" s="45" t="s">
        <v>77</v>
      </c>
      <c r="E35" s="45">
        <v>6</v>
      </c>
      <c r="F35" s="45" t="s">
        <v>21</v>
      </c>
      <c r="G35" s="68">
        <v>2650000</v>
      </c>
      <c r="H35" s="45" t="s">
        <v>37</v>
      </c>
      <c r="I35" s="45">
        <v>48</v>
      </c>
      <c r="J35" s="45">
        <v>27</v>
      </c>
      <c r="K35" s="69">
        <v>0.09</v>
      </c>
      <c r="L35" s="70">
        <v>43922</v>
      </c>
      <c r="M35" s="102" t="s">
        <v>23</v>
      </c>
      <c r="N35" s="103"/>
      <c r="O35" s="103"/>
      <c r="P35" s="103"/>
      <c r="Q35" s="104"/>
    </row>
    <row r="36" spans="1:17" s="1" customFormat="1" ht="15" customHeight="1" x14ac:dyDescent="0.25">
      <c r="A36" s="71">
        <v>20329</v>
      </c>
      <c r="B36" s="71" t="s">
        <v>75</v>
      </c>
      <c r="C36" s="71" t="s">
        <v>76</v>
      </c>
      <c r="D36" s="71" t="s">
        <v>77</v>
      </c>
      <c r="E36" s="71">
        <v>6</v>
      </c>
      <c r="F36" s="71" t="s">
        <v>21</v>
      </c>
      <c r="G36" s="10">
        <v>350000</v>
      </c>
      <c r="H36" s="71" t="s">
        <v>37</v>
      </c>
      <c r="I36" s="71">
        <v>48</v>
      </c>
      <c r="J36" s="71">
        <v>3</v>
      </c>
      <c r="K36" s="14" t="s">
        <v>29</v>
      </c>
      <c r="L36" s="27">
        <v>44075</v>
      </c>
      <c r="M36" s="105" t="s">
        <v>95</v>
      </c>
      <c r="N36" s="106"/>
      <c r="O36" s="106"/>
      <c r="P36" s="106"/>
      <c r="Q36" s="106"/>
    </row>
    <row r="37" spans="1:17" s="1" customFormat="1" ht="31.5" x14ac:dyDescent="0.25">
      <c r="A37" s="45">
        <v>20463</v>
      </c>
      <c r="B37" s="45" t="s">
        <v>78</v>
      </c>
      <c r="C37" s="45" t="s">
        <v>79</v>
      </c>
      <c r="D37" s="45" t="s">
        <v>80</v>
      </c>
      <c r="E37" s="45">
        <v>4</v>
      </c>
      <c r="F37" s="45" t="s">
        <v>81</v>
      </c>
      <c r="G37" s="68">
        <v>925000</v>
      </c>
      <c r="H37" s="45" t="s">
        <v>37</v>
      </c>
      <c r="I37" s="45">
        <v>48</v>
      </c>
      <c r="J37" s="45">
        <v>16</v>
      </c>
      <c r="K37" s="69">
        <v>0.04</v>
      </c>
      <c r="L37" s="70">
        <v>43949</v>
      </c>
      <c r="M37" s="102" t="s">
        <v>49</v>
      </c>
      <c r="N37" s="103"/>
      <c r="O37" s="103"/>
      <c r="P37" s="103"/>
      <c r="Q37" s="104"/>
    </row>
    <row r="38" spans="1:17" s="1" customFormat="1" ht="15" customHeight="1" x14ac:dyDescent="0.25">
      <c r="A38" s="45">
        <v>20464</v>
      </c>
      <c r="B38" s="45" t="s">
        <v>82</v>
      </c>
      <c r="C38" s="45" t="s">
        <v>83</v>
      </c>
      <c r="D38" s="45" t="s">
        <v>84</v>
      </c>
      <c r="E38" s="45">
        <v>4</v>
      </c>
      <c r="F38" s="45" t="s">
        <v>81</v>
      </c>
      <c r="G38" s="68">
        <v>1000000</v>
      </c>
      <c r="H38" s="45" t="s">
        <v>37</v>
      </c>
      <c r="I38" s="45">
        <v>76</v>
      </c>
      <c r="J38" s="45">
        <v>28</v>
      </c>
      <c r="K38" s="69">
        <v>0.04</v>
      </c>
      <c r="L38" s="70">
        <v>43949</v>
      </c>
      <c r="M38" s="105" t="s">
        <v>95</v>
      </c>
      <c r="N38" s="106"/>
      <c r="O38" s="106"/>
      <c r="P38" s="106"/>
      <c r="Q38" s="106"/>
    </row>
    <row r="39" spans="1:17" s="1" customFormat="1" ht="15.75" x14ac:dyDescent="0.25">
      <c r="A39" s="45">
        <v>20200</v>
      </c>
      <c r="B39" s="45" t="s">
        <v>85</v>
      </c>
      <c r="C39" s="45" t="s">
        <v>86</v>
      </c>
      <c r="D39" s="45" t="s">
        <v>87</v>
      </c>
      <c r="E39" s="45">
        <v>8</v>
      </c>
      <c r="F39" s="45" t="s">
        <v>21</v>
      </c>
      <c r="G39" s="68">
        <v>2750000</v>
      </c>
      <c r="H39" s="45" t="s">
        <v>37</v>
      </c>
      <c r="I39" s="45">
        <v>120</v>
      </c>
      <c r="J39" s="45">
        <v>25</v>
      </c>
      <c r="K39" s="69">
        <v>0.09</v>
      </c>
      <c r="L39" s="32">
        <v>43922</v>
      </c>
      <c r="M39" s="102" t="s">
        <v>88</v>
      </c>
      <c r="N39" s="103"/>
      <c r="O39" s="103"/>
      <c r="P39" s="103"/>
      <c r="Q39" s="104"/>
    </row>
    <row r="40" spans="1:17" s="1" customFormat="1" ht="16.5" thickBot="1" x14ac:dyDescent="0.3">
      <c r="A40" s="71">
        <v>20012</v>
      </c>
      <c r="B40" s="71" t="s">
        <v>89</v>
      </c>
      <c r="C40" s="71" t="s">
        <v>62</v>
      </c>
      <c r="D40" s="71" t="s">
        <v>62</v>
      </c>
      <c r="E40" s="71">
        <v>12</v>
      </c>
      <c r="F40" s="71" t="s">
        <v>21</v>
      </c>
      <c r="G40" s="10">
        <v>0</v>
      </c>
      <c r="H40" s="71" t="s">
        <v>37</v>
      </c>
      <c r="I40" s="71">
        <v>120</v>
      </c>
      <c r="J40" s="71">
        <v>20</v>
      </c>
      <c r="K40" s="14">
        <v>0.09</v>
      </c>
      <c r="L40" s="32" t="s">
        <v>52</v>
      </c>
      <c r="M40" s="102" t="s">
        <v>63</v>
      </c>
      <c r="N40" s="107"/>
      <c r="O40" s="107"/>
      <c r="P40" s="107"/>
      <c r="Q40" s="108"/>
    </row>
    <row r="41" spans="1:17" s="1" customFormat="1" ht="15" customHeight="1" thickBot="1" x14ac:dyDescent="0.3">
      <c r="A41" s="109" t="s">
        <v>90</v>
      </c>
      <c r="B41" s="110"/>
      <c r="C41" s="110"/>
      <c r="D41" s="110"/>
      <c r="E41" s="110"/>
      <c r="F41" s="110"/>
      <c r="G41" s="46">
        <f>SUM(G34:G40)</f>
        <v>7930000</v>
      </c>
      <c r="H41" s="47" t="s">
        <v>13</v>
      </c>
      <c r="I41" s="48">
        <f>SUM(I34:I38)</f>
        <v>286</v>
      </c>
      <c r="J41" s="48">
        <f>SUM(J34:J38)</f>
        <v>76</v>
      </c>
      <c r="K41" s="49"/>
      <c r="L41" s="50"/>
      <c r="M41" s="40"/>
      <c r="N41" s="40"/>
      <c r="O41" s="40"/>
      <c r="P41" s="40"/>
      <c r="Q41" s="41"/>
    </row>
    <row r="42" spans="1:17" s="1" customFormat="1" ht="15.75" customHeight="1" thickBot="1" x14ac:dyDescent="0.3">
      <c r="A42" s="111" t="s">
        <v>91</v>
      </c>
      <c r="B42" s="112"/>
      <c r="C42" s="112"/>
      <c r="D42" s="112"/>
      <c r="E42" s="112"/>
      <c r="F42" s="112"/>
      <c r="G42" s="33">
        <f>G34+G35+G36+G37+G38+G39</f>
        <v>7930000</v>
      </c>
      <c r="H42" s="34" t="s">
        <v>13</v>
      </c>
      <c r="I42" s="34">
        <f>I34+I35</f>
        <v>114</v>
      </c>
      <c r="J42" s="34">
        <f>J34+J35</f>
        <v>29</v>
      </c>
      <c r="K42" s="51"/>
      <c r="L42" s="40"/>
      <c r="M42" s="52"/>
      <c r="N42" s="52"/>
      <c r="O42" s="52"/>
      <c r="P42" s="52"/>
      <c r="Q42" s="53"/>
    </row>
    <row r="43" spans="1:17" s="1" customFormat="1" ht="15" customHeight="1" x14ac:dyDescent="0.25">
      <c r="A43" s="95" t="s">
        <v>92</v>
      </c>
      <c r="B43" s="96"/>
      <c r="C43" s="96"/>
      <c r="D43" s="96"/>
      <c r="E43" s="96"/>
      <c r="F43" s="96"/>
      <c r="G43" s="54">
        <f>13846168-G42</f>
        <v>5916168</v>
      </c>
      <c r="H43" s="97"/>
      <c r="I43" s="98"/>
      <c r="J43" s="98"/>
      <c r="K43" s="98"/>
      <c r="L43" s="98"/>
      <c r="M43" s="98"/>
      <c r="N43" s="98"/>
      <c r="O43" s="98"/>
      <c r="P43" s="98"/>
      <c r="Q43" s="99"/>
    </row>
    <row r="44" spans="1:17" s="1" customFormat="1" ht="15" customHeight="1" x14ac:dyDescent="0.25">
      <c r="A44" s="72"/>
      <c r="B44" s="72"/>
      <c r="C44" s="72"/>
      <c r="D44" s="72"/>
      <c r="E44" s="72"/>
      <c r="F44" s="59"/>
      <c r="G44" s="73"/>
      <c r="H44" s="72"/>
      <c r="I44" s="72"/>
      <c r="J44" s="72"/>
      <c r="K44" s="72"/>
      <c r="L44" s="72"/>
      <c r="M44" s="74"/>
      <c r="N44" s="72"/>
      <c r="O44" s="72"/>
      <c r="P44" s="72"/>
      <c r="Q44" s="72"/>
    </row>
    <row r="45" spans="1:17" s="1" customFormat="1" ht="15" customHeight="1" x14ac:dyDescent="0.25">
      <c r="A45" s="100" t="s">
        <v>93</v>
      </c>
      <c r="B45" s="100"/>
      <c r="C45" s="100"/>
      <c r="D45" s="100"/>
      <c r="E45" s="100"/>
      <c r="F45" s="100"/>
      <c r="G45" s="100"/>
      <c r="H45" s="100"/>
      <c r="I45" s="100"/>
      <c r="J45" s="100"/>
      <c r="K45" s="100"/>
      <c r="L45" s="100"/>
      <c r="M45" s="100"/>
      <c r="N45" s="72"/>
      <c r="O45" s="72"/>
      <c r="P45" s="72"/>
      <c r="Q45" s="72"/>
    </row>
    <row r="46" spans="1:17" s="1" customFormat="1" ht="15" customHeight="1" x14ac:dyDescent="0.25">
      <c r="A46" s="100" t="s">
        <v>94</v>
      </c>
      <c r="B46" s="100"/>
      <c r="C46" s="100"/>
      <c r="D46" s="100"/>
      <c r="E46" s="100"/>
      <c r="F46" s="100"/>
      <c r="G46" s="100"/>
      <c r="H46" s="100"/>
      <c r="I46" s="100"/>
      <c r="J46" s="100"/>
      <c r="K46" s="100"/>
      <c r="L46" s="100"/>
      <c r="M46" s="100"/>
      <c r="N46" s="72"/>
      <c r="O46" s="72"/>
      <c r="P46" s="72"/>
      <c r="Q46" s="72"/>
    </row>
    <row r="47" spans="1:17" s="1" customFormat="1" x14ac:dyDescent="0.25">
      <c r="A47" s="101"/>
      <c r="B47" s="101"/>
      <c r="C47" s="101"/>
      <c r="D47" s="101"/>
      <c r="E47" s="101"/>
      <c r="F47" s="101"/>
      <c r="G47" s="101"/>
      <c r="H47" s="101"/>
      <c r="I47" s="101"/>
      <c r="J47" s="101"/>
      <c r="K47" s="101"/>
      <c r="L47" s="101"/>
      <c r="M47" s="101"/>
      <c r="N47" s="75"/>
      <c r="O47" s="75"/>
      <c r="P47" s="75"/>
      <c r="Q47" s="75"/>
    </row>
    <row r="48" spans="1:17" s="1" customFormat="1" x14ac:dyDescent="0.25"/>
  </sheetData>
  <mergeCells count="58">
    <mergeCell ref="A43:F43"/>
    <mergeCell ref="H43:Q43"/>
    <mergeCell ref="A45:M45"/>
    <mergeCell ref="A46:M46"/>
    <mergeCell ref="A47:M47"/>
    <mergeCell ref="A41:F41"/>
    <mergeCell ref="A42:F42"/>
    <mergeCell ref="A32:B32"/>
    <mergeCell ref="M32:P32"/>
    <mergeCell ref="M33:Q33"/>
    <mergeCell ref="M34:Q34"/>
    <mergeCell ref="M35:Q35"/>
    <mergeCell ref="M36:Q36"/>
    <mergeCell ref="M37:Q37"/>
    <mergeCell ref="M38:Q38"/>
    <mergeCell ref="M39:Q39"/>
    <mergeCell ref="M40:Q40"/>
    <mergeCell ref="A28:F28"/>
    <mergeCell ref="A29:F29"/>
    <mergeCell ref="A30:F30"/>
    <mergeCell ref="H30:Q30"/>
    <mergeCell ref="A22:F22"/>
    <mergeCell ref="K22:Q22"/>
    <mergeCell ref="A23:F23"/>
    <mergeCell ref="A24:B24"/>
    <mergeCell ref="H24:J24"/>
    <mergeCell ref="K24:L24"/>
    <mergeCell ref="M24:O24"/>
    <mergeCell ref="P24:Q24"/>
    <mergeCell ref="M25:Q25"/>
    <mergeCell ref="M26:Q26"/>
    <mergeCell ref="M27:Q27"/>
    <mergeCell ref="A21:F21"/>
    <mergeCell ref="K21:Q21"/>
    <mergeCell ref="M9:Q9"/>
    <mergeCell ref="M10:Q10"/>
    <mergeCell ref="M11:Q11"/>
    <mergeCell ref="M12:Q12"/>
    <mergeCell ref="M13:Q13"/>
    <mergeCell ref="M14:Q14"/>
    <mergeCell ref="M15:Q15"/>
    <mergeCell ref="M16:Q16"/>
    <mergeCell ref="M17:Q17"/>
    <mergeCell ref="M18:Q18"/>
    <mergeCell ref="M19:Q19"/>
    <mergeCell ref="M20:Q20"/>
    <mergeCell ref="M8:Q8"/>
    <mergeCell ref="A1:Q1"/>
    <mergeCell ref="A2:Q2"/>
    <mergeCell ref="A3:Q3"/>
    <mergeCell ref="A4:Q4"/>
    <mergeCell ref="A5:Q5"/>
    <mergeCell ref="M6:P6"/>
    <mergeCell ref="A7:C7"/>
    <mergeCell ref="H7:J7"/>
    <mergeCell ref="K7:L7"/>
    <mergeCell ref="M7:O7"/>
    <mergeCell ref="P7:Q7"/>
  </mergeCells>
  <pageMargins left="0.7" right="0.7" top="0.75" bottom="0.75" header="0.3" footer="0.3"/>
  <pageSetup paperSize="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3_15_21</vt:lpstr>
      <vt:lpstr>2_11_21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2020-1 Direct Loan NOFA Application Log (XLSX) (April 5, 2021)</dc:title>
  <dc:creator>TDHCA</dc:creator>
  <cp:keywords>2020 MFDL app log</cp:keywords>
  <cp:lastModifiedBy>Jason Burr</cp:lastModifiedBy>
  <dcterms:created xsi:type="dcterms:W3CDTF">2021-02-11T18:35:38Z</dcterms:created>
  <dcterms:modified xsi:type="dcterms:W3CDTF">2021-04-05T20:30:13Z</dcterms:modified>
  <cp:category>2020 MFDL</cp:category>
</cp:coreProperties>
</file>