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7_21_21" sheetId="10" r:id="rId1"/>
    <sheet name="6_1_21" sheetId="9" r:id="rId2"/>
    <sheet name="5_1_21" sheetId="8" r:id="rId3"/>
    <sheet name="4_1_21" sheetId="6" r:id="rId4"/>
    <sheet name="3_3_21"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0" l="1"/>
  <c r="G16" i="10" l="1"/>
  <c r="J16" i="10"/>
  <c r="I16" i="10"/>
  <c r="J25" i="10"/>
  <c r="I25" i="10"/>
  <c r="G25" i="10"/>
  <c r="J24" i="10"/>
  <c r="I24" i="10"/>
  <c r="G24" i="10"/>
  <c r="G18" i="10"/>
  <c r="J17" i="10"/>
  <c r="I17" i="10"/>
  <c r="G17" i="10"/>
  <c r="J23" i="9"/>
  <c r="J15" i="9"/>
  <c r="I15" i="9"/>
  <c r="G15" i="9"/>
  <c r="I23" i="9"/>
  <c r="G23" i="9"/>
  <c r="G25" i="9"/>
  <c r="J16" i="9"/>
  <c r="I16" i="9"/>
  <c r="G16" i="9"/>
  <c r="G17" i="9"/>
  <c r="J12" i="8"/>
  <c r="I12" i="8"/>
  <c r="G14" i="8"/>
  <c r="G12" i="8"/>
  <c r="G24" i="8"/>
  <c r="J22" i="8"/>
  <c r="I22" i="8"/>
  <c r="G22" i="8"/>
  <c r="J13" i="8"/>
  <c r="I13" i="8"/>
  <c r="G13" i="8"/>
  <c r="J13" i="6"/>
  <c r="J12" i="6"/>
  <c r="I13" i="6"/>
  <c r="I12" i="6"/>
  <c r="G14" i="6"/>
  <c r="G13" i="6"/>
  <c r="J11" i="5"/>
  <c r="J20" i="6"/>
  <c r="I20" i="6"/>
  <c r="G20" i="6"/>
  <c r="G12" i="6"/>
  <c r="I11" i="5"/>
  <c r="I12" i="5"/>
  <c r="G11" i="5"/>
  <c r="G12" i="5"/>
  <c r="G22" i="6"/>
  <c r="G13" i="5"/>
</calcChain>
</file>

<file path=xl/sharedStrings.xml><?xml version="1.0" encoding="utf-8"?>
<sst xmlns="http://schemas.openxmlformats.org/spreadsheetml/2006/main" count="397" uniqueCount="64">
  <si>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</si>
  <si>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Total Set Aside Funding Level: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</si>
  <si>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</si>
  <si>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</si>
  <si>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</si>
  <si>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</si>
  <si>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</si>
  <si>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</si>
  <si>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</si>
  <si>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</si>
  <si>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</si>
  <si>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</si>
  <si>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</si>
  <si>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</si>
  <si>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Austin</t>
  </si>
  <si>
    <t>Travis</t>
  </si>
  <si>
    <t>NC</t>
  </si>
  <si>
    <t>Supportive Housing</t>
  </si>
  <si>
    <t>Espero Austin at Rutland</t>
  </si>
  <si>
    <t>General</t>
  </si>
  <si>
    <t>General (HOME funds only)</t>
  </si>
  <si>
    <t>1 = Housing Activity: NC=New Construction,R=Rehabilitation, ADR= Adaptive Reuse</t>
  </si>
  <si>
    <t xml:space="preserve">Total Amount Requested </t>
  </si>
  <si>
    <t>Total Amount Awarded</t>
  </si>
  <si>
    <t xml:space="preserve">Total Amount Remaining </t>
  </si>
  <si>
    <t>The Enchanted Gardens</t>
  </si>
  <si>
    <t>Victoria</t>
  </si>
  <si>
    <t>TDHCA  #</t>
  </si>
  <si>
    <t>Pending Review</t>
  </si>
  <si>
    <t>2021-1 Multifamily Direct Loan Program - Application Log - March 3, 2021</t>
  </si>
  <si>
    <t xml:space="preserve">Applications sorted by Application Acceptance Date within each set-aside in accordance with Section 3 of the 2021-1 NOFA. </t>
  </si>
  <si>
    <r>
      <t xml:space="preserve">Per 2021-1 Multifamily Direct Loan Notice of Funding Availability published in the </t>
    </r>
    <r>
      <rPr>
        <b/>
        <i/>
        <sz val="12"/>
        <color indexed="8"/>
        <rFont val="Calibri"/>
        <family val="2"/>
      </rPr>
      <t>Texas Register</t>
    </r>
    <r>
      <rPr>
        <b/>
        <sz val="12"/>
        <color indexed="8"/>
        <rFont val="Calibri"/>
        <family val="2"/>
      </rPr>
      <t xml:space="preserve"> on 12/25/20</t>
    </r>
  </si>
  <si>
    <t>Awarded 3/11/21 Board meeting</t>
  </si>
  <si>
    <t>2021-1 Multifamily Direct Loan Program - Application Log - April 1, 2021</t>
  </si>
  <si>
    <t>Beaumont</t>
  </si>
  <si>
    <t>Jefferson</t>
  </si>
  <si>
    <t>Elderly</t>
  </si>
  <si>
    <t>Soft Repayment (NHTF only)</t>
  </si>
  <si>
    <t>Crossroads Apartments</t>
  </si>
  <si>
    <t>Fort Worth</t>
  </si>
  <si>
    <t>Tarrant</t>
  </si>
  <si>
    <t>2= Layering of Other Department Funds: 9%=9% Competitive Tax Credits, 4%=4% Noncompetitive Tax Credits</t>
  </si>
  <si>
    <t>Edson Lofts</t>
  </si>
  <si>
    <t>Libertad Austin</t>
  </si>
  <si>
    <t>ADR</t>
  </si>
  <si>
    <t>Hebron Village</t>
  </si>
  <si>
    <t>Houston</t>
  </si>
  <si>
    <t>Harris</t>
  </si>
  <si>
    <t>The Reserves at Holdsworth</t>
  </si>
  <si>
    <t>Kerrville</t>
  </si>
  <si>
    <t>Kerr</t>
  </si>
  <si>
    <t>2021-1 Multifamily Direct Loan Program - Application Log - May 1, 2021</t>
  </si>
  <si>
    <t>Boulevard 61</t>
  </si>
  <si>
    <t>2021-1 Multifamily Direct Loan Program - Application Log - June 4, 2021</t>
  </si>
  <si>
    <t>Awarded 5/13/21 Board meeting</t>
  </si>
  <si>
    <t>Southton Apartments</t>
  </si>
  <si>
    <t>San Antonio</t>
  </si>
  <si>
    <t>Bexar</t>
  </si>
  <si>
    <t>N</t>
  </si>
  <si>
    <t>Not recommended for a 9% award</t>
  </si>
  <si>
    <t>Direct Loan Application Terminated</t>
  </si>
  <si>
    <t>Pending Board Approval</t>
  </si>
  <si>
    <t>Application Under Review</t>
  </si>
  <si>
    <t>2021-1 Multifamily Direct Loan Program - Application Log - July 21,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</si>
</sst>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6"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
      <b/>
      <i/>
      <sz val="12"/>
      <color indexed="8"/>
      <name val="Calibri"/>
      <family val="2"/>
    </font>
    <font>
      <b/>
      <sz val="12"/>
      <color indexed="8"/>
      <name val="Calibri"/>
      <family val="2"/>
    </font>
    <font>
      <sz val="12"/>
      <color theme="1"/>
      <name val="Garamond"/>
      <family val="1"/>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6" fillId="0" borderId="0"/>
  </cellStyleXfs>
  <cellXfs count="162">
    <xf numFmtId="0" fontId="0" fillId="0" borderId="0" xfId="0"/>
    <xf numFmtId="0" fontId="2" fillId="0" borderId="0" xfId="0" applyFont="1"/>
    <xf numFmtId="0" fontId="8" fillId="2" borderId="2" xfId="0" applyFont="1" applyFill="1" applyBorder="1" applyAlignment="1">
      <alignment horizontal="center"/>
    </xf>
    <xf numFmtId="0" fontId="8" fillId="2" borderId="0" xfId="0" applyFont="1" applyFill="1" applyBorder="1" applyAlignment="1">
      <alignment horizontal="center"/>
    </xf>
    <xf numFmtId="0" fontId="3" fillId="0" borderId="11" xfId="0" applyFont="1" applyFill="1" applyBorder="1" applyAlignment="1">
      <alignment horizontal="center" vertical="top" wrapText="1"/>
    </xf>
    <xf numFmtId="0" fontId="9" fillId="0" borderId="2" xfId="2" applyFont="1" applyFill="1" applyBorder="1" applyAlignment="1">
      <alignment horizontal="center" wrapText="1"/>
    </xf>
    <xf numFmtId="165" fontId="3" fillId="0" borderId="11" xfId="1" applyNumberFormat="1" applyFont="1" applyFill="1" applyBorder="1" applyAlignment="1">
      <alignment vertical="top" wrapText="1"/>
    </xf>
    <xf numFmtId="42" fontId="9" fillId="0" borderId="2" xfId="2" applyNumberFormat="1" applyFont="1" applyFill="1" applyBorder="1" applyAlignment="1">
      <alignment horizontal="center" wrapText="1"/>
    </xf>
    <xf numFmtId="9" fontId="9" fillId="0" borderId="2" xfId="2" applyNumberFormat="1" applyFont="1" applyFill="1" applyBorder="1" applyAlignment="1">
      <alignment horizontal="center" wrapText="1"/>
    </xf>
    <xf numFmtId="0" fontId="8" fillId="0" borderId="2" xfId="0" applyFont="1" applyFill="1" applyBorder="1" applyAlignment="1">
      <alignment horizontal="center"/>
    </xf>
    <xf numFmtId="0" fontId="0" fillId="0" borderId="0" xfId="0" applyFont="1"/>
    <xf numFmtId="9" fontId="8" fillId="2" borderId="14" xfId="0" applyNumberFormat="1" applyFont="1" applyFill="1" applyBorder="1" applyAlignment="1">
      <alignment horizontal="center"/>
    </xf>
    <xf numFmtId="0" fontId="8" fillId="2" borderId="6" xfId="0" applyFont="1" applyFill="1" applyBorder="1" applyAlignment="1">
      <alignment horizontal="center"/>
    </xf>
    <xf numFmtId="0" fontId="8" fillId="2" borderId="15" xfId="0" applyFont="1" applyFill="1" applyBorder="1" applyAlignment="1">
      <alignment horizontal="center"/>
    </xf>
    <xf numFmtId="42" fontId="8" fillId="2" borderId="15" xfId="1" applyNumberFormat="1" applyFont="1" applyFill="1" applyBorder="1"/>
    <xf numFmtId="0" fontId="11" fillId="2" borderId="0" xfId="0" applyFont="1" applyFill="1" applyBorder="1" applyAlignment="1">
      <alignment horizontal="left" wrapText="1"/>
    </xf>
    <xf numFmtId="165" fontId="0" fillId="0" borderId="0" xfId="0" applyNumberFormat="1" applyFont="1"/>
    <xf numFmtId="0" fontId="14" fillId="0" borderId="0" xfId="0" applyFont="1"/>
    <xf numFmtId="164" fontId="0" fillId="2" borderId="1" xfId="0" applyNumberFormat="1" applyFont="1" applyFill="1" applyBorder="1"/>
    <xf numFmtId="0" fontId="5"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5" fillId="0" borderId="2" xfId="2" applyFont="1" applyFill="1" applyBorder="1" applyAlignment="1">
      <alignment horizontal="center" wrapText="1"/>
    </xf>
    <xf numFmtId="3"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3" fontId="3" fillId="0" borderId="11" xfId="0" applyNumberFormat="1" applyFont="1" applyFill="1" applyBorder="1" applyAlignment="1">
      <alignment horizontal="center" vertical="top" wrapText="1"/>
    </xf>
    <xf numFmtId="0" fontId="8"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5" xfId="0" applyFont="1" applyFill="1" applyBorder="1" applyAlignment="1">
      <alignment wrapText="1"/>
    </xf>
    <xf numFmtId="0" fontId="8" fillId="0" borderId="12" xfId="0" applyFont="1" applyFill="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0" xfId="0" applyFont="1" applyFill="1" applyBorder="1" applyAlignment="1">
      <alignment horizontal="right" vertical="top" wrapText="1"/>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11" fillId="2" borderId="0" xfId="0" applyFont="1" applyFill="1" applyBorder="1" applyAlignment="1">
      <alignment horizontal="left" wrapText="1"/>
    </xf>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15" xfId="1" applyNumberFormat="1" applyFont="1" applyFill="1" applyBorder="1" applyAlignment="1">
      <alignment horizontal="center"/>
    </xf>
    <xf numFmtId="14" fontId="8" fillId="0" borderId="2" xfId="0" applyNumberFormat="1" applyFont="1" applyFill="1" applyBorder="1" applyAlignment="1">
      <alignment horizontal="center"/>
    </xf>
    <xf numFmtId="14" fontId="8" fillId="2" borderId="6" xfId="0" applyNumberFormat="1" applyFont="1" applyFill="1" applyBorder="1" applyAlignment="1">
      <alignment horizontal="center"/>
    </xf>
    <xf numFmtId="42" fontId="9" fillId="0" borderId="2" xfId="2" applyNumberFormat="1" applyFont="1" applyFill="1" applyBorder="1" applyAlignment="1">
      <alignment horizontal="center"/>
    </xf>
    <xf numFmtId="42" fontId="8" fillId="2" borderId="15" xfId="1" applyNumberFormat="1" applyFont="1" applyFill="1" applyBorder="1" applyAlignment="1">
      <alignment horizontal="center"/>
    </xf>
    <xf numFmtId="0" fontId="8" fillId="2" borderId="16" xfId="0" applyFont="1" applyFill="1" applyBorder="1" applyAlignment="1">
      <alignment horizontal="center"/>
    </xf>
    <xf numFmtId="9" fontId="8" fillId="2" borderId="15" xfId="0" applyNumberFormat="1" applyFont="1" applyFill="1" applyBorder="1" applyAlignment="1">
      <alignment horizontal="center"/>
    </xf>
    <xf numFmtId="14" fontId="8" fillId="2" borderId="15" xfId="0" applyNumberFormat="1" applyFont="1" applyFill="1" applyBorder="1" applyAlignment="1">
      <alignment horizontal="center"/>
    </xf>
    <xf numFmtId="0" fontId="8" fillId="2" borderId="9" xfId="0" applyFont="1" applyFill="1" applyBorder="1" applyAlignment="1">
      <alignment horizontal="center"/>
    </xf>
    <xf numFmtId="0" fontId="9" fillId="3" borderId="2" xfId="2" applyFont="1" applyFill="1" applyBorder="1" applyAlignment="1">
      <alignment horizontal="center" wrapText="1"/>
    </xf>
    <xf numFmtId="0" fontId="3" fillId="0" borderId="0" xfId="0" applyFont="1" applyFill="1" applyBorder="1" applyAlignment="1">
      <alignment horizontal="center" vertical="top" wrapText="1"/>
    </xf>
    <xf numFmtId="0" fontId="8" fillId="0" borderId="0" xfId="0" applyFont="1" applyFill="1" applyBorder="1" applyAlignment="1">
      <alignment horizontal="center"/>
    </xf>
    <xf numFmtId="165" fontId="3" fillId="0" borderId="0" xfId="1" applyNumberFormat="1" applyFont="1" applyFill="1" applyBorder="1" applyAlignment="1">
      <alignment vertical="top" wrapText="1"/>
    </xf>
    <xf numFmtId="0" fontId="3" fillId="0" borderId="0" xfId="0" applyFont="1" applyFill="1" applyBorder="1" applyAlignment="1">
      <alignment horizontal="right" vertical="top" wrapText="1"/>
    </xf>
    <xf numFmtId="0" fontId="10" fillId="0" borderId="0" xfId="0" applyFont="1" applyFill="1" applyBorder="1" applyAlignment="1"/>
    <xf numFmtId="0" fontId="8" fillId="0" borderId="4" xfId="0" applyFont="1" applyFill="1" applyBorder="1" applyAlignment="1">
      <alignment horizontal="left"/>
    </xf>
    <xf numFmtId="0" fontId="0" fillId="0" borderId="4" xfId="0" applyFont="1" applyFill="1" applyBorder="1" applyAlignment="1">
      <alignment wrapText="1"/>
    </xf>
    <xf numFmtId="0" fontId="2" fillId="0" borderId="0" xfId="0" applyFont="1" applyBorder="1"/>
    <xf numFmtId="0" fontId="10" fillId="0" borderId="1" xfId="0" applyFont="1" applyFill="1" applyBorder="1" applyAlignment="1"/>
    <xf numFmtId="0" fontId="10" fillId="0" borderId="18"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4" xfId="0" applyFont="1" applyFill="1" applyBorder="1" applyAlignment="1"/>
    <xf numFmtId="0" fontId="0" fillId="0" borderId="0" xfId="0" applyFont="1" applyFill="1" applyBorder="1" applyAlignment="1"/>
    <xf numFmtId="0" fontId="8" fillId="2" borderId="14" xfId="0" applyFont="1" applyFill="1" applyBorder="1" applyAlignment="1">
      <alignment horizontal="center"/>
    </xf>
    <xf numFmtId="0" fontId="8" fillId="2" borderId="20" xfId="0" applyFont="1" applyFill="1" applyBorder="1" applyAlignment="1">
      <alignment horizontal="center"/>
    </xf>
    <xf numFmtId="0" fontId="8" fillId="2" borderId="21" xfId="0" applyFont="1" applyFill="1" applyBorder="1" applyAlignment="1">
      <alignment horizontal="center"/>
    </xf>
    <xf numFmtId="42" fontId="8" fillId="2" borderId="20" xfId="1" applyNumberFormat="1" applyFont="1" applyFill="1" applyBorder="1" applyAlignment="1">
      <alignment horizontal="center"/>
    </xf>
    <xf numFmtId="0" fontId="8" fillId="2" borderId="20" xfId="1" applyNumberFormat="1" applyFont="1" applyFill="1" applyBorder="1" applyAlignment="1">
      <alignment horizontal="center"/>
    </xf>
    <xf numFmtId="14" fontId="8" fillId="2" borderId="14" xfId="0" applyNumberFormat="1" applyFont="1" applyFill="1" applyBorder="1" applyAlignment="1">
      <alignment horizontal="center"/>
    </xf>
    <xf numFmtId="0" fontId="8" fillId="2" borderId="5" xfId="0" applyFont="1" applyFill="1" applyBorder="1" applyAlignment="1">
      <alignment horizontal="center"/>
    </xf>
    <xf numFmtId="42" fontId="8" fillId="2" borderId="2" xfId="1" applyNumberFormat="1" applyFont="1" applyFill="1" applyBorder="1" applyAlignment="1">
      <alignment horizontal="center"/>
    </xf>
    <xf numFmtId="0" fontId="8" fillId="2" borderId="2" xfId="1" applyNumberFormat="1" applyFont="1" applyFill="1" applyBorder="1" applyAlignment="1">
      <alignment horizontal="center"/>
    </xf>
    <xf numFmtId="9" fontId="8" fillId="2" borderId="2" xfId="0" applyNumberFormat="1" applyFont="1" applyFill="1" applyBorder="1" applyAlignment="1">
      <alignment horizontal="center"/>
    </xf>
    <xf numFmtId="14" fontId="8" fillId="2" borderId="2" xfId="0" applyNumberFormat="1" applyFont="1" applyFill="1" applyBorder="1" applyAlignment="1">
      <alignment horizontal="center"/>
    </xf>
    <xf numFmtId="0" fontId="8" fillId="2" borderId="7" xfId="0"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2" borderId="22" xfId="0" applyFont="1" applyFill="1" applyBorder="1" applyAlignment="1">
      <alignment horizontal="center"/>
    </xf>
    <xf numFmtId="0" fontId="8" fillId="2" borderId="23" xfId="0" applyFont="1" applyFill="1" applyBorder="1" applyAlignment="1">
      <alignment horizontal="center"/>
    </xf>
    <xf numFmtId="42" fontId="8" fillId="2" borderId="22" xfId="1" applyNumberFormat="1" applyFont="1" applyFill="1" applyBorder="1" applyAlignment="1">
      <alignment horizontal="center"/>
    </xf>
    <xf numFmtId="0" fontId="8" fillId="2" borderId="22" xfId="1" applyNumberFormat="1" applyFont="1" applyFill="1" applyBorder="1" applyAlignment="1">
      <alignment horizontal="center"/>
    </xf>
    <xf numFmtId="9" fontId="8" fillId="2" borderId="22" xfId="0" applyNumberFormat="1" applyFont="1" applyFill="1" applyBorder="1" applyAlignment="1">
      <alignment horizontal="center"/>
    </xf>
    <xf numFmtId="14" fontId="8" fillId="2" borderId="22" xfId="0" applyNumberFormat="1" applyFont="1" applyFill="1" applyBorder="1" applyAlignment="1">
      <alignment horizontal="center"/>
    </xf>
    <xf numFmtId="0" fontId="8" fillId="2" borderId="17" xfId="0" applyFont="1" applyFill="1" applyBorder="1" applyAlignment="1">
      <alignment horizontal="center"/>
    </xf>
    <xf numFmtId="0" fontId="14" fillId="0" borderId="1" xfId="0" applyFont="1" applyBorder="1"/>
    <xf numFmtId="0" fontId="14" fillId="0" borderId="4" xfId="0" applyFont="1" applyBorder="1"/>
    <xf numFmtId="9" fontId="8" fillId="2" borderId="20" xfId="0" applyNumberFormat="1" applyFont="1" applyFill="1" applyBorder="1" applyAlignment="1">
      <alignment horizontal="center"/>
    </xf>
    <xf numFmtId="14" fontId="8" fillId="2" borderId="20" xfId="0" applyNumberFormat="1" applyFont="1" applyFill="1" applyBorder="1" applyAlignment="1">
      <alignment horizontal="center"/>
    </xf>
    <xf numFmtId="0" fontId="8" fillId="2" borderId="26" xfId="0" applyFont="1" applyFill="1" applyBorder="1" applyAlignment="1">
      <alignment horizontal="center"/>
    </xf>
    <xf numFmtId="42" fontId="8" fillId="2" borderId="26" xfId="1" applyNumberFormat="1" applyFont="1" applyFill="1" applyBorder="1" applyAlignment="1">
      <alignment horizontal="center"/>
    </xf>
    <xf numFmtId="0" fontId="8" fillId="2" borderId="26" xfId="1" applyNumberFormat="1" applyFont="1" applyFill="1" applyBorder="1" applyAlignment="1">
      <alignment horizontal="center"/>
    </xf>
    <xf numFmtId="9" fontId="8" fillId="2" borderId="26" xfId="0" applyNumberFormat="1" applyFont="1" applyFill="1" applyBorder="1" applyAlignment="1">
      <alignment horizontal="center"/>
    </xf>
    <xf numFmtId="14" fontId="8" fillId="2" borderId="26" xfId="0" applyNumberFormat="1"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0" xfId="0" applyFont="1" applyFill="1" applyBorder="1" applyAlignment="1">
      <alignment horizontal="center"/>
    </xf>
    <xf numFmtId="0" fontId="8" fillId="0" borderId="12" xfId="0" applyFont="1" applyFill="1" applyBorder="1" applyAlignment="1">
      <alignment horizontal="center"/>
    </xf>
    <xf numFmtId="0" fontId="8" fillId="2" borderId="0" xfId="0" applyFont="1" applyFill="1" applyBorder="1" applyAlignment="1">
      <alignment horizontal="left" wrapText="1"/>
    </xf>
    <xf numFmtId="0" fontId="8" fillId="2" borderId="7" xfId="0" applyFont="1" applyFill="1" applyBorder="1" applyAlignment="1">
      <alignment horizontal="center" wrapText="1"/>
    </xf>
    <xf numFmtId="0" fontId="0" fillId="0" borderId="8" xfId="0" applyBorder="1" applyAlignment="1"/>
    <xf numFmtId="0" fontId="0" fillId="0" borderId="9" xfId="0" applyBorder="1" applyAlignment="1"/>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8" fillId="2" borderId="3" xfId="0" applyFont="1" applyFill="1" applyBorder="1" applyAlignment="1">
      <alignment horizontal="center" wrapText="1"/>
    </xf>
    <xf numFmtId="0" fontId="0" fillId="0" borderId="4" xfId="0" applyBorder="1" applyAlignment="1"/>
    <xf numFmtId="0" fontId="0" fillId="0" borderId="5" xfId="0" applyBorder="1" applyAlignment="1"/>
    <xf numFmtId="0" fontId="8" fillId="2" borderId="14" xfId="0" applyFont="1" applyFill="1" applyBorder="1" applyAlignment="1">
      <alignment horizontal="center" wrapText="1"/>
    </xf>
    <xf numFmtId="0" fontId="0" fillId="0" borderId="0" xfId="0" applyBorder="1" applyAlignment="1"/>
    <xf numFmtId="0" fontId="0" fillId="0" borderId="16" xfId="0" applyBorder="1" applyAlignment="1"/>
    <xf numFmtId="0" fontId="10" fillId="0" borderId="10" xfId="0" applyFont="1" applyFill="1" applyBorder="1" applyAlignment="1"/>
    <xf numFmtId="0" fontId="10" fillId="0" borderId="12" xfId="0" applyFont="1" applyFill="1" applyBorder="1" applyAlignment="1"/>
    <xf numFmtId="0" fontId="10" fillId="0" borderId="19" xfId="0" applyFont="1" applyFill="1" applyBorder="1" applyAlignment="1"/>
    <xf numFmtId="0" fontId="7" fillId="0" borderId="4" xfId="2" applyFont="1" applyFill="1" applyBorder="1" applyAlignment="1">
      <alignment horizontal="left"/>
    </xf>
    <xf numFmtId="0" fontId="0" fillId="0" borderId="4" xfId="0" applyFont="1" applyFill="1" applyBorder="1" applyAlignment="1">
      <alignment horizontal="left"/>
    </xf>
    <xf numFmtId="165" fontId="0" fillId="0" borderId="4" xfId="0" applyNumberFormat="1" applyFont="1" applyFill="1" applyBorder="1" applyAlignment="1">
      <alignment horizontal="center" wrapText="1"/>
    </xf>
    <xf numFmtId="0" fontId="0" fillId="0" borderId="4" xfId="0" applyFont="1" applyFill="1" applyBorder="1" applyAlignment="1"/>
    <xf numFmtId="0" fontId="0" fillId="0" borderId="3" xfId="0" applyFont="1" applyFill="1" applyBorder="1" applyAlignment="1"/>
    <xf numFmtId="0" fontId="0" fillId="0" borderId="5" xfId="0" applyFont="1" applyFill="1" applyBorder="1" applyAlignment="1"/>
    <xf numFmtId="6" fontId="3" fillId="0" borderId="3" xfId="0" applyNumberFormat="1" applyFont="1" applyFill="1" applyBorder="1" applyAlignment="1"/>
    <xf numFmtId="0" fontId="3" fillId="0" borderId="17" xfId="0" applyFont="1" applyFill="1" applyBorder="1" applyAlignment="1"/>
    <xf numFmtId="0" fontId="8" fillId="2" borderId="6" xfId="0" applyFont="1" applyFill="1" applyBorder="1" applyAlignment="1">
      <alignment horizontal="center" wrapText="1"/>
    </xf>
    <xf numFmtId="0" fontId="0" fillId="0" borderId="27" xfId="0" applyBorder="1" applyAlignment="1"/>
    <xf numFmtId="0" fontId="0" fillId="0" borderId="28" xfId="0" applyBorder="1" applyAlignment="1"/>
    <xf numFmtId="0" fontId="7"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3" fillId="0" borderId="5" xfId="0" applyFont="1" applyFill="1" applyBorder="1" applyAlignment="1"/>
    <xf numFmtId="0" fontId="0" fillId="0" borderId="1" xfId="0" applyFont="1" applyFill="1" applyBorder="1" applyAlignment="1">
      <alignment horizontal="center"/>
    </xf>
    <xf numFmtId="0" fontId="0" fillId="0" borderId="0" xfId="0" applyFont="1" applyAlignment="1"/>
    <xf numFmtId="0" fontId="3" fillId="0" borderId="0" xfId="0" applyFont="1" applyFill="1" applyAlignment="1">
      <alignment horizontal="center" wrapText="1"/>
    </xf>
    <xf numFmtId="0" fontId="0" fillId="0" borderId="0" xfId="0" applyFont="1" applyFill="1" applyAlignment="1"/>
    <xf numFmtId="0" fontId="8" fillId="0" borderId="0" xfId="0" applyFont="1" applyFill="1" applyAlignment="1"/>
    <xf numFmtId="0" fontId="4"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8" fillId="0" borderId="2" xfId="0" applyFont="1" applyFill="1" applyBorder="1" applyAlignment="1">
      <alignment horizontal="center" wrapText="1"/>
    </xf>
    <xf numFmtId="0" fontId="8" fillId="0" borderId="2" xfId="0" applyFont="1" applyFill="1" applyBorder="1" applyAlignment="1"/>
    <xf numFmtId="0" fontId="8" fillId="2" borderId="24" xfId="0" applyFont="1" applyFill="1" applyBorder="1" applyAlignment="1">
      <alignment horizontal="center" wrapText="1"/>
    </xf>
    <xf numFmtId="0" fontId="0" fillId="0" borderId="25" xfId="0" applyBorder="1" applyAlignment="1"/>
    <xf numFmtId="0" fontId="0" fillId="0" borderId="23"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4" y="57149"/>
          <a:ext cx="14382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49"/>
      <c r="B1" s="149"/>
      <c r="C1" s="149"/>
      <c r="D1" s="149"/>
      <c r="E1" s="149"/>
      <c r="F1" s="149"/>
      <c r="G1" s="149"/>
      <c r="H1" s="149"/>
      <c r="I1" s="149"/>
      <c r="J1" s="149"/>
      <c r="K1" s="149"/>
      <c r="L1" s="149"/>
      <c r="M1" s="149"/>
      <c r="N1" s="149"/>
      <c r="O1" s="149"/>
      <c r="P1" s="149"/>
      <c r="Q1" s="149"/>
    </row>
    <row r="2" spans="1:18" ht="18" customHeight="1" x14ac:dyDescent="0.25">
      <c r="A2" s="150" t="s">
        <v>63</v>
      </c>
      <c r="B2" s="150"/>
      <c r="C2" s="150"/>
      <c r="D2" s="150"/>
      <c r="E2" s="150"/>
      <c r="F2" s="150"/>
      <c r="G2" s="150"/>
      <c r="H2" s="150"/>
      <c r="I2" s="150"/>
      <c r="J2" s="150"/>
      <c r="K2" s="150"/>
      <c r="L2" s="150"/>
      <c r="M2" s="151"/>
      <c r="N2" s="151"/>
      <c r="O2" s="151"/>
      <c r="P2" s="151"/>
      <c r="Q2" s="151"/>
    </row>
    <row r="3" spans="1:18" ht="13.5" customHeight="1" x14ac:dyDescent="0.25">
      <c r="A3" s="150" t="s">
        <v>31</v>
      </c>
      <c r="B3" s="150"/>
      <c r="C3" s="150"/>
      <c r="D3" s="150"/>
      <c r="E3" s="150"/>
      <c r="F3" s="150"/>
      <c r="G3" s="150"/>
      <c r="H3" s="150"/>
      <c r="I3" s="150"/>
      <c r="J3" s="150"/>
      <c r="K3" s="150"/>
      <c r="L3" s="150"/>
      <c r="M3" s="152"/>
      <c r="N3" s="152"/>
      <c r="O3" s="152"/>
      <c r="P3" s="152"/>
      <c r="Q3" s="152"/>
    </row>
    <row r="4" spans="1:18" ht="60" customHeight="1" x14ac:dyDescent="0.25">
      <c r="A4" s="153" t="s">
        <v>0</v>
      </c>
      <c r="B4" s="153"/>
      <c r="C4" s="153"/>
      <c r="D4" s="153"/>
      <c r="E4" s="153"/>
      <c r="F4" s="153"/>
      <c r="G4" s="153"/>
      <c r="H4" s="153"/>
      <c r="I4" s="153"/>
      <c r="J4" s="153"/>
      <c r="K4" s="153"/>
      <c r="L4" s="153"/>
      <c r="M4" s="153"/>
      <c r="N4" s="149"/>
      <c r="O4" s="149"/>
      <c r="P4" s="149"/>
      <c r="Q4" s="149"/>
    </row>
    <row r="5" spans="1:18" ht="18.75" customHeight="1" x14ac:dyDescent="0.25">
      <c r="A5" s="154" t="s">
        <v>30</v>
      </c>
      <c r="B5" s="155"/>
      <c r="C5" s="155"/>
      <c r="D5" s="155"/>
      <c r="E5" s="156"/>
      <c r="F5" s="156"/>
      <c r="G5" s="156"/>
      <c r="H5" s="156"/>
      <c r="I5" s="156"/>
      <c r="J5" s="156"/>
      <c r="K5" s="156"/>
      <c r="L5" s="156"/>
      <c r="M5" s="156"/>
      <c r="N5" s="156"/>
      <c r="O5" s="156"/>
      <c r="P5" s="156"/>
      <c r="Q5" s="156"/>
    </row>
    <row r="6" spans="1:18" s="1" customFormat="1" ht="14.25" customHeight="1" x14ac:dyDescent="0.25">
      <c r="A6" s="19"/>
      <c r="B6" s="20"/>
      <c r="C6" s="20"/>
      <c r="D6" s="20"/>
      <c r="E6" s="21"/>
      <c r="F6" s="21"/>
      <c r="G6" s="21"/>
      <c r="H6" s="21"/>
      <c r="I6" s="21"/>
      <c r="J6" s="21"/>
      <c r="K6" s="21"/>
      <c r="L6" s="21"/>
      <c r="M6" s="148"/>
      <c r="N6" s="148"/>
      <c r="O6" s="148"/>
      <c r="P6" s="148"/>
      <c r="Q6" s="18"/>
    </row>
    <row r="7" spans="1:18" s="1" customFormat="1" ht="15.75" x14ac:dyDescent="0.25">
      <c r="A7" s="143" t="s">
        <v>37</v>
      </c>
      <c r="B7" s="143"/>
      <c r="C7" s="144"/>
      <c r="D7" s="26"/>
      <c r="E7" s="26"/>
      <c r="F7" s="26"/>
      <c r="G7" s="27"/>
      <c r="H7" s="145"/>
      <c r="I7" s="146"/>
      <c r="J7" s="146"/>
      <c r="K7" s="107"/>
      <c r="L7" s="29"/>
      <c r="M7" s="136" t="s">
        <v>1</v>
      </c>
      <c r="N7" s="135"/>
      <c r="O7" s="137"/>
      <c r="P7" s="138">
        <v>9465974</v>
      </c>
      <c r="Q7" s="147"/>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0" t="s">
        <v>13</v>
      </c>
      <c r="N8" s="121"/>
      <c r="O8" s="121"/>
      <c r="P8" s="121"/>
      <c r="Q8" s="122"/>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40" t="s">
        <v>60</v>
      </c>
      <c r="N9" s="141"/>
      <c r="O9" s="141"/>
      <c r="P9" s="141"/>
      <c r="Q9" s="142"/>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23" t="s">
        <v>32</v>
      </c>
      <c r="N10" s="124"/>
      <c r="O10" s="124"/>
      <c r="P10" s="124"/>
      <c r="Q10" s="125"/>
    </row>
    <row r="11" spans="1:18" s="17" customFormat="1" ht="15" customHeight="1" x14ac:dyDescent="0.25">
      <c r="A11" s="2">
        <v>21200</v>
      </c>
      <c r="B11" s="79" t="s">
        <v>42</v>
      </c>
      <c r="C11" s="2" t="s">
        <v>34</v>
      </c>
      <c r="D11" s="2" t="s">
        <v>35</v>
      </c>
      <c r="E11" s="97">
        <v>5</v>
      </c>
      <c r="F11" s="2" t="s">
        <v>44</v>
      </c>
      <c r="G11" s="80">
        <v>0</v>
      </c>
      <c r="H11" s="2" t="s">
        <v>36</v>
      </c>
      <c r="I11" s="81">
        <v>105</v>
      </c>
      <c r="J11" s="2">
        <v>18</v>
      </c>
      <c r="K11" s="82">
        <v>0.09</v>
      </c>
      <c r="L11" s="83">
        <v>44280</v>
      </c>
      <c r="M11" s="123" t="s">
        <v>59</v>
      </c>
      <c r="N11" s="124"/>
      <c r="O11" s="124"/>
      <c r="P11" s="124"/>
      <c r="Q11" s="125"/>
    </row>
    <row r="12" spans="1:18" s="17" customFormat="1" ht="15" customHeight="1" x14ac:dyDescent="0.25">
      <c r="A12" s="2">
        <v>21210</v>
      </c>
      <c r="B12" s="79" t="s">
        <v>45</v>
      </c>
      <c r="C12" s="2" t="s">
        <v>46</v>
      </c>
      <c r="D12" s="2" t="s">
        <v>47</v>
      </c>
      <c r="E12" s="79">
        <v>6</v>
      </c>
      <c r="F12" s="2" t="s">
        <v>16</v>
      </c>
      <c r="G12" s="80">
        <v>0</v>
      </c>
      <c r="H12" s="2" t="s">
        <v>17</v>
      </c>
      <c r="I12" s="81">
        <v>72</v>
      </c>
      <c r="J12" s="2">
        <v>30</v>
      </c>
      <c r="K12" s="82">
        <v>0.09</v>
      </c>
      <c r="L12" s="83">
        <v>44263</v>
      </c>
      <c r="M12" s="123" t="s">
        <v>59</v>
      </c>
      <c r="N12" s="124"/>
      <c r="O12" s="124"/>
      <c r="P12" s="124"/>
      <c r="Q12" s="125"/>
    </row>
    <row r="13" spans="1:18" s="1" customFormat="1" ht="15" customHeight="1" x14ac:dyDescent="0.25">
      <c r="A13" s="102">
        <v>21031</v>
      </c>
      <c r="B13" s="12" t="s">
        <v>43</v>
      </c>
      <c r="C13" s="102" t="s">
        <v>14</v>
      </c>
      <c r="D13" s="102" t="s">
        <v>15</v>
      </c>
      <c r="E13" s="52">
        <v>7</v>
      </c>
      <c r="F13" s="102" t="s">
        <v>16</v>
      </c>
      <c r="G13" s="103">
        <v>0</v>
      </c>
      <c r="H13" s="102" t="s">
        <v>19</v>
      </c>
      <c r="I13" s="104">
        <v>140</v>
      </c>
      <c r="J13" s="102">
        <v>18</v>
      </c>
      <c r="K13" s="105">
        <v>0.09</v>
      </c>
      <c r="L13" s="106">
        <v>44280</v>
      </c>
      <c r="M13" s="140" t="s">
        <v>60</v>
      </c>
      <c r="N13" s="141"/>
      <c r="O13" s="141"/>
      <c r="P13" s="141"/>
      <c r="Q13" s="142"/>
    </row>
    <row r="14" spans="1:18" s="1" customFormat="1" ht="18" customHeight="1" x14ac:dyDescent="0.25">
      <c r="A14" s="102">
        <v>21131</v>
      </c>
      <c r="B14" s="102" t="s">
        <v>52</v>
      </c>
      <c r="C14" s="102" t="s">
        <v>46</v>
      </c>
      <c r="D14" s="102" t="s">
        <v>47</v>
      </c>
      <c r="E14" s="102">
        <v>6</v>
      </c>
      <c r="F14" s="102" t="s">
        <v>16</v>
      </c>
      <c r="G14" s="103">
        <v>1440000</v>
      </c>
      <c r="H14" s="102" t="s">
        <v>19</v>
      </c>
      <c r="I14" s="104">
        <v>100</v>
      </c>
      <c r="J14" s="102">
        <v>7</v>
      </c>
      <c r="K14" s="105">
        <v>0.09</v>
      </c>
      <c r="L14" s="106">
        <v>44260</v>
      </c>
      <c r="M14" s="140" t="s">
        <v>61</v>
      </c>
      <c r="N14" s="141"/>
      <c r="O14" s="141"/>
      <c r="P14" s="141"/>
      <c r="Q14" s="142"/>
      <c r="R14" s="64"/>
    </row>
    <row r="15" spans="1:18" s="1" customFormat="1" ht="18" customHeight="1" thickBot="1" x14ac:dyDescent="0.3">
      <c r="A15" s="13">
        <v>21500</v>
      </c>
      <c r="B15" s="13" t="s">
        <v>55</v>
      </c>
      <c r="C15" s="13" t="s">
        <v>56</v>
      </c>
      <c r="D15" s="13" t="s">
        <v>57</v>
      </c>
      <c r="E15" s="55">
        <v>9</v>
      </c>
      <c r="F15" s="55" t="s">
        <v>16</v>
      </c>
      <c r="G15" s="51">
        <v>0</v>
      </c>
      <c r="H15" s="13" t="s">
        <v>19</v>
      </c>
      <c r="I15" s="47">
        <v>239</v>
      </c>
      <c r="J15" s="13">
        <v>24</v>
      </c>
      <c r="K15" s="53" t="s">
        <v>58</v>
      </c>
      <c r="L15" s="54">
        <v>44354</v>
      </c>
      <c r="M15" s="117" t="s">
        <v>62</v>
      </c>
      <c r="N15" s="118"/>
      <c r="O15" s="118"/>
      <c r="P15" s="118"/>
      <c r="Q15" s="119"/>
      <c r="R15" s="64"/>
    </row>
    <row r="16" spans="1:18" s="1" customFormat="1" ht="16.5" thickBot="1" x14ac:dyDescent="0.3">
      <c r="A16" s="113" t="s">
        <v>22</v>
      </c>
      <c r="B16" s="114"/>
      <c r="C16" s="114"/>
      <c r="D16" s="114"/>
      <c r="E16" s="115"/>
      <c r="F16" s="110"/>
      <c r="G16" s="6">
        <f>SUM(G9:G15)</f>
        <v>7440000</v>
      </c>
      <c r="H16" s="4" t="s">
        <v>9</v>
      </c>
      <c r="I16" s="23">
        <f>SUM(I9:I15)</f>
        <v>895</v>
      </c>
      <c r="J16" s="24">
        <f>SUM(J9:J15)</f>
        <v>139</v>
      </c>
      <c r="K16" s="31"/>
      <c r="L16" s="129"/>
      <c r="M16" s="129"/>
      <c r="N16" s="129"/>
      <c r="O16" s="129"/>
      <c r="P16" s="129"/>
      <c r="Q16" s="130"/>
    </row>
    <row r="17" spans="1:17" s="17" customFormat="1" ht="19.5" customHeight="1" thickBot="1" x14ac:dyDescent="0.3">
      <c r="A17" s="113" t="s">
        <v>23</v>
      </c>
      <c r="B17" s="114"/>
      <c r="C17" s="114"/>
      <c r="D17" s="114"/>
      <c r="E17" s="115"/>
      <c r="F17" s="110"/>
      <c r="G17" s="6">
        <f>G10</f>
        <v>3000000</v>
      </c>
      <c r="H17" s="4" t="s">
        <v>9</v>
      </c>
      <c r="I17" s="25">
        <f>I10</f>
        <v>171</v>
      </c>
      <c r="J17" s="4">
        <f>J10</f>
        <v>21</v>
      </c>
      <c r="K17" s="32"/>
      <c r="L17" s="129"/>
      <c r="M17" s="129"/>
      <c r="N17" s="129"/>
      <c r="O17" s="129"/>
      <c r="P17" s="131"/>
      <c r="Q17" s="130"/>
    </row>
    <row r="18" spans="1:17" s="17" customFormat="1" ht="19.5" customHeight="1" thickBot="1" x14ac:dyDescent="0.3">
      <c r="A18" s="113" t="s">
        <v>24</v>
      </c>
      <c r="B18" s="114"/>
      <c r="C18" s="114"/>
      <c r="D18" s="114"/>
      <c r="E18" s="115"/>
      <c r="F18" s="110"/>
      <c r="G18" s="6">
        <f>P7-G17</f>
        <v>6465974</v>
      </c>
      <c r="H18" s="109"/>
      <c r="I18" s="34"/>
      <c r="J18" s="34"/>
      <c r="K18" s="34"/>
      <c r="L18" s="111"/>
      <c r="M18" s="111"/>
      <c r="N18" s="111"/>
      <c r="O18" s="111"/>
      <c r="P18" s="111"/>
      <c r="Q18" s="66"/>
    </row>
    <row r="19" spans="1:17" s="17" customFormat="1" ht="15" customHeight="1" x14ac:dyDescent="0.25">
      <c r="A19" s="57"/>
      <c r="B19" s="58"/>
      <c r="C19" s="58"/>
      <c r="D19" s="58"/>
      <c r="E19" s="58"/>
      <c r="F19" s="58"/>
      <c r="G19" s="59"/>
      <c r="H19" s="57"/>
      <c r="I19" s="60"/>
      <c r="J19" s="60"/>
      <c r="K19" s="60"/>
      <c r="L19" s="61"/>
      <c r="M19" s="61"/>
      <c r="N19" s="61"/>
      <c r="O19" s="61"/>
      <c r="P19" s="61"/>
      <c r="Q19" s="65"/>
    </row>
    <row r="20" spans="1:17" s="98" customFormat="1" ht="15" customHeight="1" x14ac:dyDescent="0.25">
      <c r="A20" s="132" t="s">
        <v>20</v>
      </c>
      <c r="B20" s="132"/>
      <c r="C20" s="133"/>
      <c r="D20" s="62"/>
      <c r="E20" s="62"/>
      <c r="F20" s="62"/>
      <c r="G20" s="63"/>
      <c r="H20" s="134"/>
      <c r="I20" s="135"/>
      <c r="J20" s="135"/>
      <c r="K20" s="108"/>
      <c r="L20" s="29"/>
      <c r="M20" s="136" t="s">
        <v>1</v>
      </c>
      <c r="N20" s="135"/>
      <c r="O20" s="137"/>
      <c r="P20" s="138">
        <v>31740258</v>
      </c>
      <c r="Q20" s="139"/>
    </row>
    <row r="21" spans="1:17" s="99" customFormat="1" ht="15" customHeight="1" x14ac:dyDescent="0.25">
      <c r="A21" s="56" t="s">
        <v>27</v>
      </c>
      <c r="B21" s="56" t="s">
        <v>2</v>
      </c>
      <c r="C21" s="56" t="s">
        <v>3</v>
      </c>
      <c r="D21" s="56" t="s">
        <v>4</v>
      </c>
      <c r="E21" s="56" t="s">
        <v>5</v>
      </c>
      <c r="F21" s="56" t="s">
        <v>6</v>
      </c>
      <c r="G21" s="56" t="s">
        <v>7</v>
      </c>
      <c r="H21" s="56" t="s">
        <v>8</v>
      </c>
      <c r="I21" s="56" t="s">
        <v>9</v>
      </c>
      <c r="J21" s="56" t="s">
        <v>10</v>
      </c>
      <c r="K21" s="56" t="s">
        <v>11</v>
      </c>
      <c r="L21" s="56" t="s">
        <v>12</v>
      </c>
      <c r="M21" s="120" t="s">
        <v>13</v>
      </c>
      <c r="N21" s="121"/>
      <c r="O21" s="121"/>
      <c r="P21" s="121"/>
      <c r="Q21" s="122"/>
    </row>
    <row r="22" spans="1:17" s="17" customFormat="1" ht="15" customHeight="1" x14ac:dyDescent="0.25">
      <c r="A22" s="9">
        <v>21422</v>
      </c>
      <c r="B22" s="9" t="s">
        <v>25</v>
      </c>
      <c r="C22" s="22" t="s">
        <v>26</v>
      </c>
      <c r="D22" s="5" t="s">
        <v>26</v>
      </c>
      <c r="E22" s="5">
        <v>10</v>
      </c>
      <c r="F22" s="5" t="s">
        <v>16</v>
      </c>
      <c r="G22" s="50">
        <v>3000000</v>
      </c>
      <c r="H22" s="5" t="s">
        <v>19</v>
      </c>
      <c r="I22" s="5">
        <v>167</v>
      </c>
      <c r="J22" s="5">
        <v>25</v>
      </c>
      <c r="K22" s="8">
        <v>0.04</v>
      </c>
      <c r="L22" s="48">
        <v>44238</v>
      </c>
      <c r="M22" s="123" t="s">
        <v>54</v>
      </c>
      <c r="N22" s="124"/>
      <c r="O22" s="124"/>
      <c r="P22" s="124"/>
      <c r="Q22" s="125"/>
    </row>
    <row r="23" spans="1:17" s="17" customFormat="1" ht="15" customHeight="1" thickBot="1" x14ac:dyDescent="0.3">
      <c r="A23" s="74">
        <v>21114</v>
      </c>
      <c r="B23" s="52" t="s">
        <v>48</v>
      </c>
      <c r="C23" s="74" t="s">
        <v>49</v>
      </c>
      <c r="D23" s="74" t="s">
        <v>50</v>
      </c>
      <c r="E23" s="52">
        <v>9</v>
      </c>
      <c r="F23" s="74" t="s">
        <v>16</v>
      </c>
      <c r="G23" s="76">
        <v>1000000</v>
      </c>
      <c r="H23" s="74" t="s">
        <v>19</v>
      </c>
      <c r="I23" s="77">
        <v>36</v>
      </c>
      <c r="J23" s="74">
        <v>10</v>
      </c>
      <c r="K23" s="100">
        <v>0.09</v>
      </c>
      <c r="L23" s="101">
        <v>44310</v>
      </c>
      <c r="M23" s="126" t="s">
        <v>61</v>
      </c>
      <c r="N23" s="127"/>
      <c r="O23" s="127"/>
      <c r="P23" s="127"/>
      <c r="Q23" s="128"/>
    </row>
    <row r="24" spans="1:17" s="17" customFormat="1" ht="15" customHeight="1" thickBot="1" x14ac:dyDescent="0.3">
      <c r="A24" s="113" t="s">
        <v>22</v>
      </c>
      <c r="B24" s="114"/>
      <c r="C24" s="114"/>
      <c r="D24" s="114"/>
      <c r="E24" s="115"/>
      <c r="F24" s="110"/>
      <c r="G24" s="6">
        <f>SUM(G22:G23)</f>
        <v>4000000</v>
      </c>
      <c r="H24" s="4" t="s">
        <v>9</v>
      </c>
      <c r="I24" s="23">
        <f>SUM(I22:I23)</f>
        <v>203</v>
      </c>
      <c r="J24" s="24">
        <f>SUM(J22:J23)</f>
        <v>35</v>
      </c>
      <c r="K24" s="31"/>
      <c r="L24" s="129"/>
      <c r="M24" s="129"/>
      <c r="N24" s="129"/>
      <c r="O24" s="129"/>
      <c r="P24" s="129"/>
      <c r="Q24" s="130"/>
    </row>
    <row r="25" spans="1:17" s="1" customFormat="1" ht="15" customHeight="1" thickBot="1" x14ac:dyDescent="0.3">
      <c r="A25" s="113" t="s">
        <v>23</v>
      </c>
      <c r="B25" s="114"/>
      <c r="C25" s="114"/>
      <c r="D25" s="114"/>
      <c r="E25" s="115"/>
      <c r="F25" s="110"/>
      <c r="G25" s="6">
        <f>G22</f>
        <v>3000000</v>
      </c>
      <c r="H25" s="4" t="s">
        <v>9</v>
      </c>
      <c r="I25" s="25">
        <f>I22</f>
        <v>167</v>
      </c>
      <c r="J25" s="4">
        <f>J22</f>
        <v>25</v>
      </c>
      <c r="K25" s="32"/>
      <c r="L25" s="129"/>
      <c r="M25" s="129"/>
      <c r="N25" s="129"/>
      <c r="O25" s="129"/>
      <c r="P25" s="129"/>
      <c r="Q25" s="130"/>
    </row>
    <row r="26" spans="1:17" s="1" customFormat="1" ht="15" customHeight="1" thickBot="1" x14ac:dyDescent="0.3">
      <c r="A26" s="113" t="s">
        <v>24</v>
      </c>
      <c r="B26" s="114"/>
      <c r="C26" s="114"/>
      <c r="D26" s="114"/>
      <c r="E26" s="115"/>
      <c r="F26" s="110"/>
      <c r="G26" s="6">
        <f>P20-G25</f>
        <v>28740258</v>
      </c>
      <c r="H26" s="109"/>
      <c r="I26" s="34"/>
      <c r="J26" s="34"/>
      <c r="K26" s="34"/>
      <c r="L26" s="111"/>
      <c r="M26" s="111"/>
      <c r="N26" s="111"/>
      <c r="O26" s="111"/>
      <c r="P26" s="111"/>
      <c r="Q26" s="112"/>
    </row>
    <row r="27" spans="1:17" s="1" customFormat="1" x14ac:dyDescent="0.25">
      <c r="A27" s="10"/>
      <c r="B27" s="10"/>
      <c r="C27" s="10"/>
      <c r="D27" s="10"/>
      <c r="E27" s="10"/>
      <c r="F27" s="10"/>
      <c r="G27" s="16"/>
      <c r="H27" s="10"/>
      <c r="I27" s="10"/>
      <c r="J27" s="10"/>
      <c r="K27" s="10"/>
      <c r="L27" s="10"/>
      <c r="M27" s="41"/>
      <c r="N27" s="10"/>
      <c r="O27" s="10"/>
      <c r="P27" s="10"/>
      <c r="Q27" s="10"/>
    </row>
    <row r="28" spans="1:17" ht="15.75" customHeight="1" x14ac:dyDescent="0.25">
      <c r="A28" s="116" t="s">
        <v>21</v>
      </c>
      <c r="B28" s="116"/>
      <c r="C28" s="116"/>
      <c r="D28" s="116"/>
      <c r="E28" s="116"/>
      <c r="F28" s="116"/>
      <c r="G28" s="116"/>
      <c r="H28" s="116"/>
      <c r="I28" s="116"/>
      <c r="J28" s="116"/>
      <c r="K28" s="116"/>
      <c r="L28" s="116"/>
      <c r="M28" s="116"/>
      <c r="N28" s="10"/>
      <c r="O28" s="10"/>
      <c r="P28" s="10"/>
      <c r="Q28" s="10"/>
    </row>
    <row r="29" spans="1:17" ht="15.75" x14ac:dyDescent="0.25">
      <c r="A29" s="116" t="s">
        <v>41</v>
      </c>
      <c r="B29" s="116"/>
      <c r="C29" s="116"/>
      <c r="D29" s="116"/>
      <c r="E29" s="116"/>
      <c r="F29" s="116"/>
      <c r="G29" s="116"/>
      <c r="H29" s="116"/>
      <c r="I29" s="116"/>
      <c r="J29" s="116"/>
      <c r="K29" s="116"/>
      <c r="L29" s="116"/>
      <c r="M29" s="116"/>
    </row>
  </sheetData>
  <mergeCells count="37">
    <mergeCell ref="M6:P6"/>
    <mergeCell ref="A1:Q1"/>
    <mergeCell ref="A2:Q2"/>
    <mergeCell ref="A3:Q3"/>
    <mergeCell ref="A4:Q4"/>
    <mergeCell ref="A5:Q5"/>
    <mergeCell ref="A16:E16"/>
    <mergeCell ref="L16:Q16"/>
    <mergeCell ref="A7:C7"/>
    <mergeCell ref="H7:J7"/>
    <mergeCell ref="M7:O7"/>
    <mergeCell ref="P7:Q7"/>
    <mergeCell ref="M8:Q8"/>
    <mergeCell ref="M9:Q9"/>
    <mergeCell ref="M20:O20"/>
    <mergeCell ref="P20:Q20"/>
    <mergeCell ref="M10:Q10"/>
    <mergeCell ref="M11:Q11"/>
    <mergeCell ref="M12:Q12"/>
    <mergeCell ref="M13:Q13"/>
    <mergeCell ref="M14:Q14"/>
    <mergeCell ref="A26:E26"/>
    <mergeCell ref="A28:M28"/>
    <mergeCell ref="A29:M29"/>
    <mergeCell ref="M15:Q15"/>
    <mergeCell ref="M21:Q21"/>
    <mergeCell ref="M22:Q22"/>
    <mergeCell ref="M23:Q23"/>
    <mergeCell ref="A24:E24"/>
    <mergeCell ref="L24:Q24"/>
    <mergeCell ref="A25:E25"/>
    <mergeCell ref="L25:Q25"/>
    <mergeCell ref="A17:E17"/>
    <mergeCell ref="L17:Q17"/>
    <mergeCell ref="A18:E18"/>
    <mergeCell ref="A20:C20"/>
    <mergeCell ref="H20:J20"/>
  </mergeCells>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A5"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49"/>
      <c r="B1" s="149"/>
      <c r="C1" s="149"/>
      <c r="D1" s="149"/>
      <c r="E1" s="149"/>
      <c r="F1" s="149"/>
      <c r="G1" s="149"/>
      <c r="H1" s="149"/>
      <c r="I1" s="149"/>
      <c r="J1" s="149"/>
      <c r="K1" s="149"/>
      <c r="L1" s="149"/>
      <c r="M1" s="149"/>
      <c r="N1" s="149"/>
      <c r="O1" s="149"/>
      <c r="P1" s="149"/>
      <c r="Q1" s="149"/>
    </row>
    <row r="2" spans="1:18" ht="18" customHeight="1" x14ac:dyDescent="0.25">
      <c r="A2" s="150" t="s">
        <v>53</v>
      </c>
      <c r="B2" s="150"/>
      <c r="C2" s="150"/>
      <c r="D2" s="150"/>
      <c r="E2" s="150"/>
      <c r="F2" s="150"/>
      <c r="G2" s="150"/>
      <c r="H2" s="150"/>
      <c r="I2" s="150"/>
      <c r="J2" s="150"/>
      <c r="K2" s="150"/>
      <c r="L2" s="150"/>
      <c r="M2" s="151"/>
      <c r="N2" s="151"/>
      <c r="O2" s="151"/>
      <c r="P2" s="151"/>
      <c r="Q2" s="151"/>
    </row>
    <row r="3" spans="1:18" ht="13.5" customHeight="1" x14ac:dyDescent="0.25">
      <c r="A3" s="150" t="s">
        <v>31</v>
      </c>
      <c r="B3" s="150"/>
      <c r="C3" s="150"/>
      <c r="D3" s="150"/>
      <c r="E3" s="150"/>
      <c r="F3" s="150"/>
      <c r="G3" s="150"/>
      <c r="H3" s="150"/>
      <c r="I3" s="150"/>
      <c r="J3" s="150"/>
      <c r="K3" s="150"/>
      <c r="L3" s="150"/>
      <c r="M3" s="152"/>
      <c r="N3" s="152"/>
      <c r="O3" s="152"/>
      <c r="P3" s="152"/>
      <c r="Q3" s="152"/>
    </row>
    <row r="4" spans="1:18" ht="60" customHeight="1" x14ac:dyDescent="0.25">
      <c r="A4" s="153" t="s">
        <v>0</v>
      </c>
      <c r="B4" s="153"/>
      <c r="C4" s="153"/>
      <c r="D4" s="153"/>
      <c r="E4" s="153"/>
      <c r="F4" s="153"/>
      <c r="G4" s="153"/>
      <c r="H4" s="153"/>
      <c r="I4" s="153"/>
      <c r="J4" s="153"/>
      <c r="K4" s="153"/>
      <c r="L4" s="153"/>
      <c r="M4" s="153"/>
      <c r="N4" s="149"/>
      <c r="O4" s="149"/>
      <c r="P4" s="149"/>
      <c r="Q4" s="149"/>
    </row>
    <row r="5" spans="1:18" ht="18.75" customHeight="1" x14ac:dyDescent="0.25">
      <c r="A5" s="154" t="s">
        <v>30</v>
      </c>
      <c r="B5" s="155"/>
      <c r="C5" s="155"/>
      <c r="D5" s="155"/>
      <c r="E5" s="156"/>
      <c r="F5" s="156"/>
      <c r="G5" s="156"/>
      <c r="H5" s="156"/>
      <c r="I5" s="156"/>
      <c r="J5" s="156"/>
      <c r="K5" s="156"/>
      <c r="L5" s="156"/>
      <c r="M5" s="156"/>
      <c r="N5" s="156"/>
      <c r="O5" s="156"/>
      <c r="P5" s="156"/>
      <c r="Q5" s="156"/>
    </row>
    <row r="6" spans="1:18" s="1" customFormat="1" ht="14.25" customHeight="1" x14ac:dyDescent="0.25">
      <c r="A6" s="19"/>
      <c r="B6" s="20"/>
      <c r="C6" s="20"/>
      <c r="D6" s="20"/>
      <c r="E6" s="21"/>
      <c r="F6" s="21"/>
      <c r="G6" s="21"/>
      <c r="H6" s="21"/>
      <c r="I6" s="21"/>
      <c r="J6" s="21"/>
      <c r="K6" s="21"/>
      <c r="L6" s="21"/>
      <c r="M6" s="148"/>
      <c r="N6" s="148"/>
      <c r="O6" s="148"/>
      <c r="P6" s="148"/>
      <c r="Q6" s="18"/>
    </row>
    <row r="7" spans="1:18" s="1" customFormat="1" ht="15.75" x14ac:dyDescent="0.25">
      <c r="A7" s="143" t="s">
        <v>37</v>
      </c>
      <c r="B7" s="143"/>
      <c r="C7" s="144"/>
      <c r="D7" s="26"/>
      <c r="E7" s="26"/>
      <c r="F7" s="26"/>
      <c r="G7" s="27"/>
      <c r="H7" s="145"/>
      <c r="I7" s="146"/>
      <c r="J7" s="146"/>
      <c r="K7" s="85"/>
      <c r="L7" s="29"/>
      <c r="M7" s="136" t="s">
        <v>1</v>
      </c>
      <c r="N7" s="135"/>
      <c r="O7" s="137"/>
      <c r="P7" s="138">
        <v>9465974</v>
      </c>
      <c r="Q7" s="147"/>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0" t="s">
        <v>13</v>
      </c>
      <c r="N8" s="121"/>
      <c r="O8" s="121"/>
      <c r="P8" s="121"/>
      <c r="Q8" s="122"/>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23" t="s">
        <v>28</v>
      </c>
      <c r="N9" s="124"/>
      <c r="O9" s="124"/>
      <c r="P9" s="124"/>
      <c r="Q9" s="125"/>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26" t="s">
        <v>32</v>
      </c>
      <c r="N10" s="127"/>
      <c r="O10" s="127"/>
      <c r="P10" s="127"/>
      <c r="Q10" s="128"/>
    </row>
    <row r="11" spans="1:18" s="17" customFormat="1" ht="15" customHeight="1" x14ac:dyDescent="0.25">
      <c r="A11" s="2">
        <v>21200</v>
      </c>
      <c r="B11" s="79" t="s">
        <v>42</v>
      </c>
      <c r="C11" s="2" t="s">
        <v>34</v>
      </c>
      <c r="D11" s="2" t="s">
        <v>35</v>
      </c>
      <c r="E11" s="97">
        <v>5</v>
      </c>
      <c r="F11" s="2" t="s">
        <v>44</v>
      </c>
      <c r="G11" s="80">
        <v>3000000</v>
      </c>
      <c r="H11" s="2" t="s">
        <v>36</v>
      </c>
      <c r="I11" s="81">
        <v>105</v>
      </c>
      <c r="J11" s="2">
        <v>18</v>
      </c>
      <c r="K11" s="82">
        <v>0.09</v>
      </c>
      <c r="L11" s="83">
        <v>44280</v>
      </c>
      <c r="M11" s="123" t="s">
        <v>28</v>
      </c>
      <c r="N11" s="124"/>
      <c r="O11" s="124"/>
      <c r="P11" s="124"/>
      <c r="Q11" s="125"/>
    </row>
    <row r="12" spans="1:18" s="17" customFormat="1" ht="15" customHeight="1" x14ac:dyDescent="0.25">
      <c r="A12" s="2">
        <v>21210</v>
      </c>
      <c r="B12" s="79" t="s">
        <v>45</v>
      </c>
      <c r="C12" s="2" t="s">
        <v>46</v>
      </c>
      <c r="D12" s="2" t="s">
        <v>47</v>
      </c>
      <c r="E12" s="79">
        <v>6</v>
      </c>
      <c r="F12" s="2" t="s">
        <v>16</v>
      </c>
      <c r="G12" s="80">
        <v>3000000</v>
      </c>
      <c r="H12" s="2" t="s">
        <v>17</v>
      </c>
      <c r="I12" s="81">
        <v>72</v>
      </c>
      <c r="J12" s="2">
        <v>30</v>
      </c>
      <c r="K12" s="82">
        <v>0.09</v>
      </c>
      <c r="L12" s="83">
        <v>44263</v>
      </c>
      <c r="M12" s="123" t="s">
        <v>28</v>
      </c>
      <c r="N12" s="124"/>
      <c r="O12" s="124"/>
      <c r="P12" s="124"/>
      <c r="Q12" s="125"/>
    </row>
    <row r="13" spans="1:18" s="1" customFormat="1" ht="15" customHeight="1" x14ac:dyDescent="0.25">
      <c r="A13" s="102">
        <v>21031</v>
      </c>
      <c r="B13" s="12" t="s">
        <v>43</v>
      </c>
      <c r="C13" s="102" t="s">
        <v>14</v>
      </c>
      <c r="D13" s="102" t="s">
        <v>15</v>
      </c>
      <c r="E13" s="52">
        <v>7</v>
      </c>
      <c r="F13" s="102" t="s">
        <v>16</v>
      </c>
      <c r="G13" s="103">
        <v>3000000</v>
      </c>
      <c r="H13" s="102" t="s">
        <v>19</v>
      </c>
      <c r="I13" s="104">
        <v>140</v>
      </c>
      <c r="J13" s="102">
        <v>18</v>
      </c>
      <c r="K13" s="105">
        <v>0.09</v>
      </c>
      <c r="L13" s="106">
        <v>44280</v>
      </c>
      <c r="M13" s="140" t="s">
        <v>28</v>
      </c>
      <c r="N13" s="141"/>
      <c r="O13" s="141"/>
      <c r="P13" s="141"/>
      <c r="Q13" s="142"/>
    </row>
    <row r="14" spans="1:18" s="1" customFormat="1" ht="18" customHeight="1" thickBot="1" x14ac:dyDescent="0.3">
      <c r="A14" s="13">
        <v>21131</v>
      </c>
      <c r="B14" s="13" t="s">
        <v>52</v>
      </c>
      <c r="C14" s="13" t="s">
        <v>46</v>
      </c>
      <c r="D14" s="13" t="s">
        <v>47</v>
      </c>
      <c r="E14" s="13">
        <v>6</v>
      </c>
      <c r="F14" s="13" t="s">
        <v>16</v>
      </c>
      <c r="G14" s="51">
        <v>1440000</v>
      </c>
      <c r="H14" s="13" t="s">
        <v>19</v>
      </c>
      <c r="I14" s="47">
        <v>100</v>
      </c>
      <c r="J14" s="13">
        <v>7</v>
      </c>
      <c r="K14" s="53">
        <v>0.09</v>
      </c>
      <c r="L14" s="54">
        <v>44260</v>
      </c>
      <c r="M14" s="117" t="s">
        <v>28</v>
      </c>
      <c r="N14" s="118"/>
      <c r="O14" s="118"/>
      <c r="P14" s="118"/>
      <c r="Q14" s="119"/>
      <c r="R14" s="64"/>
    </row>
    <row r="15" spans="1:18" s="1" customFormat="1" ht="16.5" thickBot="1" x14ac:dyDescent="0.3">
      <c r="A15" s="113" t="s">
        <v>22</v>
      </c>
      <c r="B15" s="114"/>
      <c r="C15" s="114"/>
      <c r="D15" s="114"/>
      <c r="E15" s="115"/>
      <c r="F15" s="88"/>
      <c r="G15" s="6">
        <f>SUM(G9:G14)</f>
        <v>16440000</v>
      </c>
      <c r="H15" s="4" t="s">
        <v>9</v>
      </c>
      <c r="I15" s="23">
        <f>SUM(I9:I14)</f>
        <v>656</v>
      </c>
      <c r="J15" s="24">
        <f>SUM(J9:J14)</f>
        <v>115</v>
      </c>
      <c r="K15" s="31"/>
      <c r="L15" s="129"/>
      <c r="M15" s="129"/>
      <c r="N15" s="129"/>
      <c r="O15" s="129"/>
      <c r="P15" s="129"/>
      <c r="Q15" s="130"/>
    </row>
    <row r="16" spans="1:18" s="17" customFormat="1" ht="19.5" customHeight="1" thickBot="1" x14ac:dyDescent="0.3">
      <c r="A16" s="113" t="s">
        <v>23</v>
      </c>
      <c r="B16" s="114"/>
      <c r="C16" s="114"/>
      <c r="D16" s="114"/>
      <c r="E16" s="115"/>
      <c r="F16" s="88"/>
      <c r="G16" s="6">
        <f>G10</f>
        <v>3000000</v>
      </c>
      <c r="H16" s="4" t="s">
        <v>9</v>
      </c>
      <c r="I16" s="25">
        <f>I10</f>
        <v>171</v>
      </c>
      <c r="J16" s="4">
        <f>J10</f>
        <v>21</v>
      </c>
      <c r="K16" s="32"/>
      <c r="L16" s="129"/>
      <c r="M16" s="129"/>
      <c r="N16" s="129"/>
      <c r="O16" s="129"/>
      <c r="P16" s="131"/>
      <c r="Q16" s="130"/>
    </row>
    <row r="17" spans="1:17" s="17" customFormat="1" ht="19.5" customHeight="1" thickBot="1" x14ac:dyDescent="0.3">
      <c r="A17" s="113" t="s">
        <v>24</v>
      </c>
      <c r="B17" s="114"/>
      <c r="C17" s="114"/>
      <c r="D17" s="114"/>
      <c r="E17" s="115"/>
      <c r="F17" s="88"/>
      <c r="G17" s="6">
        <f>P7-G16</f>
        <v>6465974</v>
      </c>
      <c r="H17" s="87"/>
      <c r="I17" s="34"/>
      <c r="J17" s="34"/>
      <c r="K17" s="34"/>
      <c r="L17" s="89"/>
      <c r="M17" s="89"/>
      <c r="N17" s="89"/>
      <c r="O17" s="89"/>
      <c r="P17" s="89"/>
      <c r="Q17" s="66"/>
    </row>
    <row r="18" spans="1:17" s="17" customFormat="1" ht="15" customHeight="1" x14ac:dyDescent="0.25">
      <c r="A18" s="57"/>
      <c r="B18" s="58"/>
      <c r="C18" s="58"/>
      <c r="D18" s="58"/>
      <c r="E18" s="58"/>
      <c r="F18" s="58"/>
      <c r="G18" s="59"/>
      <c r="H18" s="57"/>
      <c r="I18" s="60"/>
      <c r="J18" s="60"/>
      <c r="K18" s="60"/>
      <c r="L18" s="61"/>
      <c r="M18" s="61"/>
      <c r="N18" s="61"/>
      <c r="O18" s="61"/>
      <c r="P18" s="61"/>
      <c r="Q18" s="65"/>
    </row>
    <row r="19" spans="1:17" s="98" customFormat="1" ht="15" customHeight="1" x14ac:dyDescent="0.25">
      <c r="A19" s="132" t="s">
        <v>20</v>
      </c>
      <c r="B19" s="132"/>
      <c r="C19" s="133"/>
      <c r="D19" s="62"/>
      <c r="E19" s="62"/>
      <c r="F19" s="62"/>
      <c r="G19" s="63"/>
      <c r="H19" s="134"/>
      <c r="I19" s="135"/>
      <c r="J19" s="135"/>
      <c r="K19" s="86"/>
      <c r="L19" s="29"/>
      <c r="M19" s="136" t="s">
        <v>1</v>
      </c>
      <c r="N19" s="135"/>
      <c r="O19" s="137"/>
      <c r="P19" s="138">
        <v>31740258</v>
      </c>
      <c r="Q19" s="139"/>
    </row>
    <row r="20" spans="1:17" s="99" customFormat="1" ht="15" customHeight="1" x14ac:dyDescent="0.25">
      <c r="A20" s="56" t="s">
        <v>27</v>
      </c>
      <c r="B20" s="56" t="s">
        <v>2</v>
      </c>
      <c r="C20" s="56" t="s">
        <v>3</v>
      </c>
      <c r="D20" s="56" t="s">
        <v>4</v>
      </c>
      <c r="E20" s="56" t="s">
        <v>5</v>
      </c>
      <c r="F20" s="56" t="s">
        <v>6</v>
      </c>
      <c r="G20" s="56" t="s">
        <v>7</v>
      </c>
      <c r="H20" s="56" t="s">
        <v>8</v>
      </c>
      <c r="I20" s="56" t="s">
        <v>9</v>
      </c>
      <c r="J20" s="56" t="s">
        <v>10</v>
      </c>
      <c r="K20" s="56" t="s">
        <v>11</v>
      </c>
      <c r="L20" s="56" t="s">
        <v>12</v>
      </c>
      <c r="M20" s="120" t="s">
        <v>13</v>
      </c>
      <c r="N20" s="121"/>
      <c r="O20" s="121"/>
      <c r="P20" s="121"/>
      <c r="Q20" s="122"/>
    </row>
    <row r="21" spans="1:17" s="17" customFormat="1" ht="15" customHeight="1" x14ac:dyDescent="0.25">
      <c r="A21" s="9">
        <v>21422</v>
      </c>
      <c r="B21" s="9" t="s">
        <v>25</v>
      </c>
      <c r="C21" s="22" t="s">
        <v>26</v>
      </c>
      <c r="D21" s="5" t="s">
        <v>26</v>
      </c>
      <c r="E21" s="5">
        <v>10</v>
      </c>
      <c r="F21" s="5" t="s">
        <v>16</v>
      </c>
      <c r="G21" s="50">
        <v>3000000</v>
      </c>
      <c r="H21" s="5" t="s">
        <v>19</v>
      </c>
      <c r="I21" s="5">
        <v>168</v>
      </c>
      <c r="J21" s="5">
        <v>26</v>
      </c>
      <c r="K21" s="8">
        <v>0.04</v>
      </c>
      <c r="L21" s="48">
        <v>44238</v>
      </c>
      <c r="M21" s="157" t="s">
        <v>28</v>
      </c>
      <c r="N21" s="158"/>
      <c r="O21" s="158"/>
      <c r="P21" s="158"/>
      <c r="Q21" s="158"/>
    </row>
    <row r="22" spans="1:17" s="17" customFormat="1" ht="15" customHeight="1" thickBot="1" x14ac:dyDescent="0.3">
      <c r="A22" s="74">
        <v>21114</v>
      </c>
      <c r="B22" s="52" t="s">
        <v>48</v>
      </c>
      <c r="C22" s="74" t="s">
        <v>49</v>
      </c>
      <c r="D22" s="74" t="s">
        <v>50</v>
      </c>
      <c r="E22" s="52">
        <v>9</v>
      </c>
      <c r="F22" s="74" t="s">
        <v>16</v>
      </c>
      <c r="G22" s="76">
        <v>1000000</v>
      </c>
      <c r="H22" s="74" t="s">
        <v>19</v>
      </c>
      <c r="I22" s="77">
        <v>36</v>
      </c>
      <c r="J22" s="74">
        <v>10</v>
      </c>
      <c r="K22" s="100">
        <v>0.09</v>
      </c>
      <c r="L22" s="101">
        <v>44310</v>
      </c>
      <c r="M22" s="126" t="s">
        <v>28</v>
      </c>
      <c r="N22" s="127"/>
      <c r="O22" s="127"/>
      <c r="P22" s="127"/>
      <c r="Q22" s="128"/>
    </row>
    <row r="23" spans="1:17" s="17" customFormat="1" ht="15" customHeight="1" thickBot="1" x14ac:dyDescent="0.3">
      <c r="A23" s="113" t="s">
        <v>22</v>
      </c>
      <c r="B23" s="114"/>
      <c r="C23" s="114"/>
      <c r="D23" s="114"/>
      <c r="E23" s="115"/>
      <c r="F23" s="88"/>
      <c r="G23" s="6">
        <f>SUM(G21:G22)</f>
        <v>4000000</v>
      </c>
      <c r="H23" s="4" t="s">
        <v>9</v>
      </c>
      <c r="I23" s="23">
        <f>SUM(I21:I22)</f>
        <v>204</v>
      </c>
      <c r="J23" s="24">
        <f>SUM(J21:J22)</f>
        <v>36</v>
      </c>
      <c r="K23" s="31"/>
      <c r="L23" s="129"/>
      <c r="M23" s="129"/>
      <c r="N23" s="129"/>
      <c r="O23" s="129"/>
      <c r="P23" s="129"/>
      <c r="Q23" s="130"/>
    </row>
    <row r="24" spans="1:17" s="1" customFormat="1" ht="15" customHeight="1" thickBot="1" x14ac:dyDescent="0.3">
      <c r="A24" s="113" t="s">
        <v>23</v>
      </c>
      <c r="B24" s="114"/>
      <c r="C24" s="114"/>
      <c r="D24" s="114"/>
      <c r="E24" s="115"/>
      <c r="F24" s="88"/>
      <c r="G24" s="6">
        <v>0</v>
      </c>
      <c r="H24" s="4" t="s">
        <v>9</v>
      </c>
      <c r="I24" s="25">
        <v>0</v>
      </c>
      <c r="J24" s="4">
        <v>0</v>
      </c>
      <c r="K24" s="32"/>
      <c r="L24" s="129"/>
      <c r="M24" s="129"/>
      <c r="N24" s="129"/>
      <c r="O24" s="129"/>
      <c r="P24" s="129"/>
      <c r="Q24" s="130"/>
    </row>
    <row r="25" spans="1:17" s="1" customFormat="1" ht="15" customHeight="1" thickBot="1" x14ac:dyDescent="0.3">
      <c r="A25" s="113" t="s">
        <v>24</v>
      </c>
      <c r="B25" s="114"/>
      <c r="C25" s="114"/>
      <c r="D25" s="114"/>
      <c r="E25" s="115"/>
      <c r="F25" s="88"/>
      <c r="G25" s="6">
        <f>P19-G24</f>
        <v>31740258</v>
      </c>
      <c r="H25" s="87"/>
      <c r="I25" s="34"/>
      <c r="J25" s="34"/>
      <c r="K25" s="34"/>
      <c r="L25" s="89"/>
      <c r="M25" s="89"/>
      <c r="N25" s="89"/>
      <c r="O25" s="89"/>
      <c r="P25" s="89"/>
      <c r="Q25" s="90"/>
    </row>
    <row r="26" spans="1:17" s="1" customFormat="1" x14ac:dyDescent="0.25">
      <c r="A26" s="10"/>
      <c r="B26" s="10"/>
      <c r="C26" s="10"/>
      <c r="D26" s="10"/>
      <c r="E26" s="10"/>
      <c r="F26" s="10"/>
      <c r="G26" s="16"/>
      <c r="H26" s="10"/>
      <c r="I26" s="10"/>
      <c r="J26" s="10"/>
      <c r="K26" s="10"/>
      <c r="L26" s="10"/>
      <c r="M26" s="41"/>
      <c r="N26" s="10"/>
      <c r="O26" s="10"/>
      <c r="P26" s="10"/>
      <c r="Q26" s="10"/>
    </row>
    <row r="27" spans="1:17" ht="15.75" customHeight="1" x14ac:dyDescent="0.25">
      <c r="A27" s="116" t="s">
        <v>21</v>
      </c>
      <c r="B27" s="116"/>
      <c r="C27" s="116"/>
      <c r="D27" s="116"/>
      <c r="E27" s="116"/>
      <c r="F27" s="116"/>
      <c r="G27" s="116"/>
      <c r="H27" s="116"/>
      <c r="I27" s="116"/>
      <c r="J27" s="116"/>
      <c r="K27" s="116"/>
      <c r="L27" s="116"/>
      <c r="M27" s="116"/>
      <c r="N27" s="10"/>
      <c r="O27" s="10"/>
      <c r="P27" s="10"/>
      <c r="Q27" s="10"/>
    </row>
    <row r="28" spans="1:17" ht="15.75" x14ac:dyDescent="0.25">
      <c r="A28" s="116" t="s">
        <v>41</v>
      </c>
      <c r="B28" s="116"/>
      <c r="C28" s="116"/>
      <c r="D28" s="116"/>
      <c r="E28" s="116"/>
      <c r="F28" s="116"/>
      <c r="G28" s="116"/>
      <c r="H28" s="116"/>
      <c r="I28" s="116"/>
      <c r="J28" s="116"/>
      <c r="K28" s="116"/>
      <c r="L28" s="116"/>
      <c r="M28" s="116"/>
    </row>
  </sheetData>
  <mergeCells count="36">
    <mergeCell ref="A24:E24"/>
    <mergeCell ref="L24:Q24"/>
    <mergeCell ref="A25:E25"/>
    <mergeCell ref="A27:M27"/>
    <mergeCell ref="A28:M28"/>
    <mergeCell ref="A23:E23"/>
    <mergeCell ref="L23:Q23"/>
    <mergeCell ref="A17:E17"/>
    <mergeCell ref="A19:C19"/>
    <mergeCell ref="H19:J19"/>
    <mergeCell ref="M19:O19"/>
    <mergeCell ref="P19:Q19"/>
    <mergeCell ref="M20:Q20"/>
    <mergeCell ref="M21:Q21"/>
    <mergeCell ref="M22:Q22"/>
    <mergeCell ref="M10:Q10"/>
    <mergeCell ref="M13:Q13"/>
    <mergeCell ref="A15:E15"/>
    <mergeCell ref="L15:Q15"/>
    <mergeCell ref="A16:E16"/>
    <mergeCell ref="L16:Q16"/>
    <mergeCell ref="M14:Q14"/>
    <mergeCell ref="M11:Q11"/>
    <mergeCell ref="M12:Q12"/>
    <mergeCell ref="M9:Q9"/>
    <mergeCell ref="A1:Q1"/>
    <mergeCell ref="A2:Q2"/>
    <mergeCell ref="A3:Q3"/>
    <mergeCell ref="A4:Q4"/>
    <mergeCell ref="A5:Q5"/>
    <mergeCell ref="M6:P6"/>
    <mergeCell ref="A7:C7"/>
    <mergeCell ref="H7:J7"/>
    <mergeCell ref="M7:O7"/>
    <mergeCell ref="P7:Q7"/>
    <mergeCell ref="M8:Q8"/>
  </mergeCells>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49"/>
      <c r="B1" s="149"/>
      <c r="C1" s="149"/>
      <c r="D1" s="149"/>
      <c r="E1" s="149"/>
      <c r="F1" s="149"/>
      <c r="G1" s="149"/>
      <c r="H1" s="149"/>
      <c r="I1" s="149"/>
      <c r="J1" s="149"/>
      <c r="K1" s="149"/>
      <c r="L1" s="149"/>
      <c r="M1" s="149"/>
      <c r="N1" s="149"/>
      <c r="O1" s="149"/>
      <c r="P1" s="149"/>
      <c r="Q1" s="149"/>
    </row>
    <row r="2" spans="1:18" ht="18" customHeight="1" x14ac:dyDescent="0.25">
      <c r="A2" s="150" t="s">
        <v>51</v>
      </c>
      <c r="B2" s="150"/>
      <c r="C2" s="150"/>
      <c r="D2" s="150"/>
      <c r="E2" s="150"/>
      <c r="F2" s="150"/>
      <c r="G2" s="150"/>
      <c r="H2" s="150"/>
      <c r="I2" s="150"/>
      <c r="J2" s="150"/>
      <c r="K2" s="150"/>
      <c r="L2" s="150"/>
      <c r="M2" s="151"/>
      <c r="N2" s="151"/>
      <c r="O2" s="151"/>
      <c r="P2" s="151"/>
      <c r="Q2" s="151"/>
    </row>
    <row r="3" spans="1:18" ht="13.5" customHeight="1" x14ac:dyDescent="0.25">
      <c r="A3" s="150" t="s">
        <v>31</v>
      </c>
      <c r="B3" s="150"/>
      <c r="C3" s="150"/>
      <c r="D3" s="150"/>
      <c r="E3" s="150"/>
      <c r="F3" s="150"/>
      <c r="G3" s="150"/>
      <c r="H3" s="150"/>
      <c r="I3" s="150"/>
      <c r="J3" s="150"/>
      <c r="K3" s="150"/>
      <c r="L3" s="150"/>
      <c r="M3" s="152"/>
      <c r="N3" s="152"/>
      <c r="O3" s="152"/>
      <c r="P3" s="152"/>
      <c r="Q3" s="152"/>
    </row>
    <row r="4" spans="1:18" ht="60" customHeight="1" x14ac:dyDescent="0.25">
      <c r="A4" s="153" t="s">
        <v>0</v>
      </c>
      <c r="B4" s="153"/>
      <c r="C4" s="153"/>
      <c r="D4" s="153"/>
      <c r="E4" s="153"/>
      <c r="F4" s="153"/>
      <c r="G4" s="153"/>
      <c r="H4" s="153"/>
      <c r="I4" s="153"/>
      <c r="J4" s="153"/>
      <c r="K4" s="153"/>
      <c r="L4" s="153"/>
      <c r="M4" s="153"/>
      <c r="N4" s="149"/>
      <c r="O4" s="149"/>
      <c r="P4" s="149"/>
      <c r="Q4" s="149"/>
    </row>
    <row r="5" spans="1:18" ht="18.75" customHeight="1" x14ac:dyDescent="0.25">
      <c r="A5" s="154" t="s">
        <v>30</v>
      </c>
      <c r="B5" s="155"/>
      <c r="C5" s="155"/>
      <c r="D5" s="155"/>
      <c r="E5" s="156"/>
      <c r="F5" s="156"/>
      <c r="G5" s="156"/>
      <c r="H5" s="156"/>
      <c r="I5" s="156"/>
      <c r="J5" s="156"/>
      <c r="K5" s="156"/>
      <c r="L5" s="156"/>
      <c r="M5" s="156"/>
      <c r="N5" s="156"/>
      <c r="O5" s="156"/>
      <c r="P5" s="156"/>
      <c r="Q5" s="156"/>
    </row>
    <row r="6" spans="1:18" s="1" customFormat="1" ht="14.25" customHeight="1" x14ac:dyDescent="0.25">
      <c r="A6" s="19"/>
      <c r="B6" s="20"/>
      <c r="C6" s="20"/>
      <c r="D6" s="20"/>
      <c r="E6" s="21"/>
      <c r="F6" s="21"/>
      <c r="G6" s="21"/>
      <c r="H6" s="21"/>
      <c r="I6" s="21"/>
      <c r="J6" s="21"/>
      <c r="K6" s="21"/>
      <c r="L6" s="21"/>
      <c r="M6" s="148"/>
      <c r="N6" s="148"/>
      <c r="O6" s="148"/>
      <c r="P6" s="148"/>
      <c r="Q6" s="18"/>
    </row>
    <row r="7" spans="1:18" s="1" customFormat="1" ht="15.75" x14ac:dyDescent="0.25">
      <c r="A7" s="143" t="s">
        <v>37</v>
      </c>
      <c r="B7" s="143"/>
      <c r="C7" s="144"/>
      <c r="D7" s="26"/>
      <c r="E7" s="26"/>
      <c r="F7" s="26"/>
      <c r="G7" s="27"/>
      <c r="H7" s="145"/>
      <c r="I7" s="146"/>
      <c r="J7" s="146"/>
      <c r="K7" s="72"/>
      <c r="L7" s="29"/>
      <c r="M7" s="136" t="s">
        <v>1</v>
      </c>
      <c r="N7" s="135"/>
      <c r="O7" s="137"/>
      <c r="P7" s="138">
        <v>9465974</v>
      </c>
      <c r="Q7" s="147"/>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0" t="s">
        <v>13</v>
      </c>
      <c r="N8" s="121"/>
      <c r="O8" s="121"/>
      <c r="P8" s="121"/>
      <c r="Q8" s="122"/>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23" t="s">
        <v>28</v>
      </c>
      <c r="N9" s="124"/>
      <c r="O9" s="124"/>
      <c r="P9" s="124"/>
      <c r="Q9" s="125"/>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26" t="s">
        <v>32</v>
      </c>
      <c r="N10" s="127"/>
      <c r="O10" s="127"/>
      <c r="P10" s="127"/>
      <c r="Q10" s="128"/>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17" t="s">
        <v>28</v>
      </c>
      <c r="N11" s="118"/>
      <c r="O11" s="118"/>
      <c r="P11" s="118"/>
      <c r="Q11" s="119"/>
    </row>
    <row r="12" spans="1:18" s="17" customFormat="1" ht="15" customHeight="1" thickBot="1" x14ac:dyDescent="0.3">
      <c r="A12" s="113" t="s">
        <v>22</v>
      </c>
      <c r="B12" s="114"/>
      <c r="C12" s="114"/>
      <c r="D12" s="114"/>
      <c r="E12" s="115"/>
      <c r="F12" s="68"/>
      <c r="G12" s="6">
        <f>SUM(G9:G11)</f>
        <v>9000000</v>
      </c>
      <c r="H12" s="4" t="s">
        <v>9</v>
      </c>
      <c r="I12" s="23">
        <f>SUM(I9:I11)</f>
        <v>379</v>
      </c>
      <c r="J12" s="24">
        <f>SUM(J9:J11)</f>
        <v>60</v>
      </c>
      <c r="K12" s="31"/>
      <c r="L12" s="129"/>
      <c r="M12" s="129"/>
      <c r="N12" s="129"/>
      <c r="O12" s="129"/>
      <c r="P12" s="129"/>
      <c r="Q12" s="130"/>
    </row>
    <row r="13" spans="1:18" s="1" customFormat="1" ht="15" customHeight="1" thickBot="1" x14ac:dyDescent="0.3">
      <c r="A13" s="113" t="s">
        <v>23</v>
      </c>
      <c r="B13" s="114"/>
      <c r="C13" s="114"/>
      <c r="D13" s="114"/>
      <c r="E13" s="115"/>
      <c r="F13" s="68"/>
      <c r="G13" s="6">
        <f>G10</f>
        <v>3000000</v>
      </c>
      <c r="H13" s="4" t="s">
        <v>9</v>
      </c>
      <c r="I13" s="25">
        <f>I10</f>
        <v>171</v>
      </c>
      <c r="J13" s="4">
        <f>J10</f>
        <v>21</v>
      </c>
      <c r="K13" s="32"/>
      <c r="L13" s="129"/>
      <c r="M13" s="129"/>
      <c r="N13" s="129"/>
      <c r="O13" s="129"/>
      <c r="P13" s="131"/>
      <c r="Q13" s="130"/>
    </row>
    <row r="14" spans="1:18" s="1" customFormat="1" ht="29.25" customHeight="1" thickBot="1" x14ac:dyDescent="0.3">
      <c r="A14" s="113" t="s">
        <v>24</v>
      </c>
      <c r="B14" s="114"/>
      <c r="C14" s="114"/>
      <c r="D14" s="114"/>
      <c r="E14" s="115"/>
      <c r="F14" s="68"/>
      <c r="G14" s="6">
        <f>P7-G13</f>
        <v>6465974</v>
      </c>
      <c r="H14" s="67"/>
      <c r="I14" s="34"/>
      <c r="J14" s="34"/>
      <c r="K14" s="34"/>
      <c r="L14" s="69"/>
      <c r="M14" s="69"/>
      <c r="N14" s="69"/>
      <c r="O14" s="69"/>
      <c r="P14" s="69"/>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32" t="s">
        <v>20</v>
      </c>
      <c r="B16" s="132"/>
      <c r="C16" s="133"/>
      <c r="D16" s="62"/>
      <c r="E16" s="62"/>
      <c r="F16" s="62"/>
      <c r="G16" s="63"/>
      <c r="H16" s="134"/>
      <c r="I16" s="135"/>
      <c r="J16" s="135"/>
      <c r="K16" s="71"/>
      <c r="L16" s="29"/>
      <c r="M16" s="136" t="s">
        <v>1</v>
      </c>
      <c r="N16" s="135"/>
      <c r="O16" s="137"/>
      <c r="P16" s="138">
        <v>31740258</v>
      </c>
      <c r="Q16" s="139"/>
    </row>
    <row r="17" spans="1:17" s="17" customFormat="1" ht="31.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20" t="s">
        <v>13</v>
      </c>
      <c r="N17" s="121"/>
      <c r="O17" s="121"/>
      <c r="P17" s="121"/>
      <c r="Q17" s="122"/>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57" t="s">
        <v>28</v>
      </c>
      <c r="N18" s="158"/>
      <c r="O18" s="158"/>
      <c r="P18" s="158"/>
      <c r="Q18" s="158"/>
    </row>
    <row r="19" spans="1:17" s="98" customFormat="1" ht="15" customHeight="1" x14ac:dyDescent="0.25">
      <c r="A19" s="2">
        <v>21200</v>
      </c>
      <c r="B19" s="79" t="s">
        <v>42</v>
      </c>
      <c r="C19" s="2" t="s">
        <v>34</v>
      </c>
      <c r="D19" s="2" t="s">
        <v>35</v>
      </c>
      <c r="E19" s="97">
        <v>5</v>
      </c>
      <c r="F19" s="2" t="s">
        <v>44</v>
      </c>
      <c r="G19" s="80">
        <v>3000000</v>
      </c>
      <c r="H19" s="2" t="s">
        <v>36</v>
      </c>
      <c r="I19" s="81">
        <v>105</v>
      </c>
      <c r="J19" s="2">
        <v>18</v>
      </c>
      <c r="K19" s="82">
        <v>0.09</v>
      </c>
      <c r="L19" s="83">
        <v>44280</v>
      </c>
      <c r="M19" s="123" t="s">
        <v>28</v>
      </c>
      <c r="N19" s="124"/>
      <c r="O19" s="124"/>
      <c r="P19" s="124"/>
      <c r="Q19" s="125"/>
    </row>
    <row r="20" spans="1:17" s="99" customFormat="1" ht="15" customHeight="1" x14ac:dyDescent="0.25">
      <c r="A20" s="2">
        <v>21210</v>
      </c>
      <c r="B20" s="79" t="s">
        <v>45</v>
      </c>
      <c r="C20" s="2" t="s">
        <v>46</v>
      </c>
      <c r="D20" s="2" t="s">
        <v>47</v>
      </c>
      <c r="E20" s="79">
        <v>6</v>
      </c>
      <c r="F20" s="2" t="s">
        <v>16</v>
      </c>
      <c r="G20" s="80">
        <v>3000000</v>
      </c>
      <c r="H20" s="2" t="s">
        <v>17</v>
      </c>
      <c r="I20" s="81">
        <v>72</v>
      </c>
      <c r="J20" s="2">
        <v>30</v>
      </c>
      <c r="K20" s="82">
        <v>0.09</v>
      </c>
      <c r="L20" s="83">
        <v>44263</v>
      </c>
      <c r="M20" s="123" t="s">
        <v>28</v>
      </c>
      <c r="N20" s="124"/>
      <c r="O20" s="124"/>
      <c r="P20" s="124"/>
      <c r="Q20" s="125"/>
    </row>
    <row r="21" spans="1:17" s="17" customFormat="1" ht="15" customHeight="1" thickBot="1" x14ac:dyDescent="0.3">
      <c r="A21" s="91">
        <v>21114</v>
      </c>
      <c r="B21" s="92" t="s">
        <v>48</v>
      </c>
      <c r="C21" s="91" t="s">
        <v>49</v>
      </c>
      <c r="D21" s="91" t="s">
        <v>50</v>
      </c>
      <c r="E21" s="52">
        <v>9</v>
      </c>
      <c r="F21" s="91" t="s">
        <v>16</v>
      </c>
      <c r="G21" s="93">
        <v>1000000</v>
      </c>
      <c r="H21" s="91" t="s">
        <v>19</v>
      </c>
      <c r="I21" s="94">
        <v>36</v>
      </c>
      <c r="J21" s="91">
        <v>10</v>
      </c>
      <c r="K21" s="95">
        <v>0.09</v>
      </c>
      <c r="L21" s="96">
        <v>44310</v>
      </c>
      <c r="M21" s="159" t="s">
        <v>28</v>
      </c>
      <c r="N21" s="160"/>
      <c r="O21" s="160"/>
      <c r="P21" s="160"/>
      <c r="Q21" s="161"/>
    </row>
    <row r="22" spans="1:17" s="17" customFormat="1" ht="15" customHeight="1" thickBot="1" x14ac:dyDescent="0.3">
      <c r="A22" s="113" t="s">
        <v>22</v>
      </c>
      <c r="B22" s="114"/>
      <c r="C22" s="114"/>
      <c r="D22" s="114"/>
      <c r="E22" s="115"/>
      <c r="F22" s="68"/>
      <c r="G22" s="6">
        <f>SUM(G18:G21)</f>
        <v>10000000</v>
      </c>
      <c r="H22" s="4" t="s">
        <v>9</v>
      </c>
      <c r="I22" s="23">
        <f>SUM(I18:I21)</f>
        <v>381</v>
      </c>
      <c r="J22" s="24">
        <f>SUM(J18:J21)</f>
        <v>84</v>
      </c>
      <c r="K22" s="31"/>
      <c r="L22" s="129"/>
      <c r="M22" s="129"/>
      <c r="N22" s="129"/>
      <c r="O22" s="129"/>
      <c r="P22" s="129"/>
      <c r="Q22" s="130"/>
    </row>
    <row r="23" spans="1:17" s="17" customFormat="1" ht="15" customHeight="1" thickBot="1" x14ac:dyDescent="0.3">
      <c r="A23" s="113" t="s">
        <v>23</v>
      </c>
      <c r="B23" s="114"/>
      <c r="C23" s="114"/>
      <c r="D23" s="114"/>
      <c r="E23" s="115"/>
      <c r="F23" s="68"/>
      <c r="G23" s="6">
        <v>0</v>
      </c>
      <c r="H23" s="4" t="s">
        <v>9</v>
      </c>
      <c r="I23" s="25">
        <v>0</v>
      </c>
      <c r="J23" s="4">
        <v>0</v>
      </c>
      <c r="K23" s="32"/>
      <c r="L23" s="129"/>
      <c r="M23" s="129"/>
      <c r="N23" s="129"/>
      <c r="O23" s="129"/>
      <c r="P23" s="129"/>
      <c r="Q23" s="130"/>
    </row>
    <row r="24" spans="1:17" s="1" customFormat="1" ht="15" customHeight="1" thickBot="1" x14ac:dyDescent="0.3">
      <c r="A24" s="113" t="s">
        <v>24</v>
      </c>
      <c r="B24" s="114"/>
      <c r="C24" s="114"/>
      <c r="D24" s="114"/>
      <c r="E24" s="115"/>
      <c r="F24" s="68"/>
      <c r="G24" s="6">
        <f>P16-G23</f>
        <v>31740258</v>
      </c>
      <c r="H24" s="67"/>
      <c r="I24" s="34"/>
      <c r="J24" s="34"/>
      <c r="K24" s="34"/>
      <c r="L24" s="69"/>
      <c r="M24" s="69"/>
      <c r="N24" s="69"/>
      <c r="O24" s="69"/>
      <c r="P24" s="69"/>
      <c r="Q24" s="70"/>
    </row>
    <row r="25" spans="1:17" s="1" customFormat="1" ht="15" customHeight="1" x14ac:dyDescent="0.25">
      <c r="A25" s="10"/>
      <c r="B25" s="10"/>
      <c r="C25" s="10"/>
      <c r="D25" s="10"/>
      <c r="E25" s="10"/>
      <c r="F25" s="10"/>
      <c r="G25" s="16"/>
      <c r="H25" s="10"/>
      <c r="I25" s="10"/>
      <c r="J25" s="10"/>
      <c r="K25" s="10"/>
      <c r="L25" s="10"/>
      <c r="M25" s="41"/>
      <c r="N25" s="10"/>
      <c r="O25" s="10"/>
      <c r="P25" s="10"/>
      <c r="Q25" s="10"/>
    </row>
    <row r="26" spans="1:17" s="1" customFormat="1" ht="15.75" x14ac:dyDescent="0.25">
      <c r="A26" s="116" t="s">
        <v>21</v>
      </c>
      <c r="B26" s="116"/>
      <c r="C26" s="116"/>
      <c r="D26" s="116"/>
      <c r="E26" s="116"/>
      <c r="F26" s="116"/>
      <c r="G26" s="116"/>
      <c r="H26" s="116"/>
      <c r="I26" s="116"/>
      <c r="J26" s="116"/>
      <c r="K26" s="116"/>
      <c r="L26" s="116"/>
      <c r="M26" s="116"/>
      <c r="N26" s="10"/>
      <c r="O26" s="10"/>
      <c r="P26" s="10"/>
      <c r="Q26" s="10"/>
    </row>
    <row r="27" spans="1:17" ht="15.75" customHeight="1" x14ac:dyDescent="0.25">
      <c r="A27" s="116" t="s">
        <v>41</v>
      </c>
      <c r="B27" s="116"/>
      <c r="C27" s="116"/>
      <c r="D27" s="116"/>
      <c r="E27" s="116"/>
      <c r="F27" s="116"/>
      <c r="G27" s="116"/>
      <c r="H27" s="116"/>
      <c r="I27" s="116"/>
      <c r="J27" s="116"/>
      <c r="K27" s="116"/>
      <c r="L27" s="116"/>
      <c r="M27" s="116"/>
    </row>
  </sheetData>
  <mergeCells count="35">
    <mergeCell ref="M9:Q9"/>
    <mergeCell ref="A1:Q1"/>
    <mergeCell ref="A2:Q2"/>
    <mergeCell ref="A3:Q3"/>
    <mergeCell ref="A4:Q4"/>
    <mergeCell ref="A5:Q5"/>
    <mergeCell ref="M6:P6"/>
    <mergeCell ref="A7:C7"/>
    <mergeCell ref="H7:J7"/>
    <mergeCell ref="M7:O7"/>
    <mergeCell ref="P7:Q7"/>
    <mergeCell ref="M8:Q8"/>
    <mergeCell ref="M17:Q17"/>
    <mergeCell ref="M10:Q10"/>
    <mergeCell ref="M11:Q11"/>
    <mergeCell ref="A12:E12"/>
    <mergeCell ref="L12:Q12"/>
    <mergeCell ref="A13:E13"/>
    <mergeCell ref="L13:Q13"/>
    <mergeCell ref="A14:E14"/>
    <mergeCell ref="A16:C16"/>
    <mergeCell ref="H16:J16"/>
    <mergeCell ref="M16:O16"/>
    <mergeCell ref="P16:Q16"/>
    <mergeCell ref="A24:E24"/>
    <mergeCell ref="A26:M26"/>
    <mergeCell ref="A27:M27"/>
    <mergeCell ref="M18:Q18"/>
    <mergeCell ref="M21:Q21"/>
    <mergeCell ref="A22:E22"/>
    <mergeCell ref="L22:Q22"/>
    <mergeCell ref="A23:E23"/>
    <mergeCell ref="L23:Q23"/>
    <mergeCell ref="M19:Q19"/>
    <mergeCell ref="M20:Q20"/>
  </mergeCells>
  <pageMargins left="0.7" right="0.7" top="0.75" bottom="0.75" header="0.3" footer="0.3"/>
  <pageSetup paperSize="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5" zoomScale="80" zoomScaleNormal="80" workbookViewId="0">
      <selection activeCell="A4" sqref="A4:Q4"/>
    </sheetView>
  </sheetViews>
  <sheetFormatPr defaultRowHeight="15" x14ac:dyDescent="0.25"/>
  <cols>
    <col min="1" max="1" width="9.85546875" bestFit="1" customWidth="1"/>
    <col min="2" max="2" width="24.8554687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49"/>
      <c r="B1" s="149"/>
      <c r="C1" s="149"/>
      <c r="D1" s="149"/>
      <c r="E1" s="149"/>
      <c r="F1" s="149"/>
      <c r="G1" s="149"/>
      <c r="H1" s="149"/>
      <c r="I1" s="149"/>
      <c r="J1" s="149"/>
      <c r="K1" s="149"/>
      <c r="L1" s="149"/>
      <c r="M1" s="149"/>
      <c r="N1" s="149"/>
      <c r="O1" s="149"/>
      <c r="P1" s="149"/>
      <c r="Q1" s="149"/>
    </row>
    <row r="2" spans="1:18" ht="18" customHeight="1" x14ac:dyDescent="0.25">
      <c r="A2" s="150" t="s">
        <v>33</v>
      </c>
      <c r="B2" s="150"/>
      <c r="C2" s="150"/>
      <c r="D2" s="150"/>
      <c r="E2" s="150"/>
      <c r="F2" s="150"/>
      <c r="G2" s="150"/>
      <c r="H2" s="150"/>
      <c r="I2" s="150"/>
      <c r="J2" s="150"/>
      <c r="K2" s="150"/>
      <c r="L2" s="150"/>
      <c r="M2" s="151"/>
      <c r="N2" s="151"/>
      <c r="O2" s="151"/>
      <c r="P2" s="151"/>
      <c r="Q2" s="151"/>
    </row>
    <row r="3" spans="1:18" ht="13.5" customHeight="1" x14ac:dyDescent="0.25">
      <c r="A3" s="150" t="s">
        <v>31</v>
      </c>
      <c r="B3" s="150"/>
      <c r="C3" s="150"/>
      <c r="D3" s="150"/>
      <c r="E3" s="150"/>
      <c r="F3" s="150"/>
      <c r="G3" s="150"/>
      <c r="H3" s="150"/>
      <c r="I3" s="150"/>
      <c r="J3" s="150"/>
      <c r="K3" s="150"/>
      <c r="L3" s="150"/>
      <c r="M3" s="152"/>
      <c r="N3" s="152"/>
      <c r="O3" s="152"/>
      <c r="P3" s="152"/>
      <c r="Q3" s="152"/>
    </row>
    <row r="4" spans="1:18" ht="60" customHeight="1" x14ac:dyDescent="0.25">
      <c r="A4" s="153" t="s">
        <v>0</v>
      </c>
      <c r="B4" s="153"/>
      <c r="C4" s="153"/>
      <c r="D4" s="153"/>
      <c r="E4" s="153"/>
      <c r="F4" s="153"/>
      <c r="G4" s="153"/>
      <c r="H4" s="153"/>
      <c r="I4" s="153"/>
      <c r="J4" s="153"/>
      <c r="K4" s="153"/>
      <c r="L4" s="153"/>
      <c r="M4" s="153"/>
      <c r="N4" s="149"/>
      <c r="O4" s="149"/>
      <c r="P4" s="149"/>
      <c r="Q4" s="149"/>
    </row>
    <row r="5" spans="1:18" ht="18.75" customHeight="1" x14ac:dyDescent="0.25">
      <c r="A5" s="154" t="s">
        <v>30</v>
      </c>
      <c r="B5" s="155"/>
      <c r="C5" s="155"/>
      <c r="D5" s="155"/>
      <c r="E5" s="156"/>
      <c r="F5" s="156"/>
      <c r="G5" s="156"/>
      <c r="H5" s="156"/>
      <c r="I5" s="156"/>
      <c r="J5" s="156"/>
      <c r="K5" s="156"/>
      <c r="L5" s="156"/>
      <c r="M5" s="156"/>
      <c r="N5" s="156"/>
      <c r="O5" s="156"/>
      <c r="P5" s="156"/>
      <c r="Q5" s="156"/>
    </row>
    <row r="6" spans="1:18" s="1" customFormat="1" ht="14.25" customHeight="1" x14ac:dyDescent="0.25">
      <c r="A6" s="19"/>
      <c r="B6" s="20"/>
      <c r="C6" s="20"/>
      <c r="D6" s="20"/>
      <c r="E6" s="21"/>
      <c r="F6" s="21"/>
      <c r="G6" s="21"/>
      <c r="H6" s="21"/>
      <c r="I6" s="21"/>
      <c r="J6" s="21"/>
      <c r="K6" s="21"/>
      <c r="L6" s="21"/>
      <c r="M6" s="148"/>
      <c r="N6" s="148"/>
      <c r="O6" s="148"/>
      <c r="P6" s="148"/>
      <c r="Q6" s="18"/>
    </row>
    <row r="7" spans="1:18" s="1" customFormat="1" ht="15.75" x14ac:dyDescent="0.25">
      <c r="A7" s="143" t="s">
        <v>37</v>
      </c>
      <c r="B7" s="143"/>
      <c r="C7" s="144"/>
      <c r="D7" s="26"/>
      <c r="E7" s="26"/>
      <c r="F7" s="26"/>
      <c r="G7" s="27"/>
      <c r="H7" s="145"/>
      <c r="I7" s="146"/>
      <c r="J7" s="146"/>
      <c r="K7" s="45"/>
      <c r="L7" s="29"/>
      <c r="M7" s="136" t="s">
        <v>1</v>
      </c>
      <c r="N7" s="135"/>
      <c r="O7" s="137"/>
      <c r="P7" s="138">
        <v>9465974</v>
      </c>
      <c r="Q7" s="147"/>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0" t="s">
        <v>13</v>
      </c>
      <c r="N8" s="121"/>
      <c r="O8" s="121"/>
      <c r="P8" s="121"/>
      <c r="Q8" s="122"/>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23" t="s">
        <v>28</v>
      </c>
      <c r="N9" s="124"/>
      <c r="O9" s="124"/>
      <c r="P9" s="124"/>
      <c r="Q9" s="125"/>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26" t="s">
        <v>32</v>
      </c>
      <c r="N10" s="127"/>
      <c r="O10" s="127"/>
      <c r="P10" s="127"/>
      <c r="Q10" s="128"/>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17" t="s">
        <v>28</v>
      </c>
      <c r="N11" s="118"/>
      <c r="O11" s="118"/>
      <c r="P11" s="118"/>
      <c r="Q11" s="119"/>
    </row>
    <row r="12" spans="1:18" s="17" customFormat="1" ht="15" customHeight="1" thickBot="1" x14ac:dyDescent="0.3">
      <c r="A12" s="113" t="s">
        <v>22</v>
      </c>
      <c r="B12" s="114"/>
      <c r="C12" s="114"/>
      <c r="D12" s="114"/>
      <c r="E12" s="115"/>
      <c r="F12" s="43"/>
      <c r="G12" s="6">
        <f>SUM(G9)</f>
        <v>3000000</v>
      </c>
      <c r="H12" s="4" t="s">
        <v>9</v>
      </c>
      <c r="I12" s="23">
        <f>SUM(I9:I10)</f>
        <v>239</v>
      </c>
      <c r="J12" s="24">
        <f>SUM(J9:J10)</f>
        <v>42</v>
      </c>
      <c r="K12" s="31"/>
      <c r="L12" s="129"/>
      <c r="M12" s="129"/>
      <c r="N12" s="129"/>
      <c r="O12" s="129"/>
      <c r="P12" s="129"/>
      <c r="Q12" s="130"/>
    </row>
    <row r="13" spans="1:18" s="1" customFormat="1" ht="15" customHeight="1" thickBot="1" x14ac:dyDescent="0.3">
      <c r="A13" s="113" t="s">
        <v>23</v>
      </c>
      <c r="B13" s="114"/>
      <c r="C13" s="114"/>
      <c r="D13" s="114"/>
      <c r="E13" s="115"/>
      <c r="F13" s="43"/>
      <c r="G13" s="6">
        <f>G10</f>
        <v>3000000</v>
      </c>
      <c r="H13" s="4" t="s">
        <v>9</v>
      </c>
      <c r="I13" s="25">
        <f>I10</f>
        <v>171</v>
      </c>
      <c r="J13" s="4">
        <f>J10</f>
        <v>21</v>
      </c>
      <c r="K13" s="32"/>
      <c r="L13" s="129"/>
      <c r="M13" s="129"/>
      <c r="N13" s="129"/>
      <c r="O13" s="129"/>
      <c r="P13" s="131"/>
      <c r="Q13" s="130"/>
    </row>
    <row r="14" spans="1:18" s="1" customFormat="1" ht="29.25" customHeight="1" thickBot="1" x14ac:dyDescent="0.3">
      <c r="A14" s="113" t="s">
        <v>24</v>
      </c>
      <c r="B14" s="114"/>
      <c r="C14" s="114"/>
      <c r="D14" s="114"/>
      <c r="E14" s="115"/>
      <c r="F14" s="43"/>
      <c r="G14" s="6">
        <f>P7-G13</f>
        <v>6465974</v>
      </c>
      <c r="H14" s="42"/>
      <c r="I14" s="34"/>
      <c r="J14" s="34"/>
      <c r="K14" s="34"/>
      <c r="L14" s="44"/>
      <c r="M14" s="44"/>
      <c r="N14" s="44"/>
      <c r="O14" s="44"/>
      <c r="P14" s="44"/>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32" t="s">
        <v>20</v>
      </c>
      <c r="B16" s="132"/>
      <c r="C16" s="133"/>
      <c r="D16" s="62"/>
      <c r="E16" s="62"/>
      <c r="F16" s="62"/>
      <c r="G16" s="63"/>
      <c r="H16" s="134"/>
      <c r="I16" s="135"/>
      <c r="J16" s="135"/>
      <c r="K16" s="46"/>
      <c r="L16" s="29"/>
      <c r="M16" s="136" t="s">
        <v>1</v>
      </c>
      <c r="N16" s="135"/>
      <c r="O16" s="137"/>
      <c r="P16" s="138">
        <v>31740258</v>
      </c>
      <c r="Q16" s="139"/>
    </row>
    <row r="17" spans="1:17" s="17" customFormat="1" ht="15.7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20" t="s">
        <v>13</v>
      </c>
      <c r="N17" s="121"/>
      <c r="O17" s="121"/>
      <c r="P17" s="121"/>
      <c r="Q17" s="122"/>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57" t="s">
        <v>28</v>
      </c>
      <c r="N18" s="158"/>
      <c r="O18" s="158"/>
      <c r="P18" s="158"/>
      <c r="Q18" s="158"/>
    </row>
    <row r="19" spans="1:17" s="17" customFormat="1" ht="15" customHeight="1" thickBot="1" x14ac:dyDescent="0.3">
      <c r="A19" s="13">
        <v>21200</v>
      </c>
      <c r="B19" s="55" t="s">
        <v>42</v>
      </c>
      <c r="C19" s="13" t="s">
        <v>34</v>
      </c>
      <c r="D19" s="13" t="s">
        <v>35</v>
      </c>
      <c r="E19" s="52">
        <v>5</v>
      </c>
      <c r="F19" s="13" t="s">
        <v>16</v>
      </c>
      <c r="G19" s="51">
        <v>3000000</v>
      </c>
      <c r="H19" s="13" t="s">
        <v>36</v>
      </c>
      <c r="I19" s="47">
        <v>105</v>
      </c>
      <c r="J19" s="13">
        <v>18</v>
      </c>
      <c r="K19" s="53">
        <v>0.09</v>
      </c>
      <c r="L19" s="54">
        <v>44280</v>
      </c>
      <c r="M19" s="117" t="s">
        <v>28</v>
      </c>
      <c r="N19" s="118"/>
      <c r="O19" s="118"/>
      <c r="P19" s="118"/>
      <c r="Q19" s="119"/>
    </row>
    <row r="20" spans="1:17" s="17" customFormat="1" ht="15" customHeight="1" thickBot="1" x14ac:dyDescent="0.3">
      <c r="A20" s="113" t="s">
        <v>22</v>
      </c>
      <c r="B20" s="114"/>
      <c r="C20" s="114"/>
      <c r="D20" s="114"/>
      <c r="E20" s="115"/>
      <c r="F20" s="38"/>
      <c r="G20" s="6">
        <f>SUM(G18:G19)</f>
        <v>6000000</v>
      </c>
      <c r="H20" s="4" t="s">
        <v>9</v>
      </c>
      <c r="I20" s="23">
        <f>SUM(I18:I19)</f>
        <v>273</v>
      </c>
      <c r="J20" s="24">
        <f>SUM(J18:J19)</f>
        <v>44</v>
      </c>
      <c r="K20" s="31"/>
      <c r="L20" s="129"/>
      <c r="M20" s="129"/>
      <c r="N20" s="129"/>
      <c r="O20" s="129"/>
      <c r="P20" s="129"/>
      <c r="Q20" s="130"/>
    </row>
    <row r="21" spans="1:17" s="17" customFormat="1" ht="15" customHeight="1" thickBot="1" x14ac:dyDescent="0.3">
      <c r="A21" s="113" t="s">
        <v>23</v>
      </c>
      <c r="B21" s="114"/>
      <c r="C21" s="114"/>
      <c r="D21" s="114"/>
      <c r="E21" s="115"/>
      <c r="F21" s="38"/>
      <c r="G21" s="6">
        <v>0</v>
      </c>
      <c r="H21" s="4" t="s">
        <v>9</v>
      </c>
      <c r="I21" s="25">
        <v>0</v>
      </c>
      <c r="J21" s="4">
        <v>0</v>
      </c>
      <c r="K21" s="32"/>
      <c r="L21" s="129"/>
      <c r="M21" s="129"/>
      <c r="N21" s="129"/>
      <c r="O21" s="129"/>
      <c r="P21" s="129"/>
      <c r="Q21" s="130"/>
    </row>
    <row r="22" spans="1:17" s="1" customFormat="1" ht="15" customHeight="1" thickBot="1" x14ac:dyDescent="0.3">
      <c r="A22" s="113" t="s">
        <v>24</v>
      </c>
      <c r="B22" s="114"/>
      <c r="C22" s="114"/>
      <c r="D22" s="114"/>
      <c r="E22" s="115"/>
      <c r="F22" s="38"/>
      <c r="G22" s="6">
        <f>P16-G21</f>
        <v>31740258</v>
      </c>
      <c r="H22" s="37"/>
      <c r="I22" s="34"/>
      <c r="J22" s="34"/>
      <c r="K22" s="34"/>
      <c r="L22" s="39"/>
      <c r="M22" s="39"/>
      <c r="N22" s="39"/>
      <c r="O22" s="39"/>
      <c r="P22" s="39"/>
      <c r="Q22" s="40"/>
    </row>
    <row r="23" spans="1:17" s="1" customFormat="1" ht="15" customHeight="1" x14ac:dyDescent="0.25">
      <c r="A23" s="10"/>
      <c r="B23" s="10"/>
      <c r="C23" s="10"/>
      <c r="D23" s="10"/>
      <c r="E23" s="10"/>
      <c r="F23" s="10"/>
      <c r="G23" s="16"/>
      <c r="H23" s="10"/>
      <c r="I23" s="10"/>
      <c r="J23" s="10"/>
      <c r="K23" s="10"/>
      <c r="L23" s="10"/>
      <c r="M23" s="41"/>
      <c r="N23" s="10"/>
      <c r="O23" s="10"/>
      <c r="P23" s="10"/>
      <c r="Q23" s="10"/>
    </row>
    <row r="24" spans="1:17" s="1" customFormat="1" ht="15.75" x14ac:dyDescent="0.25">
      <c r="A24" s="116" t="s">
        <v>21</v>
      </c>
      <c r="B24" s="116"/>
      <c r="C24" s="116"/>
      <c r="D24" s="116"/>
      <c r="E24" s="116"/>
      <c r="F24" s="116"/>
      <c r="G24" s="116"/>
      <c r="H24" s="116"/>
      <c r="I24" s="116"/>
      <c r="J24" s="116"/>
      <c r="K24" s="116"/>
      <c r="L24" s="116"/>
      <c r="M24" s="116"/>
      <c r="N24" s="10"/>
      <c r="O24" s="10"/>
      <c r="P24" s="10"/>
      <c r="Q24" s="10"/>
    </row>
    <row r="25" spans="1:17" ht="15.75" customHeight="1" x14ac:dyDescent="0.25">
      <c r="A25" s="116" t="s">
        <v>41</v>
      </c>
      <c r="B25" s="116"/>
      <c r="C25" s="116"/>
      <c r="D25" s="116"/>
      <c r="E25" s="116"/>
      <c r="F25" s="116"/>
      <c r="G25" s="116"/>
      <c r="H25" s="116"/>
      <c r="I25" s="116"/>
      <c r="J25" s="116"/>
      <c r="K25" s="116"/>
      <c r="L25" s="116"/>
      <c r="M25" s="116"/>
    </row>
  </sheetData>
  <mergeCells count="33">
    <mergeCell ref="M18:Q18"/>
    <mergeCell ref="M17:Q17"/>
    <mergeCell ref="M10:Q10"/>
    <mergeCell ref="M11:Q11"/>
    <mergeCell ref="A1:Q1"/>
    <mergeCell ref="A2:Q2"/>
    <mergeCell ref="A3:Q3"/>
    <mergeCell ref="A4:Q4"/>
    <mergeCell ref="A5:Q5"/>
    <mergeCell ref="M6:P6"/>
    <mergeCell ref="A7:C7"/>
    <mergeCell ref="H7:J7"/>
    <mergeCell ref="M7:O7"/>
    <mergeCell ref="P7:Q7"/>
    <mergeCell ref="M8:Q8"/>
    <mergeCell ref="M9:Q9"/>
    <mergeCell ref="A12:E12"/>
    <mergeCell ref="A16:C16"/>
    <mergeCell ref="H16:J16"/>
    <mergeCell ref="M16:O16"/>
    <mergeCell ref="P16:Q16"/>
    <mergeCell ref="L12:Q12"/>
    <mergeCell ref="A13:E13"/>
    <mergeCell ref="L13:Q13"/>
    <mergeCell ref="A14:E14"/>
    <mergeCell ref="M19:Q19"/>
    <mergeCell ref="A25:M25"/>
    <mergeCell ref="A24:M24"/>
    <mergeCell ref="A20:E20"/>
    <mergeCell ref="L20:Q20"/>
    <mergeCell ref="A21:E21"/>
    <mergeCell ref="L21:Q21"/>
    <mergeCell ref="A22:E22"/>
  </mergeCells>
  <pageMargins left="0.7" right="0.7" top="0.75" bottom="0.75" header="0.3" footer="0.3"/>
  <pageSetup paperSize="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topLeftCell="C2" zoomScale="87" zoomScaleNormal="87" workbookViewId="0">
      <selection activeCell="A16" sqref="A16:M16"/>
    </sheetView>
  </sheetViews>
  <sheetFormatPr defaultRowHeight="15" x14ac:dyDescent="0.25"/>
  <cols>
    <col min="1" max="1" width="9.85546875" style="1" bestFit="1" customWidth="1"/>
    <col min="2" max="2" width="24.85546875" style="1" bestFit="1" customWidth="1"/>
    <col min="3" max="3" width="13.85546875" style="1" bestFit="1" customWidth="1"/>
    <col min="4" max="4" width="17.140625" style="1" bestFit="1" customWidth="1"/>
    <col min="5" max="5" width="7.85546875" style="1" customWidth="1"/>
    <col min="6" max="6" width="10.42578125" style="1" customWidth="1"/>
    <col min="7" max="7" width="21.140625" style="1" bestFit="1" customWidth="1"/>
    <col min="8" max="8" width="20.7109375" style="1" bestFit="1" customWidth="1"/>
    <col min="9" max="9" width="7" style="1" customWidth="1"/>
    <col min="10" max="11" width="10.7109375" style="1" customWidth="1"/>
    <col min="12" max="12" width="17.42578125" style="1" bestFit="1" customWidth="1"/>
    <col min="13" max="14" width="11.7109375" style="1" customWidth="1"/>
    <col min="15" max="15" width="6.42578125" style="1" customWidth="1"/>
    <col min="16" max="16" width="4.140625" style="1" customWidth="1"/>
    <col min="17" max="17" width="15.5703125" style="1" customWidth="1"/>
    <col min="18"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7" ht="116.25" customHeight="1" x14ac:dyDescent="0.25">
      <c r="A1" s="149"/>
      <c r="B1" s="149"/>
      <c r="C1" s="149"/>
      <c r="D1" s="149"/>
      <c r="E1" s="149"/>
      <c r="F1" s="149"/>
      <c r="G1" s="149"/>
      <c r="H1" s="149"/>
      <c r="I1" s="149"/>
      <c r="J1" s="149"/>
      <c r="K1" s="149"/>
      <c r="L1" s="149"/>
      <c r="M1" s="149"/>
      <c r="N1" s="149"/>
      <c r="O1" s="149"/>
      <c r="P1" s="149"/>
      <c r="Q1" s="149"/>
    </row>
    <row r="2" spans="1:17" ht="18" customHeight="1" x14ac:dyDescent="0.25">
      <c r="A2" s="150" t="s">
        <v>29</v>
      </c>
      <c r="B2" s="150"/>
      <c r="C2" s="150"/>
      <c r="D2" s="150"/>
      <c r="E2" s="150"/>
      <c r="F2" s="150"/>
      <c r="G2" s="150"/>
      <c r="H2" s="150"/>
      <c r="I2" s="150"/>
      <c r="J2" s="150"/>
      <c r="K2" s="150"/>
      <c r="L2" s="150"/>
      <c r="M2" s="151"/>
      <c r="N2" s="151"/>
      <c r="O2" s="151"/>
      <c r="P2" s="151"/>
      <c r="Q2" s="151"/>
    </row>
    <row r="3" spans="1:17" ht="12.75" customHeight="1" x14ac:dyDescent="0.25">
      <c r="A3" s="150" t="s">
        <v>31</v>
      </c>
      <c r="B3" s="150"/>
      <c r="C3" s="150"/>
      <c r="D3" s="150"/>
      <c r="E3" s="150"/>
      <c r="F3" s="150"/>
      <c r="G3" s="150"/>
      <c r="H3" s="150"/>
      <c r="I3" s="150"/>
      <c r="J3" s="150"/>
      <c r="K3" s="150"/>
      <c r="L3" s="150"/>
      <c r="M3" s="152"/>
      <c r="N3" s="152"/>
      <c r="O3" s="152"/>
      <c r="P3" s="152"/>
      <c r="Q3" s="152"/>
    </row>
    <row r="4" spans="1:17" ht="60" customHeight="1" x14ac:dyDescent="0.25">
      <c r="A4" s="153" t="s">
        <v>0</v>
      </c>
      <c r="B4" s="153"/>
      <c r="C4" s="153"/>
      <c r="D4" s="153"/>
      <c r="E4" s="153"/>
      <c r="F4" s="153"/>
      <c r="G4" s="153"/>
      <c r="H4" s="153"/>
      <c r="I4" s="153"/>
      <c r="J4" s="153"/>
      <c r="K4" s="153"/>
      <c r="L4" s="153"/>
      <c r="M4" s="153"/>
      <c r="N4" s="149"/>
      <c r="O4" s="149"/>
      <c r="P4" s="149"/>
      <c r="Q4" s="149"/>
    </row>
    <row r="5" spans="1:17" ht="18.75" customHeight="1" x14ac:dyDescent="0.25">
      <c r="A5" s="154" t="s">
        <v>30</v>
      </c>
      <c r="B5" s="155"/>
      <c r="C5" s="155"/>
      <c r="D5" s="155"/>
      <c r="E5" s="156"/>
      <c r="F5" s="156"/>
      <c r="G5" s="156"/>
      <c r="H5" s="156"/>
      <c r="I5" s="156"/>
      <c r="J5" s="156"/>
      <c r="K5" s="156"/>
      <c r="L5" s="156"/>
      <c r="M5" s="156"/>
      <c r="N5" s="156"/>
      <c r="O5" s="156"/>
      <c r="P5" s="156"/>
      <c r="Q5" s="156"/>
    </row>
    <row r="6" spans="1:17" ht="14.25" customHeight="1" x14ac:dyDescent="0.25">
      <c r="A6" s="19"/>
      <c r="B6" s="20"/>
      <c r="C6" s="20"/>
      <c r="D6" s="20"/>
      <c r="E6" s="21"/>
      <c r="F6" s="21"/>
      <c r="G6" s="21"/>
      <c r="H6" s="21"/>
      <c r="I6" s="21"/>
      <c r="J6" s="21"/>
      <c r="K6" s="21"/>
      <c r="L6" s="21"/>
      <c r="M6" s="148"/>
      <c r="N6" s="148"/>
      <c r="O6" s="148"/>
      <c r="P6" s="148"/>
      <c r="Q6" s="18"/>
    </row>
    <row r="7" spans="1:17" ht="15.75" x14ac:dyDescent="0.25">
      <c r="A7" s="143" t="s">
        <v>20</v>
      </c>
      <c r="B7" s="143"/>
      <c r="C7" s="144"/>
      <c r="D7" s="26"/>
      <c r="E7" s="26"/>
      <c r="F7" s="26"/>
      <c r="G7" s="27"/>
      <c r="H7" s="145"/>
      <c r="I7" s="146"/>
      <c r="J7" s="146"/>
      <c r="K7" s="28"/>
      <c r="L7" s="29"/>
      <c r="M7" s="136" t="s">
        <v>1</v>
      </c>
      <c r="N7" s="135"/>
      <c r="O7" s="137"/>
      <c r="P7" s="138">
        <v>31740258</v>
      </c>
      <c r="Q7" s="147"/>
    </row>
    <row r="8" spans="1:17"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0" t="s">
        <v>13</v>
      </c>
      <c r="N8" s="121"/>
      <c r="O8" s="121"/>
      <c r="P8" s="121"/>
      <c r="Q8" s="122"/>
    </row>
    <row r="9" spans="1:17" s="17" customFormat="1" ht="15.75" customHeight="1" x14ac:dyDescent="0.25">
      <c r="A9" s="9">
        <v>21422</v>
      </c>
      <c r="B9" s="9" t="s">
        <v>25</v>
      </c>
      <c r="C9" s="22" t="s">
        <v>26</v>
      </c>
      <c r="D9" s="5" t="s">
        <v>26</v>
      </c>
      <c r="E9" s="5">
        <v>10</v>
      </c>
      <c r="F9" s="5" t="s">
        <v>16</v>
      </c>
      <c r="G9" s="7">
        <v>3000000</v>
      </c>
      <c r="H9" s="5" t="s">
        <v>19</v>
      </c>
      <c r="I9" s="5">
        <v>168</v>
      </c>
      <c r="J9" s="5">
        <v>26</v>
      </c>
      <c r="K9" s="8">
        <v>0.04</v>
      </c>
      <c r="L9" s="48">
        <v>44238</v>
      </c>
      <c r="M9" s="157" t="s">
        <v>28</v>
      </c>
      <c r="N9" s="158"/>
      <c r="O9" s="158"/>
      <c r="P9" s="158"/>
      <c r="Q9" s="158"/>
    </row>
    <row r="10" spans="1:17" s="17" customFormat="1" ht="15" customHeight="1" thickBot="1" x14ac:dyDescent="0.3">
      <c r="A10" s="12">
        <v>21407</v>
      </c>
      <c r="B10" s="13" t="s">
        <v>18</v>
      </c>
      <c r="C10" s="13" t="s">
        <v>14</v>
      </c>
      <c r="D10" s="3" t="s">
        <v>15</v>
      </c>
      <c r="E10" s="2">
        <v>7</v>
      </c>
      <c r="F10" s="13" t="s">
        <v>16</v>
      </c>
      <c r="G10" s="14">
        <v>3000000</v>
      </c>
      <c r="H10" s="13" t="s">
        <v>17</v>
      </c>
      <c r="I10" s="47">
        <v>171</v>
      </c>
      <c r="J10" s="13">
        <v>21</v>
      </c>
      <c r="K10" s="11">
        <v>0.04</v>
      </c>
      <c r="L10" s="49">
        <v>44203</v>
      </c>
      <c r="M10" s="117" t="s">
        <v>32</v>
      </c>
      <c r="N10" s="118"/>
      <c r="O10" s="118"/>
      <c r="P10" s="118"/>
      <c r="Q10" s="119"/>
    </row>
    <row r="11" spans="1:17" s="17" customFormat="1" ht="15" customHeight="1" thickBot="1" x14ac:dyDescent="0.3">
      <c r="A11" s="113" t="s">
        <v>22</v>
      </c>
      <c r="B11" s="114"/>
      <c r="C11" s="114"/>
      <c r="D11" s="114"/>
      <c r="E11" s="115"/>
      <c r="F11" s="30"/>
      <c r="G11" s="6">
        <f>SUM(G9+G9)</f>
        <v>6000000</v>
      </c>
      <c r="H11" s="4" t="s">
        <v>9</v>
      </c>
      <c r="I11" s="23">
        <f>SUM(I9:I10)</f>
        <v>339</v>
      </c>
      <c r="J11" s="24">
        <f>SUM(J9:J10)</f>
        <v>47</v>
      </c>
      <c r="K11" s="31"/>
      <c r="L11" s="129"/>
      <c r="M11" s="129"/>
      <c r="N11" s="129"/>
      <c r="O11" s="129"/>
      <c r="P11" s="129"/>
      <c r="Q11" s="130"/>
    </row>
    <row r="12" spans="1:17" s="17" customFormat="1" ht="15" customHeight="1" thickBot="1" x14ac:dyDescent="0.3">
      <c r="A12" s="113" t="s">
        <v>23</v>
      </c>
      <c r="B12" s="114"/>
      <c r="C12" s="114"/>
      <c r="D12" s="114"/>
      <c r="E12" s="115"/>
      <c r="F12" s="30"/>
      <c r="G12" s="6">
        <f>G10</f>
        <v>3000000</v>
      </c>
      <c r="H12" s="4" t="s">
        <v>9</v>
      </c>
      <c r="I12" s="25">
        <f>I10</f>
        <v>171</v>
      </c>
      <c r="J12" s="4">
        <v>21</v>
      </c>
      <c r="K12" s="32"/>
      <c r="L12" s="129"/>
      <c r="M12" s="129"/>
      <c r="N12" s="129"/>
      <c r="O12" s="129"/>
      <c r="P12" s="129"/>
      <c r="Q12" s="130"/>
    </row>
    <row r="13" spans="1:17" ht="15" customHeight="1" thickBot="1" x14ac:dyDescent="0.3">
      <c r="A13" s="113" t="s">
        <v>24</v>
      </c>
      <c r="B13" s="114"/>
      <c r="C13" s="114"/>
      <c r="D13" s="114"/>
      <c r="E13" s="115"/>
      <c r="F13" s="30"/>
      <c r="G13" s="6">
        <f>P7-G12</f>
        <v>28740258</v>
      </c>
      <c r="H13" s="33"/>
      <c r="I13" s="34"/>
      <c r="J13" s="34"/>
      <c r="K13" s="34"/>
      <c r="L13" s="35"/>
      <c r="M13" s="35"/>
      <c r="N13" s="35"/>
      <c r="O13" s="35"/>
      <c r="P13" s="35"/>
      <c r="Q13" s="36"/>
    </row>
    <row r="14" spans="1:17" ht="15" customHeight="1" x14ac:dyDescent="0.25">
      <c r="A14" s="10"/>
      <c r="B14" s="10"/>
      <c r="C14" s="10"/>
      <c r="D14" s="10"/>
      <c r="E14" s="10"/>
      <c r="F14" s="10"/>
      <c r="G14" s="16"/>
      <c r="H14" s="10"/>
      <c r="I14" s="10"/>
      <c r="J14" s="10"/>
      <c r="K14" s="10"/>
      <c r="L14" s="10"/>
      <c r="M14" s="15"/>
      <c r="N14" s="10"/>
      <c r="O14" s="10"/>
      <c r="P14" s="10"/>
      <c r="Q14" s="10"/>
    </row>
    <row r="15" spans="1:17" ht="15.75" x14ac:dyDescent="0.25">
      <c r="A15" s="116" t="s">
        <v>21</v>
      </c>
      <c r="B15" s="116"/>
      <c r="C15" s="116"/>
      <c r="D15" s="116"/>
      <c r="E15" s="116"/>
      <c r="F15" s="116"/>
      <c r="G15" s="116"/>
      <c r="H15" s="116"/>
      <c r="I15" s="116"/>
      <c r="J15" s="116"/>
      <c r="K15" s="116"/>
      <c r="L15" s="116"/>
      <c r="M15" s="116"/>
      <c r="N15" s="10"/>
      <c r="O15" s="10"/>
      <c r="P15" s="10"/>
      <c r="Q15" s="10"/>
    </row>
    <row r="16" spans="1:17" ht="15.75" x14ac:dyDescent="0.25">
      <c r="A16" s="116" t="s">
        <v>41</v>
      </c>
      <c r="B16" s="116"/>
      <c r="C16" s="116"/>
      <c r="D16" s="116"/>
      <c r="E16" s="116"/>
      <c r="F16" s="116"/>
      <c r="G16" s="116"/>
      <c r="H16" s="116"/>
      <c r="I16" s="116"/>
      <c r="J16" s="116"/>
      <c r="K16" s="116"/>
      <c r="L16" s="116"/>
      <c r="M16" s="116"/>
    </row>
  </sheetData>
  <mergeCells count="20">
    <mergeCell ref="M7:O7"/>
    <mergeCell ref="M10:Q10"/>
    <mergeCell ref="P7:Q7"/>
    <mergeCell ref="M8:Q8"/>
    <mergeCell ref="A1:Q1"/>
    <mergeCell ref="A2:Q2"/>
    <mergeCell ref="A3:Q3"/>
    <mergeCell ref="A5:Q5"/>
    <mergeCell ref="A16:M16"/>
    <mergeCell ref="A15:M15"/>
    <mergeCell ref="A4:Q4"/>
    <mergeCell ref="A11:E11"/>
    <mergeCell ref="L11:Q11"/>
    <mergeCell ref="A12:E12"/>
    <mergeCell ref="L12:Q12"/>
    <mergeCell ref="A13:E13"/>
    <mergeCell ref="M9:Q9"/>
    <mergeCell ref="M6:P6"/>
    <mergeCell ref="A7:C7"/>
    <mergeCell ref="H7:J7"/>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7_21_21</vt:lpstr>
      <vt:lpstr>6_1_21</vt:lpstr>
      <vt:lpstr>5_1_21</vt:lpstr>
      <vt:lpstr>4_1_21</vt:lpstr>
      <vt:lpstr>3_3_21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 Multifamily Direct Loan Program - Application Log - July 21, 2021</dc:title>
  <dc:creator>TDHCA</dc:creator>
  <cp:keywords>2021-1 Multifamily Direct Loan Program - Application Log - July 21, 2021</cp:keywords>
  <cp:lastModifiedBy>Jason Burr</cp:lastModifiedBy>
  <dcterms:created xsi:type="dcterms:W3CDTF">2021-02-11T18:35:38Z</dcterms:created>
  <dcterms:modified xsi:type="dcterms:W3CDTF">2021-07-22T22:08:27Z</dcterms:modified>
  <cp:category>MFDL</cp:category>
</cp:coreProperties>
</file>