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garoo\sections\mfmu\2020\2020 Web Updates\"/>
    </mc:Choice>
  </mc:AlternateContent>
  <bookViews>
    <workbookView xWindow="-3780" yWindow="630" windowWidth="19320" windowHeight="10830"/>
  </bookViews>
  <sheets>
    <sheet name="4HTC_local_issuer" sheetId="1" r:id="rId1"/>
    <sheet name="4HTC_TDHCA_Bond" sheetId="2" r:id="rId2"/>
    <sheet name="4HTC_local_issuer_closed" sheetId="4" r:id="rId3"/>
    <sheet name="4HTC_TDHCA_Bond_Closed" sheetId="5" r:id="rId4"/>
    <sheet name="Sheet3" sheetId="3" r:id="rId5"/>
  </sheets>
  <calcPr calcId="162913"/>
</workbook>
</file>

<file path=xl/calcChain.xml><?xml version="1.0" encoding="utf-8"?>
<calcChain xmlns="http://schemas.openxmlformats.org/spreadsheetml/2006/main">
  <c r="S18" i="5" l="1"/>
  <c r="S16" i="5"/>
  <c r="S13" i="5"/>
  <c r="P18" i="5"/>
  <c r="O18" i="5"/>
  <c r="N18" i="5"/>
  <c r="L18" i="5"/>
  <c r="P13" i="5"/>
  <c r="O13" i="5"/>
  <c r="N13" i="5"/>
  <c r="L13" i="5"/>
  <c r="U50" i="4"/>
  <c r="U45" i="4"/>
  <c r="U42" i="4"/>
  <c r="U37" i="4"/>
  <c r="U24" i="4"/>
  <c r="U18" i="4"/>
  <c r="U10" i="4"/>
  <c r="U52" i="4"/>
  <c r="O18" i="4"/>
  <c r="O24" i="4"/>
  <c r="O37" i="4"/>
  <c r="O42" i="4"/>
  <c r="O45" i="4"/>
  <c r="O50" i="4"/>
  <c r="O10" i="4"/>
  <c r="O52" i="4"/>
  <c r="N18" i="4"/>
  <c r="N24" i="4"/>
  <c r="N37" i="4"/>
  <c r="N42" i="4"/>
  <c r="N45" i="4"/>
  <c r="N50" i="4"/>
  <c r="N10" i="4"/>
  <c r="N52" i="4"/>
  <c r="L18" i="4"/>
  <c r="L24" i="4"/>
  <c r="L37" i="4"/>
  <c r="L42" i="4"/>
  <c r="L45" i="4"/>
  <c r="L50" i="4"/>
  <c r="L10" i="4"/>
  <c r="L52" i="4"/>
  <c r="P16" i="5"/>
  <c r="O16" i="5"/>
  <c r="N16" i="5"/>
  <c r="L16" i="5"/>
  <c r="U65" i="1"/>
  <c r="O63" i="1"/>
  <c r="N63" i="1"/>
  <c r="L63" i="1"/>
  <c r="S48" i="2"/>
  <c r="L44" i="2"/>
  <c r="N44" i="2"/>
  <c r="O44" i="2"/>
  <c r="P44" i="2"/>
  <c r="P36" i="2"/>
  <c r="O36" i="2"/>
  <c r="N36" i="2"/>
  <c r="L36" i="2"/>
  <c r="L32" i="2"/>
  <c r="N32" i="2"/>
  <c r="O32" i="2"/>
  <c r="P32" i="2"/>
  <c r="P25" i="2"/>
  <c r="O25" i="2"/>
  <c r="N25" i="2"/>
  <c r="L25" i="2"/>
  <c r="P19" i="2"/>
  <c r="P48" i="2"/>
  <c r="O19" i="2"/>
  <c r="N19" i="2"/>
  <c r="L19" i="2"/>
  <c r="L48" i="2"/>
  <c r="O12" i="2"/>
  <c r="O48" i="2"/>
  <c r="N12" i="2"/>
  <c r="L12" i="2"/>
  <c r="L21" i="1"/>
  <c r="L65" i="1"/>
  <c r="N21" i="1"/>
  <c r="N65" i="1"/>
  <c r="O21" i="1"/>
  <c r="O28" i="1"/>
  <c r="O65" i="1"/>
  <c r="N28" i="1"/>
  <c r="L28" i="1"/>
  <c r="L45" i="1"/>
  <c r="N45" i="1"/>
  <c r="O45" i="1"/>
  <c r="O52" i="1"/>
  <c r="N52" i="1"/>
  <c r="L52" i="1"/>
  <c r="L56" i="1"/>
  <c r="N56" i="1"/>
  <c r="O56" i="1"/>
  <c r="N10" i="1"/>
  <c r="L10" i="1"/>
  <c r="L47" i="2"/>
  <c r="O10" i="1"/>
  <c r="P47" i="2"/>
  <c r="O47" i="2"/>
  <c r="N47" i="2"/>
  <c r="N48" i="2"/>
  <c r="P12" i="2"/>
</calcChain>
</file>

<file path=xl/sharedStrings.xml><?xml version="1.0" encoding="utf-8"?>
<sst xmlns="http://schemas.openxmlformats.org/spreadsheetml/2006/main" count="1661" uniqueCount="473">
  <si>
    <t>General</t>
  </si>
  <si>
    <t>Previous TDHCA#</t>
  </si>
  <si>
    <t>City</t>
  </si>
  <si>
    <t>County</t>
  </si>
  <si>
    <t>Region</t>
  </si>
  <si>
    <t>Construction Type</t>
  </si>
  <si>
    <t>Total Units</t>
  </si>
  <si>
    <t>Applicant</t>
  </si>
  <si>
    <t>Applicant Contact</t>
  </si>
  <si>
    <t>Phone</t>
  </si>
  <si>
    <t>Email</t>
  </si>
  <si>
    <t>Bond Issuer</t>
  </si>
  <si>
    <t>Bond Issuer Contact</t>
  </si>
  <si>
    <t>Bond Issuer Phone</t>
  </si>
  <si>
    <t>Target Population</t>
  </si>
  <si>
    <t>Bond Reservation Amount</t>
  </si>
  <si>
    <t>Development Name</t>
  </si>
  <si>
    <t>Development Address</t>
  </si>
  <si>
    <t>Requested HTC Amount</t>
  </si>
  <si>
    <t>Recommended HTC Amount</t>
  </si>
  <si>
    <t>Applicant Phone</t>
  </si>
  <si>
    <t>Applicant Email</t>
  </si>
  <si>
    <t>Total Units:</t>
  </si>
  <si>
    <t>N/A</t>
  </si>
  <si>
    <t>Application Status</t>
  </si>
  <si>
    <t>ZIP Code</t>
  </si>
  <si>
    <t>NC</t>
  </si>
  <si>
    <t>Bond Reservation Date</t>
  </si>
  <si>
    <t>Bond Priority Designation</t>
  </si>
  <si>
    <t>Texas Department of Housing and Community Affairs</t>
  </si>
  <si>
    <t>Non-Competitive (4%) Housing Tax Credit (HTC) Program</t>
  </si>
  <si>
    <t>4% HTC Board Meeting Date</t>
  </si>
  <si>
    <t>Bond Expiration Date</t>
  </si>
  <si>
    <t>Recommended Bond Amount</t>
  </si>
  <si>
    <t xml:space="preserve"> Board Meeting Date</t>
  </si>
  <si>
    <t>TDHCA #</t>
  </si>
  <si>
    <t>*Application received Traditional Carryforward from Bond Review Board</t>
  </si>
  <si>
    <t>Total HTC:</t>
  </si>
  <si>
    <t>Total Bonds Reserved:</t>
  </si>
  <si>
    <t>San Antonio</t>
  </si>
  <si>
    <t>Bexar</t>
  </si>
  <si>
    <t>John Kenny</t>
  </si>
  <si>
    <t>San Antonio Housing Trust Public Finance Corporation</t>
  </si>
  <si>
    <t>Austin</t>
  </si>
  <si>
    <t>Travis</t>
  </si>
  <si>
    <t>(210) 735-2772</t>
  </si>
  <si>
    <t>Austin Affordable PFC, Inc.</t>
  </si>
  <si>
    <t>Ron Kowal</t>
  </si>
  <si>
    <t>(512) 767-7792</t>
  </si>
  <si>
    <t>ronk@hacanet.org</t>
  </si>
  <si>
    <t>12/31/2019*</t>
  </si>
  <si>
    <t>Lord Road Apartments</t>
  </si>
  <si>
    <t>4843 Lord Road</t>
  </si>
  <si>
    <t>Lord Road Apartments, Ltd.</t>
  </si>
  <si>
    <t>johnk@sahousingtrust.org</t>
  </si>
  <si>
    <t>Harris Ridge Apartments</t>
  </si>
  <si>
    <t>SW Corner of Howard Lane and Dessau</t>
  </si>
  <si>
    <t>Harris Ridge Apartments, Ltd.</t>
  </si>
  <si>
    <t>2017 Application Status Log - Local Bond Issuer</t>
  </si>
  <si>
    <t>2017 Application Status Log - TDHCA as Bond Issuer</t>
  </si>
  <si>
    <t>Casas Del Rio/Villa Hermosa</t>
  </si>
  <si>
    <t>700 East Rodrigquez Street</t>
  </si>
  <si>
    <t>Del Rio</t>
  </si>
  <si>
    <t>Val Verde</t>
  </si>
  <si>
    <t>Acq/Rehab</t>
  </si>
  <si>
    <t>Del Rio Housing Facility Corporation</t>
  </si>
  <si>
    <t>Del Rio Casa Hermosa, LP</t>
  </si>
  <si>
    <t>Michelle Grandt</t>
  </si>
  <si>
    <t>(512) 637-1278</t>
  </si>
  <si>
    <t>Michelle@delphihousing.com</t>
  </si>
  <si>
    <t>Cynthia de Luna</t>
  </si>
  <si>
    <t>(830) 774-6506</t>
  </si>
  <si>
    <t>Robert E. Lee Apartments</t>
  </si>
  <si>
    <t>111 W. Travis Street</t>
  </si>
  <si>
    <t>RELEE Preservation Associates, LLC</t>
  </si>
  <si>
    <t>Todd  McClutchy</t>
  </si>
  <si>
    <t>(203) 348-2644</t>
  </si>
  <si>
    <t>todd@groupjhm.com</t>
  </si>
  <si>
    <t>Total HTC/Bonds:</t>
  </si>
  <si>
    <t>Emli at Liberty Crossing</t>
  </si>
  <si>
    <t>Approximately 307 South Goode Road</t>
  </si>
  <si>
    <t>Wilmer</t>
  </si>
  <si>
    <t>Dallas</t>
  </si>
  <si>
    <t>Liberty Crossing TC I, LP</t>
  </si>
  <si>
    <t>Richard Ashton</t>
  </si>
  <si>
    <t>(940) 427-1160</t>
  </si>
  <si>
    <t>rashton@liberty42.com</t>
  </si>
  <si>
    <t>TBD</t>
  </si>
  <si>
    <t>Approved</t>
  </si>
  <si>
    <t>Alton Park</t>
  </si>
  <si>
    <t>5608 and 5650 Azle Avenue</t>
  </si>
  <si>
    <t>Fort Worth</t>
  </si>
  <si>
    <t>Tarrant</t>
  </si>
  <si>
    <t>Trinity River Public Facility Corporation</t>
  </si>
  <si>
    <t>Brian Dennision</t>
  </si>
  <si>
    <t>(817) 333-3400</t>
  </si>
  <si>
    <t>FW Alton Park, LP</t>
  </si>
  <si>
    <t>Lisa Davis</t>
  </si>
  <si>
    <t>(818) 706-0694</t>
  </si>
  <si>
    <t>ldavis@amcalhousing.com</t>
  </si>
  <si>
    <t>Campus Apartments</t>
  </si>
  <si>
    <t>4651-4701 Campus Drive</t>
  </si>
  <si>
    <t>FW Campus Apartments, LP</t>
  </si>
  <si>
    <t>.</t>
  </si>
  <si>
    <t>Terminated</t>
  </si>
  <si>
    <t>Fenix Estates</t>
  </si>
  <si>
    <t>Corner of Hussion Street and Winchester Street</t>
  </si>
  <si>
    <t>Houston</t>
  </si>
  <si>
    <t>Harris</t>
  </si>
  <si>
    <t>Supportive Housing</t>
  </si>
  <si>
    <t>Harris County HFC</t>
  </si>
  <si>
    <t>Horace Allison</t>
  </si>
  <si>
    <t>(713) 689-9580</t>
  </si>
  <si>
    <t>Fenix Esates I, LP</t>
  </si>
  <si>
    <t>horace.allison@hchatexas.org</t>
  </si>
  <si>
    <t>Bridges at Cameron</t>
  </si>
  <si>
    <t>9201 Cameron Road</t>
  </si>
  <si>
    <t>LDG Bridges at Cameron, LP</t>
  </si>
  <si>
    <t>Justin Hartz</t>
  </si>
  <si>
    <t>(512) 351-9352</t>
  </si>
  <si>
    <t>jhartz@ldgdevelopment.com</t>
  </si>
  <si>
    <t>Bridges at Canyon View</t>
  </si>
  <si>
    <t>4506 East William Cannon</t>
  </si>
  <si>
    <t>Elderly Limitation</t>
  </si>
  <si>
    <t>Bridges at Canyon View, LP</t>
  </si>
  <si>
    <t>Pathways at Gaston Place</t>
  </si>
  <si>
    <t>1941 Gaston Place</t>
  </si>
  <si>
    <t>Elderly Preference</t>
  </si>
  <si>
    <t>Pathways at Gaston Place, LP</t>
  </si>
  <si>
    <t>Primrose Village</t>
  </si>
  <si>
    <t>Northeast Corner of East Sugar Cane Drive and Mile 3 1/2 Road West</t>
  </si>
  <si>
    <t>Weslaco</t>
  </si>
  <si>
    <t>Hidalgo</t>
  </si>
  <si>
    <t>Weslaco Housing Opportunities Corporation</t>
  </si>
  <si>
    <t>Ruben Villarreal</t>
  </si>
  <si>
    <t>(956) 969-1538</t>
  </si>
  <si>
    <t>Primrose Village, L.P.</t>
  </si>
  <si>
    <t>ruben.villarreal@cowha.org</t>
  </si>
  <si>
    <t>Commons at Goodnight</t>
  </si>
  <si>
    <t>Nuckols Crossing at Slaughter Lane</t>
  </si>
  <si>
    <t>Lakecrest Village</t>
  </si>
  <si>
    <t>9393 Tidwell Road</t>
  </si>
  <si>
    <t>Houston HFC</t>
  </si>
  <si>
    <t>Jeff Smith</t>
  </si>
  <si>
    <t>(713) 461-2749</t>
  </si>
  <si>
    <t>Ryan Lunderby</t>
  </si>
  <si>
    <t>(763) 354-5634</t>
  </si>
  <si>
    <t>rlunderby@dominiuminc.com</t>
  </si>
  <si>
    <t>Houston Leased Housing Associates V, LLLP</t>
  </si>
  <si>
    <t>Flora Lofts</t>
  </si>
  <si>
    <t>Graham Greene</t>
  </si>
  <si>
    <t>(214) 954-0430</t>
  </si>
  <si>
    <t>ggreene@oglesbygreene.com</t>
  </si>
  <si>
    <t>Flora Street Lofts, Ltd.</t>
  </si>
  <si>
    <t>City of Dallas HFC</t>
  </si>
  <si>
    <t>Karen Schaffner</t>
  </si>
  <si>
    <t>(214) 670-5390</t>
  </si>
  <si>
    <t>2121 Flora Street</t>
  </si>
  <si>
    <t>Heights on Parmer II</t>
  </si>
  <si>
    <t>1524 East Parmer Lane</t>
  </si>
  <si>
    <t>Strategic HFC of Travis County</t>
  </si>
  <si>
    <t>Robert Onion</t>
  </si>
  <si>
    <t>(512) 854-1888</t>
  </si>
  <si>
    <t>Pedcor Investments-2016-CLVIII, L.P.</t>
  </si>
  <si>
    <t>Craig Lintner</t>
  </si>
  <si>
    <t>(317) 208-3769</t>
  </si>
  <si>
    <t>clintner@pedcor.net</t>
  </si>
  <si>
    <t>Manchaca Commons</t>
  </si>
  <si>
    <t>LDG Manchaca Commons, LP</t>
  </si>
  <si>
    <t>12040 Manchaca Road</t>
  </si>
  <si>
    <t>Brooks Manor Apartments</t>
  </si>
  <si>
    <t>444 Jefferson Street</t>
  </si>
  <si>
    <t>West Columbia</t>
  </si>
  <si>
    <t>Brazoria</t>
  </si>
  <si>
    <t>TSAHC</t>
  </si>
  <si>
    <t>David Danenfelzer</t>
  </si>
  <si>
    <t>(512) 477-3562</t>
  </si>
  <si>
    <t>Steele Brooks LLC</t>
  </si>
  <si>
    <t>Paul Moore</t>
  </si>
  <si>
    <t>(303) 226-9111</t>
  </si>
  <si>
    <t>pmoore@steelellc.com</t>
  </si>
  <si>
    <t>Sphinx at Sierra Vista</t>
  </si>
  <si>
    <t>2942 South Riverside Drive</t>
  </si>
  <si>
    <t>Tarrant County HFC</t>
  </si>
  <si>
    <t>Patricia Ward</t>
  </si>
  <si>
    <t>(817) 850-7940</t>
  </si>
  <si>
    <t>Riverside Senior Investments, LP</t>
  </si>
  <si>
    <t>Jay Oji</t>
  </si>
  <si>
    <t>(214) 342-1400</t>
  </si>
  <si>
    <t>jay@sdcus.com</t>
  </si>
  <si>
    <t>Creekview Apartment Homes</t>
  </si>
  <si>
    <t>Old Manor Road and Crainway Drive</t>
  </si>
  <si>
    <t>(512) 480-8245</t>
  </si>
  <si>
    <t>TX Creekview Apartments, LP</t>
  </si>
  <si>
    <t>Melissa Adami</t>
  </si>
  <si>
    <t>(972) 701-5558</t>
  </si>
  <si>
    <t>Madami@rise-residential.com</t>
  </si>
  <si>
    <t>Silver Gardens</t>
  </si>
  <si>
    <t>Owen Metz</t>
  </si>
  <si>
    <t>The Brookwood</t>
  </si>
  <si>
    <t>St. Johns Apartments</t>
  </si>
  <si>
    <t>Joel Pollack</t>
  </si>
  <si>
    <t>(210) 354-3705</t>
  </si>
  <si>
    <t>Joel@210dg.com</t>
  </si>
  <si>
    <t>222 East Mitchell Street</t>
  </si>
  <si>
    <t>Medio Springs Ranch</t>
  </si>
  <si>
    <t>Bexar County HFC</t>
  </si>
  <si>
    <t>Mike Hogan</t>
  </si>
  <si>
    <t>(210) 682-1500</t>
  </si>
  <si>
    <t>mhogan@hoganre.com</t>
  </si>
  <si>
    <t>1530 Marbach Oaks</t>
  </si>
  <si>
    <t>Palladium Glenn Heights</t>
  </si>
  <si>
    <t>Glenn Heights</t>
  </si>
  <si>
    <t>Ellis</t>
  </si>
  <si>
    <t>Northeast Quadrant of Hampton and Ovilla Road</t>
  </si>
  <si>
    <t>Thomas E. Huth</t>
  </si>
  <si>
    <t>tom@palladiumusa.com</t>
  </si>
  <si>
    <t>(972) 774-4400</t>
  </si>
  <si>
    <t>ometz@dominiuminc.com</t>
  </si>
  <si>
    <t>(763) 354-5500</t>
  </si>
  <si>
    <t>2620 Ruidosa Avenue</t>
  </si>
  <si>
    <t>SW Corner Richland Hills Dr &amp; Ingram Rd</t>
  </si>
  <si>
    <t>Dallas Leased Housing Associates IV, LLP</t>
  </si>
  <si>
    <t>Palladium Glenn Heights, Ltd.</t>
  </si>
  <si>
    <t>NC and Adaptive Reuse</t>
  </si>
  <si>
    <t>222 Mitchell Redevelopment, LP</t>
  </si>
  <si>
    <t>Westover Senior P3, LP</t>
  </si>
  <si>
    <t>Medio Springs, LP</t>
  </si>
  <si>
    <t>Tina Smith Dean</t>
  </si>
  <si>
    <t>(210) 335-2455</t>
  </si>
  <si>
    <t>Pre-Application</t>
  </si>
  <si>
    <t>Crosby Plaza</t>
  </si>
  <si>
    <t>6616 FM 2100</t>
  </si>
  <si>
    <t>Crosby</t>
  </si>
  <si>
    <t>Crosby Plaza 34 LLC</t>
  </si>
  <si>
    <t>Christian Szymczak</t>
  </si>
  <si>
    <t>(310) 698-0739</t>
  </si>
  <si>
    <t>christian@thinkhousingdev.com</t>
  </si>
  <si>
    <t>Springs Apartments</t>
  </si>
  <si>
    <t>4702 Ambassador Way</t>
  </si>
  <si>
    <t>Balch Springs</t>
  </si>
  <si>
    <t>LDG Springs Apartments, LP</t>
  </si>
  <si>
    <t>(512) 351-9335</t>
  </si>
  <si>
    <t>Casa Brendan</t>
  </si>
  <si>
    <t>1300 W. Hyman St.</t>
  </si>
  <si>
    <t>Stephenville</t>
  </si>
  <si>
    <t>Erath</t>
  </si>
  <si>
    <t>CB Affordable Preservation, L.P.</t>
  </si>
  <si>
    <t>Wes Larmore</t>
  </si>
  <si>
    <t>(213) 634-1566</t>
  </si>
  <si>
    <t>Wlarmore@Related.com</t>
  </si>
  <si>
    <t>Nuestro Hogar</t>
  </si>
  <si>
    <t>709 Magnolia St.</t>
  </si>
  <si>
    <t>Arlington</t>
  </si>
  <si>
    <t>NH Affordable Preservation, L.P.</t>
  </si>
  <si>
    <t>Casa Inc.</t>
  </si>
  <si>
    <t>3201 Sondra Dr.</t>
  </si>
  <si>
    <t>CI Affordable Preservation, L.P.</t>
  </si>
  <si>
    <t>Albany Village</t>
  </si>
  <si>
    <t>325 S Hwy 6</t>
  </si>
  <si>
    <t>Albany</t>
  </si>
  <si>
    <t>Shackelford</t>
  </si>
  <si>
    <t xml:space="preserve">TBD </t>
  </si>
  <si>
    <t>THF Albany Village, LLC</t>
  </si>
  <si>
    <t>Bastrop Oak Grove</t>
  </si>
  <si>
    <t>1910 Wilson Street</t>
  </si>
  <si>
    <t>Bastrop</t>
  </si>
  <si>
    <t>THF Bastrop Oak Grove, LLC</t>
  </si>
  <si>
    <t>Bay City</t>
  </si>
  <si>
    <t>3301 Royal Street</t>
  </si>
  <si>
    <t>Baytown</t>
  </si>
  <si>
    <t>THF Bay City Village, LLC</t>
  </si>
  <si>
    <t>Burk Village</t>
  </si>
  <si>
    <t>716 Park Street</t>
  </si>
  <si>
    <t>Burkburnett</t>
  </si>
  <si>
    <t>Wichita</t>
  </si>
  <si>
    <t>THF Burk Village, LLC</t>
  </si>
  <si>
    <t>Castroville Village</t>
  </si>
  <si>
    <t>1410 Naples Street</t>
  </si>
  <si>
    <t>Castroville</t>
  </si>
  <si>
    <t>Medina</t>
  </si>
  <si>
    <t>THF Castroville Village, LLC</t>
  </si>
  <si>
    <t>Electra Village</t>
  </si>
  <si>
    <t>100 South Prairie Circle</t>
  </si>
  <si>
    <t>Electra</t>
  </si>
  <si>
    <t>THF Electra Village, LLC</t>
  </si>
  <si>
    <t>Elgin Meadowpark</t>
  </si>
  <si>
    <t>401 N. Highway 95</t>
  </si>
  <si>
    <t>Elgin</t>
  </si>
  <si>
    <t>THF Elgin Meadowpark, LLC</t>
  </si>
  <si>
    <t>THF Evant Tom Sawyer Place, LLC</t>
  </si>
  <si>
    <t>Evant Tom Sawyer Place</t>
  </si>
  <si>
    <t>411 Tom Sawyer Street</t>
  </si>
  <si>
    <t>Evant</t>
  </si>
  <si>
    <t>Coryell</t>
  </si>
  <si>
    <t>Hondo Brian</t>
  </si>
  <si>
    <t>231 Stage Coach Drive</t>
  </si>
  <si>
    <t>Hondo</t>
  </si>
  <si>
    <t>THF Hondo Brian Place, LLC</t>
  </si>
  <si>
    <t>Hondo Gardens</t>
  </si>
  <si>
    <t>3100 Avenue Q</t>
  </si>
  <si>
    <t>THF Hondo Gardens, LLC</t>
  </si>
  <si>
    <t>Lampasas Gardens</t>
  </si>
  <si>
    <t>1311 Plum Street</t>
  </si>
  <si>
    <t>Lampasas</t>
  </si>
  <si>
    <t>THF Lampasas Gardens, LLC</t>
  </si>
  <si>
    <t>Lantana Apartments</t>
  </si>
  <si>
    <t>2200 North Adams Street</t>
  </si>
  <si>
    <t>Beeville</t>
  </si>
  <si>
    <t>Bee</t>
  </si>
  <si>
    <t>THF Lantana Apartments, LLC</t>
  </si>
  <si>
    <t>Pflugerville Meadows</t>
  </si>
  <si>
    <t>201 Meadow Lane</t>
  </si>
  <si>
    <t>Pflugerville</t>
  </si>
  <si>
    <t>THF Pflugerville Meadows, LLC</t>
  </si>
  <si>
    <t>Round Rock Oak Grove</t>
  </si>
  <si>
    <t>900 Westwood Drive</t>
  </si>
  <si>
    <t>Round Rock</t>
  </si>
  <si>
    <t>Williamson</t>
  </si>
  <si>
    <t>THF Round Rock Oak Grove, LLC</t>
  </si>
  <si>
    <t>Saltgrass Landing</t>
  </si>
  <si>
    <t>1602 South Church Street</t>
  </si>
  <si>
    <t>Rockport</t>
  </si>
  <si>
    <t>Aransas</t>
  </si>
  <si>
    <t>THF Saltgrass Landing, LLC</t>
  </si>
  <si>
    <t>6/29/2017*</t>
  </si>
  <si>
    <t>*Pre-Applications being presented to the Board for consideration of an Inducement Resolution.</t>
  </si>
  <si>
    <t>Woodland Apartments</t>
  </si>
  <si>
    <t>150 / 170 Medical Drive</t>
  </si>
  <si>
    <t>Boerne</t>
  </si>
  <si>
    <t>Kendall</t>
  </si>
  <si>
    <t xml:space="preserve">New Construction </t>
  </si>
  <si>
    <t>Woodland Redevelopment, LP</t>
  </si>
  <si>
    <t>joel@210dg.com</t>
  </si>
  <si>
    <t>Liv at Boerne</t>
  </si>
  <si>
    <t>3 Shooting Club Drive</t>
  </si>
  <si>
    <t>LIV Boerne Hills, LP</t>
  </si>
  <si>
    <t>Capital Area HFC</t>
  </si>
  <si>
    <t>Jim Shaw</t>
  </si>
  <si>
    <t>(512) 347-9903</t>
  </si>
  <si>
    <t>Spring Gardens</t>
  </si>
  <si>
    <t>4540 Lasater Road</t>
  </si>
  <si>
    <t>LDG Spring Gardens, LP</t>
  </si>
  <si>
    <t>Canyons at 45 West</t>
  </si>
  <si>
    <t>Amarillo</t>
  </si>
  <si>
    <t>Randall</t>
  </si>
  <si>
    <t>4101 SW 45th Avenue</t>
  </si>
  <si>
    <t>Panhandle Regional HFC</t>
  </si>
  <si>
    <t>Michael Carr</t>
  </si>
  <si>
    <t>(806) 310-5800</t>
  </si>
  <si>
    <t>Canyons TC, LLC</t>
  </si>
  <si>
    <t>Scott Pickett</t>
  </si>
  <si>
    <t>(310) 788-3445</t>
  </si>
  <si>
    <t>scott@postinvestmentgroup.com</t>
  </si>
  <si>
    <t>Chelsea Apartments</t>
  </si>
  <si>
    <t>Commissioner's Corner II</t>
  </si>
  <si>
    <t>600 Chelsea</t>
  </si>
  <si>
    <t>El Paso</t>
  </si>
  <si>
    <t>Alamito Public Facilities Corp.</t>
  </si>
  <si>
    <t>Art Provenghi</t>
  </si>
  <si>
    <t>(915) 849-3709</t>
  </si>
  <si>
    <t>EP Chelsea, LP</t>
  </si>
  <si>
    <t>Tom Deloye</t>
  </si>
  <si>
    <t>(915) 849-3813</t>
  </si>
  <si>
    <t>tdeloye@hacep.org</t>
  </si>
  <si>
    <t>Southern part of 10700 Montana Avenue</t>
  </si>
  <si>
    <t>NC and Acq/Rehab</t>
  </si>
  <si>
    <t>EP Commissioner's Corner II, LP</t>
  </si>
  <si>
    <t>Villa Americana</t>
  </si>
  <si>
    <t>5901 Selinsky Street</t>
  </si>
  <si>
    <t>Villa Americana Housing Partners, LP</t>
  </si>
  <si>
    <t>Melissa Giacona</t>
  </si>
  <si>
    <t>(832) 941-5341</t>
  </si>
  <si>
    <t>apps@itexgrp.com</t>
  </si>
  <si>
    <t>Housing First Oaks Springs</t>
  </si>
  <si>
    <t>3000 Oaks Springs</t>
  </si>
  <si>
    <t>Austin HFC</t>
  </si>
  <si>
    <t>David Potter</t>
  </si>
  <si>
    <t>(512) 974-3192</t>
  </si>
  <si>
    <t>Housing First Oak Springs, LP</t>
  </si>
  <si>
    <t>David Evans</t>
  </si>
  <si>
    <t>(512) 440-4031</t>
  </si>
  <si>
    <t>david.evans@atcic.org</t>
  </si>
  <si>
    <t>20.000.000</t>
  </si>
  <si>
    <t>Withdrawn</t>
  </si>
  <si>
    <t>Valle Verde</t>
  </si>
  <si>
    <t>Sandoval</t>
  </si>
  <si>
    <t>Del Valle 969</t>
  </si>
  <si>
    <t>14011 FM 1969</t>
  </si>
  <si>
    <t>Del Valle 969 Apartments Ltd.</t>
  </si>
  <si>
    <t>patrick.b.howard@traviscountytx.gov</t>
  </si>
  <si>
    <t>Patrick Howard</t>
  </si>
  <si>
    <t>224 S. Ascarate Street</t>
  </si>
  <si>
    <t>EP Sandoval Two, LP</t>
  </si>
  <si>
    <t>5353 Ridge Street</t>
  </si>
  <si>
    <t xml:space="preserve">Approved </t>
  </si>
  <si>
    <t>Lakeview Senior Living</t>
  </si>
  <si>
    <t>5314 Chiesa Road</t>
  </si>
  <si>
    <t>Rowlett</t>
  </si>
  <si>
    <t>City of Rowlett HFC</t>
  </si>
  <si>
    <t>1/15/52018</t>
  </si>
  <si>
    <t>Melissa Fisher</t>
  </si>
  <si>
    <t>mfisher@rise-residential.com</t>
  </si>
  <si>
    <t>TX Lakeview Seniors, LP</t>
  </si>
  <si>
    <t>Mark Malveaux</t>
  </si>
  <si>
    <t>(214) 754-9221</t>
  </si>
  <si>
    <t>Trails at Leon Creek</t>
  </si>
  <si>
    <t>Jean Latsha</t>
  </si>
  <si>
    <t>(317) 208-3767</t>
  </si>
  <si>
    <t>jlatsha@pedcor.net</t>
  </si>
  <si>
    <t>7615 Bandera Road</t>
  </si>
  <si>
    <t>Pedcor Investments - 2016- CLVI, LP</t>
  </si>
  <si>
    <t>McKinney Falls</t>
  </si>
  <si>
    <t>Austin ETJ</t>
  </si>
  <si>
    <t>Travis County HFC</t>
  </si>
  <si>
    <t>6609 McKinney Falls Parkway</t>
  </si>
  <si>
    <t>AMTEX McKinney Fund, LP</t>
  </si>
  <si>
    <t>Andrea Shields</t>
  </si>
  <si>
    <t>(512) 854-9116</t>
  </si>
  <si>
    <t>David Yarden</t>
  </si>
  <si>
    <t>dyarden@amcalhousing.com</t>
  </si>
  <si>
    <t>Boyce Lane</t>
  </si>
  <si>
    <t>Parmer Lane at Boyce Lane</t>
  </si>
  <si>
    <t>TX Parmer Austin CCF, LP</t>
  </si>
  <si>
    <t>Commons at Manor Village</t>
  </si>
  <si>
    <t>Manor</t>
  </si>
  <si>
    <t>Elderly</t>
  </si>
  <si>
    <t>LDG Commons at Manor Village, LP</t>
  </si>
  <si>
    <t>Vista on Gessner</t>
  </si>
  <si>
    <t>6005-6525 S. Gessner Road</t>
  </si>
  <si>
    <t>Dalcor Gessner, Ltd.</t>
  </si>
  <si>
    <t>Dale Dodson</t>
  </si>
  <si>
    <t>(972) 769-2002</t>
  </si>
  <si>
    <t>ddondson@dalcorcompanies.com</t>
  </si>
  <si>
    <t>The Preserve at Hunters Crossing</t>
  </si>
  <si>
    <t xml:space="preserve">200 block of Hunters Crossing Blvd. </t>
  </si>
  <si>
    <t>New Construction</t>
  </si>
  <si>
    <t>The Preserve at Hunters Crossing, L.P.</t>
  </si>
  <si>
    <t>Lucille Jones</t>
  </si>
  <si>
    <t>(830) 257-5323</t>
  </si>
  <si>
    <t>ljones@macdonald-companies.com</t>
  </si>
  <si>
    <t xml:space="preserve"> </t>
  </si>
  <si>
    <t>Closed</t>
  </si>
  <si>
    <t>Was not induced</t>
  </si>
  <si>
    <t>U.S Hwy 290 and Loop 212</t>
  </si>
  <si>
    <t>The Nightingale at Goodnight Ranch</t>
  </si>
  <si>
    <t>5900 Charles Merle Drive</t>
  </si>
  <si>
    <t>(512)974-3192</t>
  </si>
  <si>
    <t>Austin DMA Housing III, LLC</t>
  </si>
  <si>
    <t>Janine Sisak</t>
  </si>
  <si>
    <t>(512) 328-3232</t>
  </si>
  <si>
    <t>janines@dmacompanies.com</t>
  </si>
  <si>
    <t>Sabine Place</t>
  </si>
  <si>
    <t>1215 Terminal Road</t>
  </si>
  <si>
    <t>FW Steele Sabine Place, LLC</t>
  </si>
  <si>
    <t>Sunrise Orchard Apartments</t>
  </si>
  <si>
    <t>5300 Sunrise Road</t>
  </si>
  <si>
    <t>Sunrise Orchard, LP</t>
  </si>
  <si>
    <t>Dr. Adriana Tamez</t>
  </si>
  <si>
    <t>(713) 640-3789</t>
  </si>
  <si>
    <t>adriana.tamez@tejanocenter.org</t>
  </si>
  <si>
    <t>1221 E San Antonio Avenue</t>
  </si>
  <si>
    <t>Sun Plaza Apartments</t>
  </si>
  <si>
    <t>EP Sun Plaza, LP</t>
  </si>
  <si>
    <t>Hills at Leander</t>
  </si>
  <si>
    <t>Ina Spokas</t>
  </si>
  <si>
    <t>(512) 689-3343</t>
  </si>
  <si>
    <t>ina.spokas@cgdeveopment.com</t>
  </si>
  <si>
    <t>Hills at Leander, LP</t>
  </si>
  <si>
    <t>NW of Woodview Drive and 183A Frontage Road</t>
  </si>
  <si>
    <t>Leander</t>
  </si>
  <si>
    <t>Updated as of April 12, 2018</t>
  </si>
  <si>
    <t>Updated as of March 12,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</si>
</sst>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6" formatCode="&quot;$&quot;#,##0"/>
    <numFmt numFmtId="169" formatCode="[$-409]d\-mmm\-yy;@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indent="8"/>
    </xf>
    <xf numFmtId="0" fontId="3" fillId="0" borderId="0" xfId="0" applyFont="1" applyAlignment="1">
      <alignment horizontal="left" indent="8"/>
    </xf>
    <xf numFmtId="0" fontId="0" fillId="0" borderId="0" xfId="0" applyAlignment="1">
      <alignment horizontal="left" indent="8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66" fontId="7" fillId="0" borderId="0" xfId="2" applyNumberFormat="1" applyFont="1" applyBorder="1"/>
    <xf numFmtId="169" fontId="0" fillId="0" borderId="0" xfId="0" applyNumberFormat="1" applyAlignment="1">
      <alignment horizontal="center"/>
    </xf>
    <xf numFmtId="169" fontId="4" fillId="0" borderId="0" xfId="0" applyNumberFormat="1" applyFont="1"/>
    <xf numFmtId="0" fontId="7" fillId="2" borderId="1" xfId="1" applyFont="1" applyFill="1" applyBorder="1" applyAlignment="1">
      <alignment horizontal="center" wrapText="1"/>
    </xf>
    <xf numFmtId="0" fontId="8" fillId="0" borderId="2" xfId="2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center" wrapText="1"/>
    </xf>
    <xf numFmtId="14" fontId="8" fillId="0" borderId="2" xfId="2" applyNumberFormat="1" applyFont="1" applyFill="1" applyBorder="1" applyAlignment="1">
      <alignment horizontal="center" wrapText="1"/>
    </xf>
    <xf numFmtId="0" fontId="8" fillId="0" borderId="2" xfId="2" applyFont="1" applyFill="1" applyBorder="1" applyAlignment="1">
      <alignment wrapText="1"/>
    </xf>
    <xf numFmtId="166" fontId="8" fillId="0" borderId="2" xfId="2" applyNumberFormat="1" applyFont="1" applyFill="1" applyBorder="1" applyAlignment="1">
      <alignment horizontal="right" wrapText="1"/>
    </xf>
    <xf numFmtId="14" fontId="8" fillId="0" borderId="0" xfId="2" applyNumberFormat="1" applyFont="1" applyFill="1" applyBorder="1" applyAlignment="1">
      <alignment horizontal="center" wrapText="1"/>
    </xf>
    <xf numFmtId="0" fontId="8" fillId="0" borderId="0" xfId="2" applyFont="1" applyFill="1" applyBorder="1" applyAlignment="1">
      <alignment wrapText="1"/>
    </xf>
    <xf numFmtId="0" fontId="7" fillId="0" borderId="0" xfId="2" applyFont="1" applyFill="1" applyBorder="1" applyAlignment="1">
      <alignment horizontal="center" wrapText="1"/>
    </xf>
    <xf numFmtId="166" fontId="7" fillId="0" borderId="0" xfId="2" applyNumberFormat="1" applyFont="1" applyFill="1" applyBorder="1" applyAlignment="1">
      <alignment horizontal="right" wrapText="1"/>
    </xf>
    <xf numFmtId="166" fontId="8" fillId="0" borderId="0" xfId="2" applyNumberFormat="1" applyFont="1" applyFill="1" applyBorder="1" applyAlignment="1">
      <alignment horizontal="right" wrapText="1"/>
    </xf>
    <xf numFmtId="3" fontId="7" fillId="0" borderId="0" xfId="2" applyNumberFormat="1" applyFont="1" applyFill="1" applyBorder="1" applyAlignment="1">
      <alignment horizontal="center" wrapText="1"/>
    </xf>
    <xf numFmtId="0" fontId="4" fillId="0" borderId="2" xfId="0" applyFont="1" applyBorder="1"/>
    <xf numFmtId="166" fontId="8" fillId="0" borderId="2" xfId="2" applyNumberFormat="1" applyFont="1" applyFill="1" applyBorder="1"/>
    <xf numFmtId="3" fontId="8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/>
    <xf numFmtId="3" fontId="8" fillId="0" borderId="2" xfId="2" applyNumberFormat="1" applyFont="1" applyFill="1" applyBorder="1" applyAlignment="1">
      <alignment horizontal="center" wrapText="1"/>
    </xf>
    <xf numFmtId="0" fontId="4" fillId="0" borderId="2" xfId="0" applyFont="1" applyFill="1" applyBorder="1"/>
    <xf numFmtId="166" fontId="8" fillId="0" borderId="2" xfId="2" applyNumberFormat="1" applyFont="1" applyFill="1" applyBorder="1" applyAlignment="1">
      <alignment horizontal="center" wrapText="1"/>
    </xf>
    <xf numFmtId="166" fontId="8" fillId="0" borderId="0" xfId="2" applyNumberFormat="1" applyFont="1" applyFill="1" applyBorder="1" applyAlignment="1">
      <alignment horizontal="center" wrapText="1"/>
    </xf>
    <xf numFmtId="166" fontId="5" fillId="0" borderId="0" xfId="0" applyNumberFormat="1" applyFont="1" applyAlignment="1">
      <alignment horizontal="center"/>
    </xf>
    <xf numFmtId="6" fontId="8" fillId="0" borderId="2" xfId="2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169" fontId="0" fillId="0" borderId="0" xfId="0" applyNumberFormat="1" applyFill="1" applyAlignment="1">
      <alignment horizontal="center"/>
    </xf>
    <xf numFmtId="166" fontId="8" fillId="0" borderId="0" xfId="2" applyNumberFormat="1" applyFont="1" applyFill="1" applyBorder="1"/>
    <xf numFmtId="0" fontId="8" fillId="0" borderId="2" xfId="3" applyFont="1" applyFill="1" applyBorder="1" applyAlignment="1">
      <alignment horizontal="center" wrapText="1"/>
    </xf>
    <xf numFmtId="0" fontId="9" fillId="0" borderId="2" xfId="3" applyFont="1" applyFill="1" applyBorder="1" applyAlignment="1">
      <alignment horizontal="center" wrapText="1"/>
    </xf>
    <xf numFmtId="14" fontId="8" fillId="0" borderId="2" xfId="3" applyNumberFormat="1" applyFont="1" applyFill="1" applyBorder="1" applyAlignment="1">
      <alignment horizontal="center" wrapText="1"/>
    </xf>
    <xf numFmtId="0" fontId="8" fillId="0" borderId="2" xfId="3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/>
    </xf>
    <xf numFmtId="166" fontId="8" fillId="0" borderId="2" xfId="3" applyNumberFormat="1" applyFont="1" applyFill="1" applyBorder="1" applyAlignment="1">
      <alignment horizontal="right"/>
    </xf>
    <xf numFmtId="166" fontId="8" fillId="0" borderId="2" xfId="3" applyNumberFormat="1" applyFont="1" applyFill="1" applyBorder="1" applyAlignment="1">
      <alignment horizontal="right" wrapText="1"/>
    </xf>
    <xf numFmtId="14" fontId="9" fillId="0" borderId="2" xfId="3" applyNumberFormat="1" applyFont="1" applyFill="1" applyBorder="1" applyAlignment="1">
      <alignment horizontal="center" wrapText="1"/>
    </xf>
    <xf numFmtId="166" fontId="9" fillId="0" borderId="2" xfId="3" applyNumberFormat="1" applyFont="1" applyFill="1" applyBorder="1" applyAlignment="1">
      <alignment horizontal="center" wrapText="1"/>
    </xf>
    <xf numFmtId="1" fontId="9" fillId="0" borderId="2" xfId="3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 wrapText="1"/>
    </xf>
    <xf numFmtId="14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wrapText="1"/>
    </xf>
    <xf numFmtId="0" fontId="7" fillId="0" borderId="0" xfId="3" applyFont="1" applyFill="1" applyBorder="1" applyAlignment="1">
      <alignment horizontal="center" wrapText="1"/>
    </xf>
    <xf numFmtId="3" fontId="7" fillId="0" borderId="0" xfId="3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right"/>
    </xf>
    <xf numFmtId="166" fontId="7" fillId="0" borderId="0" xfId="3" applyNumberFormat="1" applyFont="1" applyFill="1" applyBorder="1"/>
    <xf numFmtId="14" fontId="8" fillId="0" borderId="2" xfId="3" applyNumberFormat="1" applyFont="1" applyFill="1" applyBorder="1" applyAlignment="1">
      <alignment horizontal="center"/>
    </xf>
    <xf numFmtId="0" fontId="8" fillId="0" borderId="2" xfId="3" applyFont="1" applyFill="1" applyBorder="1" applyAlignment="1">
      <alignment wrapText="1"/>
    </xf>
    <xf numFmtId="166" fontId="8" fillId="0" borderId="2" xfId="3" applyNumberFormat="1" applyFont="1" applyFill="1" applyBorder="1"/>
    <xf numFmtId="166" fontId="8" fillId="0" borderId="2" xfId="3" applyNumberFormat="1" applyFont="1" applyFill="1" applyBorder="1" applyAlignment="1">
      <alignment horizontal="center" wrapText="1"/>
    </xf>
    <xf numFmtId="0" fontId="4" fillId="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4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right"/>
    </xf>
    <xf numFmtId="0" fontId="7" fillId="2" borderId="3" xfId="1" applyFont="1" applyFill="1" applyBorder="1" applyAlignment="1">
      <alignment horizontal="center" wrapText="1"/>
    </xf>
    <xf numFmtId="0" fontId="7" fillId="2" borderId="3" xfId="3" applyFont="1" applyFill="1" applyBorder="1" applyAlignment="1">
      <alignment horizontal="center" wrapText="1"/>
    </xf>
    <xf numFmtId="169" fontId="7" fillId="2" borderId="3" xfId="3" applyNumberFormat="1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wrapText="1"/>
    </xf>
    <xf numFmtId="169" fontId="8" fillId="0" borderId="2" xfId="3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14" fontId="8" fillId="0" borderId="2" xfId="1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6" fontId="7" fillId="0" borderId="0" xfId="2" applyNumberFormat="1" applyFont="1" applyFill="1" applyBorder="1" applyAlignment="1">
      <alignment horizontal="center" wrapText="1"/>
    </xf>
    <xf numFmtId="166" fontId="7" fillId="0" borderId="0" xfId="3" applyNumberFormat="1" applyFont="1" applyFill="1" applyBorder="1" applyAlignment="1">
      <alignment horizontal="center"/>
    </xf>
    <xf numFmtId="0" fontId="0" fillId="0" borderId="0" xfId="0" applyBorder="1" applyAlignment="1"/>
    <xf numFmtId="0" fontId="10" fillId="0" borderId="0" xfId="0" applyFont="1" applyBorder="1" applyAlignment="1">
      <alignment horizontal="left"/>
    </xf>
    <xf numFmtId="0" fontId="5" fillId="0" borderId="0" xfId="0" applyFont="1" applyAlignment="1">
      <alignment horizontal="right" wrapText="1"/>
    </xf>
    <xf numFmtId="0" fontId="11" fillId="0" borderId="0" xfId="0" applyFont="1" applyAlignment="1">
      <alignment horizontal="left"/>
    </xf>
    <xf numFmtId="0" fontId="12" fillId="0" borderId="4" xfId="0" applyFont="1" applyFill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3" fillId="0" borderId="4" xfId="0" applyFont="1" applyFill="1" applyBorder="1" applyAlignment="1">
      <alignment horizontal="left" vertical="top"/>
    </xf>
  </cellXfs>
  <cellStyles count="4">
    <cellStyle name="Normal" xfId="0" builtinId="0"/>
    <cellStyle name="Normal_4HTC_local_issuer" xfId="1"/>
    <cellStyle name="Normal_4HTC_local_issuer_1" xfId="2"/>
    <cellStyle name="Normal_4HTC_TDHCA_Bond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5</xdr:row>
      <xdr:rowOff>161925</xdr:rowOff>
    </xdr:to>
    <xdr:pic>
      <xdr:nvPicPr>
        <xdr:cNvPr id="2003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552450</xdr:colOff>
      <xdr:row>5</xdr:row>
      <xdr:rowOff>19050</xdr:rowOff>
    </xdr:to>
    <xdr:pic>
      <xdr:nvPicPr>
        <xdr:cNvPr id="3007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11049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5</xdr:row>
      <xdr:rowOff>161925</xdr:rowOff>
    </xdr:to>
    <xdr:pic>
      <xdr:nvPicPr>
        <xdr:cNvPr id="3083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552450</xdr:colOff>
      <xdr:row>5</xdr:row>
      <xdr:rowOff>19050</xdr:rowOff>
    </xdr:to>
    <xdr:pic>
      <xdr:nvPicPr>
        <xdr:cNvPr id="4107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11049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hartz@ldgdevelopment.com" TargetMode="External"/><Relationship Id="rId13" Type="http://schemas.openxmlformats.org/officeDocument/2006/relationships/hyperlink" Target="mailto:mfisher@rise-residential.com" TargetMode="External"/><Relationship Id="rId18" Type="http://schemas.openxmlformats.org/officeDocument/2006/relationships/hyperlink" Target="mailto:ina.spokas@cgdeveopment.com" TargetMode="External"/><Relationship Id="rId3" Type="http://schemas.openxmlformats.org/officeDocument/2006/relationships/hyperlink" Target="mailto:horace.allison@hchatexas.org" TargetMode="External"/><Relationship Id="rId7" Type="http://schemas.openxmlformats.org/officeDocument/2006/relationships/hyperlink" Target="mailto:jhartz@ldgdevelopment.com" TargetMode="External"/><Relationship Id="rId12" Type="http://schemas.openxmlformats.org/officeDocument/2006/relationships/hyperlink" Target="mailto:dyarden@amcalhousing.com" TargetMode="External"/><Relationship Id="rId17" Type="http://schemas.openxmlformats.org/officeDocument/2006/relationships/hyperlink" Target="mailto:adriana.tamez@tejanocenter.org" TargetMode="External"/><Relationship Id="rId2" Type="http://schemas.openxmlformats.org/officeDocument/2006/relationships/hyperlink" Target="mailto:ldavis@amcalhousing.com" TargetMode="External"/><Relationship Id="rId16" Type="http://schemas.openxmlformats.org/officeDocument/2006/relationships/hyperlink" Target="mailto:mfisher@rise-residential.com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ldavis@amcalhousing.com" TargetMode="External"/><Relationship Id="rId6" Type="http://schemas.openxmlformats.org/officeDocument/2006/relationships/hyperlink" Target="mailto:ruben.villarreal@cowha.org" TargetMode="External"/><Relationship Id="rId11" Type="http://schemas.openxmlformats.org/officeDocument/2006/relationships/hyperlink" Target="mailto:jlatsha@pedcor.net" TargetMode="External"/><Relationship Id="rId5" Type="http://schemas.openxmlformats.org/officeDocument/2006/relationships/hyperlink" Target="mailto:jhartz@ldgdevelopment.com" TargetMode="External"/><Relationship Id="rId15" Type="http://schemas.openxmlformats.org/officeDocument/2006/relationships/hyperlink" Target="mailto:janines@dmacompanies.com" TargetMode="External"/><Relationship Id="rId10" Type="http://schemas.openxmlformats.org/officeDocument/2006/relationships/hyperlink" Target="mailto:david.evans@atcic.or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jhartz@ldgdevelopment.com" TargetMode="External"/><Relationship Id="rId9" Type="http://schemas.openxmlformats.org/officeDocument/2006/relationships/hyperlink" Target="mailto:jhartz@ldgdevelopment.com" TargetMode="External"/><Relationship Id="rId14" Type="http://schemas.openxmlformats.org/officeDocument/2006/relationships/hyperlink" Target="mailto:jhartz@ldgdevelopment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jones@macdonald-companies.com" TargetMode="External"/><Relationship Id="rId2" Type="http://schemas.openxmlformats.org/officeDocument/2006/relationships/hyperlink" Target="mailto:ddondson@dalcorcompanies.com" TargetMode="External"/><Relationship Id="rId1" Type="http://schemas.openxmlformats.org/officeDocument/2006/relationships/hyperlink" Target="mailto:todd@groupjhm.com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dyarden@amcalhousing.com" TargetMode="External"/><Relationship Id="rId13" Type="http://schemas.openxmlformats.org/officeDocument/2006/relationships/drawing" Target="../drawings/drawing3.xml"/><Relationship Id="rId3" Type="http://schemas.openxmlformats.org/officeDocument/2006/relationships/hyperlink" Target="mailto:horace.allison@hchatexas.org" TargetMode="External"/><Relationship Id="rId7" Type="http://schemas.openxmlformats.org/officeDocument/2006/relationships/hyperlink" Target="mailto:jlatsha@pedcor.net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mailto:ldavis@amcalhousing.com" TargetMode="External"/><Relationship Id="rId1" Type="http://schemas.openxmlformats.org/officeDocument/2006/relationships/hyperlink" Target="mailto:ldavis@amcalhousing.com" TargetMode="External"/><Relationship Id="rId6" Type="http://schemas.openxmlformats.org/officeDocument/2006/relationships/hyperlink" Target="mailto:david.evans@atcic.org" TargetMode="External"/><Relationship Id="rId11" Type="http://schemas.openxmlformats.org/officeDocument/2006/relationships/hyperlink" Target="mailto:mfisher@rise-residential.com" TargetMode="External"/><Relationship Id="rId5" Type="http://schemas.openxmlformats.org/officeDocument/2006/relationships/hyperlink" Target="mailto:jhartz@ldgdevelopment.com" TargetMode="External"/><Relationship Id="rId10" Type="http://schemas.openxmlformats.org/officeDocument/2006/relationships/hyperlink" Target="mailto:janines@dmacompanies.com" TargetMode="External"/><Relationship Id="rId4" Type="http://schemas.openxmlformats.org/officeDocument/2006/relationships/hyperlink" Target="mailto:jhartz@ldgdevelopment.com" TargetMode="External"/><Relationship Id="rId9" Type="http://schemas.openxmlformats.org/officeDocument/2006/relationships/hyperlink" Target="mailto:mfisher@rise-residentia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dondson@dalcorcompani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67"/>
  <sheetViews>
    <sheetView showGridLines="0" tabSelected="1" zoomScale="80" zoomScaleNormal="80" workbookViewId="0">
      <pane ySplit="8" topLeftCell="A9" activePane="bottomLeft" state="frozen"/>
      <selection pane="bottomLeft" activeCell="A7" sqref="A7:E7"/>
    </sheetView>
  </sheetViews>
  <sheetFormatPr defaultRowHeight="15" x14ac:dyDescent="0.25"/>
  <cols>
    <col min="1" max="1" width="7.28515625" style="5" bestFit="1" customWidth="1"/>
    <col min="2" max="2" width="8.42578125" style="5" customWidth="1"/>
    <col min="3" max="3" width="10.28515625" style="5" customWidth="1"/>
    <col min="4" max="4" width="10.85546875" style="5" customWidth="1"/>
    <col min="5" max="5" width="19.85546875" customWidth="1"/>
    <col min="6" max="6" width="23.85546875" customWidth="1"/>
    <col min="7" max="7" width="10.42578125" style="5" bestFit="1" customWidth="1"/>
    <col min="8" max="8" width="10.85546875" style="5" customWidth="1"/>
    <col min="9" max="9" width="7" style="5" bestFit="1" customWidth="1"/>
    <col min="10" max="10" width="6.7109375" customWidth="1"/>
    <col min="11" max="11" width="11" style="5" customWidth="1"/>
    <col min="12" max="12" width="8.28515625" style="5" customWidth="1"/>
    <col min="13" max="13" width="10.140625" style="5" customWidth="1"/>
    <col min="14" max="14" width="17.28515625" bestFit="1" customWidth="1"/>
    <col min="15" max="15" width="16.7109375" customWidth="1"/>
    <col min="16" max="16" width="21.140625" bestFit="1" customWidth="1"/>
    <col min="17" max="17" width="15.5703125" bestFit="1" customWidth="1"/>
    <col min="18" max="18" width="12" customWidth="1"/>
    <col min="19" max="19" width="10" style="5" bestFit="1" customWidth="1"/>
    <col min="20" max="20" width="11.28515625" style="5" customWidth="1"/>
    <col min="21" max="21" width="15.7109375" style="5" bestFit="1" customWidth="1"/>
    <col min="22" max="22" width="11" style="5" customWidth="1"/>
    <col min="23" max="23" width="28.140625" bestFit="1" customWidth="1"/>
    <col min="24" max="24" width="14.85546875" bestFit="1" customWidth="1"/>
    <col min="25" max="25" width="12.28515625" bestFit="1" customWidth="1"/>
    <col min="26" max="26" width="33.140625" customWidth="1"/>
  </cols>
  <sheetData>
    <row r="2" spans="1:26" ht="18" customHeight="1" x14ac:dyDescent="0.25">
      <c r="A2" s="84"/>
      <c r="B2" s="84"/>
      <c r="C2" s="84"/>
      <c r="D2" s="84"/>
      <c r="E2" s="8" t="s">
        <v>29</v>
      </c>
      <c r="F2" s="9"/>
      <c r="G2" s="9"/>
      <c r="H2" s="9"/>
      <c r="I2" s="9"/>
      <c r="J2" s="9"/>
      <c r="K2" s="10"/>
    </row>
    <row r="3" spans="1:26" ht="18" customHeight="1" x14ac:dyDescent="0.25">
      <c r="A3" s="6"/>
      <c r="B3" s="6"/>
      <c r="C3" s="6"/>
      <c r="D3" s="6"/>
      <c r="E3" s="8" t="s">
        <v>30</v>
      </c>
      <c r="F3" s="9"/>
      <c r="G3" s="9"/>
      <c r="H3" s="9"/>
      <c r="I3" s="9"/>
      <c r="J3" s="9"/>
      <c r="K3" s="10"/>
    </row>
    <row r="4" spans="1:26" ht="18" customHeight="1" x14ac:dyDescent="0.25">
      <c r="A4" s="6"/>
      <c r="B4" s="6"/>
      <c r="C4" s="6"/>
      <c r="D4" s="6"/>
      <c r="E4" s="8" t="s">
        <v>58</v>
      </c>
      <c r="F4" s="9"/>
      <c r="G4" s="9"/>
      <c r="H4" s="9"/>
      <c r="I4" s="9"/>
      <c r="J4" s="9"/>
      <c r="K4" s="10"/>
    </row>
    <row r="5" spans="1:26" ht="18" x14ac:dyDescent="0.25">
      <c r="A5" s="6"/>
      <c r="B5" s="6"/>
      <c r="C5" s="6"/>
      <c r="D5" s="6"/>
      <c r="F5" s="7"/>
    </row>
    <row r="6" spans="1:26" ht="85.5" customHeight="1" x14ac:dyDescent="0.25">
      <c r="A6" s="85"/>
      <c r="B6" s="85"/>
      <c r="C6" s="85"/>
      <c r="D6" s="85"/>
      <c r="E6" s="85"/>
      <c r="F6" s="7"/>
    </row>
    <row r="7" spans="1:26" s="40" customFormat="1" ht="28.5" customHeight="1" x14ac:dyDescent="0.25">
      <c r="A7" s="88" t="s">
        <v>471</v>
      </c>
      <c r="B7" s="88"/>
      <c r="C7" s="88"/>
      <c r="D7" s="88"/>
      <c r="E7" s="88"/>
      <c r="G7" s="41"/>
      <c r="H7" s="41"/>
      <c r="I7" s="41"/>
      <c r="K7" s="41"/>
      <c r="L7" s="41"/>
      <c r="M7" s="41"/>
      <c r="S7" s="41"/>
      <c r="T7" s="41"/>
      <c r="U7" s="41"/>
      <c r="V7" s="41"/>
    </row>
    <row r="8" spans="1:26" s="11" customFormat="1" ht="74.25" customHeight="1" x14ac:dyDescent="0.2">
      <c r="A8" s="18" t="s">
        <v>35</v>
      </c>
      <c r="B8" s="18" t="s">
        <v>1</v>
      </c>
      <c r="C8" s="18" t="s">
        <v>24</v>
      </c>
      <c r="D8" s="18" t="s">
        <v>31</v>
      </c>
      <c r="E8" s="18" t="s">
        <v>16</v>
      </c>
      <c r="F8" s="18" t="s">
        <v>17</v>
      </c>
      <c r="G8" s="18" t="s">
        <v>2</v>
      </c>
      <c r="H8" s="18" t="s">
        <v>3</v>
      </c>
      <c r="I8" s="18" t="s">
        <v>25</v>
      </c>
      <c r="J8" s="18" t="s">
        <v>4</v>
      </c>
      <c r="K8" s="18" t="s">
        <v>5</v>
      </c>
      <c r="L8" s="18" t="s">
        <v>6</v>
      </c>
      <c r="M8" s="18" t="s">
        <v>14</v>
      </c>
      <c r="N8" s="18" t="s">
        <v>18</v>
      </c>
      <c r="O8" s="18" t="s">
        <v>19</v>
      </c>
      <c r="P8" s="18" t="s">
        <v>11</v>
      </c>
      <c r="Q8" s="18" t="s">
        <v>12</v>
      </c>
      <c r="R8" s="18" t="s">
        <v>13</v>
      </c>
      <c r="S8" s="18" t="s">
        <v>27</v>
      </c>
      <c r="T8" s="18" t="s">
        <v>32</v>
      </c>
      <c r="U8" s="18" t="s">
        <v>15</v>
      </c>
      <c r="V8" s="18" t="s">
        <v>28</v>
      </c>
      <c r="W8" s="18" t="s">
        <v>7</v>
      </c>
      <c r="X8" s="18" t="s">
        <v>8</v>
      </c>
      <c r="Y8" s="18" t="s">
        <v>20</v>
      </c>
      <c r="Z8" s="18" t="s">
        <v>21</v>
      </c>
    </row>
    <row r="9" spans="1:26" s="33" customFormat="1" ht="27.75" customHeight="1" x14ac:dyDescent="0.2">
      <c r="A9" s="19">
        <v>17429</v>
      </c>
      <c r="B9" s="19">
        <v>16456</v>
      </c>
      <c r="C9" s="19" t="s">
        <v>88</v>
      </c>
      <c r="D9" s="21">
        <v>43083</v>
      </c>
      <c r="E9" s="22" t="s">
        <v>343</v>
      </c>
      <c r="F9" s="22" t="s">
        <v>346</v>
      </c>
      <c r="G9" s="19" t="s">
        <v>344</v>
      </c>
      <c r="H9" s="19" t="s">
        <v>345</v>
      </c>
      <c r="I9" s="19">
        <v>79109</v>
      </c>
      <c r="J9" s="19">
        <v>1</v>
      </c>
      <c r="K9" s="19" t="s">
        <v>64</v>
      </c>
      <c r="L9" s="19">
        <v>328</v>
      </c>
      <c r="M9" s="19" t="s">
        <v>0</v>
      </c>
      <c r="N9" s="23">
        <v>1505159</v>
      </c>
      <c r="O9" s="31">
        <v>1404800</v>
      </c>
      <c r="P9" s="22" t="s">
        <v>347</v>
      </c>
      <c r="Q9" s="22" t="s">
        <v>348</v>
      </c>
      <c r="R9" s="22" t="s">
        <v>349</v>
      </c>
      <c r="S9" s="21">
        <v>43054</v>
      </c>
      <c r="T9" s="21">
        <v>43204</v>
      </c>
      <c r="U9" s="36">
        <v>20000000</v>
      </c>
      <c r="V9" s="19">
        <v>3</v>
      </c>
      <c r="W9" s="22" t="s">
        <v>350</v>
      </c>
      <c r="X9" s="22" t="s">
        <v>351</v>
      </c>
      <c r="Y9" s="22" t="s">
        <v>352</v>
      </c>
      <c r="Z9" s="30" t="s">
        <v>353</v>
      </c>
    </row>
    <row r="10" spans="1:26" s="3" customFormat="1" ht="25.5" customHeight="1" x14ac:dyDescent="0.2">
      <c r="A10" s="20"/>
      <c r="B10" s="20"/>
      <c r="C10" s="20"/>
      <c r="D10" s="24"/>
      <c r="E10" s="25"/>
      <c r="F10" s="25"/>
      <c r="G10" s="20"/>
      <c r="H10" s="20"/>
      <c r="I10" s="20"/>
      <c r="J10" s="20"/>
      <c r="K10" s="26" t="s">
        <v>22</v>
      </c>
      <c r="L10" s="29">
        <f>SUM(L9)</f>
        <v>328</v>
      </c>
      <c r="M10" s="26" t="s">
        <v>37</v>
      </c>
      <c r="N10" s="27">
        <f>SUM(N9)</f>
        <v>1505159</v>
      </c>
      <c r="O10" s="15">
        <f>SUM(O3:O9)</f>
        <v>1404800</v>
      </c>
      <c r="P10" s="25"/>
      <c r="Q10" s="25"/>
      <c r="R10" s="25"/>
      <c r="S10" s="24"/>
      <c r="T10" s="24"/>
      <c r="U10" s="37" t="s">
        <v>103</v>
      </c>
      <c r="V10" s="20"/>
      <c r="W10" s="25"/>
      <c r="X10" s="25"/>
      <c r="Y10" s="25"/>
      <c r="Z10" s="25"/>
    </row>
    <row r="11" spans="1:26" s="33" customFormat="1" ht="9" customHeight="1" x14ac:dyDescent="0.2">
      <c r="A11" s="20"/>
      <c r="B11" s="20"/>
      <c r="C11" s="20"/>
      <c r="D11" s="24"/>
      <c r="E11" s="25"/>
      <c r="F11" s="25"/>
      <c r="G11" s="20"/>
      <c r="H11" s="20"/>
      <c r="I11" s="20"/>
      <c r="J11" s="20"/>
      <c r="K11" s="20"/>
      <c r="L11" s="20"/>
      <c r="M11" s="20"/>
      <c r="N11" s="28"/>
      <c r="O11" s="43"/>
      <c r="P11" s="25"/>
      <c r="Q11" s="25"/>
      <c r="R11" s="25"/>
      <c r="S11" s="24"/>
      <c r="T11" s="24"/>
      <c r="U11" s="37"/>
      <c r="V11" s="20"/>
      <c r="W11" s="25"/>
      <c r="X11" s="25"/>
      <c r="Y11" s="25"/>
    </row>
    <row r="12" spans="1:26" s="33" customFormat="1" ht="30" customHeight="1" x14ac:dyDescent="0.2">
      <c r="A12" s="19">
        <v>17418</v>
      </c>
      <c r="B12" s="19">
        <v>16444</v>
      </c>
      <c r="C12" s="19" t="s">
        <v>88</v>
      </c>
      <c r="D12" s="21">
        <v>42880</v>
      </c>
      <c r="E12" s="22" t="s">
        <v>89</v>
      </c>
      <c r="F12" s="22" t="s">
        <v>90</v>
      </c>
      <c r="G12" s="19" t="s">
        <v>91</v>
      </c>
      <c r="H12" s="19" t="s">
        <v>92</v>
      </c>
      <c r="I12" s="19">
        <v>76106</v>
      </c>
      <c r="J12" s="19">
        <v>3</v>
      </c>
      <c r="K12" s="19" t="s">
        <v>26</v>
      </c>
      <c r="L12" s="19">
        <v>195</v>
      </c>
      <c r="M12" s="19" t="s">
        <v>0</v>
      </c>
      <c r="N12" s="23">
        <v>1226649</v>
      </c>
      <c r="O12" s="31">
        <v>1226649</v>
      </c>
      <c r="P12" s="22" t="s">
        <v>93</v>
      </c>
      <c r="Q12" s="22" t="s">
        <v>94</v>
      </c>
      <c r="R12" s="22" t="s">
        <v>95</v>
      </c>
      <c r="S12" s="21">
        <v>42815</v>
      </c>
      <c r="T12" s="21">
        <v>42965</v>
      </c>
      <c r="U12" s="36">
        <v>20000000</v>
      </c>
      <c r="V12" s="19">
        <v>3</v>
      </c>
      <c r="W12" s="22" t="s">
        <v>96</v>
      </c>
      <c r="X12" s="22" t="s">
        <v>97</v>
      </c>
      <c r="Y12" s="22" t="s">
        <v>98</v>
      </c>
      <c r="Z12" s="35" t="s">
        <v>99</v>
      </c>
    </row>
    <row r="13" spans="1:26" s="33" customFormat="1" ht="24" customHeight="1" x14ac:dyDescent="0.2">
      <c r="A13" s="19">
        <v>17415</v>
      </c>
      <c r="B13" s="19">
        <v>16445</v>
      </c>
      <c r="C13" s="19" t="s">
        <v>88</v>
      </c>
      <c r="D13" s="21">
        <v>42880</v>
      </c>
      <c r="E13" s="22" t="s">
        <v>100</v>
      </c>
      <c r="F13" s="22" t="s">
        <v>101</v>
      </c>
      <c r="G13" s="19" t="s">
        <v>91</v>
      </c>
      <c r="H13" s="19" t="s">
        <v>92</v>
      </c>
      <c r="I13" s="19">
        <v>76119</v>
      </c>
      <c r="J13" s="19">
        <v>3</v>
      </c>
      <c r="K13" s="19" t="s">
        <v>26</v>
      </c>
      <c r="L13" s="19">
        <v>224</v>
      </c>
      <c r="M13" s="19" t="s">
        <v>0</v>
      </c>
      <c r="N13" s="23">
        <v>1254609</v>
      </c>
      <c r="O13" s="31">
        <v>1254609</v>
      </c>
      <c r="P13" s="22" t="s">
        <v>93</v>
      </c>
      <c r="Q13" s="22" t="s">
        <v>94</v>
      </c>
      <c r="R13" s="22" t="s">
        <v>95</v>
      </c>
      <c r="S13" s="21">
        <v>42815</v>
      </c>
      <c r="T13" s="21">
        <v>42965</v>
      </c>
      <c r="U13" s="36">
        <v>20000000</v>
      </c>
      <c r="V13" s="19">
        <v>3</v>
      </c>
      <c r="W13" s="22" t="s">
        <v>102</v>
      </c>
      <c r="X13" s="22" t="s">
        <v>97</v>
      </c>
      <c r="Y13" s="22" t="s">
        <v>98</v>
      </c>
      <c r="Z13" s="35" t="s">
        <v>99</v>
      </c>
    </row>
    <row r="14" spans="1:26" s="33" customFormat="1" ht="24" customHeight="1" x14ac:dyDescent="0.2">
      <c r="A14" s="19">
        <v>17413</v>
      </c>
      <c r="B14" s="19"/>
      <c r="C14" s="19" t="s">
        <v>384</v>
      </c>
      <c r="D14" s="21">
        <v>42985</v>
      </c>
      <c r="E14" s="22" t="s">
        <v>149</v>
      </c>
      <c r="F14" s="22" t="s">
        <v>157</v>
      </c>
      <c r="G14" s="19" t="s">
        <v>82</v>
      </c>
      <c r="H14" s="19" t="s">
        <v>82</v>
      </c>
      <c r="I14" s="19">
        <v>75201</v>
      </c>
      <c r="J14" s="19">
        <v>3</v>
      </c>
      <c r="K14" s="19" t="s">
        <v>26</v>
      </c>
      <c r="L14" s="19">
        <v>52</v>
      </c>
      <c r="M14" s="19" t="s">
        <v>0</v>
      </c>
      <c r="N14" s="23">
        <v>673756</v>
      </c>
      <c r="O14" s="31">
        <v>673756</v>
      </c>
      <c r="P14" s="22" t="s">
        <v>154</v>
      </c>
      <c r="Q14" s="22" t="s">
        <v>155</v>
      </c>
      <c r="R14" s="22" t="s">
        <v>156</v>
      </c>
      <c r="S14" s="21">
        <v>43056</v>
      </c>
      <c r="T14" s="21">
        <v>43196</v>
      </c>
      <c r="U14" s="36">
        <v>15000000</v>
      </c>
      <c r="V14" s="19">
        <v>3</v>
      </c>
      <c r="W14" s="22" t="s">
        <v>153</v>
      </c>
      <c r="X14" s="22" t="s">
        <v>150</v>
      </c>
      <c r="Y14" s="22" t="s">
        <v>151</v>
      </c>
      <c r="Z14" s="30" t="s">
        <v>152</v>
      </c>
    </row>
    <row r="15" spans="1:26" s="33" customFormat="1" ht="24" customHeight="1" x14ac:dyDescent="0.2">
      <c r="A15" s="19">
        <v>17419</v>
      </c>
      <c r="B15" s="19">
        <v>16448</v>
      </c>
      <c r="C15" s="19" t="s">
        <v>384</v>
      </c>
      <c r="D15" s="21">
        <v>42943</v>
      </c>
      <c r="E15" s="22" t="s">
        <v>181</v>
      </c>
      <c r="F15" s="22" t="s">
        <v>182</v>
      </c>
      <c r="G15" s="19" t="s">
        <v>91</v>
      </c>
      <c r="H15" s="19" t="s">
        <v>92</v>
      </c>
      <c r="I15" s="19">
        <v>76119</v>
      </c>
      <c r="J15" s="19">
        <v>3</v>
      </c>
      <c r="K15" s="19" t="s">
        <v>26</v>
      </c>
      <c r="L15" s="19">
        <v>272</v>
      </c>
      <c r="M15" s="19" t="s">
        <v>123</v>
      </c>
      <c r="N15" s="23">
        <v>1504374</v>
      </c>
      <c r="O15" s="31">
        <v>1504374</v>
      </c>
      <c r="P15" s="22" t="s">
        <v>183</v>
      </c>
      <c r="Q15" s="22" t="s">
        <v>184</v>
      </c>
      <c r="R15" s="22" t="s">
        <v>185</v>
      </c>
      <c r="S15" s="21">
        <v>42846</v>
      </c>
      <c r="T15" s="21">
        <v>42996</v>
      </c>
      <c r="U15" s="36">
        <v>20000000</v>
      </c>
      <c r="V15" s="19">
        <v>3</v>
      </c>
      <c r="W15" s="22" t="s">
        <v>186</v>
      </c>
      <c r="X15" s="22" t="s">
        <v>187</v>
      </c>
      <c r="Y15" s="22" t="s">
        <v>188</v>
      </c>
      <c r="Z15" s="35" t="s">
        <v>189</v>
      </c>
    </row>
    <row r="16" spans="1:26" s="33" customFormat="1" ht="24" customHeight="1" x14ac:dyDescent="0.2">
      <c r="A16" s="19">
        <v>17414</v>
      </c>
      <c r="B16" s="19"/>
      <c r="C16" s="19" t="s">
        <v>88</v>
      </c>
      <c r="D16" s="21">
        <v>42985</v>
      </c>
      <c r="E16" s="22" t="s">
        <v>197</v>
      </c>
      <c r="F16" s="22" t="s">
        <v>220</v>
      </c>
      <c r="G16" s="19" t="s">
        <v>82</v>
      </c>
      <c r="H16" s="19" t="s">
        <v>82</v>
      </c>
      <c r="I16" s="19">
        <v>75228</v>
      </c>
      <c r="J16" s="19">
        <v>3</v>
      </c>
      <c r="K16" s="19" t="s">
        <v>64</v>
      </c>
      <c r="L16" s="19">
        <v>202</v>
      </c>
      <c r="M16" s="19" t="s">
        <v>127</v>
      </c>
      <c r="N16" s="23">
        <v>790787</v>
      </c>
      <c r="O16" s="31">
        <v>790787</v>
      </c>
      <c r="P16" s="22" t="s">
        <v>154</v>
      </c>
      <c r="Q16" s="22" t="s">
        <v>155</v>
      </c>
      <c r="R16" s="22" t="s">
        <v>156</v>
      </c>
      <c r="S16" s="21">
        <v>42895</v>
      </c>
      <c r="T16" s="21">
        <v>43045</v>
      </c>
      <c r="U16" s="36">
        <v>15000000</v>
      </c>
      <c r="V16" s="19">
        <v>3</v>
      </c>
      <c r="W16" s="22" t="s">
        <v>222</v>
      </c>
      <c r="X16" s="22" t="s">
        <v>198</v>
      </c>
      <c r="Y16" s="22" t="s">
        <v>219</v>
      </c>
      <c r="Z16" s="35" t="s">
        <v>218</v>
      </c>
    </row>
    <row r="17" spans="1:26" s="33" customFormat="1" ht="24" customHeight="1" x14ac:dyDescent="0.2">
      <c r="A17" s="19">
        <v>17423</v>
      </c>
      <c r="B17" s="19"/>
      <c r="C17" s="19" t="s">
        <v>88</v>
      </c>
      <c r="D17" s="21">
        <v>42985</v>
      </c>
      <c r="E17" s="22" t="s">
        <v>211</v>
      </c>
      <c r="F17" s="22" t="s">
        <v>214</v>
      </c>
      <c r="G17" s="19" t="s">
        <v>212</v>
      </c>
      <c r="H17" s="19" t="s">
        <v>213</v>
      </c>
      <c r="I17" s="19">
        <v>75154</v>
      </c>
      <c r="J17" s="19">
        <v>3</v>
      </c>
      <c r="K17" s="19" t="s">
        <v>26</v>
      </c>
      <c r="L17" s="19">
        <v>270</v>
      </c>
      <c r="M17" s="19" t="s">
        <v>0</v>
      </c>
      <c r="N17" s="23">
        <v>1104990</v>
      </c>
      <c r="O17" s="31">
        <v>1104990</v>
      </c>
      <c r="P17" s="22" t="s">
        <v>174</v>
      </c>
      <c r="Q17" s="22" t="s">
        <v>175</v>
      </c>
      <c r="R17" s="22" t="s">
        <v>176</v>
      </c>
      <c r="S17" s="21">
        <v>42935</v>
      </c>
      <c r="T17" s="21">
        <v>43085</v>
      </c>
      <c r="U17" s="36">
        <v>18500000</v>
      </c>
      <c r="V17" s="19">
        <v>3</v>
      </c>
      <c r="W17" s="22" t="s">
        <v>223</v>
      </c>
      <c r="X17" s="22" t="s">
        <v>215</v>
      </c>
      <c r="Y17" s="22" t="s">
        <v>217</v>
      </c>
      <c r="Z17" s="35" t="s">
        <v>216</v>
      </c>
    </row>
    <row r="18" spans="1:26" s="33" customFormat="1" ht="24" customHeight="1" x14ac:dyDescent="0.2">
      <c r="A18" s="19">
        <v>17426</v>
      </c>
      <c r="B18" s="19"/>
      <c r="C18" s="19" t="s">
        <v>384</v>
      </c>
      <c r="D18" s="21" t="s">
        <v>23</v>
      </c>
      <c r="E18" s="22" t="s">
        <v>340</v>
      </c>
      <c r="F18" s="22" t="s">
        <v>341</v>
      </c>
      <c r="G18" s="19" t="s">
        <v>240</v>
      </c>
      <c r="H18" s="19" t="s">
        <v>82</v>
      </c>
      <c r="I18" s="19">
        <v>75181</v>
      </c>
      <c r="J18" s="19">
        <v>3</v>
      </c>
      <c r="K18" s="19" t="s">
        <v>26</v>
      </c>
      <c r="L18" s="19">
        <v>172</v>
      </c>
      <c r="M18" s="19" t="s">
        <v>123</v>
      </c>
      <c r="N18" s="23">
        <v>1213624</v>
      </c>
      <c r="O18" s="31">
        <v>0</v>
      </c>
      <c r="P18" s="22" t="s">
        <v>174</v>
      </c>
      <c r="Q18" s="22" t="s">
        <v>175</v>
      </c>
      <c r="R18" s="22" t="s">
        <v>176</v>
      </c>
      <c r="S18" s="21">
        <v>42930</v>
      </c>
      <c r="T18" s="21">
        <v>43079</v>
      </c>
      <c r="U18" s="36">
        <v>14000000</v>
      </c>
      <c r="V18" s="19">
        <v>3</v>
      </c>
      <c r="W18" s="22" t="s">
        <v>342</v>
      </c>
      <c r="X18" s="22" t="s">
        <v>118</v>
      </c>
      <c r="Y18" s="22" t="s">
        <v>119</v>
      </c>
      <c r="Z18" s="35" t="s">
        <v>120</v>
      </c>
    </row>
    <row r="19" spans="1:26" s="33" customFormat="1" ht="24" customHeight="1" x14ac:dyDescent="0.2">
      <c r="A19" s="19">
        <v>17435</v>
      </c>
      <c r="B19" s="19"/>
      <c r="C19" s="19" t="s">
        <v>88</v>
      </c>
      <c r="D19" s="21">
        <v>43083</v>
      </c>
      <c r="E19" s="22" t="s">
        <v>396</v>
      </c>
      <c r="F19" s="22" t="s">
        <v>397</v>
      </c>
      <c r="G19" s="19" t="s">
        <v>398</v>
      </c>
      <c r="H19" s="19" t="s">
        <v>82</v>
      </c>
      <c r="I19" s="19">
        <v>75088</v>
      </c>
      <c r="J19" s="19">
        <v>3</v>
      </c>
      <c r="K19" s="19" t="s">
        <v>26</v>
      </c>
      <c r="L19" s="19">
        <v>272</v>
      </c>
      <c r="M19" s="19" t="s">
        <v>123</v>
      </c>
      <c r="N19" s="23">
        <v>1611156</v>
      </c>
      <c r="O19" s="31">
        <v>1484250</v>
      </c>
      <c r="P19" s="22" t="s">
        <v>399</v>
      </c>
      <c r="Q19" s="22" t="s">
        <v>404</v>
      </c>
      <c r="R19" s="22" t="s">
        <v>405</v>
      </c>
      <c r="S19" s="21">
        <v>42965</v>
      </c>
      <c r="T19" s="21" t="s">
        <v>400</v>
      </c>
      <c r="U19" s="36">
        <v>25000000</v>
      </c>
      <c r="V19" s="19">
        <v>3</v>
      </c>
      <c r="W19" s="22" t="s">
        <v>403</v>
      </c>
      <c r="X19" s="22" t="s">
        <v>401</v>
      </c>
      <c r="Y19" s="22" t="s">
        <v>195</v>
      </c>
      <c r="Z19" s="35" t="s">
        <v>402</v>
      </c>
    </row>
    <row r="20" spans="1:26" s="33" customFormat="1" ht="24" customHeight="1" x14ac:dyDescent="0.2">
      <c r="A20" s="19">
        <v>17444</v>
      </c>
      <c r="B20" s="19"/>
      <c r="C20" s="19" t="s">
        <v>88</v>
      </c>
      <c r="D20" s="21">
        <v>43118</v>
      </c>
      <c r="E20" s="22" t="s">
        <v>452</v>
      </c>
      <c r="F20" s="22" t="s">
        <v>453</v>
      </c>
      <c r="G20" s="19" t="s">
        <v>91</v>
      </c>
      <c r="H20" s="19" t="s">
        <v>92</v>
      </c>
      <c r="I20" s="19">
        <v>76106</v>
      </c>
      <c r="J20" s="19">
        <v>3</v>
      </c>
      <c r="K20" s="19" t="s">
        <v>64</v>
      </c>
      <c r="L20" s="19">
        <v>71</v>
      </c>
      <c r="M20" s="19" t="s">
        <v>0</v>
      </c>
      <c r="N20" s="23">
        <v>341364</v>
      </c>
      <c r="O20" s="31">
        <v>341364</v>
      </c>
      <c r="P20" s="22" t="s">
        <v>93</v>
      </c>
      <c r="Q20" s="22" t="s">
        <v>94</v>
      </c>
      <c r="R20" s="22" t="s">
        <v>95</v>
      </c>
      <c r="S20" s="21">
        <v>43014</v>
      </c>
      <c r="T20" s="21">
        <v>43164</v>
      </c>
      <c r="U20" s="36">
        <v>8000000</v>
      </c>
      <c r="V20" s="19">
        <v>3</v>
      </c>
      <c r="W20" s="22" t="s">
        <v>454</v>
      </c>
      <c r="X20" s="22" t="s">
        <v>178</v>
      </c>
      <c r="Y20" s="22" t="s">
        <v>179</v>
      </c>
      <c r="Z20" s="30" t="s">
        <v>180</v>
      </c>
    </row>
    <row r="21" spans="1:26" s="3" customFormat="1" ht="25.5" customHeight="1" x14ac:dyDescent="0.2">
      <c r="A21" s="20"/>
      <c r="B21" s="20"/>
      <c r="C21" s="20"/>
      <c r="D21" s="24"/>
      <c r="E21" s="25"/>
      <c r="F21" s="25"/>
      <c r="G21" s="20"/>
      <c r="H21" s="20"/>
      <c r="I21" s="20"/>
      <c r="J21" s="20"/>
      <c r="K21" s="26" t="s">
        <v>22</v>
      </c>
      <c r="L21" s="29">
        <f>SUM(L12:L20)</f>
        <v>1730</v>
      </c>
      <c r="M21" s="26" t="s">
        <v>37</v>
      </c>
      <c r="N21" s="27">
        <f>SUM(N12:N20)</f>
        <v>9721309</v>
      </c>
      <c r="O21" s="15">
        <f>SUM(O12:O20)</f>
        <v>8380779</v>
      </c>
      <c r="P21" s="25"/>
      <c r="Q21" s="25"/>
      <c r="R21" s="25"/>
      <c r="S21" s="24"/>
      <c r="T21" s="24"/>
      <c r="U21" s="37" t="s">
        <v>103</v>
      </c>
      <c r="V21" s="20"/>
      <c r="W21" s="25"/>
      <c r="X21" s="25"/>
      <c r="Y21" s="25"/>
      <c r="Z21" s="25"/>
    </row>
    <row r="22" spans="1:26" s="33" customFormat="1" ht="9" customHeight="1" x14ac:dyDescent="0.2">
      <c r="A22" s="20"/>
      <c r="B22" s="20"/>
      <c r="C22" s="20"/>
      <c r="D22" s="24"/>
      <c r="E22" s="25"/>
      <c r="F22" s="25"/>
      <c r="G22" s="20"/>
      <c r="H22" s="20"/>
      <c r="I22" s="20"/>
      <c r="J22" s="20"/>
      <c r="K22" s="20"/>
      <c r="L22" s="20"/>
      <c r="M22" s="20"/>
      <c r="N22" s="28"/>
      <c r="O22" s="43"/>
      <c r="P22" s="25"/>
      <c r="Q22" s="25"/>
      <c r="R22" s="25"/>
      <c r="S22" s="24"/>
      <c r="T22" s="24"/>
      <c r="U22" s="37"/>
      <c r="V22" s="20"/>
      <c r="W22" s="25"/>
      <c r="X22" s="25"/>
      <c r="Y22" s="25"/>
    </row>
    <row r="23" spans="1:26" s="33" customFormat="1" ht="24" x14ac:dyDescent="0.2">
      <c r="A23" s="19">
        <v>17417</v>
      </c>
      <c r="B23" s="19">
        <v>16407</v>
      </c>
      <c r="C23" s="19" t="s">
        <v>88</v>
      </c>
      <c r="D23" s="21">
        <v>42852</v>
      </c>
      <c r="E23" s="22" t="s">
        <v>105</v>
      </c>
      <c r="F23" s="22" t="s">
        <v>106</v>
      </c>
      <c r="G23" s="19" t="s">
        <v>107</v>
      </c>
      <c r="H23" s="19" t="s">
        <v>108</v>
      </c>
      <c r="I23" s="19">
        <v>77003</v>
      </c>
      <c r="J23" s="19">
        <v>6</v>
      </c>
      <c r="K23" s="19" t="s">
        <v>26</v>
      </c>
      <c r="L23" s="19">
        <v>200</v>
      </c>
      <c r="M23" s="19" t="s">
        <v>109</v>
      </c>
      <c r="N23" s="23">
        <v>1201176</v>
      </c>
      <c r="O23" s="31">
        <v>1110268</v>
      </c>
      <c r="P23" s="22" t="s">
        <v>110</v>
      </c>
      <c r="Q23" s="22" t="s">
        <v>111</v>
      </c>
      <c r="R23" s="22" t="s">
        <v>112</v>
      </c>
      <c r="S23" s="21">
        <v>42823</v>
      </c>
      <c r="T23" s="21">
        <v>42973</v>
      </c>
      <c r="U23" s="36">
        <v>20000000</v>
      </c>
      <c r="V23" s="19">
        <v>3</v>
      </c>
      <c r="W23" s="22" t="s">
        <v>113</v>
      </c>
      <c r="X23" s="22" t="s">
        <v>111</v>
      </c>
      <c r="Y23" s="22" t="s">
        <v>112</v>
      </c>
      <c r="Z23" s="35" t="s">
        <v>114</v>
      </c>
    </row>
    <row r="24" spans="1:26" s="33" customFormat="1" ht="24.75" customHeight="1" x14ac:dyDescent="0.2">
      <c r="A24" s="19">
        <v>17410</v>
      </c>
      <c r="B24" s="19"/>
      <c r="C24" s="19" t="s">
        <v>88</v>
      </c>
      <c r="D24" s="21">
        <v>42880</v>
      </c>
      <c r="E24" s="22" t="s">
        <v>140</v>
      </c>
      <c r="F24" s="22" t="s">
        <v>141</v>
      </c>
      <c r="G24" s="19" t="s">
        <v>107</v>
      </c>
      <c r="H24" s="19" t="s">
        <v>108</v>
      </c>
      <c r="I24" s="19">
        <v>77078</v>
      </c>
      <c r="J24" s="19">
        <v>6</v>
      </c>
      <c r="K24" s="19" t="s">
        <v>64</v>
      </c>
      <c r="L24" s="19">
        <v>224</v>
      </c>
      <c r="M24" s="19" t="s">
        <v>0</v>
      </c>
      <c r="N24" s="23">
        <v>985684</v>
      </c>
      <c r="O24" s="31">
        <v>985684</v>
      </c>
      <c r="P24" s="22" t="s">
        <v>142</v>
      </c>
      <c r="Q24" s="22" t="s">
        <v>143</v>
      </c>
      <c r="R24" s="22" t="s">
        <v>144</v>
      </c>
      <c r="S24" s="21">
        <v>42823</v>
      </c>
      <c r="T24" s="21">
        <v>42973</v>
      </c>
      <c r="U24" s="36">
        <v>16500000</v>
      </c>
      <c r="V24" s="19">
        <v>3</v>
      </c>
      <c r="W24" s="22" t="s">
        <v>148</v>
      </c>
      <c r="X24" s="22" t="s">
        <v>145</v>
      </c>
      <c r="Y24" s="22" t="s">
        <v>146</v>
      </c>
      <c r="Z24" s="30" t="s">
        <v>147</v>
      </c>
    </row>
    <row r="25" spans="1:26" s="33" customFormat="1" ht="24" customHeight="1" x14ac:dyDescent="0.2">
      <c r="A25" s="19">
        <v>17408</v>
      </c>
      <c r="B25" s="19"/>
      <c r="C25" s="19" t="s">
        <v>88</v>
      </c>
      <c r="D25" s="21">
        <v>42915</v>
      </c>
      <c r="E25" s="22" t="s">
        <v>170</v>
      </c>
      <c r="F25" s="22" t="s">
        <v>171</v>
      </c>
      <c r="G25" s="19" t="s">
        <v>172</v>
      </c>
      <c r="H25" s="19" t="s">
        <v>173</v>
      </c>
      <c r="I25" s="19">
        <v>77486</v>
      </c>
      <c r="J25" s="19">
        <v>6</v>
      </c>
      <c r="K25" s="19" t="s">
        <v>64</v>
      </c>
      <c r="L25" s="19">
        <v>50</v>
      </c>
      <c r="M25" s="19" t="s">
        <v>123</v>
      </c>
      <c r="N25" s="23">
        <v>178510</v>
      </c>
      <c r="O25" s="31">
        <v>178510</v>
      </c>
      <c r="P25" s="22" t="s">
        <v>174</v>
      </c>
      <c r="Q25" s="22" t="s">
        <v>175</v>
      </c>
      <c r="R25" s="22" t="s">
        <v>176</v>
      </c>
      <c r="S25" s="21">
        <v>42817</v>
      </c>
      <c r="T25" s="21">
        <v>42967</v>
      </c>
      <c r="U25" s="36">
        <v>5000000</v>
      </c>
      <c r="V25" s="19">
        <v>3</v>
      </c>
      <c r="W25" s="22" t="s">
        <v>177</v>
      </c>
      <c r="X25" s="22" t="s">
        <v>178</v>
      </c>
      <c r="Y25" s="22" t="s">
        <v>179</v>
      </c>
      <c r="Z25" s="30" t="s">
        <v>180</v>
      </c>
    </row>
    <row r="26" spans="1:26" s="33" customFormat="1" ht="24" customHeight="1" x14ac:dyDescent="0.2">
      <c r="A26" s="19">
        <v>17411</v>
      </c>
      <c r="B26" s="19"/>
      <c r="C26" s="19" t="s">
        <v>88</v>
      </c>
      <c r="D26" s="21">
        <v>43083</v>
      </c>
      <c r="E26" s="22" t="s">
        <v>368</v>
      </c>
      <c r="F26" s="22" t="s">
        <v>369</v>
      </c>
      <c r="G26" s="19" t="s">
        <v>107</v>
      </c>
      <c r="H26" s="19" t="s">
        <v>108</v>
      </c>
      <c r="I26" s="19">
        <v>77048</v>
      </c>
      <c r="J26" s="19">
        <v>6</v>
      </c>
      <c r="K26" s="19" t="s">
        <v>64</v>
      </c>
      <c r="L26" s="19">
        <v>258</v>
      </c>
      <c r="M26" s="19" t="s">
        <v>0</v>
      </c>
      <c r="N26" s="23">
        <v>1733914</v>
      </c>
      <c r="O26" s="31">
        <v>1733914</v>
      </c>
      <c r="P26" s="22" t="s">
        <v>142</v>
      </c>
      <c r="Q26" s="22" t="s">
        <v>143</v>
      </c>
      <c r="R26" s="22" t="s">
        <v>144</v>
      </c>
      <c r="S26" s="21">
        <v>42747</v>
      </c>
      <c r="T26" s="21" t="s">
        <v>50</v>
      </c>
      <c r="U26" s="36">
        <v>31000000</v>
      </c>
      <c r="V26" s="19" t="s">
        <v>23</v>
      </c>
      <c r="W26" s="22" t="s">
        <v>370</v>
      </c>
      <c r="X26" s="22" t="s">
        <v>371</v>
      </c>
      <c r="Y26" s="22" t="s">
        <v>372</v>
      </c>
      <c r="Z26" s="35" t="s">
        <v>373</v>
      </c>
    </row>
    <row r="27" spans="1:26" s="33" customFormat="1" ht="24" customHeight="1" x14ac:dyDescent="0.2">
      <c r="A27" s="19">
        <v>17447</v>
      </c>
      <c r="B27" s="19">
        <v>16601</v>
      </c>
      <c r="C27" s="19" t="s">
        <v>384</v>
      </c>
      <c r="D27" s="21" t="s">
        <v>23</v>
      </c>
      <c r="E27" s="22" t="s">
        <v>455</v>
      </c>
      <c r="F27" s="22" t="s">
        <v>456</v>
      </c>
      <c r="G27" s="19" t="s">
        <v>107</v>
      </c>
      <c r="H27" s="19" t="s">
        <v>108</v>
      </c>
      <c r="I27" s="19">
        <v>77021</v>
      </c>
      <c r="J27" s="19">
        <v>6</v>
      </c>
      <c r="K27" s="19" t="s">
        <v>26</v>
      </c>
      <c r="L27" s="19">
        <v>52</v>
      </c>
      <c r="M27" s="19" t="s">
        <v>109</v>
      </c>
      <c r="N27" s="23">
        <v>365723</v>
      </c>
      <c r="O27" s="31">
        <v>0</v>
      </c>
      <c r="P27" s="22" t="s">
        <v>142</v>
      </c>
      <c r="Q27" s="22" t="s">
        <v>143</v>
      </c>
      <c r="R27" s="22" t="s">
        <v>144</v>
      </c>
      <c r="S27" s="21">
        <v>43014</v>
      </c>
      <c r="T27" s="21">
        <v>43164</v>
      </c>
      <c r="U27" s="36">
        <v>8000000</v>
      </c>
      <c r="V27" s="19">
        <v>3</v>
      </c>
      <c r="W27" s="22" t="s">
        <v>457</v>
      </c>
      <c r="X27" s="22" t="s">
        <v>458</v>
      </c>
      <c r="Y27" s="22" t="s">
        <v>459</v>
      </c>
      <c r="Z27" s="35" t="s">
        <v>460</v>
      </c>
    </row>
    <row r="28" spans="1:26" s="3" customFormat="1" ht="25.5" customHeight="1" x14ac:dyDescent="0.2">
      <c r="A28" s="20"/>
      <c r="B28" s="20"/>
      <c r="C28" s="20"/>
      <c r="D28" s="24"/>
      <c r="E28" s="25"/>
      <c r="F28" s="25"/>
      <c r="G28" s="20"/>
      <c r="H28" s="20"/>
      <c r="I28" s="20"/>
      <c r="J28" s="20"/>
      <c r="K28" s="26" t="s">
        <v>22</v>
      </c>
      <c r="L28" s="29">
        <f>SUM(L23:L27)</f>
        <v>784</v>
      </c>
      <c r="M28" s="26" t="s">
        <v>37</v>
      </c>
      <c r="N28" s="27">
        <f>SUM(N23:N27)</f>
        <v>4465007</v>
      </c>
      <c r="O28" s="15">
        <f>SUM(O23:O27)</f>
        <v>4008376</v>
      </c>
      <c r="P28" s="25"/>
      <c r="Q28" s="25"/>
      <c r="R28" s="25"/>
      <c r="S28" s="24"/>
      <c r="T28" s="24"/>
      <c r="U28" s="37" t="s">
        <v>103</v>
      </c>
      <c r="V28" s="20"/>
      <c r="W28" s="25"/>
      <c r="X28" s="25"/>
      <c r="Y28" s="25"/>
      <c r="Z28" s="25"/>
    </row>
    <row r="29" spans="1:26" s="33" customFormat="1" ht="9" customHeight="1" x14ac:dyDescent="0.2">
      <c r="A29" s="20"/>
      <c r="B29" s="20"/>
      <c r="C29" s="20"/>
      <c r="D29" s="24"/>
      <c r="E29" s="25"/>
      <c r="F29" s="25"/>
      <c r="G29" s="20"/>
      <c r="H29" s="20"/>
      <c r="I29" s="20"/>
      <c r="J29" s="20"/>
      <c r="K29" s="20"/>
      <c r="L29" s="20"/>
      <c r="M29" s="20"/>
      <c r="N29" s="28"/>
      <c r="O29" s="43"/>
      <c r="P29" s="25"/>
      <c r="Q29" s="25"/>
      <c r="R29" s="25"/>
      <c r="S29" s="24"/>
      <c r="T29" s="24"/>
      <c r="U29" s="37"/>
      <c r="V29" s="20"/>
      <c r="W29" s="25"/>
      <c r="X29" s="25"/>
      <c r="Y29" s="25"/>
    </row>
    <row r="30" spans="1:26" s="3" customFormat="1" ht="24.75" customHeight="1" x14ac:dyDescent="0.2">
      <c r="A30" s="19">
        <v>17402</v>
      </c>
      <c r="B30" s="19"/>
      <c r="C30" s="19" t="s">
        <v>88</v>
      </c>
      <c r="D30" s="21">
        <v>42880</v>
      </c>
      <c r="E30" s="22" t="s">
        <v>55</v>
      </c>
      <c r="F30" s="22" t="s">
        <v>56</v>
      </c>
      <c r="G30" s="19" t="s">
        <v>43</v>
      </c>
      <c r="H30" s="19" t="s">
        <v>44</v>
      </c>
      <c r="I30" s="19">
        <v>78754</v>
      </c>
      <c r="J30" s="19">
        <v>7</v>
      </c>
      <c r="K30" s="19" t="s">
        <v>26</v>
      </c>
      <c r="L30" s="34">
        <v>324</v>
      </c>
      <c r="M30" s="19" t="s">
        <v>0</v>
      </c>
      <c r="N30" s="23">
        <v>1344750</v>
      </c>
      <c r="O30" s="31">
        <v>1344750</v>
      </c>
      <c r="P30" s="22" t="s">
        <v>46</v>
      </c>
      <c r="Q30" s="22" t="s">
        <v>47</v>
      </c>
      <c r="R30" s="22" t="s">
        <v>48</v>
      </c>
      <c r="S30" s="21">
        <v>42746</v>
      </c>
      <c r="T30" s="21" t="s">
        <v>50</v>
      </c>
      <c r="U30" s="39">
        <v>38000000</v>
      </c>
      <c r="V30" s="19" t="s">
        <v>23</v>
      </c>
      <c r="W30" s="22" t="s">
        <v>57</v>
      </c>
      <c r="X30" s="22" t="s">
        <v>47</v>
      </c>
      <c r="Y30" s="22" t="s">
        <v>48</v>
      </c>
      <c r="Z30" s="35" t="s">
        <v>49</v>
      </c>
    </row>
    <row r="31" spans="1:26" s="33" customFormat="1" ht="25.5" customHeight="1" x14ac:dyDescent="0.2">
      <c r="A31" s="19">
        <v>17405</v>
      </c>
      <c r="B31" s="19">
        <v>16446</v>
      </c>
      <c r="C31" s="19" t="s">
        <v>88</v>
      </c>
      <c r="D31" s="21">
        <v>43020</v>
      </c>
      <c r="E31" s="22" t="s">
        <v>115</v>
      </c>
      <c r="F31" s="22" t="s">
        <v>116</v>
      </c>
      <c r="G31" s="19" t="s">
        <v>43</v>
      </c>
      <c r="H31" s="19" t="s">
        <v>44</v>
      </c>
      <c r="I31" s="19">
        <v>78754</v>
      </c>
      <c r="J31" s="19">
        <v>7</v>
      </c>
      <c r="K31" s="19" t="s">
        <v>26</v>
      </c>
      <c r="L31" s="34">
        <v>263</v>
      </c>
      <c r="M31" s="19" t="s">
        <v>0</v>
      </c>
      <c r="N31" s="23">
        <v>1276816</v>
      </c>
      <c r="O31" s="31">
        <v>1276816</v>
      </c>
      <c r="P31" s="22" t="s">
        <v>46</v>
      </c>
      <c r="Q31" s="22" t="s">
        <v>47</v>
      </c>
      <c r="R31" s="22" t="s">
        <v>48</v>
      </c>
      <c r="S31" s="21">
        <v>42968</v>
      </c>
      <c r="T31" s="21">
        <v>43118</v>
      </c>
      <c r="U31" s="39">
        <v>25000000</v>
      </c>
      <c r="V31" s="19">
        <v>3</v>
      </c>
      <c r="W31" s="22" t="s">
        <v>117</v>
      </c>
      <c r="X31" s="22" t="s">
        <v>118</v>
      </c>
      <c r="Y31" s="22" t="s">
        <v>119</v>
      </c>
      <c r="Z31" s="35" t="s">
        <v>120</v>
      </c>
    </row>
    <row r="32" spans="1:26" s="33" customFormat="1" ht="25.5" customHeight="1" x14ac:dyDescent="0.2">
      <c r="A32" s="19">
        <v>17409</v>
      </c>
      <c r="B32" s="19">
        <v>16449</v>
      </c>
      <c r="C32" s="19" t="s">
        <v>384</v>
      </c>
      <c r="D32" s="21" t="s">
        <v>23</v>
      </c>
      <c r="E32" s="22" t="s">
        <v>121</v>
      </c>
      <c r="F32" s="22" t="s">
        <v>122</v>
      </c>
      <c r="G32" s="19" t="s">
        <v>43</v>
      </c>
      <c r="H32" s="19" t="s">
        <v>44</v>
      </c>
      <c r="I32" s="19">
        <v>78744</v>
      </c>
      <c r="J32" s="19">
        <v>7</v>
      </c>
      <c r="K32" s="19" t="s">
        <v>26</v>
      </c>
      <c r="L32" s="34">
        <v>264</v>
      </c>
      <c r="M32" s="19" t="s">
        <v>123</v>
      </c>
      <c r="N32" s="23">
        <v>1784696</v>
      </c>
      <c r="O32" s="31">
        <v>0</v>
      </c>
      <c r="P32" s="22" t="s">
        <v>46</v>
      </c>
      <c r="Q32" s="22" t="s">
        <v>47</v>
      </c>
      <c r="R32" s="22" t="s">
        <v>48</v>
      </c>
      <c r="S32" s="21">
        <v>42746</v>
      </c>
      <c r="T32" s="21" t="s">
        <v>50</v>
      </c>
      <c r="U32" s="39">
        <v>25000000</v>
      </c>
      <c r="V32" s="19" t="s">
        <v>23</v>
      </c>
      <c r="W32" s="22" t="s">
        <v>124</v>
      </c>
      <c r="X32" s="22" t="s">
        <v>118</v>
      </c>
      <c r="Y32" s="22" t="s">
        <v>119</v>
      </c>
      <c r="Z32" s="35" t="s">
        <v>120</v>
      </c>
    </row>
    <row r="33" spans="1:26" s="33" customFormat="1" ht="25.5" customHeight="1" x14ac:dyDescent="0.2">
      <c r="A33" s="19">
        <v>17412</v>
      </c>
      <c r="B33" s="19">
        <v>16417</v>
      </c>
      <c r="C33" s="19" t="s">
        <v>88</v>
      </c>
      <c r="D33" s="21">
        <v>42852</v>
      </c>
      <c r="E33" s="22" t="s">
        <v>125</v>
      </c>
      <c r="F33" s="22" t="s">
        <v>126</v>
      </c>
      <c r="G33" s="19" t="s">
        <v>43</v>
      </c>
      <c r="H33" s="19" t="s">
        <v>44</v>
      </c>
      <c r="I33" s="19">
        <v>78723</v>
      </c>
      <c r="J33" s="19">
        <v>7</v>
      </c>
      <c r="K33" s="19" t="s">
        <v>64</v>
      </c>
      <c r="L33" s="34">
        <v>100</v>
      </c>
      <c r="M33" s="19" t="s">
        <v>127</v>
      </c>
      <c r="N33" s="23">
        <v>637283</v>
      </c>
      <c r="O33" s="31">
        <v>637283</v>
      </c>
      <c r="P33" s="22" t="s">
        <v>46</v>
      </c>
      <c r="Q33" s="22" t="s">
        <v>47</v>
      </c>
      <c r="R33" s="22" t="s">
        <v>48</v>
      </c>
      <c r="S33" s="21">
        <v>42803</v>
      </c>
      <c r="T33" s="21">
        <v>42953</v>
      </c>
      <c r="U33" s="36">
        <v>20000000</v>
      </c>
      <c r="V33" s="19">
        <v>3</v>
      </c>
      <c r="W33" s="22" t="s">
        <v>128</v>
      </c>
      <c r="X33" s="22" t="s">
        <v>47</v>
      </c>
      <c r="Y33" s="22" t="s">
        <v>48</v>
      </c>
      <c r="Z33" s="35" t="s">
        <v>49</v>
      </c>
    </row>
    <row r="34" spans="1:26" s="33" customFormat="1" ht="25.5" customHeight="1" x14ac:dyDescent="0.2">
      <c r="A34" s="19">
        <v>17404</v>
      </c>
      <c r="B34" s="19"/>
      <c r="C34" s="19" t="s">
        <v>88</v>
      </c>
      <c r="D34" s="21">
        <v>43083</v>
      </c>
      <c r="E34" s="22" t="s">
        <v>138</v>
      </c>
      <c r="F34" s="22" t="s">
        <v>139</v>
      </c>
      <c r="G34" s="19" t="s">
        <v>43</v>
      </c>
      <c r="H34" s="19" t="s">
        <v>44</v>
      </c>
      <c r="I34" s="19">
        <v>78747</v>
      </c>
      <c r="J34" s="19">
        <v>7</v>
      </c>
      <c r="K34" s="19" t="s">
        <v>26</v>
      </c>
      <c r="L34" s="34">
        <v>304</v>
      </c>
      <c r="M34" s="19" t="s">
        <v>0</v>
      </c>
      <c r="N34" s="23">
        <v>1423942</v>
      </c>
      <c r="O34" s="31">
        <v>1423942</v>
      </c>
      <c r="P34" s="22" t="s">
        <v>46</v>
      </c>
      <c r="Q34" s="22" t="s">
        <v>47</v>
      </c>
      <c r="R34" s="22" t="s">
        <v>48</v>
      </c>
      <c r="S34" s="21">
        <v>42746</v>
      </c>
      <c r="T34" s="21" t="s">
        <v>50</v>
      </c>
      <c r="U34" s="39">
        <v>26000000</v>
      </c>
      <c r="V34" s="19" t="s">
        <v>23</v>
      </c>
      <c r="W34" s="22" t="s">
        <v>117</v>
      </c>
      <c r="X34" s="22" t="s">
        <v>118</v>
      </c>
      <c r="Y34" s="22" t="s">
        <v>119</v>
      </c>
      <c r="Z34" s="35" t="s">
        <v>120</v>
      </c>
    </row>
    <row r="35" spans="1:26" s="33" customFormat="1" ht="25.5" customHeight="1" x14ac:dyDescent="0.2">
      <c r="A35" s="19">
        <v>17406</v>
      </c>
      <c r="B35" s="19"/>
      <c r="C35" s="19" t="s">
        <v>88</v>
      </c>
      <c r="D35" s="21">
        <v>42880</v>
      </c>
      <c r="E35" s="22" t="s">
        <v>158</v>
      </c>
      <c r="F35" s="22" t="s">
        <v>159</v>
      </c>
      <c r="G35" s="19" t="s">
        <v>43</v>
      </c>
      <c r="H35" s="19" t="s">
        <v>44</v>
      </c>
      <c r="I35" s="19">
        <v>78753</v>
      </c>
      <c r="J35" s="19">
        <v>7</v>
      </c>
      <c r="K35" s="19" t="s">
        <v>26</v>
      </c>
      <c r="L35" s="34">
        <v>80</v>
      </c>
      <c r="M35" s="19" t="s">
        <v>0</v>
      </c>
      <c r="N35" s="23">
        <v>448636</v>
      </c>
      <c r="O35" s="31">
        <v>448636</v>
      </c>
      <c r="P35" s="22" t="s">
        <v>160</v>
      </c>
      <c r="Q35" s="22" t="s">
        <v>161</v>
      </c>
      <c r="R35" s="22" t="s">
        <v>162</v>
      </c>
      <c r="S35" s="21">
        <v>42800</v>
      </c>
      <c r="T35" s="21">
        <v>42950</v>
      </c>
      <c r="U35" s="39">
        <v>11500000</v>
      </c>
      <c r="V35" s="19">
        <v>3</v>
      </c>
      <c r="W35" s="22" t="s">
        <v>163</v>
      </c>
      <c r="X35" s="22" t="s">
        <v>164</v>
      </c>
      <c r="Y35" s="22" t="s">
        <v>165</v>
      </c>
      <c r="Z35" s="30" t="s">
        <v>166</v>
      </c>
    </row>
    <row r="36" spans="1:26" s="33" customFormat="1" ht="25.5" customHeight="1" x14ac:dyDescent="0.2">
      <c r="A36" s="19">
        <v>17416</v>
      </c>
      <c r="B36" s="19"/>
      <c r="C36" s="19" t="s">
        <v>384</v>
      </c>
      <c r="D36" s="21" t="s">
        <v>23</v>
      </c>
      <c r="E36" s="22" t="s">
        <v>167</v>
      </c>
      <c r="F36" s="22" t="s">
        <v>169</v>
      </c>
      <c r="G36" s="19" t="s">
        <v>43</v>
      </c>
      <c r="H36" s="19" t="s">
        <v>44</v>
      </c>
      <c r="I36" s="19">
        <v>78748</v>
      </c>
      <c r="J36" s="19">
        <v>7</v>
      </c>
      <c r="K36" s="19" t="s">
        <v>26</v>
      </c>
      <c r="L36" s="34">
        <v>240</v>
      </c>
      <c r="M36" s="19" t="s">
        <v>0</v>
      </c>
      <c r="N36" s="23">
        <v>1217043</v>
      </c>
      <c r="O36" s="31">
        <v>0</v>
      </c>
      <c r="P36" s="22" t="s">
        <v>160</v>
      </c>
      <c r="Q36" s="22" t="s">
        <v>161</v>
      </c>
      <c r="R36" s="22" t="s">
        <v>162</v>
      </c>
      <c r="S36" s="21" t="s">
        <v>87</v>
      </c>
      <c r="T36" s="21" t="s">
        <v>87</v>
      </c>
      <c r="U36" s="39" t="s">
        <v>87</v>
      </c>
      <c r="V36" s="19" t="s">
        <v>87</v>
      </c>
      <c r="W36" s="22" t="s">
        <v>168</v>
      </c>
      <c r="X36" s="22" t="s">
        <v>118</v>
      </c>
      <c r="Y36" s="22" t="s">
        <v>119</v>
      </c>
      <c r="Z36" s="35" t="s">
        <v>120</v>
      </c>
    </row>
    <row r="37" spans="1:26" s="3" customFormat="1" ht="24" x14ac:dyDescent="0.2">
      <c r="A37" s="19">
        <v>17424</v>
      </c>
      <c r="B37" s="19">
        <v>16458</v>
      </c>
      <c r="C37" s="19" t="s">
        <v>88</v>
      </c>
      <c r="D37" s="21">
        <v>42880</v>
      </c>
      <c r="E37" s="22" t="s">
        <v>190</v>
      </c>
      <c r="F37" s="22" t="s">
        <v>191</v>
      </c>
      <c r="G37" s="19" t="s">
        <v>43</v>
      </c>
      <c r="H37" s="19" t="s">
        <v>44</v>
      </c>
      <c r="I37" s="19">
        <v>78724</v>
      </c>
      <c r="J37" s="19">
        <v>7</v>
      </c>
      <c r="K37" s="19" t="s">
        <v>26</v>
      </c>
      <c r="L37" s="34">
        <v>264</v>
      </c>
      <c r="M37" s="19" t="s">
        <v>0</v>
      </c>
      <c r="N37" s="23">
        <v>1596600</v>
      </c>
      <c r="O37" s="31">
        <v>1559882</v>
      </c>
      <c r="P37" s="22" t="s">
        <v>160</v>
      </c>
      <c r="Q37" s="22" t="s">
        <v>161</v>
      </c>
      <c r="R37" s="22" t="s">
        <v>192</v>
      </c>
      <c r="S37" s="21">
        <v>42843</v>
      </c>
      <c r="T37" s="21">
        <v>42993</v>
      </c>
      <c r="U37" s="39">
        <v>20000000</v>
      </c>
      <c r="V37" s="19">
        <v>3</v>
      </c>
      <c r="W37" s="22" t="s">
        <v>193</v>
      </c>
      <c r="X37" s="22" t="s">
        <v>194</v>
      </c>
      <c r="Y37" s="22" t="s">
        <v>195</v>
      </c>
      <c r="Z37" s="30" t="s">
        <v>196</v>
      </c>
    </row>
    <row r="38" spans="1:26" s="33" customFormat="1" ht="25.5" customHeight="1" x14ac:dyDescent="0.2">
      <c r="A38" s="19">
        <v>17427</v>
      </c>
      <c r="B38" s="19">
        <v>16433</v>
      </c>
      <c r="C38" s="19" t="s">
        <v>88</v>
      </c>
      <c r="D38" s="21">
        <v>43020</v>
      </c>
      <c r="E38" s="22" t="s">
        <v>374</v>
      </c>
      <c r="F38" s="22" t="s">
        <v>375</v>
      </c>
      <c r="G38" s="19" t="s">
        <v>43</v>
      </c>
      <c r="H38" s="19" t="s">
        <v>44</v>
      </c>
      <c r="I38" s="19">
        <v>78702</v>
      </c>
      <c r="J38" s="19">
        <v>7</v>
      </c>
      <c r="K38" s="19" t="s">
        <v>26</v>
      </c>
      <c r="L38" s="34">
        <v>50</v>
      </c>
      <c r="M38" s="19" t="s">
        <v>109</v>
      </c>
      <c r="N38" s="23">
        <v>832349</v>
      </c>
      <c r="O38" s="31">
        <v>832349</v>
      </c>
      <c r="P38" s="22" t="s">
        <v>376</v>
      </c>
      <c r="Q38" s="22" t="s">
        <v>377</v>
      </c>
      <c r="R38" s="22" t="s">
        <v>378</v>
      </c>
      <c r="S38" s="21">
        <v>42962</v>
      </c>
      <c r="T38" s="21">
        <v>43112</v>
      </c>
      <c r="U38" s="36">
        <v>13000000</v>
      </c>
      <c r="V38" s="19">
        <v>3</v>
      </c>
      <c r="W38" s="22" t="s">
        <v>379</v>
      </c>
      <c r="X38" s="22" t="s">
        <v>380</v>
      </c>
      <c r="Y38" s="22" t="s">
        <v>381</v>
      </c>
      <c r="Z38" s="35" t="s">
        <v>382</v>
      </c>
    </row>
    <row r="39" spans="1:26" s="33" customFormat="1" ht="25.5" customHeight="1" x14ac:dyDescent="0.2">
      <c r="A39" s="19">
        <v>17420</v>
      </c>
      <c r="B39" s="19"/>
      <c r="C39" s="19" t="s">
        <v>88</v>
      </c>
      <c r="D39" s="21">
        <v>43083</v>
      </c>
      <c r="E39" s="22" t="s">
        <v>387</v>
      </c>
      <c r="F39" s="22" t="s">
        <v>388</v>
      </c>
      <c r="G39" s="19" t="s">
        <v>43</v>
      </c>
      <c r="H39" s="19" t="s">
        <v>44</v>
      </c>
      <c r="I39" s="19">
        <v>78725</v>
      </c>
      <c r="J39" s="19">
        <v>7</v>
      </c>
      <c r="K39" s="19" t="s">
        <v>26</v>
      </c>
      <c r="L39" s="34">
        <v>302</v>
      </c>
      <c r="M39" s="19" t="s">
        <v>0</v>
      </c>
      <c r="N39" s="23">
        <v>1645713</v>
      </c>
      <c r="O39" s="31">
        <v>1645713</v>
      </c>
      <c r="P39" s="22" t="s">
        <v>160</v>
      </c>
      <c r="Q39" s="22" t="s">
        <v>161</v>
      </c>
      <c r="R39" s="22" t="s">
        <v>192</v>
      </c>
      <c r="S39" s="21">
        <v>42745</v>
      </c>
      <c r="T39" s="21" t="s">
        <v>50</v>
      </c>
      <c r="U39" s="36">
        <v>38000000</v>
      </c>
      <c r="V39" s="19" t="s">
        <v>23</v>
      </c>
      <c r="W39" s="22" t="s">
        <v>389</v>
      </c>
      <c r="X39" s="22" t="s">
        <v>391</v>
      </c>
      <c r="Y39" s="22" t="s">
        <v>192</v>
      </c>
      <c r="Z39" s="35" t="s">
        <v>390</v>
      </c>
    </row>
    <row r="40" spans="1:26" s="33" customFormat="1" ht="25.5" customHeight="1" x14ac:dyDescent="0.2">
      <c r="A40" s="19">
        <v>17436</v>
      </c>
      <c r="B40" s="19"/>
      <c r="C40" s="19" t="s">
        <v>88</v>
      </c>
      <c r="D40" s="21">
        <v>43083</v>
      </c>
      <c r="E40" s="22" t="s">
        <v>421</v>
      </c>
      <c r="F40" s="22" t="s">
        <v>422</v>
      </c>
      <c r="G40" s="19" t="s">
        <v>413</v>
      </c>
      <c r="H40" s="19" t="s">
        <v>44</v>
      </c>
      <c r="I40" s="19">
        <v>78653</v>
      </c>
      <c r="J40" s="19">
        <v>7</v>
      </c>
      <c r="K40" s="19" t="s">
        <v>26</v>
      </c>
      <c r="L40" s="34">
        <v>280</v>
      </c>
      <c r="M40" s="19" t="s">
        <v>0</v>
      </c>
      <c r="N40" s="23">
        <v>2023785</v>
      </c>
      <c r="O40" s="31">
        <v>1908329</v>
      </c>
      <c r="P40" s="22" t="s">
        <v>160</v>
      </c>
      <c r="Q40" s="22" t="s">
        <v>161</v>
      </c>
      <c r="R40" s="22" t="s">
        <v>192</v>
      </c>
      <c r="S40" s="21">
        <v>42963</v>
      </c>
      <c r="T40" s="21">
        <v>43113</v>
      </c>
      <c r="U40" s="36">
        <v>37000000</v>
      </c>
      <c r="V40" s="19">
        <v>3</v>
      </c>
      <c r="W40" s="22" t="s">
        <v>423</v>
      </c>
      <c r="X40" s="22" t="s">
        <v>401</v>
      </c>
      <c r="Y40" s="22" t="s">
        <v>195</v>
      </c>
      <c r="Z40" s="35" t="s">
        <v>402</v>
      </c>
    </row>
    <row r="41" spans="1:26" s="33" customFormat="1" ht="25.5" customHeight="1" x14ac:dyDescent="0.2">
      <c r="A41" s="19">
        <v>17438</v>
      </c>
      <c r="B41" s="19"/>
      <c r="C41" s="19" t="s">
        <v>88</v>
      </c>
      <c r="D41" s="21">
        <v>43153</v>
      </c>
      <c r="E41" s="22" t="s">
        <v>412</v>
      </c>
      <c r="F41" s="22" t="s">
        <v>415</v>
      </c>
      <c r="G41" s="19" t="s">
        <v>413</v>
      </c>
      <c r="H41" s="19" t="s">
        <v>44</v>
      </c>
      <c r="I41" s="19">
        <v>78744</v>
      </c>
      <c r="J41" s="19">
        <v>7</v>
      </c>
      <c r="K41" s="19" t="s">
        <v>26</v>
      </c>
      <c r="L41" s="34">
        <v>312</v>
      </c>
      <c r="M41" s="19" t="s">
        <v>0</v>
      </c>
      <c r="N41" s="23">
        <v>1909145</v>
      </c>
      <c r="O41" s="31">
        <v>1909145</v>
      </c>
      <c r="P41" s="22" t="s">
        <v>414</v>
      </c>
      <c r="Q41" s="22" t="s">
        <v>417</v>
      </c>
      <c r="R41" s="22" t="s">
        <v>418</v>
      </c>
      <c r="S41" s="21">
        <v>43048</v>
      </c>
      <c r="T41" s="21">
        <v>43198</v>
      </c>
      <c r="U41" s="36">
        <v>30000000</v>
      </c>
      <c r="V41" s="19">
        <v>3</v>
      </c>
      <c r="W41" s="22" t="s">
        <v>416</v>
      </c>
      <c r="X41" s="22" t="s">
        <v>419</v>
      </c>
      <c r="Y41" s="22" t="s">
        <v>98</v>
      </c>
      <c r="Z41" s="35" t="s">
        <v>420</v>
      </c>
    </row>
    <row r="42" spans="1:26" s="33" customFormat="1" ht="25.5" customHeight="1" x14ac:dyDescent="0.2">
      <c r="A42" s="19">
        <v>17443</v>
      </c>
      <c r="B42" s="19"/>
      <c r="C42" s="19" t="s">
        <v>384</v>
      </c>
      <c r="D42" s="21" t="s">
        <v>23</v>
      </c>
      <c r="E42" s="22" t="s">
        <v>424</v>
      </c>
      <c r="F42" s="22" t="s">
        <v>444</v>
      </c>
      <c r="G42" s="19" t="s">
        <v>425</v>
      </c>
      <c r="H42" s="19" t="s">
        <v>44</v>
      </c>
      <c r="I42" s="19">
        <v>78653</v>
      </c>
      <c r="J42" s="19">
        <v>7</v>
      </c>
      <c r="K42" s="19" t="s">
        <v>26</v>
      </c>
      <c r="L42" s="34">
        <v>172</v>
      </c>
      <c r="M42" s="19" t="s">
        <v>426</v>
      </c>
      <c r="N42" s="23">
        <v>1041652</v>
      </c>
      <c r="O42" s="31">
        <v>0</v>
      </c>
      <c r="P42" s="22" t="s">
        <v>160</v>
      </c>
      <c r="Q42" s="22" t="s">
        <v>161</v>
      </c>
      <c r="R42" s="22" t="s">
        <v>192</v>
      </c>
      <c r="S42" s="21">
        <v>42969</v>
      </c>
      <c r="T42" s="21">
        <v>43119</v>
      </c>
      <c r="U42" s="36">
        <v>20000000</v>
      </c>
      <c r="V42" s="19">
        <v>3</v>
      </c>
      <c r="W42" s="22" t="s">
        <v>427</v>
      </c>
      <c r="X42" s="22" t="s">
        <v>118</v>
      </c>
      <c r="Y42" s="22" t="s">
        <v>119</v>
      </c>
      <c r="Z42" s="35" t="s">
        <v>120</v>
      </c>
    </row>
    <row r="43" spans="1:26" s="33" customFormat="1" ht="25.5" customHeight="1" x14ac:dyDescent="0.2">
      <c r="A43" s="19">
        <v>17446</v>
      </c>
      <c r="B43" s="19"/>
      <c r="C43" s="19" t="s">
        <v>384</v>
      </c>
      <c r="D43" s="21" t="s">
        <v>23</v>
      </c>
      <c r="E43" s="22" t="s">
        <v>464</v>
      </c>
      <c r="F43" s="22" t="s">
        <v>469</v>
      </c>
      <c r="G43" s="19" t="s">
        <v>470</v>
      </c>
      <c r="H43" s="19" t="s">
        <v>318</v>
      </c>
      <c r="I43" s="19">
        <v>78641</v>
      </c>
      <c r="J43" s="19">
        <v>7</v>
      </c>
      <c r="K43" s="19" t="s">
        <v>26</v>
      </c>
      <c r="L43" s="34">
        <v>228</v>
      </c>
      <c r="M43" s="19" t="s">
        <v>123</v>
      </c>
      <c r="N43" s="23">
        <v>1039334</v>
      </c>
      <c r="O43" s="31">
        <v>0</v>
      </c>
      <c r="P43" s="22" t="s">
        <v>337</v>
      </c>
      <c r="Q43" s="22" t="s">
        <v>338</v>
      </c>
      <c r="R43" s="22" t="s">
        <v>339</v>
      </c>
      <c r="S43" s="21" t="s">
        <v>23</v>
      </c>
      <c r="T43" s="21" t="s">
        <v>23</v>
      </c>
      <c r="U43" s="36" t="s">
        <v>23</v>
      </c>
      <c r="V43" s="19">
        <v>3</v>
      </c>
      <c r="W43" s="22" t="s">
        <v>468</v>
      </c>
      <c r="X43" s="22" t="s">
        <v>465</v>
      </c>
      <c r="Y43" s="22" t="s">
        <v>466</v>
      </c>
      <c r="Z43" s="35" t="s">
        <v>467</v>
      </c>
    </row>
    <row r="44" spans="1:26" s="33" customFormat="1" ht="25.5" customHeight="1" x14ac:dyDescent="0.2">
      <c r="A44" s="19">
        <v>17445</v>
      </c>
      <c r="B44" s="19"/>
      <c r="C44" s="19" t="s">
        <v>88</v>
      </c>
      <c r="D44" s="21">
        <v>43118</v>
      </c>
      <c r="E44" s="22" t="s">
        <v>445</v>
      </c>
      <c r="F44" s="22" t="s">
        <v>446</v>
      </c>
      <c r="G44" s="19" t="s">
        <v>43</v>
      </c>
      <c r="H44" s="19" t="s">
        <v>44</v>
      </c>
      <c r="I44" s="19">
        <v>78747</v>
      </c>
      <c r="J44" s="19">
        <v>7</v>
      </c>
      <c r="K44" s="19" t="s">
        <v>26</v>
      </c>
      <c r="L44" s="34">
        <v>174</v>
      </c>
      <c r="M44" s="19" t="s">
        <v>426</v>
      </c>
      <c r="N44" s="23">
        <v>598253</v>
      </c>
      <c r="O44" s="31">
        <v>598253</v>
      </c>
      <c r="P44" s="22" t="s">
        <v>376</v>
      </c>
      <c r="Q44" s="22" t="s">
        <v>377</v>
      </c>
      <c r="R44" s="22" t="s">
        <v>447</v>
      </c>
      <c r="S44" s="21">
        <v>43026</v>
      </c>
      <c r="T44" s="21">
        <v>43176</v>
      </c>
      <c r="U44" s="36">
        <v>16000000</v>
      </c>
      <c r="V44" s="19">
        <v>3</v>
      </c>
      <c r="W44" s="22" t="s">
        <v>448</v>
      </c>
      <c r="X44" s="22" t="s">
        <v>449</v>
      </c>
      <c r="Y44" s="22" t="s">
        <v>450</v>
      </c>
      <c r="Z44" s="35" t="s">
        <v>451</v>
      </c>
    </row>
    <row r="45" spans="1:26" s="33" customFormat="1" ht="25.5" customHeight="1" x14ac:dyDescent="0.2">
      <c r="A45" s="20"/>
      <c r="B45" s="20"/>
      <c r="C45" s="20"/>
      <c r="D45" s="24"/>
      <c r="E45" s="25"/>
      <c r="F45" s="25"/>
      <c r="G45" s="20"/>
      <c r="H45" s="20"/>
      <c r="I45" s="20"/>
      <c r="J45" s="20"/>
      <c r="K45" s="26" t="s">
        <v>22</v>
      </c>
      <c r="L45" s="29">
        <f>SUM(L30:L44)</f>
        <v>3357</v>
      </c>
      <c r="M45" s="26" t="s">
        <v>37</v>
      </c>
      <c r="N45" s="27">
        <f>SUM(N30:N44)</f>
        <v>18819997</v>
      </c>
      <c r="O45" s="15">
        <f>SUM(O30:O44)</f>
        <v>13585098</v>
      </c>
      <c r="P45" s="25"/>
      <c r="Q45" s="25"/>
      <c r="R45" s="25"/>
      <c r="S45" s="24"/>
      <c r="T45" s="24"/>
      <c r="U45" s="37"/>
      <c r="V45" s="20"/>
      <c r="W45" s="25"/>
      <c r="X45" s="25"/>
      <c r="Y45" s="25"/>
      <c r="Z45" s="25"/>
    </row>
    <row r="46" spans="1:26" s="33" customFormat="1" ht="9" customHeight="1" x14ac:dyDescent="0.2">
      <c r="A46" s="20"/>
      <c r="B46" s="20"/>
      <c r="C46" s="20"/>
      <c r="D46" s="24"/>
      <c r="E46" s="25"/>
      <c r="F46" s="25"/>
      <c r="G46" s="20"/>
      <c r="H46" s="20"/>
      <c r="I46" s="20"/>
      <c r="J46" s="20"/>
      <c r="K46" s="26"/>
      <c r="L46" s="29"/>
      <c r="M46" s="26"/>
      <c r="N46" s="27"/>
      <c r="O46" s="15"/>
      <c r="P46" s="25"/>
      <c r="Q46" s="25"/>
      <c r="R46" s="25"/>
      <c r="S46" s="24"/>
      <c r="T46" s="24"/>
      <c r="U46" s="37"/>
      <c r="V46" s="20"/>
      <c r="W46" s="25"/>
      <c r="X46" s="25"/>
      <c r="Y46" s="25"/>
      <c r="Z46" s="25"/>
    </row>
    <row r="47" spans="1:26" s="3" customFormat="1" ht="27" customHeight="1" x14ac:dyDescent="0.2">
      <c r="A47" s="19">
        <v>17442</v>
      </c>
      <c r="B47" s="19">
        <v>17403</v>
      </c>
      <c r="C47" s="19" t="s">
        <v>104</v>
      </c>
      <c r="D47" s="21">
        <v>42852</v>
      </c>
      <c r="E47" s="22" t="s">
        <v>51</v>
      </c>
      <c r="F47" s="22" t="s">
        <v>52</v>
      </c>
      <c r="G47" s="19" t="s">
        <v>39</v>
      </c>
      <c r="H47" s="19" t="s">
        <v>40</v>
      </c>
      <c r="I47" s="19">
        <v>78220</v>
      </c>
      <c r="J47" s="19">
        <v>9</v>
      </c>
      <c r="K47" s="19" t="s">
        <v>26</v>
      </c>
      <c r="L47" s="34">
        <v>324</v>
      </c>
      <c r="M47" s="19" t="s">
        <v>0</v>
      </c>
      <c r="N47" s="23">
        <v>1654897</v>
      </c>
      <c r="O47" s="31">
        <v>0</v>
      </c>
      <c r="P47" s="22" t="s">
        <v>42</v>
      </c>
      <c r="Q47" s="22" t="s">
        <v>41</v>
      </c>
      <c r="R47" s="22" t="s">
        <v>45</v>
      </c>
      <c r="S47" s="21">
        <v>42745</v>
      </c>
      <c r="T47" s="21" t="s">
        <v>50</v>
      </c>
      <c r="U47" s="36">
        <v>24000000</v>
      </c>
      <c r="V47" s="19" t="s">
        <v>23</v>
      </c>
      <c r="W47" s="22" t="s">
        <v>53</v>
      </c>
      <c r="X47" s="22" t="s">
        <v>41</v>
      </c>
      <c r="Y47" s="22" t="s">
        <v>45</v>
      </c>
      <c r="Z47" s="30" t="s">
        <v>54</v>
      </c>
    </row>
    <row r="48" spans="1:26" s="3" customFormat="1" ht="27" customHeight="1" x14ac:dyDescent="0.2">
      <c r="A48" s="19">
        <v>17421</v>
      </c>
      <c r="B48" s="19">
        <v>16436</v>
      </c>
      <c r="C48" s="19" t="s">
        <v>88</v>
      </c>
      <c r="D48" s="21">
        <v>43118</v>
      </c>
      <c r="E48" s="22" t="s">
        <v>199</v>
      </c>
      <c r="F48" s="22" t="s">
        <v>221</v>
      </c>
      <c r="G48" s="19" t="s">
        <v>39</v>
      </c>
      <c r="H48" s="19" t="s">
        <v>40</v>
      </c>
      <c r="I48" s="19">
        <v>78245</v>
      </c>
      <c r="J48" s="19">
        <v>9</v>
      </c>
      <c r="K48" s="19" t="s">
        <v>26</v>
      </c>
      <c r="L48" s="34">
        <v>197</v>
      </c>
      <c r="M48" s="19" t="s">
        <v>123</v>
      </c>
      <c r="N48" s="23">
        <v>692123</v>
      </c>
      <c r="O48" s="31">
        <v>673644</v>
      </c>
      <c r="P48" s="22" t="s">
        <v>42</v>
      </c>
      <c r="Q48" s="22" t="s">
        <v>41</v>
      </c>
      <c r="R48" s="22" t="s">
        <v>45</v>
      </c>
      <c r="S48" s="21">
        <v>42747</v>
      </c>
      <c r="T48" s="21" t="s">
        <v>50</v>
      </c>
      <c r="U48" s="36">
        <v>25000000</v>
      </c>
      <c r="V48" s="19" t="s">
        <v>23</v>
      </c>
      <c r="W48" s="22" t="s">
        <v>226</v>
      </c>
      <c r="X48" s="22" t="s">
        <v>201</v>
      </c>
      <c r="Y48" s="22" t="s">
        <v>202</v>
      </c>
      <c r="Z48" s="35" t="s">
        <v>203</v>
      </c>
    </row>
    <row r="49" spans="1:26" s="33" customFormat="1" ht="36" x14ac:dyDescent="0.2">
      <c r="A49" s="19">
        <v>17422</v>
      </c>
      <c r="B49" s="19"/>
      <c r="C49" s="19" t="s">
        <v>384</v>
      </c>
      <c r="D49" s="21">
        <v>43181</v>
      </c>
      <c r="E49" s="22" t="s">
        <v>200</v>
      </c>
      <c r="F49" s="22" t="s">
        <v>204</v>
      </c>
      <c r="G49" s="19" t="s">
        <v>39</v>
      </c>
      <c r="H49" s="19" t="s">
        <v>40</v>
      </c>
      <c r="I49" s="19">
        <v>78210</v>
      </c>
      <c r="J49" s="19">
        <v>9</v>
      </c>
      <c r="K49" s="19" t="s">
        <v>224</v>
      </c>
      <c r="L49" s="34">
        <v>228</v>
      </c>
      <c r="M49" s="19" t="s">
        <v>0</v>
      </c>
      <c r="N49" s="23">
        <v>996630</v>
      </c>
      <c r="O49" s="31">
        <v>0</v>
      </c>
      <c r="P49" s="22" t="s">
        <v>42</v>
      </c>
      <c r="Q49" s="22" t="s">
        <v>41</v>
      </c>
      <c r="R49" s="22" t="s">
        <v>45</v>
      </c>
      <c r="S49" s="21">
        <v>42747</v>
      </c>
      <c r="T49" s="21" t="s">
        <v>50</v>
      </c>
      <c r="U49" s="36">
        <v>22000000</v>
      </c>
      <c r="V49" s="19" t="s">
        <v>23</v>
      </c>
      <c r="W49" s="22" t="s">
        <v>225</v>
      </c>
      <c r="X49" s="22" t="s">
        <v>201</v>
      </c>
      <c r="Y49" s="22" t="s">
        <v>202</v>
      </c>
      <c r="Z49" s="35" t="s">
        <v>203</v>
      </c>
    </row>
    <row r="50" spans="1:26" s="33" customFormat="1" ht="27" customHeight="1" x14ac:dyDescent="0.2">
      <c r="A50" s="19">
        <v>17425</v>
      </c>
      <c r="B50" s="19"/>
      <c r="C50" s="19" t="s">
        <v>88</v>
      </c>
      <c r="D50" s="21">
        <v>43020</v>
      </c>
      <c r="E50" s="22" t="s">
        <v>205</v>
      </c>
      <c r="F50" s="22" t="s">
        <v>210</v>
      </c>
      <c r="G50" s="19" t="s">
        <v>39</v>
      </c>
      <c r="H50" s="19" t="s">
        <v>40</v>
      </c>
      <c r="I50" s="19">
        <v>78245</v>
      </c>
      <c r="J50" s="19">
        <v>9</v>
      </c>
      <c r="K50" s="19" t="s">
        <v>26</v>
      </c>
      <c r="L50" s="34">
        <v>348</v>
      </c>
      <c r="M50" s="19" t="s">
        <v>0</v>
      </c>
      <c r="N50" s="23">
        <v>1929222</v>
      </c>
      <c r="O50" s="31">
        <v>1929222</v>
      </c>
      <c r="P50" s="22" t="s">
        <v>206</v>
      </c>
      <c r="Q50" s="22" t="s">
        <v>228</v>
      </c>
      <c r="R50" s="22" t="s">
        <v>229</v>
      </c>
      <c r="S50" s="21">
        <v>42747</v>
      </c>
      <c r="T50" s="21" t="s">
        <v>50</v>
      </c>
      <c r="U50" s="36">
        <v>26500000</v>
      </c>
      <c r="V50" s="19" t="s">
        <v>23</v>
      </c>
      <c r="W50" s="22" t="s">
        <v>227</v>
      </c>
      <c r="X50" s="22" t="s">
        <v>207</v>
      </c>
      <c r="Y50" s="22" t="s">
        <v>208</v>
      </c>
      <c r="Z50" s="35" t="s">
        <v>209</v>
      </c>
    </row>
    <row r="51" spans="1:26" s="33" customFormat="1" ht="27" customHeight="1" x14ac:dyDescent="0.2">
      <c r="A51" s="19">
        <v>17437</v>
      </c>
      <c r="B51" s="19"/>
      <c r="C51" s="19" t="s">
        <v>88</v>
      </c>
      <c r="D51" s="21">
        <v>43083</v>
      </c>
      <c r="E51" s="22" t="s">
        <v>406</v>
      </c>
      <c r="F51" s="22" t="s">
        <v>410</v>
      </c>
      <c r="G51" s="19" t="s">
        <v>39</v>
      </c>
      <c r="H51" s="19" t="s">
        <v>40</v>
      </c>
      <c r="I51" s="19">
        <v>78238</v>
      </c>
      <c r="J51" s="19">
        <v>9</v>
      </c>
      <c r="K51" s="19" t="s">
        <v>26</v>
      </c>
      <c r="L51" s="34">
        <v>296</v>
      </c>
      <c r="M51" s="19" t="s">
        <v>0</v>
      </c>
      <c r="N51" s="23">
        <v>2170261</v>
      </c>
      <c r="O51" s="31">
        <v>2170261</v>
      </c>
      <c r="P51" s="22" t="s">
        <v>42</v>
      </c>
      <c r="Q51" s="22" t="s">
        <v>41</v>
      </c>
      <c r="R51" s="22" t="s">
        <v>45</v>
      </c>
      <c r="S51" s="21">
        <v>42745</v>
      </c>
      <c r="T51" s="21" t="s">
        <v>50</v>
      </c>
      <c r="U51" s="36">
        <v>35000000</v>
      </c>
      <c r="V51" s="19" t="s">
        <v>23</v>
      </c>
      <c r="W51" s="22" t="s">
        <v>411</v>
      </c>
      <c r="X51" s="22" t="s">
        <v>407</v>
      </c>
      <c r="Y51" s="22" t="s">
        <v>408</v>
      </c>
      <c r="Z51" s="35" t="s">
        <v>409</v>
      </c>
    </row>
    <row r="52" spans="1:26" s="33" customFormat="1" ht="25.5" customHeight="1" x14ac:dyDescent="0.2">
      <c r="A52" s="20"/>
      <c r="B52" s="20"/>
      <c r="C52" s="20"/>
      <c r="D52" s="24"/>
      <c r="E52" s="25"/>
      <c r="F52" s="25"/>
      <c r="G52" s="20"/>
      <c r="H52" s="20"/>
      <c r="I52" s="20"/>
      <c r="J52" s="20"/>
      <c r="K52" s="26" t="s">
        <v>22</v>
      </c>
      <c r="L52" s="29">
        <f>SUM(L47:L51)</f>
        <v>1393</v>
      </c>
      <c r="M52" s="26" t="s">
        <v>37</v>
      </c>
      <c r="N52" s="27">
        <f>SUM(N47:N51)</f>
        <v>7443133</v>
      </c>
      <c r="O52" s="27">
        <f>SUM(O47:O51)</f>
        <v>4773127</v>
      </c>
      <c r="P52" s="25"/>
      <c r="Q52" s="25"/>
      <c r="R52" s="25"/>
      <c r="S52" s="24"/>
      <c r="T52" s="24"/>
      <c r="U52" s="37"/>
      <c r="V52" s="20"/>
      <c r="W52" s="25"/>
      <c r="X52" s="25"/>
    </row>
    <row r="53" spans="1:26" s="33" customFormat="1" ht="9" customHeight="1" x14ac:dyDescent="0.2">
      <c r="A53" s="20"/>
      <c r="B53" s="20"/>
      <c r="C53" s="20"/>
      <c r="D53" s="24"/>
      <c r="E53" s="25"/>
      <c r="F53" s="25"/>
      <c r="G53" s="20"/>
      <c r="H53" s="20"/>
      <c r="I53" s="20"/>
      <c r="J53" s="20"/>
      <c r="K53" s="26"/>
      <c r="L53" s="29"/>
      <c r="M53" s="26"/>
      <c r="N53" s="27"/>
      <c r="O53" s="15"/>
      <c r="P53" s="25"/>
      <c r="Q53" s="25"/>
      <c r="R53" s="25"/>
      <c r="S53" s="24"/>
      <c r="T53" s="24"/>
      <c r="U53" s="37"/>
      <c r="V53" s="20"/>
      <c r="W53" s="25"/>
      <c r="X53" s="25"/>
      <c r="Y53" s="25"/>
      <c r="Z53" s="25"/>
    </row>
    <row r="54" spans="1:26" s="3" customFormat="1" ht="27" customHeight="1" x14ac:dyDescent="0.2">
      <c r="A54" s="19">
        <v>17400</v>
      </c>
      <c r="B54" s="19"/>
      <c r="C54" s="19" t="s">
        <v>88</v>
      </c>
      <c r="D54" s="21">
        <v>42817</v>
      </c>
      <c r="E54" s="22" t="s">
        <v>60</v>
      </c>
      <c r="F54" s="22" t="s">
        <v>61</v>
      </c>
      <c r="G54" s="19" t="s">
        <v>62</v>
      </c>
      <c r="H54" s="19" t="s">
        <v>63</v>
      </c>
      <c r="I54" s="19">
        <v>78840</v>
      </c>
      <c r="J54" s="19">
        <v>11</v>
      </c>
      <c r="K54" s="19" t="s">
        <v>64</v>
      </c>
      <c r="L54" s="34">
        <v>170</v>
      </c>
      <c r="M54" s="19" t="s">
        <v>0</v>
      </c>
      <c r="N54" s="23">
        <v>766636</v>
      </c>
      <c r="O54" s="31">
        <v>735267</v>
      </c>
      <c r="P54" s="22" t="s">
        <v>65</v>
      </c>
      <c r="Q54" s="22" t="s">
        <v>70</v>
      </c>
      <c r="R54" s="22" t="s">
        <v>71</v>
      </c>
      <c r="S54" s="21">
        <v>42746</v>
      </c>
      <c r="T54" s="21" t="s">
        <v>50</v>
      </c>
      <c r="U54" s="36">
        <v>13000000</v>
      </c>
      <c r="V54" s="19" t="s">
        <v>23</v>
      </c>
      <c r="W54" s="22" t="s">
        <v>66</v>
      </c>
      <c r="X54" s="22" t="s">
        <v>67</v>
      </c>
      <c r="Y54" s="22" t="s">
        <v>68</v>
      </c>
      <c r="Z54" s="30" t="s">
        <v>69</v>
      </c>
    </row>
    <row r="55" spans="1:26" s="33" customFormat="1" ht="36" x14ac:dyDescent="0.2">
      <c r="A55" s="19">
        <v>17401</v>
      </c>
      <c r="B55" s="19">
        <v>16441</v>
      </c>
      <c r="C55" s="19" t="s">
        <v>88</v>
      </c>
      <c r="D55" s="21">
        <v>43020</v>
      </c>
      <c r="E55" s="22" t="s">
        <v>129</v>
      </c>
      <c r="F55" s="22" t="s">
        <v>130</v>
      </c>
      <c r="G55" s="19" t="s">
        <v>131</v>
      </c>
      <c r="H55" s="19" t="s">
        <v>132</v>
      </c>
      <c r="I55" s="19">
        <v>78599</v>
      </c>
      <c r="J55" s="19">
        <v>11</v>
      </c>
      <c r="K55" s="19" t="s">
        <v>26</v>
      </c>
      <c r="L55" s="34">
        <v>242</v>
      </c>
      <c r="M55" s="19" t="s">
        <v>0</v>
      </c>
      <c r="N55" s="23">
        <v>1160605</v>
      </c>
      <c r="O55" s="31">
        <v>1160605</v>
      </c>
      <c r="P55" s="22" t="s">
        <v>133</v>
      </c>
      <c r="Q55" s="22" t="s">
        <v>134</v>
      </c>
      <c r="R55" s="22" t="s">
        <v>135</v>
      </c>
      <c r="S55" s="21">
        <v>42747</v>
      </c>
      <c r="T55" s="21" t="s">
        <v>50</v>
      </c>
      <c r="U55" s="36">
        <v>20000000</v>
      </c>
      <c r="V55" s="19" t="s">
        <v>23</v>
      </c>
      <c r="W55" s="22" t="s">
        <v>136</v>
      </c>
      <c r="X55" s="22" t="s">
        <v>134</v>
      </c>
      <c r="Y55" s="22" t="s">
        <v>135</v>
      </c>
      <c r="Z55" s="35" t="s">
        <v>137</v>
      </c>
    </row>
    <row r="56" spans="1:26" s="33" customFormat="1" ht="25.5" customHeight="1" x14ac:dyDescent="0.2">
      <c r="A56" s="20"/>
      <c r="B56" s="20"/>
      <c r="C56" s="20"/>
      <c r="D56" s="24"/>
      <c r="E56" s="25"/>
      <c r="F56" s="25"/>
      <c r="G56" s="20"/>
      <c r="H56" s="20"/>
      <c r="I56" s="20"/>
      <c r="J56" s="20"/>
      <c r="K56" s="26" t="s">
        <v>22</v>
      </c>
      <c r="L56" s="29">
        <f>SUM(L54:L55)</f>
        <v>412</v>
      </c>
      <c r="M56" s="26" t="s">
        <v>37</v>
      </c>
      <c r="N56" s="27">
        <f>SUM(N54:N55)</f>
        <v>1927241</v>
      </c>
      <c r="O56" s="27">
        <f>SUM(O54:O55)</f>
        <v>1895872</v>
      </c>
      <c r="P56" s="25"/>
      <c r="Q56" s="25"/>
      <c r="R56" s="25"/>
      <c r="S56" s="24"/>
      <c r="T56" s="24"/>
      <c r="U56" s="37"/>
      <c r="V56" s="20"/>
      <c r="W56" s="25"/>
      <c r="X56" s="25"/>
    </row>
    <row r="57" spans="1:26" s="33" customFormat="1" ht="9" customHeight="1" x14ac:dyDescent="0.2">
      <c r="A57" s="20"/>
      <c r="B57" s="20"/>
      <c r="C57" s="20"/>
      <c r="D57" s="24"/>
      <c r="E57" s="25"/>
      <c r="F57" s="25"/>
      <c r="G57" s="20"/>
      <c r="H57" s="20"/>
      <c r="I57" s="20"/>
      <c r="J57" s="20"/>
      <c r="K57" s="26"/>
      <c r="L57" s="29"/>
      <c r="M57" s="26"/>
      <c r="N57" s="27"/>
      <c r="O57" s="27"/>
      <c r="P57" s="25"/>
      <c r="Q57" s="25"/>
      <c r="R57" s="25"/>
      <c r="S57" s="24"/>
      <c r="T57" s="24"/>
      <c r="U57" s="37"/>
      <c r="V57" s="20"/>
      <c r="W57" s="25"/>
      <c r="X57" s="25"/>
      <c r="Y57" s="25"/>
      <c r="Z57" s="25"/>
    </row>
    <row r="58" spans="1:26" s="33" customFormat="1" ht="24" customHeight="1" x14ac:dyDescent="0.2">
      <c r="A58" s="19">
        <v>17430</v>
      </c>
      <c r="B58" s="19">
        <v>16455</v>
      </c>
      <c r="C58" s="19" t="s">
        <v>395</v>
      </c>
      <c r="D58" s="21">
        <v>42985</v>
      </c>
      <c r="E58" s="22" t="s">
        <v>354</v>
      </c>
      <c r="F58" s="22" t="s">
        <v>356</v>
      </c>
      <c r="G58" s="19" t="s">
        <v>357</v>
      </c>
      <c r="H58" s="19" t="s">
        <v>357</v>
      </c>
      <c r="I58" s="19">
        <v>79903</v>
      </c>
      <c r="J58" s="19">
        <v>13</v>
      </c>
      <c r="K58" s="19" t="s">
        <v>64</v>
      </c>
      <c r="L58" s="19">
        <v>330</v>
      </c>
      <c r="M58" s="19" t="s">
        <v>0</v>
      </c>
      <c r="N58" s="23">
        <v>1777003</v>
      </c>
      <c r="O58" s="31">
        <v>1777003</v>
      </c>
      <c r="P58" s="22" t="s">
        <v>358</v>
      </c>
      <c r="Q58" s="22" t="s">
        <v>359</v>
      </c>
      <c r="R58" s="22" t="s">
        <v>360</v>
      </c>
      <c r="S58" s="21">
        <v>42963</v>
      </c>
      <c r="T58" s="21">
        <v>43113</v>
      </c>
      <c r="U58" s="36">
        <v>30000000</v>
      </c>
      <c r="V58" s="19">
        <v>3</v>
      </c>
      <c r="W58" s="22" t="s">
        <v>361</v>
      </c>
      <c r="X58" s="22" t="s">
        <v>362</v>
      </c>
      <c r="Y58" s="22" t="s">
        <v>363</v>
      </c>
      <c r="Z58" s="30" t="s">
        <v>364</v>
      </c>
    </row>
    <row r="59" spans="1:26" s="33" customFormat="1" ht="24" customHeight="1" x14ac:dyDescent="0.2">
      <c r="A59" s="19">
        <v>17431</v>
      </c>
      <c r="B59" s="19">
        <v>16352</v>
      </c>
      <c r="C59" s="19" t="s">
        <v>395</v>
      </c>
      <c r="D59" s="21">
        <v>42985</v>
      </c>
      <c r="E59" s="22" t="s">
        <v>355</v>
      </c>
      <c r="F59" s="22" t="s">
        <v>365</v>
      </c>
      <c r="G59" s="19" t="s">
        <v>357</v>
      </c>
      <c r="H59" s="19" t="s">
        <v>357</v>
      </c>
      <c r="I59" s="19">
        <v>79935</v>
      </c>
      <c r="J59" s="19">
        <v>13</v>
      </c>
      <c r="K59" s="19" t="s">
        <v>26</v>
      </c>
      <c r="L59" s="19">
        <v>92</v>
      </c>
      <c r="M59" s="19" t="s">
        <v>0</v>
      </c>
      <c r="N59" s="23">
        <v>538417</v>
      </c>
      <c r="O59" s="31">
        <v>538417</v>
      </c>
      <c r="P59" s="22" t="s">
        <v>358</v>
      </c>
      <c r="Q59" s="22" t="s">
        <v>359</v>
      </c>
      <c r="R59" s="22" t="s">
        <v>360</v>
      </c>
      <c r="S59" s="21">
        <v>42936</v>
      </c>
      <c r="T59" s="21">
        <v>43086</v>
      </c>
      <c r="U59" s="36">
        <v>15000000</v>
      </c>
      <c r="V59" s="19">
        <v>3</v>
      </c>
      <c r="W59" s="22" t="s">
        <v>367</v>
      </c>
      <c r="X59" s="22" t="s">
        <v>362</v>
      </c>
      <c r="Y59" s="22" t="s">
        <v>363</v>
      </c>
      <c r="Z59" s="30" t="s">
        <v>364</v>
      </c>
    </row>
    <row r="60" spans="1:26" s="33" customFormat="1" ht="24" x14ac:dyDescent="0.2">
      <c r="A60" s="19">
        <v>17432</v>
      </c>
      <c r="B60" s="19"/>
      <c r="C60" s="19" t="s">
        <v>395</v>
      </c>
      <c r="D60" s="21">
        <v>43083</v>
      </c>
      <c r="E60" s="22" t="s">
        <v>385</v>
      </c>
      <c r="F60" s="22" t="s">
        <v>392</v>
      </c>
      <c r="G60" s="19" t="s">
        <v>357</v>
      </c>
      <c r="H60" s="19" t="s">
        <v>357</v>
      </c>
      <c r="I60" s="19">
        <v>79905</v>
      </c>
      <c r="J60" s="19">
        <v>13</v>
      </c>
      <c r="K60" s="19" t="s">
        <v>64</v>
      </c>
      <c r="L60" s="19">
        <v>50</v>
      </c>
      <c r="M60" s="19" t="s">
        <v>0</v>
      </c>
      <c r="N60" s="23">
        <v>394248</v>
      </c>
      <c r="O60" s="31">
        <v>394248</v>
      </c>
      <c r="P60" s="22" t="s">
        <v>358</v>
      </c>
      <c r="Q60" s="22" t="s">
        <v>359</v>
      </c>
      <c r="R60" s="22" t="s">
        <v>360</v>
      </c>
      <c r="S60" s="21">
        <v>43046</v>
      </c>
      <c r="T60" s="21">
        <v>43196</v>
      </c>
      <c r="U60" s="36">
        <v>25300000</v>
      </c>
      <c r="V60" s="19">
        <v>3</v>
      </c>
      <c r="W60" s="22" t="s">
        <v>393</v>
      </c>
      <c r="X60" s="22" t="s">
        <v>362</v>
      </c>
      <c r="Y60" s="22" t="s">
        <v>363</v>
      </c>
      <c r="Z60" s="35" t="s">
        <v>364</v>
      </c>
    </row>
    <row r="61" spans="1:26" s="33" customFormat="1" ht="24" x14ac:dyDescent="0.2">
      <c r="A61" s="19">
        <v>17433</v>
      </c>
      <c r="B61" s="19"/>
      <c r="C61" s="19" t="s">
        <v>395</v>
      </c>
      <c r="D61" s="21">
        <v>43083</v>
      </c>
      <c r="E61" s="22" t="s">
        <v>386</v>
      </c>
      <c r="F61" s="22" t="s">
        <v>394</v>
      </c>
      <c r="G61" s="19" t="s">
        <v>357</v>
      </c>
      <c r="H61" s="19" t="s">
        <v>357</v>
      </c>
      <c r="I61" s="19">
        <v>79932</v>
      </c>
      <c r="J61" s="19">
        <v>13</v>
      </c>
      <c r="K61" s="19" t="s">
        <v>64</v>
      </c>
      <c r="L61" s="19">
        <v>224</v>
      </c>
      <c r="M61" s="19" t="s">
        <v>0</v>
      </c>
      <c r="N61" s="23">
        <v>1378977</v>
      </c>
      <c r="O61" s="31">
        <v>1373973</v>
      </c>
      <c r="P61" s="22" t="s">
        <v>358</v>
      </c>
      <c r="Q61" s="22" t="s">
        <v>359</v>
      </c>
      <c r="R61" s="22" t="s">
        <v>360</v>
      </c>
      <c r="S61" s="21">
        <v>43046</v>
      </c>
      <c r="T61" s="21">
        <v>43196</v>
      </c>
      <c r="U61" s="36">
        <v>25300000</v>
      </c>
      <c r="V61" s="19">
        <v>3</v>
      </c>
      <c r="W61" s="22" t="s">
        <v>393</v>
      </c>
      <c r="X61" s="22" t="s">
        <v>362</v>
      </c>
      <c r="Y61" s="22" t="s">
        <v>363</v>
      </c>
      <c r="Z61" s="35" t="s">
        <v>364</v>
      </c>
    </row>
    <row r="62" spans="1:26" s="33" customFormat="1" ht="24" x14ac:dyDescent="0.2">
      <c r="A62" s="19">
        <v>17448</v>
      </c>
      <c r="B62" s="19"/>
      <c r="C62" s="19" t="s">
        <v>395</v>
      </c>
      <c r="D62" s="21">
        <v>43153</v>
      </c>
      <c r="E62" s="22" t="s">
        <v>462</v>
      </c>
      <c r="F62" s="22" t="s">
        <v>461</v>
      </c>
      <c r="G62" s="19" t="s">
        <v>357</v>
      </c>
      <c r="H62" s="19" t="s">
        <v>357</v>
      </c>
      <c r="I62" s="19">
        <v>79901</v>
      </c>
      <c r="J62" s="19">
        <v>13</v>
      </c>
      <c r="K62" s="19" t="s">
        <v>64</v>
      </c>
      <c r="L62" s="19">
        <v>330</v>
      </c>
      <c r="M62" s="19" t="s">
        <v>0</v>
      </c>
      <c r="N62" s="23">
        <v>1697972</v>
      </c>
      <c r="O62" s="31">
        <v>1697972</v>
      </c>
      <c r="P62" s="22" t="s">
        <v>358</v>
      </c>
      <c r="Q62" s="22" t="s">
        <v>359</v>
      </c>
      <c r="R62" s="22" t="s">
        <v>360</v>
      </c>
      <c r="S62" s="21">
        <v>43031</v>
      </c>
      <c r="T62" s="21">
        <v>43181</v>
      </c>
      <c r="U62" s="36">
        <v>40000000</v>
      </c>
      <c r="V62" s="19">
        <v>3</v>
      </c>
      <c r="W62" s="22" t="s">
        <v>463</v>
      </c>
      <c r="X62" s="22" t="s">
        <v>362</v>
      </c>
      <c r="Y62" s="22" t="s">
        <v>363</v>
      </c>
      <c r="Z62" s="35" t="s">
        <v>364</v>
      </c>
    </row>
    <row r="63" spans="1:26" s="33" customFormat="1" ht="25.5" customHeight="1" x14ac:dyDescent="0.2">
      <c r="A63" s="20"/>
      <c r="B63" s="20"/>
      <c r="C63" s="20"/>
      <c r="D63" s="24"/>
      <c r="E63" s="25"/>
      <c r="F63" s="25"/>
      <c r="G63" s="20"/>
      <c r="H63" s="20"/>
      <c r="I63" s="20"/>
      <c r="J63" s="20"/>
      <c r="K63" s="26" t="s">
        <v>22</v>
      </c>
      <c r="L63" s="29">
        <f>SUM(L58:L62)</f>
        <v>1026</v>
      </c>
      <c r="M63" s="26" t="s">
        <v>37</v>
      </c>
      <c r="N63" s="27">
        <f>SUM(N58:N62)</f>
        <v>5786617</v>
      </c>
      <c r="O63" s="27">
        <f>SUM(O58:O62)</f>
        <v>5781613</v>
      </c>
      <c r="P63" s="25"/>
      <c r="Q63" s="25"/>
      <c r="R63" s="25"/>
      <c r="S63" s="24"/>
      <c r="T63" s="24"/>
      <c r="U63" s="37"/>
      <c r="V63" s="20"/>
      <c r="W63" s="25"/>
      <c r="X63" s="25"/>
    </row>
    <row r="64" spans="1:26" s="3" customFormat="1" ht="9" customHeight="1" x14ac:dyDescent="0.2">
      <c r="A64" s="20"/>
      <c r="B64" s="20"/>
      <c r="C64" s="20"/>
      <c r="D64" s="24"/>
      <c r="E64" s="25"/>
      <c r="F64" s="25"/>
      <c r="G64" s="20"/>
      <c r="H64" s="20"/>
      <c r="I64" s="20"/>
      <c r="J64" s="20"/>
      <c r="K64" s="20"/>
      <c r="L64" s="32"/>
      <c r="M64" s="20"/>
      <c r="N64" s="28"/>
      <c r="O64" s="43"/>
      <c r="P64" s="25"/>
      <c r="Q64" s="25"/>
      <c r="R64" s="25"/>
      <c r="S64" s="24"/>
      <c r="T64" s="24"/>
      <c r="U64" s="37"/>
      <c r="V64" s="20"/>
      <c r="W64" s="25"/>
      <c r="X64" s="25"/>
      <c r="Y64" s="25"/>
    </row>
    <row r="65" spans="1:26" x14ac:dyDescent="0.25">
      <c r="A65" s="4"/>
      <c r="B65" s="4"/>
      <c r="C65" s="4"/>
      <c r="D65" s="4"/>
      <c r="E65" s="1"/>
      <c r="F65" s="1"/>
      <c r="G65" s="4"/>
      <c r="H65" s="4"/>
      <c r="I65" s="4"/>
      <c r="J65" s="1"/>
      <c r="K65" s="12" t="s">
        <v>22</v>
      </c>
      <c r="L65" s="13">
        <f>SUM(L21+L28+L45+L52+L56+L63+L10)</f>
        <v>9030</v>
      </c>
      <c r="M65" s="14" t="s">
        <v>37</v>
      </c>
      <c r="N65" s="80">
        <f>SUM(N21+N28+N45+N52+N56+N63+N10)</f>
        <v>49668463</v>
      </c>
      <c r="O65" s="80">
        <f>SUM(O21+O28+O45+O52+O56+O63+O10)</f>
        <v>39829665</v>
      </c>
      <c r="P65" s="1"/>
      <c r="Q65" s="1"/>
      <c r="R65" s="1"/>
      <c r="S65" s="86" t="s">
        <v>38</v>
      </c>
      <c r="T65" s="86"/>
      <c r="U65" s="38">
        <f>SUM(U9:U64)</f>
        <v>876600000</v>
      </c>
      <c r="V65" s="4"/>
      <c r="W65" s="1"/>
      <c r="X65" s="1"/>
      <c r="Y65" s="1"/>
      <c r="Z65" s="1"/>
    </row>
    <row r="67" spans="1:26" x14ac:dyDescent="0.25">
      <c r="A67" s="87" t="s">
        <v>36</v>
      </c>
      <c r="B67" s="87"/>
      <c r="C67" s="87"/>
      <c r="D67" s="87"/>
      <c r="E67" s="87"/>
      <c r="F67" s="87"/>
      <c r="G67" s="87"/>
    </row>
  </sheetData>
  <mergeCells count="5">
    <mergeCell ref="A2:D2"/>
    <mergeCell ref="A6:E6"/>
    <mergeCell ref="S65:T65"/>
    <mergeCell ref="A67:G67"/>
    <mergeCell ref="A7:E7"/>
  </mergeCells>
  <hyperlinks>
    <hyperlink ref="Z12" r:id="rId1"/>
    <hyperlink ref="Z13" r:id="rId2"/>
    <hyperlink ref="Z23" r:id="rId3"/>
    <hyperlink ref="Z31" r:id="rId4"/>
    <hyperlink ref="Z32" r:id="rId5"/>
    <hyperlink ref="Z55" r:id="rId6"/>
    <hyperlink ref="Z34" r:id="rId7"/>
    <hyperlink ref="Z36" r:id="rId8"/>
    <hyperlink ref="Z18" r:id="rId9"/>
    <hyperlink ref="Z38" r:id="rId10"/>
    <hyperlink ref="Z51" r:id="rId11"/>
    <hyperlink ref="Z41" r:id="rId12"/>
    <hyperlink ref="Z40" r:id="rId13"/>
    <hyperlink ref="Z42" r:id="rId14"/>
    <hyperlink ref="Z44" r:id="rId15"/>
    <hyperlink ref="Z19" r:id="rId16"/>
    <hyperlink ref="Z27" r:id="rId17"/>
    <hyperlink ref="Z43" r:id="rId18"/>
  </hyperlinks>
  <pageMargins left="0.7" right="0.7" top="0.75" bottom="0.75" header="0.3" footer="0.3"/>
  <pageSetup paperSize="5" scale="65" orientation="landscape" r:id="rId19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showGridLines="0" zoomScale="70" zoomScaleNormal="70" workbookViewId="0">
      <selection activeCell="A7" sqref="A7:E7"/>
    </sheetView>
  </sheetViews>
  <sheetFormatPr defaultRowHeight="12" x14ac:dyDescent="0.2"/>
  <cols>
    <col min="1" max="1" width="9.42578125" style="4" customWidth="1"/>
    <col min="2" max="2" width="10.42578125" style="4" customWidth="1"/>
    <col min="3" max="3" width="13.28515625" style="4" customWidth="1"/>
    <col min="4" max="4" width="11.42578125" style="4" customWidth="1"/>
    <col min="5" max="6" width="19.7109375" style="1" customWidth="1"/>
    <col min="7" max="7" width="13" style="4" customWidth="1"/>
    <col min="8" max="8" width="12.28515625" style="4" customWidth="1"/>
    <col min="9" max="9" width="7" style="4" bestFit="1" customWidth="1"/>
    <col min="10" max="10" width="8.7109375" style="4" customWidth="1"/>
    <col min="11" max="11" width="14.5703125" style="4" customWidth="1"/>
    <col min="12" max="12" width="7.28515625" style="4" bestFit="1" customWidth="1"/>
    <col min="13" max="13" width="18.140625" style="4" customWidth="1"/>
    <col min="14" max="14" width="17.28515625" style="1" bestFit="1" customWidth="1"/>
    <col min="15" max="15" width="17" style="1" customWidth="1"/>
    <col min="16" max="16" width="16.5703125" style="1" customWidth="1"/>
    <col min="17" max="17" width="13.5703125" style="17" customWidth="1"/>
    <col min="18" max="18" width="12.140625" style="17" customWidth="1"/>
    <col min="19" max="19" width="14.85546875" style="1" customWidth="1"/>
    <col min="20" max="20" width="13.28515625" style="4" customWidth="1"/>
    <col min="21" max="21" width="18.7109375" style="1" customWidth="1"/>
    <col min="22" max="22" width="15.28515625" style="1" customWidth="1"/>
    <col min="23" max="23" width="16.7109375" style="1" customWidth="1"/>
    <col min="24" max="24" width="28.5703125" style="1" customWidth="1"/>
    <col min="25" max="16384" width="9.140625" style="1"/>
  </cols>
  <sheetData>
    <row r="1" spans="1:26" customFormat="1" ht="15" x14ac:dyDescent="0.25">
      <c r="A1" s="5"/>
      <c r="B1" s="5"/>
      <c r="C1" s="5"/>
      <c r="D1" s="5"/>
      <c r="E1" s="5"/>
      <c r="G1" s="5"/>
      <c r="H1" s="5"/>
      <c r="I1" s="5"/>
      <c r="J1" s="5"/>
      <c r="K1" s="5"/>
      <c r="L1" s="5"/>
      <c r="M1" s="5"/>
      <c r="P1" s="5"/>
      <c r="Q1" s="16"/>
      <c r="R1" s="16"/>
      <c r="S1" s="5"/>
      <c r="T1" s="5"/>
      <c r="V1" s="5"/>
    </row>
    <row r="2" spans="1:26" customFormat="1" ht="18" customHeight="1" x14ac:dyDescent="0.25">
      <c r="A2" s="84"/>
      <c r="B2" s="84"/>
      <c r="C2" s="84"/>
      <c r="D2" s="84"/>
      <c r="E2" s="8" t="s">
        <v>29</v>
      </c>
      <c r="F2" s="9"/>
      <c r="G2" s="9"/>
      <c r="H2" s="9"/>
      <c r="I2" s="9"/>
      <c r="J2" s="9"/>
      <c r="K2" s="10"/>
      <c r="L2" s="5"/>
      <c r="M2" s="5"/>
      <c r="R2" s="5"/>
      <c r="T2" s="5"/>
      <c r="V2" s="5"/>
    </row>
    <row r="3" spans="1:26" customFormat="1" ht="18" customHeight="1" x14ac:dyDescent="0.25">
      <c r="A3" s="6"/>
      <c r="B3" s="6"/>
      <c r="C3" s="6"/>
      <c r="D3" s="6"/>
      <c r="E3" s="8" t="s">
        <v>30</v>
      </c>
      <c r="F3" s="9"/>
      <c r="G3" s="9"/>
      <c r="H3" s="9"/>
      <c r="I3" s="9"/>
      <c r="J3" s="9"/>
      <c r="K3" s="10"/>
      <c r="L3" s="5"/>
      <c r="M3" s="5"/>
      <c r="R3" s="5"/>
      <c r="T3" s="5"/>
      <c r="V3" s="5"/>
    </row>
    <row r="4" spans="1:26" customFormat="1" ht="18" customHeight="1" x14ac:dyDescent="0.25">
      <c r="A4" s="6"/>
      <c r="B4" s="6"/>
      <c r="C4" s="6"/>
      <c r="D4" s="6"/>
      <c r="E4" s="8" t="s">
        <v>59</v>
      </c>
      <c r="F4" s="9"/>
      <c r="G4" s="9"/>
      <c r="H4" s="9"/>
      <c r="I4" s="9"/>
      <c r="J4" s="9"/>
      <c r="K4" s="10"/>
      <c r="L4" s="5"/>
      <c r="M4" s="5"/>
      <c r="R4" s="5"/>
      <c r="T4" s="5"/>
      <c r="V4" s="5"/>
    </row>
    <row r="5" spans="1:26" customFormat="1" ht="18" x14ac:dyDescent="0.25">
      <c r="A5" s="6"/>
      <c r="B5" s="6"/>
      <c r="C5" s="6"/>
      <c r="D5" s="6"/>
      <c r="F5" s="7"/>
      <c r="G5" s="5"/>
      <c r="H5" s="5"/>
      <c r="I5" s="5"/>
      <c r="K5" s="5"/>
      <c r="L5" s="5"/>
      <c r="M5" s="5"/>
      <c r="R5" s="5"/>
      <c r="T5" s="5"/>
      <c r="V5" s="5"/>
    </row>
    <row r="6" spans="1:26" customFormat="1" ht="22.5" customHeight="1" x14ac:dyDescent="0.25">
      <c r="A6" s="85"/>
      <c r="B6" s="85"/>
      <c r="C6" s="85"/>
      <c r="D6" s="85"/>
      <c r="E6" s="85"/>
      <c r="F6" s="7"/>
      <c r="G6" s="5"/>
      <c r="H6" s="5"/>
      <c r="I6" s="5"/>
      <c r="K6" s="5"/>
      <c r="L6" s="5"/>
      <c r="M6" s="5"/>
      <c r="R6" s="5"/>
      <c r="T6" s="5"/>
      <c r="V6" s="5"/>
    </row>
    <row r="7" spans="1:26" s="40" customFormat="1" ht="26.25" customHeight="1" x14ac:dyDescent="0.25">
      <c r="A7" s="90" t="s">
        <v>471</v>
      </c>
      <c r="B7" s="90"/>
      <c r="C7" s="90"/>
      <c r="D7" s="90"/>
      <c r="E7" s="90"/>
      <c r="G7" s="41"/>
      <c r="H7" s="41"/>
      <c r="I7" s="41"/>
      <c r="J7" s="41"/>
      <c r="K7" s="41"/>
      <c r="L7" s="41"/>
      <c r="M7" s="41"/>
      <c r="P7" s="41"/>
      <c r="Q7" s="42"/>
      <c r="R7" s="42"/>
      <c r="S7" s="41"/>
      <c r="T7" s="41"/>
      <c r="V7" s="41"/>
    </row>
    <row r="8" spans="1:26" s="2" customFormat="1" ht="66.75" customHeight="1" x14ac:dyDescent="0.2">
      <c r="A8" s="72" t="s">
        <v>35</v>
      </c>
      <c r="B8" s="72" t="s">
        <v>1</v>
      </c>
      <c r="C8" s="73" t="s">
        <v>24</v>
      </c>
      <c r="D8" s="72" t="s">
        <v>34</v>
      </c>
      <c r="E8" s="73" t="s">
        <v>16</v>
      </c>
      <c r="F8" s="73" t="s">
        <v>17</v>
      </c>
      <c r="G8" s="73" t="s">
        <v>2</v>
      </c>
      <c r="H8" s="73" t="s">
        <v>3</v>
      </c>
      <c r="I8" s="73" t="s">
        <v>25</v>
      </c>
      <c r="J8" s="73" t="s">
        <v>4</v>
      </c>
      <c r="K8" s="73" t="s">
        <v>5</v>
      </c>
      <c r="L8" s="73" t="s">
        <v>6</v>
      </c>
      <c r="M8" s="73" t="s">
        <v>14</v>
      </c>
      <c r="N8" s="73" t="s">
        <v>18</v>
      </c>
      <c r="O8" s="73" t="s">
        <v>19</v>
      </c>
      <c r="P8" s="73" t="s">
        <v>33</v>
      </c>
      <c r="Q8" s="74" t="s">
        <v>27</v>
      </c>
      <c r="R8" s="74" t="s">
        <v>32</v>
      </c>
      <c r="S8" s="73" t="s">
        <v>15</v>
      </c>
      <c r="T8" s="73" t="s">
        <v>28</v>
      </c>
      <c r="U8" s="73" t="s">
        <v>7</v>
      </c>
      <c r="V8" s="73" t="s">
        <v>8</v>
      </c>
      <c r="W8" s="73" t="s">
        <v>9</v>
      </c>
      <c r="X8" s="73" t="s">
        <v>10</v>
      </c>
    </row>
    <row r="9" spans="1:26" s="77" customFormat="1" ht="24" x14ac:dyDescent="0.2">
      <c r="A9" s="75">
        <v>17607</v>
      </c>
      <c r="B9" s="75"/>
      <c r="C9" s="44" t="s">
        <v>384</v>
      </c>
      <c r="D9" s="78" t="s">
        <v>325</v>
      </c>
      <c r="E9" s="47" t="s">
        <v>258</v>
      </c>
      <c r="F9" s="47" t="s">
        <v>259</v>
      </c>
      <c r="G9" s="44" t="s">
        <v>260</v>
      </c>
      <c r="H9" s="44" t="s">
        <v>261</v>
      </c>
      <c r="I9" s="44">
        <v>76430</v>
      </c>
      <c r="J9" s="44">
        <v>2</v>
      </c>
      <c r="K9" s="44" t="s">
        <v>64</v>
      </c>
      <c r="L9" s="44">
        <v>40</v>
      </c>
      <c r="M9" s="44" t="s">
        <v>0</v>
      </c>
      <c r="N9" s="50">
        <v>120887</v>
      </c>
      <c r="O9" s="50">
        <v>0</v>
      </c>
      <c r="P9" s="50">
        <v>0</v>
      </c>
      <c r="Q9" s="76" t="s">
        <v>262</v>
      </c>
      <c r="R9" s="76" t="s">
        <v>87</v>
      </c>
      <c r="S9" s="44" t="s">
        <v>87</v>
      </c>
      <c r="T9" s="44" t="s">
        <v>87</v>
      </c>
      <c r="U9" s="44" t="s">
        <v>263</v>
      </c>
      <c r="V9" s="44" t="s">
        <v>248</v>
      </c>
      <c r="W9" s="44" t="s">
        <v>249</v>
      </c>
      <c r="X9" s="30" t="s">
        <v>250</v>
      </c>
    </row>
    <row r="10" spans="1:26" s="77" customFormat="1" ht="24" customHeight="1" x14ac:dyDescent="0.2">
      <c r="A10" s="75">
        <v>17610</v>
      </c>
      <c r="B10" s="75"/>
      <c r="C10" s="44" t="s">
        <v>230</v>
      </c>
      <c r="D10" s="78" t="s">
        <v>325</v>
      </c>
      <c r="E10" s="47" t="s">
        <v>272</v>
      </c>
      <c r="F10" s="47" t="s">
        <v>273</v>
      </c>
      <c r="G10" s="44" t="s">
        <v>274</v>
      </c>
      <c r="H10" s="44" t="s">
        <v>275</v>
      </c>
      <c r="I10" s="44">
        <v>76354</v>
      </c>
      <c r="J10" s="44">
        <v>2</v>
      </c>
      <c r="K10" s="44" t="s">
        <v>64</v>
      </c>
      <c r="L10" s="44">
        <v>40</v>
      </c>
      <c r="M10" s="44" t="s">
        <v>0</v>
      </c>
      <c r="N10" s="50">
        <v>100341</v>
      </c>
      <c r="O10" s="50">
        <v>0</v>
      </c>
      <c r="P10" s="50">
        <v>0</v>
      </c>
      <c r="Q10" s="76" t="s">
        <v>262</v>
      </c>
      <c r="R10" s="76" t="s">
        <v>87</v>
      </c>
      <c r="S10" s="44" t="s">
        <v>87</v>
      </c>
      <c r="T10" s="44" t="s">
        <v>87</v>
      </c>
      <c r="U10" s="44" t="s">
        <v>276</v>
      </c>
      <c r="V10" s="44" t="s">
        <v>248</v>
      </c>
      <c r="W10" s="44" t="s">
        <v>249</v>
      </c>
      <c r="X10" s="30" t="s">
        <v>250</v>
      </c>
    </row>
    <row r="11" spans="1:26" s="77" customFormat="1" ht="24" customHeight="1" x14ac:dyDescent="0.2">
      <c r="A11" s="75">
        <v>17612</v>
      </c>
      <c r="B11" s="75"/>
      <c r="C11" s="44" t="s">
        <v>384</v>
      </c>
      <c r="D11" s="78" t="s">
        <v>325</v>
      </c>
      <c r="E11" s="47" t="s">
        <v>282</v>
      </c>
      <c r="F11" s="47" t="s">
        <v>283</v>
      </c>
      <c r="G11" s="44" t="s">
        <v>284</v>
      </c>
      <c r="H11" s="44" t="s">
        <v>275</v>
      </c>
      <c r="I11" s="44">
        <v>76360</v>
      </c>
      <c r="J11" s="44">
        <v>2</v>
      </c>
      <c r="K11" s="44" t="s">
        <v>64</v>
      </c>
      <c r="L11" s="44">
        <v>48</v>
      </c>
      <c r="M11" s="44" t="s">
        <v>0</v>
      </c>
      <c r="N11" s="50">
        <v>150431</v>
      </c>
      <c r="O11" s="50">
        <v>0</v>
      </c>
      <c r="P11" s="50">
        <v>0</v>
      </c>
      <c r="Q11" s="76" t="s">
        <v>262</v>
      </c>
      <c r="R11" s="76" t="s">
        <v>87</v>
      </c>
      <c r="S11" s="44" t="s">
        <v>87</v>
      </c>
      <c r="T11" s="44" t="s">
        <v>87</v>
      </c>
      <c r="U11" s="44" t="s">
        <v>285</v>
      </c>
      <c r="V11" s="44" t="s">
        <v>248</v>
      </c>
      <c r="W11" s="44" t="s">
        <v>249</v>
      </c>
      <c r="X11" s="30" t="s">
        <v>250</v>
      </c>
    </row>
    <row r="12" spans="1:26" s="33" customFormat="1" ht="25.5" customHeight="1" x14ac:dyDescent="0.2">
      <c r="A12" s="56"/>
      <c r="B12" s="56"/>
      <c r="C12" s="56"/>
      <c r="D12" s="57"/>
      <c r="E12" s="58"/>
      <c r="F12" s="58"/>
      <c r="G12" s="56"/>
      <c r="H12" s="56"/>
      <c r="I12" s="56"/>
      <c r="J12" s="56"/>
      <c r="K12" s="59" t="s">
        <v>22</v>
      </c>
      <c r="L12" s="60">
        <f>SUM(L9:L11)</f>
        <v>128</v>
      </c>
      <c r="M12" s="61" t="s">
        <v>78</v>
      </c>
      <c r="N12" s="62">
        <f>SUM(N9:N11)</f>
        <v>371659</v>
      </c>
      <c r="O12" s="62">
        <f>SUM(O9:O11)</f>
        <v>0</v>
      </c>
      <c r="P12" s="62">
        <f>SUM(P9:P11)</f>
        <v>0</v>
      </c>
      <c r="Q12" s="57"/>
      <c r="R12" s="57"/>
      <c r="S12" s="62"/>
      <c r="T12" s="56"/>
      <c r="U12" s="58"/>
      <c r="V12" s="56"/>
      <c r="W12" s="56"/>
      <c r="X12" s="58"/>
    </row>
    <row r="13" spans="1:26" s="33" customFormat="1" ht="9" customHeight="1" x14ac:dyDescent="0.2">
      <c r="A13" s="20"/>
      <c r="B13" s="20"/>
      <c r="C13" s="20"/>
      <c r="D13" s="24"/>
      <c r="E13" s="25"/>
      <c r="F13" s="25"/>
      <c r="G13" s="20"/>
      <c r="H13" s="20"/>
      <c r="I13" s="20"/>
      <c r="J13" s="20"/>
      <c r="K13" s="26"/>
      <c r="L13" s="29"/>
      <c r="M13" s="26"/>
      <c r="N13" s="27"/>
      <c r="O13" s="15"/>
      <c r="P13" s="25"/>
      <c r="Q13" s="25"/>
      <c r="R13" s="25"/>
      <c r="S13" s="24"/>
      <c r="T13" s="24"/>
      <c r="U13" s="37"/>
      <c r="V13" s="20"/>
      <c r="W13" s="25"/>
      <c r="X13" s="25"/>
      <c r="Y13" s="25"/>
      <c r="Z13" s="25"/>
    </row>
    <row r="14" spans="1:26" s="67" customFormat="1" ht="24" x14ac:dyDescent="0.2">
      <c r="A14" s="44">
        <v>17600</v>
      </c>
      <c r="B14" s="44">
        <v>16606</v>
      </c>
      <c r="C14" s="44" t="s">
        <v>442</v>
      </c>
      <c r="D14" s="63">
        <v>43020</v>
      </c>
      <c r="E14" s="64" t="s">
        <v>79</v>
      </c>
      <c r="F14" s="64" t="s">
        <v>80</v>
      </c>
      <c r="G14" s="44" t="s">
        <v>81</v>
      </c>
      <c r="H14" s="44" t="s">
        <v>82</v>
      </c>
      <c r="I14" s="44">
        <v>75172</v>
      </c>
      <c r="J14" s="44">
        <v>3</v>
      </c>
      <c r="K14" s="44" t="s">
        <v>26</v>
      </c>
      <c r="L14" s="44">
        <v>240</v>
      </c>
      <c r="M14" s="44" t="s">
        <v>0</v>
      </c>
      <c r="N14" s="65">
        <v>1230776</v>
      </c>
      <c r="O14" s="65">
        <v>1230776</v>
      </c>
      <c r="P14" s="65">
        <v>17600000</v>
      </c>
      <c r="Q14" s="46">
        <v>42970</v>
      </c>
      <c r="R14" s="46">
        <v>43120</v>
      </c>
      <c r="S14" s="66">
        <v>18000000</v>
      </c>
      <c r="T14" s="44">
        <v>3</v>
      </c>
      <c r="U14" s="64" t="s">
        <v>83</v>
      </c>
      <c r="V14" s="44" t="s">
        <v>84</v>
      </c>
      <c r="W14" s="44" t="s">
        <v>85</v>
      </c>
      <c r="X14" s="35" t="s">
        <v>86</v>
      </c>
    </row>
    <row r="15" spans="1:26" s="67" customFormat="1" ht="24" x14ac:dyDescent="0.2">
      <c r="A15" s="44">
        <v>17602</v>
      </c>
      <c r="B15" s="44"/>
      <c r="C15" s="44" t="s">
        <v>384</v>
      </c>
      <c r="D15" s="63">
        <v>43020</v>
      </c>
      <c r="E15" s="64" t="s">
        <v>238</v>
      </c>
      <c r="F15" s="64" t="s">
        <v>239</v>
      </c>
      <c r="G15" s="44" t="s">
        <v>240</v>
      </c>
      <c r="H15" s="44" t="s">
        <v>82</v>
      </c>
      <c r="I15" s="44">
        <v>75180</v>
      </c>
      <c r="J15" s="44">
        <v>3</v>
      </c>
      <c r="K15" s="44" t="s">
        <v>26</v>
      </c>
      <c r="L15" s="44">
        <v>221</v>
      </c>
      <c r="M15" s="44" t="s">
        <v>0</v>
      </c>
      <c r="N15" s="65">
        <v>1314707</v>
      </c>
      <c r="O15" s="65">
        <v>1314707</v>
      </c>
      <c r="P15" s="65">
        <v>20000000</v>
      </c>
      <c r="Q15" s="46">
        <v>42943</v>
      </c>
      <c r="R15" s="46">
        <v>43093</v>
      </c>
      <c r="S15" s="66" t="s">
        <v>383</v>
      </c>
      <c r="T15" s="44">
        <v>3</v>
      </c>
      <c r="U15" s="64" t="s">
        <v>241</v>
      </c>
      <c r="V15" s="44" t="s">
        <v>118</v>
      </c>
      <c r="W15" s="44" t="s">
        <v>242</v>
      </c>
      <c r="X15" s="35" t="s">
        <v>120</v>
      </c>
    </row>
    <row r="16" spans="1:26" s="67" customFormat="1" ht="24" x14ac:dyDescent="0.2">
      <c r="A16" s="44">
        <v>17604</v>
      </c>
      <c r="B16" s="44"/>
      <c r="C16" s="44" t="s">
        <v>442</v>
      </c>
      <c r="D16" s="63">
        <v>42985</v>
      </c>
      <c r="E16" s="64" t="s">
        <v>243</v>
      </c>
      <c r="F16" s="64" t="s">
        <v>244</v>
      </c>
      <c r="G16" s="44" t="s">
        <v>245</v>
      </c>
      <c r="H16" s="44" t="s">
        <v>246</v>
      </c>
      <c r="I16" s="44">
        <v>76401</v>
      </c>
      <c r="J16" s="44">
        <v>3</v>
      </c>
      <c r="K16" s="44" t="s">
        <v>64</v>
      </c>
      <c r="L16" s="44">
        <v>86</v>
      </c>
      <c r="M16" s="44" t="s">
        <v>127</v>
      </c>
      <c r="N16" s="65">
        <v>305948</v>
      </c>
      <c r="O16" s="65">
        <v>305948</v>
      </c>
      <c r="P16" s="65">
        <v>5000000</v>
      </c>
      <c r="Q16" s="46">
        <v>42965</v>
      </c>
      <c r="R16" s="46">
        <v>43115</v>
      </c>
      <c r="S16" s="66">
        <v>6000000</v>
      </c>
      <c r="T16" s="44">
        <v>3</v>
      </c>
      <c r="U16" s="64" t="s">
        <v>247</v>
      </c>
      <c r="V16" s="44" t="s">
        <v>248</v>
      </c>
      <c r="W16" s="44" t="s">
        <v>249</v>
      </c>
      <c r="X16" s="30" t="s">
        <v>250</v>
      </c>
    </row>
    <row r="17" spans="1:26" s="67" customFormat="1" ht="24" x14ac:dyDescent="0.2">
      <c r="A17" s="44">
        <v>17605</v>
      </c>
      <c r="B17" s="44"/>
      <c r="C17" s="44" t="s">
        <v>442</v>
      </c>
      <c r="D17" s="63">
        <v>42985</v>
      </c>
      <c r="E17" s="64" t="s">
        <v>251</v>
      </c>
      <c r="F17" s="64" t="s">
        <v>252</v>
      </c>
      <c r="G17" s="44" t="s">
        <v>253</v>
      </c>
      <c r="H17" s="44" t="s">
        <v>92</v>
      </c>
      <c r="I17" s="44">
        <v>76102</v>
      </c>
      <c r="J17" s="44">
        <v>3</v>
      </c>
      <c r="K17" s="44" t="s">
        <v>64</v>
      </c>
      <c r="L17" s="44">
        <v>65</v>
      </c>
      <c r="M17" s="44" t="s">
        <v>127</v>
      </c>
      <c r="N17" s="65">
        <v>225078</v>
      </c>
      <c r="O17" s="65">
        <v>194510</v>
      </c>
      <c r="P17" s="65">
        <v>5700000</v>
      </c>
      <c r="Q17" s="46">
        <v>42965</v>
      </c>
      <c r="R17" s="46">
        <v>43115</v>
      </c>
      <c r="S17" s="66">
        <v>6000000</v>
      </c>
      <c r="T17" s="44">
        <v>3</v>
      </c>
      <c r="U17" s="64" t="s">
        <v>254</v>
      </c>
      <c r="V17" s="44" t="s">
        <v>248</v>
      </c>
      <c r="W17" s="44" t="s">
        <v>249</v>
      </c>
      <c r="X17" s="30" t="s">
        <v>250</v>
      </c>
    </row>
    <row r="18" spans="1:26" s="67" customFormat="1" ht="24" x14ac:dyDescent="0.2">
      <c r="A18" s="44">
        <v>17606</v>
      </c>
      <c r="B18" s="44"/>
      <c r="C18" s="44" t="s">
        <v>442</v>
      </c>
      <c r="D18" s="63">
        <v>42985</v>
      </c>
      <c r="E18" s="64" t="s">
        <v>255</v>
      </c>
      <c r="F18" s="64" t="s">
        <v>256</v>
      </c>
      <c r="G18" s="44" t="s">
        <v>91</v>
      </c>
      <c r="H18" s="44" t="s">
        <v>92</v>
      </c>
      <c r="I18" s="44">
        <v>76107</v>
      </c>
      <c r="J18" s="44">
        <v>3</v>
      </c>
      <c r="K18" s="44" t="s">
        <v>64</v>
      </c>
      <c r="L18" s="44">
        <v>200</v>
      </c>
      <c r="M18" s="44" t="s">
        <v>127</v>
      </c>
      <c r="N18" s="65">
        <v>1027697</v>
      </c>
      <c r="O18" s="65">
        <v>993773</v>
      </c>
      <c r="P18" s="65">
        <v>24000000</v>
      </c>
      <c r="Q18" s="46">
        <v>42965</v>
      </c>
      <c r="R18" s="46">
        <v>43115</v>
      </c>
      <c r="S18" s="66">
        <v>25000000</v>
      </c>
      <c r="T18" s="44">
        <v>3</v>
      </c>
      <c r="U18" s="64" t="s">
        <v>257</v>
      </c>
      <c r="V18" s="44" t="s">
        <v>248</v>
      </c>
      <c r="W18" s="44" t="s">
        <v>249</v>
      </c>
      <c r="X18" s="30" t="s">
        <v>250</v>
      </c>
    </row>
    <row r="19" spans="1:26" s="33" customFormat="1" ht="25.5" customHeight="1" x14ac:dyDescent="0.2">
      <c r="A19" s="56"/>
      <c r="B19" s="56"/>
      <c r="C19" s="56"/>
      <c r="D19" s="57"/>
      <c r="E19" s="58"/>
      <c r="F19" s="58"/>
      <c r="G19" s="56"/>
      <c r="H19" s="56"/>
      <c r="I19" s="56"/>
      <c r="J19" s="56"/>
      <c r="K19" s="59" t="s">
        <v>22</v>
      </c>
      <c r="L19" s="60">
        <f>SUM(L14:L18)</f>
        <v>812</v>
      </c>
      <c r="M19" s="61" t="s">
        <v>78</v>
      </c>
      <c r="N19" s="62">
        <f>SUM(N14:N18)</f>
        <v>4104206</v>
      </c>
      <c r="O19" s="62">
        <f>SUM(O14:O18)</f>
        <v>4039714</v>
      </c>
      <c r="P19" s="62">
        <f>SUM(P14:P18)</f>
        <v>72300000</v>
      </c>
      <c r="Q19" s="57"/>
      <c r="R19" s="57"/>
      <c r="S19" s="62"/>
      <c r="T19" s="56"/>
      <c r="U19" s="58"/>
      <c r="V19" s="56"/>
      <c r="W19" s="56"/>
      <c r="X19" s="58"/>
    </row>
    <row r="20" spans="1:26" s="33" customFormat="1" ht="9" customHeight="1" x14ac:dyDescent="0.2">
      <c r="A20" s="20"/>
      <c r="B20" s="20"/>
      <c r="C20" s="20"/>
      <c r="D20" s="24"/>
      <c r="E20" s="25"/>
      <c r="F20" s="25"/>
      <c r="G20" s="20"/>
      <c r="H20" s="20"/>
      <c r="I20" s="20"/>
      <c r="J20" s="20"/>
      <c r="K20" s="26"/>
      <c r="L20" s="29"/>
      <c r="M20" s="26"/>
      <c r="N20" s="27"/>
      <c r="O20" s="15"/>
      <c r="P20" s="25"/>
      <c r="Q20" s="25"/>
      <c r="R20" s="25"/>
      <c r="S20" s="24"/>
      <c r="T20" s="24"/>
      <c r="U20" s="37"/>
      <c r="V20" s="20"/>
      <c r="W20" s="25"/>
      <c r="X20" s="25"/>
      <c r="Y20" s="25"/>
      <c r="Z20" s="25"/>
    </row>
    <row r="21" spans="1:26" s="67" customFormat="1" ht="24" x14ac:dyDescent="0.2">
      <c r="A21" s="44">
        <v>17603</v>
      </c>
      <c r="B21" s="44"/>
      <c r="C21" s="44" t="s">
        <v>384</v>
      </c>
      <c r="D21" s="63">
        <v>43048</v>
      </c>
      <c r="E21" s="64" t="s">
        <v>231</v>
      </c>
      <c r="F21" s="64" t="s">
        <v>232</v>
      </c>
      <c r="G21" s="44" t="s">
        <v>233</v>
      </c>
      <c r="H21" s="44" t="s">
        <v>108</v>
      </c>
      <c r="I21" s="44">
        <v>77532</v>
      </c>
      <c r="J21" s="44">
        <v>6</v>
      </c>
      <c r="K21" s="44" t="s">
        <v>64</v>
      </c>
      <c r="L21" s="44">
        <v>86</v>
      </c>
      <c r="M21" s="44" t="s">
        <v>0</v>
      </c>
      <c r="N21" s="65">
        <v>408430</v>
      </c>
      <c r="O21" s="65">
        <v>0</v>
      </c>
      <c r="P21" s="65">
        <v>0</v>
      </c>
      <c r="Q21" s="46">
        <v>42976</v>
      </c>
      <c r="R21" s="46">
        <v>43126</v>
      </c>
      <c r="S21" s="66">
        <v>8800000</v>
      </c>
      <c r="T21" s="44">
        <v>3</v>
      </c>
      <c r="U21" s="64" t="s">
        <v>234</v>
      </c>
      <c r="V21" s="44" t="s">
        <v>235</v>
      </c>
      <c r="W21" s="44" t="s">
        <v>236</v>
      </c>
      <c r="X21" s="30" t="s">
        <v>237</v>
      </c>
    </row>
    <row r="22" spans="1:26" s="67" customFormat="1" ht="24" x14ac:dyDescent="0.2">
      <c r="A22" s="44">
        <v>17609</v>
      </c>
      <c r="B22" s="44"/>
      <c r="C22" s="44" t="s">
        <v>230</v>
      </c>
      <c r="D22" s="63" t="s">
        <v>325</v>
      </c>
      <c r="E22" s="64" t="s">
        <v>268</v>
      </c>
      <c r="F22" s="64" t="s">
        <v>269</v>
      </c>
      <c r="G22" s="44" t="s">
        <v>270</v>
      </c>
      <c r="H22" s="44" t="s">
        <v>108</v>
      </c>
      <c r="I22" s="44">
        <v>77521</v>
      </c>
      <c r="J22" s="44">
        <v>6</v>
      </c>
      <c r="K22" s="44" t="s">
        <v>64</v>
      </c>
      <c r="L22" s="44">
        <v>62</v>
      </c>
      <c r="M22" s="44" t="s">
        <v>0</v>
      </c>
      <c r="N22" s="65">
        <v>129008</v>
      </c>
      <c r="O22" s="65">
        <v>0</v>
      </c>
      <c r="P22" s="65">
        <v>0</v>
      </c>
      <c r="Q22" s="46" t="s">
        <v>87</v>
      </c>
      <c r="R22" s="46" t="s">
        <v>87</v>
      </c>
      <c r="S22" s="66" t="s">
        <v>87</v>
      </c>
      <c r="T22" s="44" t="s">
        <v>87</v>
      </c>
      <c r="U22" s="64" t="s">
        <v>271</v>
      </c>
      <c r="V22" s="44" t="s">
        <v>248</v>
      </c>
      <c r="W22" s="44" t="s">
        <v>249</v>
      </c>
      <c r="X22" s="30" t="s">
        <v>250</v>
      </c>
    </row>
    <row r="23" spans="1:26" s="67" customFormat="1" ht="24" x14ac:dyDescent="0.2">
      <c r="A23" s="44">
        <v>17618</v>
      </c>
      <c r="B23" s="44"/>
      <c r="C23" s="44" t="s">
        <v>230</v>
      </c>
      <c r="D23" s="63" t="s">
        <v>325</v>
      </c>
      <c r="E23" s="64" t="s">
        <v>306</v>
      </c>
      <c r="F23" s="64" t="s">
        <v>307</v>
      </c>
      <c r="G23" s="44" t="s">
        <v>308</v>
      </c>
      <c r="H23" s="44" t="s">
        <v>309</v>
      </c>
      <c r="I23" s="44">
        <v>78102</v>
      </c>
      <c r="J23" s="44">
        <v>6</v>
      </c>
      <c r="K23" s="44" t="s">
        <v>64</v>
      </c>
      <c r="L23" s="44">
        <v>92</v>
      </c>
      <c r="M23" s="44" t="s">
        <v>0</v>
      </c>
      <c r="N23" s="65">
        <v>303144</v>
      </c>
      <c r="O23" s="65">
        <v>0</v>
      </c>
      <c r="P23" s="65">
        <v>0</v>
      </c>
      <c r="Q23" s="46" t="s">
        <v>87</v>
      </c>
      <c r="R23" s="46" t="s">
        <v>87</v>
      </c>
      <c r="S23" s="66" t="s">
        <v>87</v>
      </c>
      <c r="T23" s="44" t="s">
        <v>87</v>
      </c>
      <c r="U23" s="64" t="s">
        <v>310</v>
      </c>
      <c r="V23" s="44" t="s">
        <v>248</v>
      </c>
      <c r="W23" s="44" t="s">
        <v>249</v>
      </c>
      <c r="X23" s="30" t="s">
        <v>250</v>
      </c>
    </row>
    <row r="24" spans="1:26" s="67" customFormat="1" ht="24" x14ac:dyDescent="0.2">
      <c r="A24" s="44">
        <v>17624</v>
      </c>
      <c r="B24" s="44"/>
      <c r="C24" s="44" t="s">
        <v>442</v>
      </c>
      <c r="D24" s="63">
        <v>43083</v>
      </c>
      <c r="E24" s="64" t="s">
        <v>428</v>
      </c>
      <c r="F24" s="64" t="s">
        <v>429</v>
      </c>
      <c r="G24" s="44" t="s">
        <v>107</v>
      </c>
      <c r="H24" s="44" t="s">
        <v>108</v>
      </c>
      <c r="I24" s="44">
        <v>77036</v>
      </c>
      <c r="J24" s="44">
        <v>6</v>
      </c>
      <c r="K24" s="44" t="s">
        <v>64</v>
      </c>
      <c r="L24" s="44">
        <v>805</v>
      </c>
      <c r="M24" s="44" t="s">
        <v>0</v>
      </c>
      <c r="N24" s="65">
        <v>3573736</v>
      </c>
      <c r="O24" s="65">
        <v>3499967</v>
      </c>
      <c r="P24" s="65">
        <v>50000000</v>
      </c>
      <c r="Q24" s="46">
        <v>43003</v>
      </c>
      <c r="R24" s="46">
        <v>43159</v>
      </c>
      <c r="S24" s="66">
        <v>50000000</v>
      </c>
      <c r="T24" s="44">
        <v>3</v>
      </c>
      <c r="U24" s="64" t="s">
        <v>430</v>
      </c>
      <c r="V24" s="44" t="s">
        <v>431</v>
      </c>
      <c r="W24" s="44" t="s">
        <v>432</v>
      </c>
      <c r="X24" s="35" t="s">
        <v>433</v>
      </c>
    </row>
    <row r="25" spans="1:26" s="33" customFormat="1" ht="25.5" customHeight="1" x14ac:dyDescent="0.2">
      <c r="A25" s="56"/>
      <c r="B25" s="56"/>
      <c r="C25" s="56"/>
      <c r="D25" s="57"/>
      <c r="E25" s="58"/>
      <c r="F25" s="58"/>
      <c r="G25" s="56"/>
      <c r="H25" s="56"/>
      <c r="I25" s="56"/>
      <c r="J25" s="56"/>
      <c r="K25" s="59" t="s">
        <v>22</v>
      </c>
      <c r="L25" s="60">
        <f>SUM(L21:L24)</f>
        <v>1045</v>
      </c>
      <c r="M25" s="61" t="s">
        <v>78</v>
      </c>
      <c r="N25" s="62">
        <f>SUM(N21:N24)</f>
        <v>4414318</v>
      </c>
      <c r="O25" s="62">
        <f>SUM(O21:O24)</f>
        <v>3499967</v>
      </c>
      <c r="P25" s="62">
        <f>SUM(P21:P24)</f>
        <v>50000000</v>
      </c>
      <c r="Q25" s="57"/>
      <c r="R25" s="57"/>
      <c r="S25" s="62"/>
      <c r="T25" s="56"/>
      <c r="U25" s="58"/>
      <c r="V25" s="56"/>
      <c r="W25" s="56"/>
      <c r="X25" s="58"/>
    </row>
    <row r="26" spans="1:26" s="33" customFormat="1" ht="9.75" customHeight="1" x14ac:dyDescent="0.2">
      <c r="A26" s="56"/>
      <c r="B26" s="56"/>
      <c r="C26" s="56"/>
      <c r="D26" s="57"/>
      <c r="E26" s="58"/>
      <c r="F26" s="58"/>
      <c r="G26" s="56"/>
      <c r="H26" s="56"/>
      <c r="I26" s="56"/>
      <c r="J26" s="56"/>
      <c r="K26" s="59"/>
      <c r="L26" s="60"/>
      <c r="M26" s="61"/>
      <c r="N26" s="62"/>
      <c r="O26" s="62"/>
      <c r="P26" s="62"/>
      <c r="Q26" s="57"/>
      <c r="R26" s="57"/>
      <c r="S26" s="62"/>
      <c r="T26" s="56"/>
      <c r="U26" s="58"/>
      <c r="V26" s="56"/>
      <c r="W26" s="56"/>
      <c r="X26" s="58"/>
    </row>
    <row r="27" spans="1:26" s="67" customFormat="1" ht="24" x14ac:dyDescent="0.2">
      <c r="A27" s="44">
        <v>17608</v>
      </c>
      <c r="B27" s="44"/>
      <c r="C27" s="44" t="s">
        <v>230</v>
      </c>
      <c r="D27" s="63" t="s">
        <v>325</v>
      </c>
      <c r="E27" s="64" t="s">
        <v>264</v>
      </c>
      <c r="F27" s="64" t="s">
        <v>265</v>
      </c>
      <c r="G27" s="44" t="s">
        <v>266</v>
      </c>
      <c r="H27" s="44" t="s">
        <v>266</v>
      </c>
      <c r="I27" s="44">
        <v>78602</v>
      </c>
      <c r="J27" s="44">
        <v>7</v>
      </c>
      <c r="K27" s="44" t="s">
        <v>64</v>
      </c>
      <c r="L27" s="44">
        <v>48</v>
      </c>
      <c r="M27" s="44" t="s">
        <v>0</v>
      </c>
      <c r="N27" s="65">
        <v>131595</v>
      </c>
      <c r="O27" s="65">
        <v>0</v>
      </c>
      <c r="P27" s="65">
        <v>0</v>
      </c>
      <c r="Q27" s="46" t="s">
        <v>87</v>
      </c>
      <c r="R27" s="46" t="s">
        <v>87</v>
      </c>
      <c r="S27" s="66" t="s">
        <v>87</v>
      </c>
      <c r="T27" s="44" t="s">
        <v>87</v>
      </c>
      <c r="U27" s="64" t="s">
        <v>267</v>
      </c>
      <c r="V27" s="44" t="s">
        <v>248</v>
      </c>
      <c r="W27" s="44" t="s">
        <v>249</v>
      </c>
      <c r="X27" s="30" t="s">
        <v>250</v>
      </c>
    </row>
    <row r="28" spans="1:26" s="67" customFormat="1" ht="24" x14ac:dyDescent="0.2">
      <c r="A28" s="44">
        <v>17613</v>
      </c>
      <c r="B28" s="44"/>
      <c r="C28" s="44" t="s">
        <v>230</v>
      </c>
      <c r="D28" s="63" t="s">
        <v>325</v>
      </c>
      <c r="E28" s="64" t="s">
        <v>286</v>
      </c>
      <c r="F28" s="64" t="s">
        <v>287</v>
      </c>
      <c r="G28" s="44" t="s">
        <v>288</v>
      </c>
      <c r="H28" s="44" t="s">
        <v>266</v>
      </c>
      <c r="I28" s="44">
        <v>78621</v>
      </c>
      <c r="J28" s="44">
        <v>7</v>
      </c>
      <c r="K28" s="44" t="s">
        <v>64</v>
      </c>
      <c r="L28" s="44">
        <v>28</v>
      </c>
      <c r="M28" s="44" t="s">
        <v>0</v>
      </c>
      <c r="N28" s="65">
        <v>67346</v>
      </c>
      <c r="O28" s="65">
        <v>0</v>
      </c>
      <c r="P28" s="65">
        <v>0</v>
      </c>
      <c r="Q28" s="46" t="s">
        <v>87</v>
      </c>
      <c r="R28" s="46" t="s">
        <v>87</v>
      </c>
      <c r="S28" s="66" t="s">
        <v>87</v>
      </c>
      <c r="T28" s="44" t="s">
        <v>87</v>
      </c>
      <c r="U28" s="64" t="s">
        <v>289</v>
      </c>
      <c r="V28" s="44" t="s">
        <v>248</v>
      </c>
      <c r="W28" s="44" t="s">
        <v>249</v>
      </c>
      <c r="X28" s="30" t="s">
        <v>250</v>
      </c>
    </row>
    <row r="29" spans="1:26" s="67" customFormat="1" ht="24" x14ac:dyDescent="0.2">
      <c r="A29" s="44">
        <v>17619</v>
      </c>
      <c r="B29" s="44"/>
      <c r="C29" s="44" t="s">
        <v>384</v>
      </c>
      <c r="D29" s="63" t="s">
        <v>325</v>
      </c>
      <c r="E29" s="64" t="s">
        <v>311</v>
      </c>
      <c r="F29" s="64" t="s">
        <v>312</v>
      </c>
      <c r="G29" s="44" t="s">
        <v>313</v>
      </c>
      <c r="H29" s="44" t="s">
        <v>44</v>
      </c>
      <c r="I29" s="44">
        <v>78660</v>
      </c>
      <c r="J29" s="44">
        <v>7</v>
      </c>
      <c r="K29" s="44" t="s">
        <v>64</v>
      </c>
      <c r="L29" s="44">
        <v>20</v>
      </c>
      <c r="M29" s="44" t="s">
        <v>0</v>
      </c>
      <c r="N29" s="65">
        <v>66105</v>
      </c>
      <c r="O29" s="65">
        <v>0</v>
      </c>
      <c r="P29" s="65">
        <v>0</v>
      </c>
      <c r="Q29" s="46" t="s">
        <v>87</v>
      </c>
      <c r="R29" s="46" t="s">
        <v>87</v>
      </c>
      <c r="S29" s="66" t="s">
        <v>87</v>
      </c>
      <c r="T29" s="44" t="s">
        <v>87</v>
      </c>
      <c r="U29" s="64" t="s">
        <v>314</v>
      </c>
      <c r="V29" s="44" t="s">
        <v>248</v>
      </c>
      <c r="W29" s="44" t="s">
        <v>249</v>
      </c>
      <c r="X29" s="30" t="s">
        <v>250</v>
      </c>
    </row>
    <row r="30" spans="1:26" s="67" customFormat="1" ht="24" x14ac:dyDescent="0.2">
      <c r="A30" s="44">
        <v>17620</v>
      </c>
      <c r="B30" s="44"/>
      <c r="C30" s="44" t="s">
        <v>384</v>
      </c>
      <c r="D30" s="63" t="s">
        <v>325</v>
      </c>
      <c r="E30" s="64" t="s">
        <v>315</v>
      </c>
      <c r="F30" s="64" t="s">
        <v>316</v>
      </c>
      <c r="G30" s="44" t="s">
        <v>317</v>
      </c>
      <c r="H30" s="44" t="s">
        <v>318</v>
      </c>
      <c r="I30" s="44">
        <v>78681</v>
      </c>
      <c r="J30" s="44">
        <v>7</v>
      </c>
      <c r="K30" s="44" t="s">
        <v>64</v>
      </c>
      <c r="L30" s="44">
        <v>24</v>
      </c>
      <c r="M30" s="44" t="s">
        <v>0</v>
      </c>
      <c r="N30" s="65">
        <v>87922</v>
      </c>
      <c r="O30" s="65">
        <v>0</v>
      </c>
      <c r="P30" s="65">
        <v>0</v>
      </c>
      <c r="Q30" s="46" t="s">
        <v>87</v>
      </c>
      <c r="R30" s="46" t="s">
        <v>87</v>
      </c>
      <c r="S30" s="66" t="s">
        <v>87</v>
      </c>
      <c r="T30" s="44" t="s">
        <v>87</v>
      </c>
      <c r="U30" s="64" t="s">
        <v>319</v>
      </c>
      <c r="V30" s="44" t="s">
        <v>248</v>
      </c>
      <c r="W30" s="44" t="s">
        <v>249</v>
      </c>
      <c r="X30" s="30" t="s">
        <v>250</v>
      </c>
    </row>
    <row r="31" spans="1:26" s="67" customFormat="1" ht="24" x14ac:dyDescent="0.2">
      <c r="A31" s="44">
        <v>17625</v>
      </c>
      <c r="B31" s="44"/>
      <c r="C31" s="44" t="s">
        <v>384</v>
      </c>
      <c r="D31" s="63">
        <v>43153</v>
      </c>
      <c r="E31" s="64" t="s">
        <v>434</v>
      </c>
      <c r="F31" s="64" t="s">
        <v>435</v>
      </c>
      <c r="G31" s="44" t="s">
        <v>266</v>
      </c>
      <c r="H31" s="44" t="s">
        <v>266</v>
      </c>
      <c r="I31" s="44">
        <v>78602</v>
      </c>
      <c r="J31" s="44">
        <v>7</v>
      </c>
      <c r="K31" s="44" t="s">
        <v>436</v>
      </c>
      <c r="L31" s="44">
        <v>140</v>
      </c>
      <c r="M31" s="44" t="s">
        <v>0</v>
      </c>
      <c r="N31" s="65">
        <v>845800</v>
      </c>
      <c r="O31" s="65">
        <v>0</v>
      </c>
      <c r="P31" s="65">
        <v>0</v>
      </c>
      <c r="Q31" s="46">
        <v>43053</v>
      </c>
      <c r="R31" s="46">
        <v>43203</v>
      </c>
      <c r="S31" s="66">
        <v>13000000</v>
      </c>
      <c r="T31" s="44">
        <v>2</v>
      </c>
      <c r="U31" s="64" t="s">
        <v>437</v>
      </c>
      <c r="V31" s="44" t="s">
        <v>438</v>
      </c>
      <c r="W31" s="44" t="s">
        <v>439</v>
      </c>
      <c r="X31" s="35" t="s">
        <v>440</v>
      </c>
    </row>
    <row r="32" spans="1:26" s="33" customFormat="1" ht="25.5" customHeight="1" x14ac:dyDescent="0.2">
      <c r="A32" s="56"/>
      <c r="B32" s="56"/>
      <c r="C32" s="56"/>
      <c r="D32" s="57"/>
      <c r="E32" s="58"/>
      <c r="F32" s="58"/>
      <c r="G32" s="56"/>
      <c r="H32" s="56"/>
      <c r="I32" s="56"/>
      <c r="J32" s="56"/>
      <c r="K32" s="59" t="s">
        <v>22</v>
      </c>
      <c r="L32" s="60">
        <f>SUM(L27:L31)</f>
        <v>260</v>
      </c>
      <c r="M32" s="61" t="s">
        <v>78</v>
      </c>
      <c r="N32" s="62">
        <f>SUM(N27:N31)</f>
        <v>1198768</v>
      </c>
      <c r="O32" s="62">
        <f>SUM(O27:O31)</f>
        <v>0</v>
      </c>
      <c r="P32" s="62">
        <f>SUM(P27:P31)</f>
        <v>0</v>
      </c>
      <c r="Q32" s="57"/>
      <c r="R32" s="57"/>
      <c r="S32" s="62"/>
      <c r="T32" s="56"/>
      <c r="U32" s="58"/>
      <c r="V32" s="56"/>
      <c r="W32" s="56"/>
      <c r="X32" s="58"/>
    </row>
    <row r="33" spans="1:24" s="33" customFormat="1" ht="9.75" customHeight="1" x14ac:dyDescent="0.2">
      <c r="A33" s="56"/>
      <c r="B33" s="56"/>
      <c r="C33" s="56"/>
      <c r="D33" s="57"/>
      <c r="E33" s="58"/>
      <c r="F33" s="58"/>
      <c r="G33" s="56"/>
      <c r="H33" s="56"/>
      <c r="I33" s="56"/>
      <c r="J33" s="56"/>
      <c r="K33" s="59"/>
      <c r="L33" s="60"/>
      <c r="M33" s="61"/>
      <c r="N33" s="62"/>
      <c r="O33" s="62"/>
      <c r="P33" s="62"/>
      <c r="Q33" s="57"/>
      <c r="R33" s="57"/>
      <c r="S33" s="62"/>
      <c r="T33" s="56"/>
      <c r="U33" s="58"/>
      <c r="V33" s="56"/>
      <c r="W33" s="56"/>
      <c r="X33" s="58"/>
    </row>
    <row r="34" spans="1:24" s="67" customFormat="1" ht="24" x14ac:dyDescent="0.2">
      <c r="A34" s="44">
        <v>17614</v>
      </c>
      <c r="B34" s="44"/>
      <c r="C34" s="44" t="s">
        <v>230</v>
      </c>
      <c r="D34" s="63" t="s">
        <v>325</v>
      </c>
      <c r="E34" s="64" t="s">
        <v>291</v>
      </c>
      <c r="F34" s="64" t="s">
        <v>292</v>
      </c>
      <c r="G34" s="44" t="s">
        <v>293</v>
      </c>
      <c r="H34" s="44" t="s">
        <v>294</v>
      </c>
      <c r="I34" s="44">
        <v>76525</v>
      </c>
      <c r="J34" s="44">
        <v>8</v>
      </c>
      <c r="K34" s="44" t="s">
        <v>64</v>
      </c>
      <c r="L34" s="44">
        <v>18</v>
      </c>
      <c r="M34" s="44" t="s">
        <v>0</v>
      </c>
      <c r="N34" s="65">
        <v>47191</v>
      </c>
      <c r="O34" s="65">
        <v>0</v>
      </c>
      <c r="P34" s="65">
        <v>0</v>
      </c>
      <c r="Q34" s="46" t="s">
        <v>87</v>
      </c>
      <c r="R34" s="46" t="s">
        <v>87</v>
      </c>
      <c r="S34" s="66" t="s">
        <v>87</v>
      </c>
      <c r="T34" s="44" t="s">
        <v>87</v>
      </c>
      <c r="U34" s="64" t="s">
        <v>290</v>
      </c>
      <c r="V34" s="44" t="s">
        <v>248</v>
      </c>
      <c r="W34" s="44" t="s">
        <v>249</v>
      </c>
      <c r="X34" s="30" t="s">
        <v>250</v>
      </c>
    </row>
    <row r="35" spans="1:24" s="67" customFormat="1" ht="24" x14ac:dyDescent="0.2">
      <c r="A35" s="44">
        <v>17617</v>
      </c>
      <c r="B35" s="44"/>
      <c r="C35" s="44" t="s">
        <v>230</v>
      </c>
      <c r="D35" s="63" t="s">
        <v>325</v>
      </c>
      <c r="E35" s="64" t="s">
        <v>302</v>
      </c>
      <c r="F35" s="64" t="s">
        <v>303</v>
      </c>
      <c r="G35" s="44" t="s">
        <v>304</v>
      </c>
      <c r="H35" s="44" t="s">
        <v>304</v>
      </c>
      <c r="I35" s="44">
        <v>76550</v>
      </c>
      <c r="J35" s="44">
        <v>8</v>
      </c>
      <c r="K35" s="44" t="s">
        <v>64</v>
      </c>
      <c r="L35" s="44">
        <v>24</v>
      </c>
      <c r="M35" s="44" t="s">
        <v>0</v>
      </c>
      <c r="N35" s="65">
        <v>93708</v>
      </c>
      <c r="O35" s="65">
        <v>0</v>
      </c>
      <c r="P35" s="65">
        <v>0</v>
      </c>
      <c r="Q35" s="46" t="s">
        <v>87</v>
      </c>
      <c r="R35" s="46" t="s">
        <v>87</v>
      </c>
      <c r="S35" s="66" t="s">
        <v>87</v>
      </c>
      <c r="T35" s="44" t="s">
        <v>87</v>
      </c>
      <c r="U35" s="64" t="s">
        <v>305</v>
      </c>
      <c r="V35" s="44" t="s">
        <v>248</v>
      </c>
      <c r="W35" s="44" t="s">
        <v>249</v>
      </c>
      <c r="X35" s="30" t="s">
        <v>250</v>
      </c>
    </row>
    <row r="36" spans="1:24" s="33" customFormat="1" ht="25.5" customHeight="1" x14ac:dyDescent="0.2">
      <c r="A36" s="56"/>
      <c r="B36" s="56"/>
      <c r="C36" s="56"/>
      <c r="D36" s="57"/>
      <c r="E36" s="58"/>
      <c r="F36" s="58"/>
      <c r="G36" s="56"/>
      <c r="H36" s="56"/>
      <c r="I36" s="56"/>
      <c r="J36" s="56"/>
      <c r="K36" s="59" t="s">
        <v>22</v>
      </c>
      <c r="L36" s="60">
        <f>SUM(L34:L35)</f>
        <v>42</v>
      </c>
      <c r="M36" s="61" t="s">
        <v>78</v>
      </c>
      <c r="N36" s="62">
        <f>SUM(N34:N35)</f>
        <v>140899</v>
      </c>
      <c r="O36" s="62">
        <f>SUM(O34:O35)</f>
        <v>0</v>
      </c>
      <c r="P36" s="62">
        <f>SUM(P34:P35)</f>
        <v>0</v>
      </c>
      <c r="Q36" s="57"/>
      <c r="R36" s="57"/>
      <c r="S36" s="62"/>
      <c r="T36" s="56"/>
      <c r="U36" s="58"/>
      <c r="V36" s="56"/>
      <c r="W36" s="56"/>
      <c r="X36" s="58"/>
    </row>
    <row r="37" spans="1:24" s="33" customFormat="1" ht="9.75" customHeight="1" x14ac:dyDescent="0.2">
      <c r="A37" s="56"/>
      <c r="B37" s="56"/>
      <c r="C37" s="56"/>
      <c r="D37" s="57"/>
      <c r="E37" s="58"/>
      <c r="F37" s="58"/>
      <c r="G37" s="56"/>
      <c r="H37" s="56"/>
      <c r="I37" s="56"/>
      <c r="J37" s="56"/>
      <c r="K37" s="59"/>
      <c r="L37" s="60"/>
      <c r="M37" s="61"/>
      <c r="N37" s="62"/>
      <c r="O37" s="62"/>
      <c r="P37" s="62"/>
      <c r="Q37" s="57"/>
      <c r="R37" s="57"/>
      <c r="S37" s="62"/>
      <c r="T37" s="56"/>
      <c r="U37" s="58"/>
      <c r="V37" s="56"/>
      <c r="W37" s="56"/>
      <c r="X37" s="58"/>
    </row>
    <row r="38" spans="1:24" s="55" customFormat="1" ht="24" x14ac:dyDescent="0.2">
      <c r="A38" s="44">
        <v>17601</v>
      </c>
      <c r="B38" s="44">
        <v>16609</v>
      </c>
      <c r="C38" s="45" t="s">
        <v>384</v>
      </c>
      <c r="D38" s="46">
        <v>42985</v>
      </c>
      <c r="E38" s="47" t="s">
        <v>72</v>
      </c>
      <c r="F38" s="47" t="s">
        <v>73</v>
      </c>
      <c r="G38" s="44" t="s">
        <v>39</v>
      </c>
      <c r="H38" s="44" t="s">
        <v>40</v>
      </c>
      <c r="I38" s="44">
        <v>78205</v>
      </c>
      <c r="J38" s="44">
        <v>9</v>
      </c>
      <c r="K38" s="44" t="s">
        <v>64</v>
      </c>
      <c r="L38" s="44">
        <v>72</v>
      </c>
      <c r="M38" s="48" t="s">
        <v>0</v>
      </c>
      <c r="N38" s="49">
        <v>231195</v>
      </c>
      <c r="O38" s="50">
        <v>0</v>
      </c>
      <c r="P38" s="50">
        <v>0</v>
      </c>
      <c r="Q38" s="51" t="s">
        <v>87</v>
      </c>
      <c r="R38" s="51" t="s">
        <v>87</v>
      </c>
      <c r="S38" s="52" t="s">
        <v>87</v>
      </c>
      <c r="T38" s="53" t="s">
        <v>87</v>
      </c>
      <c r="U38" s="54" t="s">
        <v>74</v>
      </c>
      <c r="V38" s="44" t="s">
        <v>75</v>
      </c>
      <c r="W38" s="44" t="s">
        <v>76</v>
      </c>
      <c r="X38" s="30" t="s">
        <v>77</v>
      </c>
    </row>
    <row r="39" spans="1:24" s="55" customFormat="1" ht="24" x14ac:dyDescent="0.2">
      <c r="A39" s="44">
        <v>17611</v>
      </c>
      <c r="B39" s="44"/>
      <c r="C39" s="45" t="s">
        <v>384</v>
      </c>
      <c r="D39" s="46" t="s">
        <v>325</v>
      </c>
      <c r="E39" s="47" t="s">
        <v>277</v>
      </c>
      <c r="F39" s="47" t="s">
        <v>278</v>
      </c>
      <c r="G39" s="44" t="s">
        <v>279</v>
      </c>
      <c r="H39" s="44" t="s">
        <v>280</v>
      </c>
      <c r="I39" s="44">
        <v>78009</v>
      </c>
      <c r="J39" s="44">
        <v>9</v>
      </c>
      <c r="K39" s="44" t="s">
        <v>64</v>
      </c>
      <c r="L39" s="44">
        <v>40</v>
      </c>
      <c r="M39" s="48" t="s">
        <v>0</v>
      </c>
      <c r="N39" s="49">
        <v>116655</v>
      </c>
      <c r="O39" s="50">
        <v>0</v>
      </c>
      <c r="P39" s="50">
        <v>0</v>
      </c>
      <c r="Q39" s="51" t="s">
        <v>87</v>
      </c>
      <c r="R39" s="51" t="s">
        <v>87</v>
      </c>
      <c r="S39" s="52" t="s">
        <v>87</v>
      </c>
      <c r="T39" s="53" t="s">
        <v>87</v>
      </c>
      <c r="U39" s="54" t="s">
        <v>281</v>
      </c>
      <c r="V39" s="44" t="s">
        <v>248</v>
      </c>
      <c r="W39" s="44" t="s">
        <v>249</v>
      </c>
      <c r="X39" s="30" t="s">
        <v>250</v>
      </c>
    </row>
    <row r="40" spans="1:24" s="55" customFormat="1" ht="24" x14ac:dyDescent="0.2">
      <c r="A40" s="44">
        <v>17615</v>
      </c>
      <c r="B40" s="44"/>
      <c r="C40" s="45" t="s">
        <v>230</v>
      </c>
      <c r="D40" s="46" t="s">
        <v>325</v>
      </c>
      <c r="E40" s="47" t="s">
        <v>295</v>
      </c>
      <c r="F40" s="47" t="s">
        <v>296</v>
      </c>
      <c r="G40" s="44" t="s">
        <v>297</v>
      </c>
      <c r="H40" s="44" t="s">
        <v>280</v>
      </c>
      <c r="I40" s="44">
        <v>78861</v>
      </c>
      <c r="J40" s="44">
        <v>9</v>
      </c>
      <c r="K40" s="44" t="s">
        <v>64</v>
      </c>
      <c r="L40" s="44">
        <v>40</v>
      </c>
      <c r="M40" s="48" t="s">
        <v>0</v>
      </c>
      <c r="N40" s="49">
        <v>118156</v>
      </c>
      <c r="O40" s="50">
        <v>0</v>
      </c>
      <c r="P40" s="50">
        <v>0</v>
      </c>
      <c r="Q40" s="51" t="s">
        <v>87</v>
      </c>
      <c r="R40" s="51" t="s">
        <v>87</v>
      </c>
      <c r="S40" s="52" t="s">
        <v>87</v>
      </c>
      <c r="T40" s="53" t="s">
        <v>87</v>
      </c>
      <c r="U40" s="54" t="s">
        <v>298</v>
      </c>
      <c r="V40" s="44" t="s">
        <v>248</v>
      </c>
      <c r="W40" s="44" t="s">
        <v>249</v>
      </c>
      <c r="X40" s="30" t="s">
        <v>250</v>
      </c>
    </row>
    <row r="41" spans="1:24" s="55" customFormat="1" ht="24" x14ac:dyDescent="0.2">
      <c r="A41" s="44">
        <v>17616</v>
      </c>
      <c r="B41" s="44"/>
      <c r="C41" s="45" t="s">
        <v>230</v>
      </c>
      <c r="D41" s="46" t="s">
        <v>325</v>
      </c>
      <c r="E41" s="47" t="s">
        <v>299</v>
      </c>
      <c r="F41" s="47" t="s">
        <v>300</v>
      </c>
      <c r="G41" s="44" t="s">
        <v>297</v>
      </c>
      <c r="H41" s="44" t="s">
        <v>280</v>
      </c>
      <c r="I41" s="44">
        <v>78861</v>
      </c>
      <c r="J41" s="44">
        <v>9</v>
      </c>
      <c r="K41" s="44" t="s">
        <v>64</v>
      </c>
      <c r="L41" s="44">
        <v>32</v>
      </c>
      <c r="M41" s="48" t="s">
        <v>0</v>
      </c>
      <c r="N41" s="49">
        <v>91714</v>
      </c>
      <c r="O41" s="50">
        <v>0</v>
      </c>
      <c r="P41" s="50">
        <v>0</v>
      </c>
      <c r="Q41" s="51" t="s">
        <v>87</v>
      </c>
      <c r="R41" s="51" t="s">
        <v>87</v>
      </c>
      <c r="S41" s="52" t="s">
        <v>87</v>
      </c>
      <c r="T41" s="53" t="s">
        <v>87</v>
      </c>
      <c r="U41" s="54" t="s">
        <v>301</v>
      </c>
      <c r="V41" s="44" t="s">
        <v>248</v>
      </c>
      <c r="W41" s="44" t="s">
        <v>249</v>
      </c>
      <c r="X41" s="30" t="s">
        <v>250</v>
      </c>
    </row>
    <row r="42" spans="1:24" s="55" customFormat="1" ht="24" x14ac:dyDescent="0.2">
      <c r="A42" s="44">
        <v>17622</v>
      </c>
      <c r="B42" s="44"/>
      <c r="C42" s="45" t="s">
        <v>384</v>
      </c>
      <c r="D42" s="46" t="s">
        <v>443</v>
      </c>
      <c r="E42" s="47" t="s">
        <v>327</v>
      </c>
      <c r="F42" s="47" t="s">
        <v>328</v>
      </c>
      <c r="G42" s="44" t="s">
        <v>329</v>
      </c>
      <c r="H42" s="44" t="s">
        <v>330</v>
      </c>
      <c r="I42" s="44">
        <v>78006</v>
      </c>
      <c r="J42" s="44">
        <v>9</v>
      </c>
      <c r="K42" s="44" t="s">
        <v>366</v>
      </c>
      <c r="L42" s="44">
        <v>184</v>
      </c>
      <c r="M42" s="48" t="s">
        <v>0</v>
      </c>
      <c r="N42" s="49">
        <v>839454</v>
      </c>
      <c r="O42" s="50">
        <v>0</v>
      </c>
      <c r="P42" s="50">
        <v>0</v>
      </c>
      <c r="Q42" s="51" t="s">
        <v>87</v>
      </c>
      <c r="R42" s="51" t="s">
        <v>87</v>
      </c>
      <c r="S42" s="52" t="s">
        <v>87</v>
      </c>
      <c r="T42" s="53" t="s">
        <v>87</v>
      </c>
      <c r="U42" s="54" t="s">
        <v>332</v>
      </c>
      <c r="V42" s="44" t="s">
        <v>201</v>
      </c>
      <c r="W42" s="44" t="s">
        <v>202</v>
      </c>
      <c r="X42" s="30" t="s">
        <v>333</v>
      </c>
    </row>
    <row r="43" spans="1:24" s="55" customFormat="1" ht="38.25" customHeight="1" x14ac:dyDescent="0.2">
      <c r="A43" s="44">
        <v>17623</v>
      </c>
      <c r="B43" s="44"/>
      <c r="C43" s="45" t="s">
        <v>384</v>
      </c>
      <c r="D43" s="46" t="s">
        <v>443</v>
      </c>
      <c r="E43" s="47" t="s">
        <v>334</v>
      </c>
      <c r="F43" s="47" t="s">
        <v>335</v>
      </c>
      <c r="G43" s="44" t="s">
        <v>329</v>
      </c>
      <c r="H43" s="44" t="s">
        <v>330</v>
      </c>
      <c r="I43" s="44">
        <v>78006</v>
      </c>
      <c r="J43" s="44">
        <v>9</v>
      </c>
      <c r="K43" s="44" t="s">
        <v>331</v>
      </c>
      <c r="L43" s="44">
        <v>168</v>
      </c>
      <c r="M43" s="48" t="s">
        <v>123</v>
      </c>
      <c r="N43" s="49">
        <v>543116</v>
      </c>
      <c r="O43" s="50">
        <v>0</v>
      </c>
      <c r="P43" s="50">
        <v>0</v>
      </c>
      <c r="Q43" s="51" t="s">
        <v>87</v>
      </c>
      <c r="R43" s="51" t="s">
        <v>87</v>
      </c>
      <c r="S43" s="52" t="s">
        <v>87</v>
      </c>
      <c r="T43" s="53" t="s">
        <v>87</v>
      </c>
      <c r="U43" s="54" t="s">
        <v>336</v>
      </c>
      <c r="V43" s="44" t="s">
        <v>201</v>
      </c>
      <c r="W43" s="44" t="s">
        <v>202</v>
      </c>
      <c r="X43" s="30" t="s">
        <v>333</v>
      </c>
    </row>
    <row r="44" spans="1:24" s="33" customFormat="1" ht="25.5" customHeight="1" x14ac:dyDescent="0.2">
      <c r="A44" s="56"/>
      <c r="B44" s="56"/>
      <c r="C44" s="56"/>
      <c r="D44" s="57"/>
      <c r="E44" s="58"/>
      <c r="F44" s="58"/>
      <c r="G44" s="56"/>
      <c r="H44" s="56"/>
      <c r="I44" s="56"/>
      <c r="J44" s="56"/>
      <c r="K44" s="59" t="s">
        <v>22</v>
      </c>
      <c r="L44" s="60">
        <f>SUM(L38:L43)</f>
        <v>536</v>
      </c>
      <c r="M44" s="61" t="s">
        <v>78</v>
      </c>
      <c r="N44" s="62">
        <f>SUM(N38:N43)</f>
        <v>1940290</v>
      </c>
      <c r="O44" s="62">
        <f>SUM(O38:O43)</f>
        <v>0</v>
      </c>
      <c r="P44" s="62">
        <f>SUM(P38:P43)</f>
        <v>0</v>
      </c>
      <c r="Q44" s="57"/>
      <c r="R44" s="57"/>
      <c r="S44" s="62"/>
      <c r="T44" s="56"/>
      <c r="U44" s="58"/>
      <c r="V44" s="56"/>
      <c r="W44" s="56"/>
      <c r="X44" s="58"/>
    </row>
    <row r="45" spans="1:24" ht="8.25" customHeight="1" x14ac:dyDescent="0.2"/>
    <row r="46" spans="1:24" s="55" customFormat="1" ht="24" x14ac:dyDescent="0.2">
      <c r="A46" s="44">
        <v>17621</v>
      </c>
      <c r="B46" s="44"/>
      <c r="C46" s="45" t="s">
        <v>230</v>
      </c>
      <c r="D46" s="46" t="s">
        <v>325</v>
      </c>
      <c r="E46" s="47" t="s">
        <v>320</v>
      </c>
      <c r="F46" s="47" t="s">
        <v>321</v>
      </c>
      <c r="G46" s="44" t="s">
        <v>322</v>
      </c>
      <c r="H46" s="44" t="s">
        <v>323</v>
      </c>
      <c r="I46" s="44">
        <v>78382</v>
      </c>
      <c r="J46" s="44">
        <v>10</v>
      </c>
      <c r="K46" s="44" t="s">
        <v>64</v>
      </c>
      <c r="L46" s="44">
        <v>56</v>
      </c>
      <c r="M46" s="48" t="s">
        <v>0</v>
      </c>
      <c r="N46" s="49">
        <v>172397</v>
      </c>
      <c r="O46" s="50">
        <v>0</v>
      </c>
      <c r="P46" s="50">
        <v>0</v>
      </c>
      <c r="Q46" s="51" t="s">
        <v>87</v>
      </c>
      <c r="R46" s="51" t="s">
        <v>87</v>
      </c>
      <c r="S46" s="52" t="s">
        <v>87</v>
      </c>
      <c r="T46" s="53" t="s">
        <v>87</v>
      </c>
      <c r="U46" s="54" t="s">
        <v>324</v>
      </c>
      <c r="V46" s="44" t="s">
        <v>248</v>
      </c>
      <c r="W46" s="44" t="s">
        <v>249</v>
      </c>
      <c r="X46" s="30" t="s">
        <v>250</v>
      </c>
    </row>
    <row r="47" spans="1:24" s="33" customFormat="1" ht="25.5" customHeight="1" x14ac:dyDescent="0.2">
      <c r="A47" s="56"/>
      <c r="B47" s="56"/>
      <c r="C47" s="56"/>
      <c r="D47" s="57"/>
      <c r="E47" s="58"/>
      <c r="F47" s="58"/>
      <c r="G47" s="56"/>
      <c r="H47" s="56"/>
      <c r="I47" s="56"/>
      <c r="J47" s="56"/>
      <c r="K47" s="59" t="s">
        <v>22</v>
      </c>
      <c r="L47" s="60">
        <f>SUM(L46)</f>
        <v>56</v>
      </c>
      <c r="M47" s="61" t="s">
        <v>78</v>
      </c>
      <c r="N47" s="62">
        <f>SUM(N46)</f>
        <v>172397</v>
      </c>
      <c r="O47" s="62">
        <f>SUM(O46)</f>
        <v>0</v>
      </c>
      <c r="P47" s="62">
        <f>SUM(P46)</f>
        <v>0</v>
      </c>
      <c r="Q47" s="57"/>
      <c r="R47" s="57"/>
      <c r="S47" s="62"/>
      <c r="T47" s="56"/>
      <c r="U47" s="58"/>
      <c r="V47" s="56"/>
      <c r="W47" s="56"/>
      <c r="X47" s="58"/>
    </row>
    <row r="48" spans="1:24" x14ac:dyDescent="0.2">
      <c r="K48" s="68" t="s">
        <v>22</v>
      </c>
      <c r="L48" s="13">
        <f>SUM(L12+L19+L25+L32+L36+L44+L47)</f>
        <v>2879</v>
      </c>
      <c r="M48" s="69" t="s">
        <v>78</v>
      </c>
      <c r="N48" s="71">
        <f>SUM(N12+N19+N25+N32+N36+N44+N47)</f>
        <v>12342537</v>
      </c>
      <c r="O48" s="71">
        <f>SUM(O12+O19+O25+O32+O36+O44+O47)</f>
        <v>7539681</v>
      </c>
      <c r="P48" s="71">
        <f>SUM(P12+P19+P25+P32+P36+P44+P47)</f>
        <v>122300000</v>
      </c>
      <c r="Q48" s="70"/>
      <c r="R48" s="70"/>
      <c r="S48" s="38">
        <f>SUM(S9:S46)</f>
        <v>126800000</v>
      </c>
    </row>
    <row r="51" spans="1:11" x14ac:dyDescent="0.2">
      <c r="A51" s="89" t="s">
        <v>326</v>
      </c>
      <c r="B51" s="89"/>
      <c r="C51" s="89"/>
      <c r="D51" s="89"/>
      <c r="E51" s="89"/>
      <c r="F51" s="89"/>
    </row>
    <row r="55" spans="1:11" x14ac:dyDescent="0.2">
      <c r="K55" s="79" t="s">
        <v>441</v>
      </c>
    </row>
  </sheetData>
  <mergeCells count="4">
    <mergeCell ref="A2:D2"/>
    <mergeCell ref="A6:E6"/>
    <mergeCell ref="A51:F51"/>
    <mergeCell ref="A7:E7"/>
  </mergeCells>
  <hyperlinks>
    <hyperlink ref="X38" r:id="rId1"/>
    <hyperlink ref="X24" r:id="rId2"/>
    <hyperlink ref="X31" r:id="rId3"/>
  </hyperlinks>
  <pageMargins left="0.7" right="0.7" top="0.75" bottom="0.75" header="0.3" footer="0.3"/>
  <pageSetup paperSize="5" scale="56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4"/>
  <sheetViews>
    <sheetView showGridLines="0" zoomScale="80" zoomScaleNormal="80" workbookViewId="0">
      <pane ySplit="8" topLeftCell="A9" activePane="bottomLeft" state="frozen"/>
      <selection pane="bottomLeft" activeCell="E56" sqref="E56"/>
    </sheetView>
  </sheetViews>
  <sheetFormatPr defaultRowHeight="15" x14ac:dyDescent="0.25"/>
  <cols>
    <col min="1" max="1" width="7.28515625" style="5" bestFit="1" customWidth="1"/>
    <col min="2" max="2" width="8.42578125" style="5" customWidth="1"/>
    <col min="3" max="3" width="10.28515625" style="5" customWidth="1"/>
    <col min="4" max="4" width="10.85546875" style="5" customWidth="1"/>
    <col min="5" max="5" width="19.85546875" customWidth="1"/>
    <col min="6" max="6" width="23.85546875" customWidth="1"/>
    <col min="7" max="7" width="10.42578125" style="5" bestFit="1" customWidth="1"/>
    <col min="8" max="8" width="10.85546875" style="5" customWidth="1"/>
    <col min="9" max="9" width="7" style="5" bestFit="1" customWidth="1"/>
    <col min="10" max="10" width="6.7109375" customWidth="1"/>
    <col min="11" max="11" width="11" style="5" customWidth="1"/>
    <col min="12" max="12" width="8.28515625" style="5" customWidth="1"/>
    <col min="13" max="13" width="10.140625" style="5" customWidth="1"/>
    <col min="14" max="14" width="17.28515625" bestFit="1" customWidth="1"/>
    <col min="15" max="15" width="16.7109375" customWidth="1"/>
    <col min="16" max="16" width="21.140625" bestFit="1" customWidth="1"/>
    <col min="17" max="17" width="15.5703125" bestFit="1" customWidth="1"/>
    <col min="18" max="18" width="12" customWidth="1"/>
    <col min="19" max="19" width="10" style="5" bestFit="1" customWidth="1"/>
    <col min="20" max="20" width="11.28515625" style="5" customWidth="1"/>
    <col min="21" max="21" width="19.42578125" style="5" bestFit="1" customWidth="1"/>
    <col min="22" max="22" width="11" style="5" customWidth="1"/>
    <col min="23" max="23" width="28.140625" bestFit="1" customWidth="1"/>
    <col min="24" max="24" width="14.85546875" bestFit="1" customWidth="1"/>
    <col min="25" max="25" width="12.28515625" bestFit="1" customWidth="1"/>
    <col min="26" max="26" width="33.140625" customWidth="1"/>
  </cols>
  <sheetData>
    <row r="2" spans="1:26" ht="18" customHeight="1" x14ac:dyDescent="0.25">
      <c r="A2" s="84"/>
      <c r="B2" s="84"/>
      <c r="C2" s="84"/>
      <c r="D2" s="84"/>
      <c r="E2" s="8" t="s">
        <v>29</v>
      </c>
      <c r="F2" s="9"/>
      <c r="G2" s="9"/>
      <c r="H2" s="9"/>
      <c r="I2" s="9"/>
      <c r="J2" s="9"/>
      <c r="K2" s="10"/>
    </row>
    <row r="3" spans="1:26" ht="18" customHeight="1" x14ac:dyDescent="0.25">
      <c r="A3" s="6"/>
      <c r="B3" s="6"/>
      <c r="C3" s="6"/>
      <c r="D3" s="6"/>
      <c r="E3" s="8" t="s">
        <v>30</v>
      </c>
      <c r="F3" s="9"/>
      <c r="G3" s="9"/>
      <c r="H3" s="9"/>
      <c r="I3" s="9"/>
      <c r="J3" s="9"/>
      <c r="K3" s="10"/>
    </row>
    <row r="4" spans="1:26" ht="18" customHeight="1" x14ac:dyDescent="0.25">
      <c r="A4" s="6"/>
      <c r="B4" s="6"/>
      <c r="C4" s="6"/>
      <c r="D4" s="6"/>
      <c r="E4" s="8" t="s">
        <v>58</v>
      </c>
      <c r="F4" s="9"/>
      <c r="G4" s="9"/>
      <c r="H4" s="9"/>
      <c r="I4" s="9"/>
      <c r="J4" s="9"/>
      <c r="K4" s="10"/>
    </row>
    <row r="5" spans="1:26" ht="18" x14ac:dyDescent="0.25">
      <c r="A5" s="6"/>
      <c r="B5" s="6"/>
      <c r="C5" s="6"/>
      <c r="D5" s="6"/>
      <c r="F5" s="7"/>
    </row>
    <row r="6" spans="1:26" ht="21.75" customHeight="1" x14ac:dyDescent="0.25">
      <c r="A6" s="85"/>
      <c r="B6" s="85"/>
      <c r="C6" s="85"/>
      <c r="D6" s="85"/>
      <c r="E6" s="85"/>
      <c r="F6" s="7"/>
    </row>
    <row r="7" spans="1:26" s="40" customFormat="1" ht="28.5" customHeight="1" x14ac:dyDescent="0.25">
      <c r="A7" s="88" t="s">
        <v>472</v>
      </c>
      <c r="B7" s="88"/>
      <c r="C7" s="88"/>
      <c r="D7" s="88"/>
      <c r="E7" s="88"/>
      <c r="G7" s="41"/>
      <c r="H7" s="41"/>
      <c r="I7" s="41"/>
      <c r="K7" s="41"/>
      <c r="L7" s="41"/>
      <c r="M7" s="41"/>
      <c r="S7" s="41"/>
      <c r="T7" s="41"/>
      <c r="U7" s="41"/>
      <c r="V7" s="41"/>
    </row>
    <row r="8" spans="1:26" s="11" customFormat="1" ht="74.25" customHeight="1" x14ac:dyDescent="0.2">
      <c r="A8" s="18" t="s">
        <v>35</v>
      </c>
      <c r="B8" s="18" t="s">
        <v>1</v>
      </c>
      <c r="C8" s="18" t="s">
        <v>24</v>
      </c>
      <c r="D8" s="18" t="s">
        <v>31</v>
      </c>
      <c r="E8" s="18" t="s">
        <v>16</v>
      </c>
      <c r="F8" s="18" t="s">
        <v>17</v>
      </c>
      <c r="G8" s="18" t="s">
        <v>2</v>
      </c>
      <c r="H8" s="18" t="s">
        <v>3</v>
      </c>
      <c r="I8" s="18" t="s">
        <v>25</v>
      </c>
      <c r="J8" s="18" t="s">
        <v>4</v>
      </c>
      <c r="K8" s="18" t="s">
        <v>5</v>
      </c>
      <c r="L8" s="18" t="s">
        <v>6</v>
      </c>
      <c r="M8" s="18" t="s">
        <v>14</v>
      </c>
      <c r="N8" s="18" t="s">
        <v>18</v>
      </c>
      <c r="O8" s="18" t="s">
        <v>19</v>
      </c>
      <c r="P8" s="18" t="s">
        <v>11</v>
      </c>
      <c r="Q8" s="18" t="s">
        <v>12</v>
      </c>
      <c r="R8" s="18" t="s">
        <v>13</v>
      </c>
      <c r="S8" s="18" t="s">
        <v>27</v>
      </c>
      <c r="T8" s="18" t="s">
        <v>32</v>
      </c>
      <c r="U8" s="18" t="s">
        <v>15</v>
      </c>
      <c r="V8" s="18" t="s">
        <v>28</v>
      </c>
      <c r="W8" s="18" t="s">
        <v>7</v>
      </c>
      <c r="X8" s="18" t="s">
        <v>8</v>
      </c>
      <c r="Y8" s="18" t="s">
        <v>20</v>
      </c>
      <c r="Z8" s="18" t="s">
        <v>21</v>
      </c>
    </row>
    <row r="9" spans="1:26" s="33" customFormat="1" ht="27.75" customHeight="1" x14ac:dyDescent="0.2">
      <c r="A9" s="19">
        <v>17429</v>
      </c>
      <c r="B9" s="19">
        <v>16456</v>
      </c>
      <c r="C9" s="19" t="s">
        <v>442</v>
      </c>
      <c r="D9" s="21">
        <v>43083</v>
      </c>
      <c r="E9" s="22" t="s">
        <v>343</v>
      </c>
      <c r="F9" s="22" t="s">
        <v>346</v>
      </c>
      <c r="G9" s="19" t="s">
        <v>344</v>
      </c>
      <c r="H9" s="19" t="s">
        <v>345</v>
      </c>
      <c r="I9" s="19">
        <v>79109</v>
      </c>
      <c r="J9" s="19">
        <v>1</v>
      </c>
      <c r="K9" s="19" t="s">
        <v>64</v>
      </c>
      <c r="L9" s="19">
        <v>328</v>
      </c>
      <c r="M9" s="19" t="s">
        <v>0</v>
      </c>
      <c r="N9" s="23">
        <v>1505159</v>
      </c>
      <c r="O9" s="31">
        <v>1404800</v>
      </c>
      <c r="P9" s="22" t="s">
        <v>347</v>
      </c>
      <c r="Q9" s="22" t="s">
        <v>348</v>
      </c>
      <c r="R9" s="22" t="s">
        <v>349</v>
      </c>
      <c r="S9" s="21">
        <v>43054</v>
      </c>
      <c r="T9" s="21">
        <v>43204</v>
      </c>
      <c r="U9" s="36">
        <v>20000000</v>
      </c>
      <c r="V9" s="19">
        <v>3</v>
      </c>
      <c r="W9" s="22" t="s">
        <v>350</v>
      </c>
      <c r="X9" s="22" t="s">
        <v>351</v>
      </c>
      <c r="Y9" s="22" t="s">
        <v>352</v>
      </c>
      <c r="Z9" s="30" t="s">
        <v>353</v>
      </c>
    </row>
    <row r="10" spans="1:26" s="3" customFormat="1" ht="25.5" customHeight="1" x14ac:dyDescent="0.2">
      <c r="A10" s="20"/>
      <c r="B10" s="20"/>
      <c r="C10" s="20"/>
      <c r="D10" s="24"/>
      <c r="E10" s="25"/>
      <c r="F10" s="25"/>
      <c r="G10" s="20"/>
      <c r="H10" s="20"/>
      <c r="I10" s="20"/>
      <c r="J10" s="20"/>
      <c r="K10" s="26" t="s">
        <v>22</v>
      </c>
      <c r="L10" s="29">
        <f>SUM(L9)</f>
        <v>328</v>
      </c>
      <c r="M10" s="26" t="s">
        <v>37</v>
      </c>
      <c r="N10" s="27">
        <f>SUM(N9)</f>
        <v>1505159</v>
      </c>
      <c r="O10" s="15">
        <f>SUM(O3:O9)</f>
        <v>1404800</v>
      </c>
      <c r="P10" s="25"/>
      <c r="Q10" s="25"/>
      <c r="R10" s="25"/>
      <c r="S10" s="24"/>
      <c r="T10" s="24"/>
      <c r="U10" s="82">
        <f>SUM(U9)</f>
        <v>20000000</v>
      </c>
      <c r="V10" s="20"/>
      <c r="W10" s="25"/>
      <c r="X10" s="25"/>
      <c r="Y10" s="25"/>
      <c r="Z10" s="25"/>
    </row>
    <row r="11" spans="1:26" s="33" customFormat="1" ht="9" customHeight="1" x14ac:dyDescent="0.2">
      <c r="A11" s="20"/>
      <c r="B11" s="20"/>
      <c r="C11" s="20"/>
      <c r="D11" s="24"/>
      <c r="E11" s="25"/>
      <c r="F11" s="25"/>
      <c r="G11" s="20"/>
      <c r="H11" s="20"/>
      <c r="I11" s="20"/>
      <c r="J11" s="20"/>
      <c r="K11" s="20"/>
      <c r="L11" s="20"/>
      <c r="M11" s="20"/>
      <c r="N11" s="28"/>
      <c r="O11" s="43"/>
      <c r="P11" s="25"/>
      <c r="Q11" s="25"/>
      <c r="R11" s="25"/>
      <c r="S11" s="24"/>
      <c r="T11" s="24"/>
      <c r="U11" s="37"/>
      <c r="V11" s="20"/>
      <c r="W11" s="25"/>
      <c r="X11" s="25"/>
      <c r="Y11" s="25"/>
    </row>
    <row r="12" spans="1:26" s="33" customFormat="1" ht="30" customHeight="1" x14ac:dyDescent="0.2">
      <c r="A12" s="19">
        <v>17418</v>
      </c>
      <c r="B12" s="19">
        <v>16444</v>
      </c>
      <c r="C12" s="19" t="s">
        <v>442</v>
      </c>
      <c r="D12" s="21">
        <v>42880</v>
      </c>
      <c r="E12" s="22" t="s">
        <v>89</v>
      </c>
      <c r="F12" s="22" t="s">
        <v>90</v>
      </c>
      <c r="G12" s="19" t="s">
        <v>91</v>
      </c>
      <c r="H12" s="19" t="s">
        <v>92</v>
      </c>
      <c r="I12" s="19">
        <v>76106</v>
      </c>
      <c r="J12" s="19">
        <v>3</v>
      </c>
      <c r="K12" s="19" t="s">
        <v>26</v>
      </c>
      <c r="L12" s="19">
        <v>195</v>
      </c>
      <c r="M12" s="19" t="s">
        <v>0</v>
      </c>
      <c r="N12" s="23">
        <v>1226649</v>
      </c>
      <c r="O12" s="31">
        <v>1226649</v>
      </c>
      <c r="P12" s="22" t="s">
        <v>93</v>
      </c>
      <c r="Q12" s="22" t="s">
        <v>94</v>
      </c>
      <c r="R12" s="22" t="s">
        <v>95</v>
      </c>
      <c r="S12" s="21">
        <v>42815</v>
      </c>
      <c r="T12" s="21">
        <v>42965</v>
      </c>
      <c r="U12" s="36">
        <v>20000000</v>
      </c>
      <c r="V12" s="19">
        <v>3</v>
      </c>
      <c r="W12" s="22" t="s">
        <v>96</v>
      </c>
      <c r="X12" s="22" t="s">
        <v>97</v>
      </c>
      <c r="Y12" s="22" t="s">
        <v>98</v>
      </c>
      <c r="Z12" s="35" t="s">
        <v>99</v>
      </c>
    </row>
    <row r="13" spans="1:26" s="33" customFormat="1" ht="24" customHeight="1" x14ac:dyDescent="0.2">
      <c r="A13" s="19">
        <v>17415</v>
      </c>
      <c r="B13" s="19">
        <v>16445</v>
      </c>
      <c r="C13" s="19" t="s">
        <v>442</v>
      </c>
      <c r="D13" s="21">
        <v>42880</v>
      </c>
      <c r="E13" s="22" t="s">
        <v>100</v>
      </c>
      <c r="F13" s="22" t="s">
        <v>101</v>
      </c>
      <c r="G13" s="19" t="s">
        <v>91</v>
      </c>
      <c r="H13" s="19" t="s">
        <v>92</v>
      </c>
      <c r="I13" s="19">
        <v>76119</v>
      </c>
      <c r="J13" s="19">
        <v>3</v>
      </c>
      <c r="K13" s="19" t="s">
        <v>26</v>
      </c>
      <c r="L13" s="19">
        <v>224</v>
      </c>
      <c r="M13" s="19" t="s">
        <v>0</v>
      </c>
      <c r="N13" s="23">
        <v>1254609</v>
      </c>
      <c r="O13" s="31">
        <v>1254609</v>
      </c>
      <c r="P13" s="22" t="s">
        <v>93</v>
      </c>
      <c r="Q13" s="22" t="s">
        <v>94</v>
      </c>
      <c r="R13" s="22" t="s">
        <v>95</v>
      </c>
      <c r="S13" s="21">
        <v>42815</v>
      </c>
      <c r="T13" s="21">
        <v>42965</v>
      </c>
      <c r="U13" s="36">
        <v>20000000</v>
      </c>
      <c r="V13" s="19">
        <v>3</v>
      </c>
      <c r="W13" s="22" t="s">
        <v>102</v>
      </c>
      <c r="X13" s="22" t="s">
        <v>97</v>
      </c>
      <c r="Y13" s="22" t="s">
        <v>98</v>
      </c>
      <c r="Z13" s="35" t="s">
        <v>99</v>
      </c>
    </row>
    <row r="14" spans="1:26" s="33" customFormat="1" ht="24" customHeight="1" x14ac:dyDescent="0.2">
      <c r="A14" s="19">
        <v>17414</v>
      </c>
      <c r="B14" s="19"/>
      <c r="C14" s="19" t="s">
        <v>442</v>
      </c>
      <c r="D14" s="21">
        <v>42985</v>
      </c>
      <c r="E14" s="22" t="s">
        <v>197</v>
      </c>
      <c r="F14" s="22" t="s">
        <v>220</v>
      </c>
      <c r="G14" s="19" t="s">
        <v>82</v>
      </c>
      <c r="H14" s="19" t="s">
        <v>82</v>
      </c>
      <c r="I14" s="19">
        <v>75228</v>
      </c>
      <c r="J14" s="19">
        <v>3</v>
      </c>
      <c r="K14" s="19" t="s">
        <v>64</v>
      </c>
      <c r="L14" s="19">
        <v>202</v>
      </c>
      <c r="M14" s="19" t="s">
        <v>127</v>
      </c>
      <c r="N14" s="23">
        <v>790787</v>
      </c>
      <c r="O14" s="31">
        <v>790787</v>
      </c>
      <c r="P14" s="22" t="s">
        <v>154</v>
      </c>
      <c r="Q14" s="22" t="s">
        <v>155</v>
      </c>
      <c r="R14" s="22" t="s">
        <v>156</v>
      </c>
      <c r="S14" s="21">
        <v>42895</v>
      </c>
      <c r="T14" s="21">
        <v>43045</v>
      </c>
      <c r="U14" s="36">
        <v>15000000</v>
      </c>
      <c r="V14" s="19">
        <v>3</v>
      </c>
      <c r="W14" s="22" t="s">
        <v>222</v>
      </c>
      <c r="X14" s="22" t="s">
        <v>198</v>
      </c>
      <c r="Y14" s="22" t="s">
        <v>219</v>
      </c>
      <c r="Z14" s="35" t="s">
        <v>218</v>
      </c>
    </row>
    <row r="15" spans="1:26" s="33" customFormat="1" ht="24" customHeight="1" x14ac:dyDescent="0.2">
      <c r="A15" s="19">
        <v>17423</v>
      </c>
      <c r="B15" s="19"/>
      <c r="C15" s="19" t="s">
        <v>442</v>
      </c>
      <c r="D15" s="21">
        <v>42985</v>
      </c>
      <c r="E15" s="22" t="s">
        <v>211</v>
      </c>
      <c r="F15" s="22" t="s">
        <v>214</v>
      </c>
      <c r="G15" s="19" t="s">
        <v>212</v>
      </c>
      <c r="H15" s="19" t="s">
        <v>213</v>
      </c>
      <c r="I15" s="19">
        <v>75154</v>
      </c>
      <c r="J15" s="19">
        <v>3</v>
      </c>
      <c r="K15" s="19" t="s">
        <v>26</v>
      </c>
      <c r="L15" s="19">
        <v>270</v>
      </c>
      <c r="M15" s="19" t="s">
        <v>0</v>
      </c>
      <c r="N15" s="23">
        <v>1104990</v>
      </c>
      <c r="O15" s="31">
        <v>1104990</v>
      </c>
      <c r="P15" s="22" t="s">
        <v>174</v>
      </c>
      <c r="Q15" s="22" t="s">
        <v>175</v>
      </c>
      <c r="R15" s="22" t="s">
        <v>176</v>
      </c>
      <c r="S15" s="21">
        <v>42935</v>
      </c>
      <c r="T15" s="21">
        <v>43085</v>
      </c>
      <c r="U15" s="36">
        <v>18500000</v>
      </c>
      <c r="V15" s="19">
        <v>3</v>
      </c>
      <c r="W15" s="22" t="s">
        <v>223</v>
      </c>
      <c r="X15" s="22" t="s">
        <v>215</v>
      </c>
      <c r="Y15" s="22" t="s">
        <v>217</v>
      </c>
      <c r="Z15" s="35" t="s">
        <v>216</v>
      </c>
    </row>
    <row r="16" spans="1:26" s="33" customFormat="1" ht="24" customHeight="1" x14ac:dyDescent="0.2">
      <c r="A16" s="19">
        <v>17435</v>
      </c>
      <c r="B16" s="19"/>
      <c r="C16" s="19" t="s">
        <v>442</v>
      </c>
      <c r="D16" s="21">
        <v>43083</v>
      </c>
      <c r="E16" s="22" t="s">
        <v>396</v>
      </c>
      <c r="F16" s="22" t="s">
        <v>397</v>
      </c>
      <c r="G16" s="19" t="s">
        <v>398</v>
      </c>
      <c r="H16" s="19" t="s">
        <v>82</v>
      </c>
      <c r="I16" s="19">
        <v>75088</v>
      </c>
      <c r="J16" s="19">
        <v>3</v>
      </c>
      <c r="K16" s="19" t="s">
        <v>26</v>
      </c>
      <c r="L16" s="19">
        <v>272</v>
      </c>
      <c r="M16" s="19" t="s">
        <v>123</v>
      </c>
      <c r="N16" s="23">
        <v>1611156</v>
      </c>
      <c r="O16" s="31">
        <v>1484250</v>
      </c>
      <c r="P16" s="22" t="s">
        <v>399</v>
      </c>
      <c r="Q16" s="22" t="s">
        <v>404</v>
      </c>
      <c r="R16" s="22" t="s">
        <v>405</v>
      </c>
      <c r="S16" s="21">
        <v>42965</v>
      </c>
      <c r="T16" s="21" t="s">
        <v>400</v>
      </c>
      <c r="U16" s="36">
        <v>25000000</v>
      </c>
      <c r="V16" s="19">
        <v>3</v>
      </c>
      <c r="W16" s="22" t="s">
        <v>403</v>
      </c>
      <c r="X16" s="22" t="s">
        <v>401</v>
      </c>
      <c r="Y16" s="22" t="s">
        <v>195</v>
      </c>
      <c r="Z16" s="35" t="s">
        <v>402</v>
      </c>
    </row>
    <row r="17" spans="1:26" s="33" customFormat="1" ht="24" customHeight="1" x14ac:dyDescent="0.2">
      <c r="A17" s="19">
        <v>17444</v>
      </c>
      <c r="B17" s="19"/>
      <c r="C17" s="19" t="s">
        <v>442</v>
      </c>
      <c r="D17" s="21">
        <v>43118</v>
      </c>
      <c r="E17" s="22" t="s">
        <v>452</v>
      </c>
      <c r="F17" s="22" t="s">
        <v>453</v>
      </c>
      <c r="G17" s="19" t="s">
        <v>91</v>
      </c>
      <c r="H17" s="19" t="s">
        <v>92</v>
      </c>
      <c r="I17" s="19">
        <v>76106</v>
      </c>
      <c r="J17" s="19">
        <v>3</v>
      </c>
      <c r="K17" s="19" t="s">
        <v>64</v>
      </c>
      <c r="L17" s="19">
        <v>71</v>
      </c>
      <c r="M17" s="19" t="s">
        <v>0</v>
      </c>
      <c r="N17" s="23">
        <v>341364</v>
      </c>
      <c r="O17" s="31">
        <v>341364</v>
      </c>
      <c r="P17" s="22" t="s">
        <v>93</v>
      </c>
      <c r="Q17" s="22" t="s">
        <v>94</v>
      </c>
      <c r="R17" s="22" t="s">
        <v>95</v>
      </c>
      <c r="S17" s="21">
        <v>43014</v>
      </c>
      <c r="T17" s="21">
        <v>43164</v>
      </c>
      <c r="U17" s="36">
        <v>8000000</v>
      </c>
      <c r="V17" s="19">
        <v>3</v>
      </c>
      <c r="W17" s="22" t="s">
        <v>454</v>
      </c>
      <c r="X17" s="22" t="s">
        <v>178</v>
      </c>
      <c r="Y17" s="22" t="s">
        <v>179</v>
      </c>
      <c r="Z17" s="30" t="s">
        <v>180</v>
      </c>
    </row>
    <row r="18" spans="1:26" s="3" customFormat="1" ht="25.5" customHeight="1" x14ac:dyDescent="0.2">
      <c r="A18" s="20"/>
      <c r="B18" s="20"/>
      <c r="C18" s="20"/>
      <c r="D18" s="24"/>
      <c r="E18" s="25"/>
      <c r="F18" s="25"/>
      <c r="G18" s="20"/>
      <c r="H18" s="20"/>
      <c r="I18" s="20"/>
      <c r="J18" s="20"/>
      <c r="K18" s="26" t="s">
        <v>22</v>
      </c>
      <c r="L18" s="29">
        <f>SUM(L12:L17)</f>
        <v>1234</v>
      </c>
      <c r="M18" s="26" t="s">
        <v>37</v>
      </c>
      <c r="N18" s="27">
        <f>SUM(N12:N17)</f>
        <v>6329555</v>
      </c>
      <c r="O18" s="15">
        <f>SUM(O12:O17)</f>
        <v>6202649</v>
      </c>
      <c r="P18" s="25"/>
      <c r="Q18" s="25"/>
      <c r="R18" s="25"/>
      <c r="S18" s="24"/>
      <c r="T18" s="24"/>
      <c r="U18" s="82">
        <f>SUM(U12:U17)</f>
        <v>106500000</v>
      </c>
      <c r="V18" s="20"/>
      <c r="W18" s="25"/>
      <c r="X18" s="25"/>
      <c r="Y18" s="25"/>
      <c r="Z18" s="25"/>
    </row>
    <row r="19" spans="1:26" s="33" customFormat="1" ht="9" customHeight="1" x14ac:dyDescent="0.2">
      <c r="A19" s="20"/>
      <c r="B19" s="20"/>
      <c r="C19" s="20"/>
      <c r="D19" s="24"/>
      <c r="E19" s="25"/>
      <c r="F19" s="25"/>
      <c r="G19" s="20"/>
      <c r="H19" s="20"/>
      <c r="I19" s="20"/>
      <c r="J19" s="20"/>
      <c r="K19" s="20"/>
      <c r="L19" s="20"/>
      <c r="M19" s="20"/>
      <c r="N19" s="28"/>
      <c r="O19" s="43"/>
      <c r="P19" s="25"/>
      <c r="Q19" s="25"/>
      <c r="R19" s="25"/>
      <c r="S19" s="24"/>
      <c r="T19" s="24"/>
      <c r="U19" s="37"/>
      <c r="V19" s="20"/>
      <c r="W19" s="25"/>
      <c r="X19" s="25"/>
      <c r="Y19" s="25"/>
    </row>
    <row r="20" spans="1:26" s="33" customFormat="1" ht="24" x14ac:dyDescent="0.2">
      <c r="A20" s="19">
        <v>17417</v>
      </c>
      <c r="B20" s="19">
        <v>16407</v>
      </c>
      <c r="C20" s="19" t="s">
        <v>442</v>
      </c>
      <c r="D20" s="21">
        <v>42852</v>
      </c>
      <c r="E20" s="22" t="s">
        <v>105</v>
      </c>
      <c r="F20" s="22" t="s">
        <v>106</v>
      </c>
      <c r="G20" s="19" t="s">
        <v>107</v>
      </c>
      <c r="H20" s="19" t="s">
        <v>108</v>
      </c>
      <c r="I20" s="19">
        <v>77003</v>
      </c>
      <c r="J20" s="19">
        <v>6</v>
      </c>
      <c r="K20" s="19" t="s">
        <v>26</v>
      </c>
      <c r="L20" s="19">
        <v>200</v>
      </c>
      <c r="M20" s="19" t="s">
        <v>109</v>
      </c>
      <c r="N20" s="23">
        <v>1201176</v>
      </c>
      <c r="O20" s="31">
        <v>1110268</v>
      </c>
      <c r="P20" s="22" t="s">
        <v>110</v>
      </c>
      <c r="Q20" s="22" t="s">
        <v>111</v>
      </c>
      <c r="R20" s="22" t="s">
        <v>112</v>
      </c>
      <c r="S20" s="21">
        <v>42823</v>
      </c>
      <c r="T20" s="21">
        <v>42973</v>
      </c>
      <c r="U20" s="36">
        <v>20000000</v>
      </c>
      <c r="V20" s="19">
        <v>3</v>
      </c>
      <c r="W20" s="22" t="s">
        <v>113</v>
      </c>
      <c r="X20" s="22" t="s">
        <v>111</v>
      </c>
      <c r="Y20" s="22" t="s">
        <v>112</v>
      </c>
      <c r="Z20" s="35" t="s">
        <v>114</v>
      </c>
    </row>
    <row r="21" spans="1:26" s="33" customFormat="1" ht="24.75" customHeight="1" x14ac:dyDescent="0.2">
      <c r="A21" s="19">
        <v>17410</v>
      </c>
      <c r="B21" s="19"/>
      <c r="C21" s="19" t="s">
        <v>442</v>
      </c>
      <c r="D21" s="21">
        <v>42880</v>
      </c>
      <c r="E21" s="22" t="s">
        <v>140</v>
      </c>
      <c r="F21" s="22" t="s">
        <v>141</v>
      </c>
      <c r="G21" s="19" t="s">
        <v>107</v>
      </c>
      <c r="H21" s="19" t="s">
        <v>108</v>
      </c>
      <c r="I21" s="19">
        <v>77078</v>
      </c>
      <c r="J21" s="19">
        <v>6</v>
      </c>
      <c r="K21" s="19" t="s">
        <v>64</v>
      </c>
      <c r="L21" s="19">
        <v>224</v>
      </c>
      <c r="M21" s="19" t="s">
        <v>0</v>
      </c>
      <c r="N21" s="23">
        <v>985684</v>
      </c>
      <c r="O21" s="31">
        <v>985684</v>
      </c>
      <c r="P21" s="22" t="s">
        <v>142</v>
      </c>
      <c r="Q21" s="22" t="s">
        <v>143</v>
      </c>
      <c r="R21" s="22" t="s">
        <v>144</v>
      </c>
      <c r="S21" s="21">
        <v>42823</v>
      </c>
      <c r="T21" s="21">
        <v>42973</v>
      </c>
      <c r="U21" s="36">
        <v>16500000</v>
      </c>
      <c r="V21" s="19">
        <v>3</v>
      </c>
      <c r="W21" s="22" t="s">
        <v>148</v>
      </c>
      <c r="X21" s="22" t="s">
        <v>145</v>
      </c>
      <c r="Y21" s="22" t="s">
        <v>146</v>
      </c>
      <c r="Z21" s="30" t="s">
        <v>147</v>
      </c>
    </row>
    <row r="22" spans="1:26" s="33" customFormat="1" ht="24" customHeight="1" x14ac:dyDescent="0.2">
      <c r="A22" s="19">
        <v>17408</v>
      </c>
      <c r="B22" s="19"/>
      <c r="C22" s="19" t="s">
        <v>442</v>
      </c>
      <c r="D22" s="21">
        <v>42915</v>
      </c>
      <c r="E22" s="22" t="s">
        <v>170</v>
      </c>
      <c r="F22" s="22" t="s">
        <v>171</v>
      </c>
      <c r="G22" s="19" t="s">
        <v>172</v>
      </c>
      <c r="H22" s="19" t="s">
        <v>173</v>
      </c>
      <c r="I22" s="19">
        <v>77486</v>
      </c>
      <c r="J22" s="19">
        <v>6</v>
      </c>
      <c r="K22" s="19" t="s">
        <v>64</v>
      </c>
      <c r="L22" s="19">
        <v>50</v>
      </c>
      <c r="M22" s="19" t="s">
        <v>123</v>
      </c>
      <c r="N22" s="23">
        <v>178510</v>
      </c>
      <c r="O22" s="31">
        <v>178510</v>
      </c>
      <c r="P22" s="22" t="s">
        <v>174</v>
      </c>
      <c r="Q22" s="22" t="s">
        <v>175</v>
      </c>
      <c r="R22" s="22" t="s">
        <v>176</v>
      </c>
      <c r="S22" s="21">
        <v>42817</v>
      </c>
      <c r="T22" s="21">
        <v>42967</v>
      </c>
      <c r="U22" s="36">
        <v>5000000</v>
      </c>
      <c r="V22" s="19">
        <v>3</v>
      </c>
      <c r="W22" s="22" t="s">
        <v>177</v>
      </c>
      <c r="X22" s="22" t="s">
        <v>178</v>
      </c>
      <c r="Y22" s="22" t="s">
        <v>179</v>
      </c>
      <c r="Z22" s="30" t="s">
        <v>180</v>
      </c>
    </row>
    <row r="23" spans="1:26" s="33" customFormat="1" ht="24" customHeight="1" x14ac:dyDescent="0.2">
      <c r="A23" s="19">
        <v>17411</v>
      </c>
      <c r="B23" s="19"/>
      <c r="C23" s="19" t="s">
        <v>442</v>
      </c>
      <c r="D23" s="21">
        <v>43083</v>
      </c>
      <c r="E23" s="22" t="s">
        <v>368</v>
      </c>
      <c r="F23" s="22" t="s">
        <v>369</v>
      </c>
      <c r="G23" s="19" t="s">
        <v>107</v>
      </c>
      <c r="H23" s="19" t="s">
        <v>108</v>
      </c>
      <c r="I23" s="19">
        <v>77048</v>
      </c>
      <c r="J23" s="19">
        <v>6</v>
      </c>
      <c r="K23" s="19" t="s">
        <v>64</v>
      </c>
      <c r="L23" s="19">
        <v>258</v>
      </c>
      <c r="M23" s="19" t="s">
        <v>0</v>
      </c>
      <c r="N23" s="23">
        <v>1733914</v>
      </c>
      <c r="O23" s="31">
        <v>1733914</v>
      </c>
      <c r="P23" s="22" t="s">
        <v>142</v>
      </c>
      <c r="Q23" s="22" t="s">
        <v>143</v>
      </c>
      <c r="R23" s="22" t="s">
        <v>144</v>
      </c>
      <c r="S23" s="21">
        <v>42747</v>
      </c>
      <c r="T23" s="21" t="s">
        <v>50</v>
      </c>
      <c r="U23" s="36">
        <v>31000000</v>
      </c>
      <c r="V23" s="19" t="s">
        <v>23</v>
      </c>
      <c r="W23" s="22" t="s">
        <v>370</v>
      </c>
      <c r="X23" s="22" t="s">
        <v>371</v>
      </c>
      <c r="Y23" s="22" t="s">
        <v>372</v>
      </c>
      <c r="Z23" s="35" t="s">
        <v>373</v>
      </c>
    </row>
    <row r="24" spans="1:26" s="3" customFormat="1" ht="25.5" customHeight="1" x14ac:dyDescent="0.2">
      <c r="A24" s="20"/>
      <c r="B24" s="20"/>
      <c r="C24" s="20"/>
      <c r="D24" s="24"/>
      <c r="E24" s="25"/>
      <c r="F24" s="25"/>
      <c r="G24" s="20"/>
      <c r="H24" s="20"/>
      <c r="I24" s="20"/>
      <c r="J24" s="20"/>
      <c r="K24" s="26" t="s">
        <v>22</v>
      </c>
      <c r="L24" s="29">
        <f>SUM(L20:L23)</f>
        <v>732</v>
      </c>
      <c r="M24" s="26" t="s">
        <v>37</v>
      </c>
      <c r="N24" s="27">
        <f>SUM(N20:N23)</f>
        <v>4099284</v>
      </c>
      <c r="O24" s="15">
        <f>SUM(O20:O23)</f>
        <v>4008376</v>
      </c>
      <c r="P24" s="25"/>
      <c r="Q24" s="25"/>
      <c r="R24" s="25"/>
      <c r="S24" s="24"/>
      <c r="T24" s="24"/>
      <c r="U24" s="82">
        <f>SUM(U20:U23)</f>
        <v>72500000</v>
      </c>
      <c r="V24" s="20"/>
      <c r="W24" s="25"/>
      <c r="X24" s="25"/>
      <c r="Y24" s="25"/>
      <c r="Z24" s="25"/>
    </row>
    <row r="25" spans="1:26" s="33" customFormat="1" ht="9" customHeight="1" x14ac:dyDescent="0.2">
      <c r="A25" s="20"/>
      <c r="B25" s="20"/>
      <c r="C25" s="20"/>
      <c r="D25" s="24"/>
      <c r="E25" s="25"/>
      <c r="F25" s="25"/>
      <c r="G25" s="20"/>
      <c r="H25" s="20"/>
      <c r="I25" s="20"/>
      <c r="J25" s="20"/>
      <c r="K25" s="20"/>
      <c r="L25" s="20"/>
      <c r="M25" s="20"/>
      <c r="N25" s="28"/>
      <c r="O25" s="43"/>
      <c r="P25" s="25"/>
      <c r="Q25" s="25"/>
      <c r="R25" s="25"/>
      <c r="S25" s="24"/>
      <c r="T25" s="24"/>
      <c r="U25" s="37"/>
      <c r="V25" s="20"/>
      <c r="W25" s="25"/>
      <c r="X25" s="25"/>
      <c r="Y25" s="25"/>
    </row>
    <row r="26" spans="1:26" s="3" customFormat="1" ht="24.75" customHeight="1" x14ac:dyDescent="0.2">
      <c r="A26" s="19">
        <v>17402</v>
      </c>
      <c r="B26" s="19"/>
      <c r="C26" s="19" t="s">
        <v>442</v>
      </c>
      <c r="D26" s="21">
        <v>42880</v>
      </c>
      <c r="E26" s="22" t="s">
        <v>55</v>
      </c>
      <c r="F26" s="22" t="s">
        <v>56</v>
      </c>
      <c r="G26" s="19" t="s">
        <v>43</v>
      </c>
      <c r="H26" s="19" t="s">
        <v>44</v>
      </c>
      <c r="I26" s="19">
        <v>78754</v>
      </c>
      <c r="J26" s="19">
        <v>7</v>
      </c>
      <c r="K26" s="19" t="s">
        <v>26</v>
      </c>
      <c r="L26" s="34">
        <v>324</v>
      </c>
      <c r="M26" s="19" t="s">
        <v>0</v>
      </c>
      <c r="N26" s="23">
        <v>1344750</v>
      </c>
      <c r="O26" s="31">
        <v>1344750</v>
      </c>
      <c r="P26" s="22" t="s">
        <v>46</v>
      </c>
      <c r="Q26" s="22" t="s">
        <v>47</v>
      </c>
      <c r="R26" s="22" t="s">
        <v>48</v>
      </c>
      <c r="S26" s="21">
        <v>42746</v>
      </c>
      <c r="T26" s="21" t="s">
        <v>50</v>
      </c>
      <c r="U26" s="39">
        <v>38000000</v>
      </c>
      <c r="V26" s="19" t="s">
        <v>23</v>
      </c>
      <c r="W26" s="22" t="s">
        <v>57</v>
      </c>
      <c r="X26" s="22" t="s">
        <v>47</v>
      </c>
      <c r="Y26" s="22" t="s">
        <v>48</v>
      </c>
      <c r="Z26" s="35" t="s">
        <v>49</v>
      </c>
    </row>
    <row r="27" spans="1:26" s="33" customFormat="1" ht="25.5" customHeight="1" x14ac:dyDescent="0.2">
      <c r="A27" s="19">
        <v>17405</v>
      </c>
      <c r="B27" s="19">
        <v>16446</v>
      </c>
      <c r="C27" s="19" t="s">
        <v>442</v>
      </c>
      <c r="D27" s="21">
        <v>43020</v>
      </c>
      <c r="E27" s="22" t="s">
        <v>115</v>
      </c>
      <c r="F27" s="22" t="s">
        <v>116</v>
      </c>
      <c r="G27" s="19" t="s">
        <v>43</v>
      </c>
      <c r="H27" s="19" t="s">
        <v>44</v>
      </c>
      <c r="I27" s="19">
        <v>78754</v>
      </c>
      <c r="J27" s="19">
        <v>7</v>
      </c>
      <c r="K27" s="19" t="s">
        <v>26</v>
      </c>
      <c r="L27" s="34">
        <v>263</v>
      </c>
      <c r="M27" s="19" t="s">
        <v>0</v>
      </c>
      <c r="N27" s="23">
        <v>1276816</v>
      </c>
      <c r="O27" s="31">
        <v>1276816</v>
      </c>
      <c r="P27" s="22" t="s">
        <v>46</v>
      </c>
      <c r="Q27" s="22" t="s">
        <v>47</v>
      </c>
      <c r="R27" s="22" t="s">
        <v>48</v>
      </c>
      <c r="S27" s="21">
        <v>42968</v>
      </c>
      <c r="T27" s="21">
        <v>43118</v>
      </c>
      <c r="U27" s="39">
        <v>25000000</v>
      </c>
      <c r="V27" s="19">
        <v>3</v>
      </c>
      <c r="W27" s="22" t="s">
        <v>117</v>
      </c>
      <c r="X27" s="22" t="s">
        <v>118</v>
      </c>
      <c r="Y27" s="22" t="s">
        <v>119</v>
      </c>
      <c r="Z27" s="35" t="s">
        <v>120</v>
      </c>
    </row>
    <row r="28" spans="1:26" s="33" customFormat="1" ht="25.5" customHeight="1" x14ac:dyDescent="0.2">
      <c r="A28" s="19">
        <v>17412</v>
      </c>
      <c r="B28" s="19">
        <v>16417</v>
      </c>
      <c r="C28" s="19" t="s">
        <v>442</v>
      </c>
      <c r="D28" s="21">
        <v>42852</v>
      </c>
      <c r="E28" s="22" t="s">
        <v>125</v>
      </c>
      <c r="F28" s="22" t="s">
        <v>126</v>
      </c>
      <c r="G28" s="19" t="s">
        <v>43</v>
      </c>
      <c r="H28" s="19" t="s">
        <v>44</v>
      </c>
      <c r="I28" s="19">
        <v>78723</v>
      </c>
      <c r="J28" s="19">
        <v>7</v>
      </c>
      <c r="K28" s="19" t="s">
        <v>64</v>
      </c>
      <c r="L28" s="34">
        <v>100</v>
      </c>
      <c r="M28" s="19" t="s">
        <v>127</v>
      </c>
      <c r="N28" s="23">
        <v>637283</v>
      </c>
      <c r="O28" s="31">
        <v>637283</v>
      </c>
      <c r="P28" s="22" t="s">
        <v>46</v>
      </c>
      <c r="Q28" s="22" t="s">
        <v>47</v>
      </c>
      <c r="R28" s="22" t="s">
        <v>48</v>
      </c>
      <c r="S28" s="21">
        <v>42803</v>
      </c>
      <c r="T28" s="21">
        <v>42953</v>
      </c>
      <c r="U28" s="36">
        <v>20000000</v>
      </c>
      <c r="V28" s="19">
        <v>3</v>
      </c>
      <c r="W28" s="22" t="s">
        <v>128</v>
      </c>
      <c r="X28" s="22" t="s">
        <v>47</v>
      </c>
      <c r="Y28" s="22" t="s">
        <v>48</v>
      </c>
      <c r="Z28" s="35" t="s">
        <v>49</v>
      </c>
    </row>
    <row r="29" spans="1:26" s="33" customFormat="1" ht="25.5" customHeight="1" x14ac:dyDescent="0.2">
      <c r="A29" s="19">
        <v>17404</v>
      </c>
      <c r="B29" s="19"/>
      <c r="C29" s="19" t="s">
        <v>442</v>
      </c>
      <c r="D29" s="21">
        <v>43083</v>
      </c>
      <c r="E29" s="22" t="s">
        <v>138</v>
      </c>
      <c r="F29" s="22" t="s">
        <v>139</v>
      </c>
      <c r="G29" s="19" t="s">
        <v>43</v>
      </c>
      <c r="H29" s="19" t="s">
        <v>44</v>
      </c>
      <c r="I29" s="19">
        <v>78747</v>
      </c>
      <c r="J29" s="19">
        <v>7</v>
      </c>
      <c r="K29" s="19" t="s">
        <v>26</v>
      </c>
      <c r="L29" s="34">
        <v>304</v>
      </c>
      <c r="M29" s="19" t="s">
        <v>0</v>
      </c>
      <c r="N29" s="23">
        <v>1423942</v>
      </c>
      <c r="O29" s="31">
        <v>1423942</v>
      </c>
      <c r="P29" s="22" t="s">
        <v>46</v>
      </c>
      <c r="Q29" s="22" t="s">
        <v>47</v>
      </c>
      <c r="R29" s="22" t="s">
        <v>48</v>
      </c>
      <c r="S29" s="21">
        <v>42746</v>
      </c>
      <c r="T29" s="21" t="s">
        <v>50</v>
      </c>
      <c r="U29" s="39">
        <v>26000000</v>
      </c>
      <c r="V29" s="19" t="s">
        <v>23</v>
      </c>
      <c r="W29" s="22" t="s">
        <v>117</v>
      </c>
      <c r="X29" s="22" t="s">
        <v>118</v>
      </c>
      <c r="Y29" s="22" t="s">
        <v>119</v>
      </c>
      <c r="Z29" s="35" t="s">
        <v>120</v>
      </c>
    </row>
    <row r="30" spans="1:26" s="33" customFormat="1" ht="25.5" customHeight="1" x14ac:dyDescent="0.2">
      <c r="A30" s="19">
        <v>17406</v>
      </c>
      <c r="B30" s="19"/>
      <c r="C30" s="19" t="s">
        <v>442</v>
      </c>
      <c r="D30" s="21">
        <v>42880</v>
      </c>
      <c r="E30" s="22" t="s">
        <v>158</v>
      </c>
      <c r="F30" s="22" t="s">
        <v>159</v>
      </c>
      <c r="G30" s="19" t="s">
        <v>43</v>
      </c>
      <c r="H30" s="19" t="s">
        <v>44</v>
      </c>
      <c r="I30" s="19">
        <v>78753</v>
      </c>
      <c r="J30" s="19">
        <v>7</v>
      </c>
      <c r="K30" s="19" t="s">
        <v>26</v>
      </c>
      <c r="L30" s="34">
        <v>80</v>
      </c>
      <c r="M30" s="19" t="s">
        <v>0</v>
      </c>
      <c r="N30" s="23">
        <v>448636</v>
      </c>
      <c r="O30" s="31">
        <v>448636</v>
      </c>
      <c r="P30" s="22" t="s">
        <v>160</v>
      </c>
      <c r="Q30" s="22" t="s">
        <v>161</v>
      </c>
      <c r="R30" s="22" t="s">
        <v>162</v>
      </c>
      <c r="S30" s="21">
        <v>42800</v>
      </c>
      <c r="T30" s="21">
        <v>42950</v>
      </c>
      <c r="U30" s="39">
        <v>11500000</v>
      </c>
      <c r="V30" s="19">
        <v>3</v>
      </c>
      <c r="W30" s="22" t="s">
        <v>163</v>
      </c>
      <c r="X30" s="22" t="s">
        <v>164</v>
      </c>
      <c r="Y30" s="22" t="s">
        <v>165</v>
      </c>
      <c r="Z30" s="30" t="s">
        <v>166</v>
      </c>
    </row>
    <row r="31" spans="1:26" s="3" customFormat="1" ht="24" x14ac:dyDescent="0.2">
      <c r="A31" s="19">
        <v>17424</v>
      </c>
      <c r="B31" s="19">
        <v>16458</v>
      </c>
      <c r="C31" s="19" t="s">
        <v>442</v>
      </c>
      <c r="D31" s="21">
        <v>42880</v>
      </c>
      <c r="E31" s="22" t="s">
        <v>190</v>
      </c>
      <c r="F31" s="22" t="s">
        <v>191</v>
      </c>
      <c r="G31" s="19" t="s">
        <v>43</v>
      </c>
      <c r="H31" s="19" t="s">
        <v>44</v>
      </c>
      <c r="I31" s="19">
        <v>78724</v>
      </c>
      <c r="J31" s="19">
        <v>7</v>
      </c>
      <c r="K31" s="19" t="s">
        <v>26</v>
      </c>
      <c r="L31" s="34">
        <v>264</v>
      </c>
      <c r="M31" s="19" t="s">
        <v>0</v>
      </c>
      <c r="N31" s="23">
        <v>1596600</v>
      </c>
      <c r="O31" s="31">
        <v>1559882</v>
      </c>
      <c r="P31" s="22" t="s">
        <v>160</v>
      </c>
      <c r="Q31" s="22" t="s">
        <v>161</v>
      </c>
      <c r="R31" s="22" t="s">
        <v>192</v>
      </c>
      <c r="S31" s="21">
        <v>42843</v>
      </c>
      <c r="T31" s="21">
        <v>42993</v>
      </c>
      <c r="U31" s="39">
        <v>20000000</v>
      </c>
      <c r="V31" s="19">
        <v>3</v>
      </c>
      <c r="W31" s="22" t="s">
        <v>193</v>
      </c>
      <c r="X31" s="22" t="s">
        <v>194</v>
      </c>
      <c r="Y31" s="22" t="s">
        <v>195</v>
      </c>
      <c r="Z31" s="30" t="s">
        <v>196</v>
      </c>
    </row>
    <row r="32" spans="1:26" s="33" customFormat="1" ht="25.5" customHeight="1" x14ac:dyDescent="0.2">
      <c r="A32" s="19">
        <v>17427</v>
      </c>
      <c r="B32" s="19">
        <v>16433</v>
      </c>
      <c r="C32" s="19" t="s">
        <v>442</v>
      </c>
      <c r="D32" s="21">
        <v>43020</v>
      </c>
      <c r="E32" s="22" t="s">
        <v>374</v>
      </c>
      <c r="F32" s="22" t="s">
        <v>375</v>
      </c>
      <c r="G32" s="19" t="s">
        <v>43</v>
      </c>
      <c r="H32" s="19" t="s">
        <v>44</v>
      </c>
      <c r="I32" s="19">
        <v>78702</v>
      </c>
      <c r="J32" s="19">
        <v>7</v>
      </c>
      <c r="K32" s="19" t="s">
        <v>26</v>
      </c>
      <c r="L32" s="34">
        <v>50</v>
      </c>
      <c r="M32" s="19" t="s">
        <v>109</v>
      </c>
      <c r="N32" s="23">
        <v>832349</v>
      </c>
      <c r="O32" s="31">
        <v>832349</v>
      </c>
      <c r="P32" s="22" t="s">
        <v>376</v>
      </c>
      <c r="Q32" s="22" t="s">
        <v>377</v>
      </c>
      <c r="R32" s="22" t="s">
        <v>378</v>
      </c>
      <c r="S32" s="21">
        <v>42962</v>
      </c>
      <c r="T32" s="21">
        <v>43112</v>
      </c>
      <c r="U32" s="36">
        <v>13000000</v>
      </c>
      <c r="V32" s="19">
        <v>3</v>
      </c>
      <c r="W32" s="22" t="s">
        <v>379</v>
      </c>
      <c r="X32" s="22" t="s">
        <v>380</v>
      </c>
      <c r="Y32" s="22" t="s">
        <v>381</v>
      </c>
      <c r="Z32" s="35" t="s">
        <v>382</v>
      </c>
    </row>
    <row r="33" spans="1:26" s="33" customFormat="1" ht="25.5" customHeight="1" x14ac:dyDescent="0.2">
      <c r="A33" s="19">
        <v>17420</v>
      </c>
      <c r="B33" s="19"/>
      <c r="C33" s="19" t="s">
        <v>442</v>
      </c>
      <c r="D33" s="21">
        <v>43083</v>
      </c>
      <c r="E33" s="22" t="s">
        <v>387</v>
      </c>
      <c r="F33" s="22" t="s">
        <v>388</v>
      </c>
      <c r="G33" s="19" t="s">
        <v>43</v>
      </c>
      <c r="H33" s="19" t="s">
        <v>44</v>
      </c>
      <c r="I33" s="19">
        <v>78725</v>
      </c>
      <c r="J33" s="19">
        <v>7</v>
      </c>
      <c r="K33" s="19" t="s">
        <v>26</v>
      </c>
      <c r="L33" s="34">
        <v>302</v>
      </c>
      <c r="M33" s="19" t="s">
        <v>0</v>
      </c>
      <c r="N33" s="23">
        <v>1645713</v>
      </c>
      <c r="O33" s="31">
        <v>1645713</v>
      </c>
      <c r="P33" s="22" t="s">
        <v>160</v>
      </c>
      <c r="Q33" s="22" t="s">
        <v>161</v>
      </c>
      <c r="R33" s="22" t="s">
        <v>192</v>
      </c>
      <c r="S33" s="21">
        <v>42745</v>
      </c>
      <c r="T33" s="21" t="s">
        <v>50</v>
      </c>
      <c r="U33" s="36">
        <v>38000000</v>
      </c>
      <c r="V33" s="19" t="s">
        <v>23</v>
      </c>
      <c r="W33" s="22" t="s">
        <v>389</v>
      </c>
      <c r="X33" s="22" t="s">
        <v>391</v>
      </c>
      <c r="Y33" s="22" t="s">
        <v>192</v>
      </c>
      <c r="Z33" s="35" t="s">
        <v>390</v>
      </c>
    </row>
    <row r="34" spans="1:26" s="33" customFormat="1" ht="25.5" customHeight="1" x14ac:dyDescent="0.2">
      <c r="A34" s="19">
        <v>17436</v>
      </c>
      <c r="B34" s="19"/>
      <c r="C34" s="19" t="s">
        <v>442</v>
      </c>
      <c r="D34" s="21">
        <v>43083</v>
      </c>
      <c r="E34" s="22" t="s">
        <v>421</v>
      </c>
      <c r="F34" s="22" t="s">
        <v>422</v>
      </c>
      <c r="G34" s="19" t="s">
        <v>413</v>
      </c>
      <c r="H34" s="19" t="s">
        <v>44</v>
      </c>
      <c r="I34" s="19">
        <v>78653</v>
      </c>
      <c r="J34" s="19">
        <v>7</v>
      </c>
      <c r="K34" s="19" t="s">
        <v>26</v>
      </c>
      <c r="L34" s="34">
        <v>280</v>
      </c>
      <c r="M34" s="19" t="s">
        <v>0</v>
      </c>
      <c r="N34" s="23">
        <v>2023785</v>
      </c>
      <c r="O34" s="31">
        <v>1908329</v>
      </c>
      <c r="P34" s="22" t="s">
        <v>160</v>
      </c>
      <c r="Q34" s="22" t="s">
        <v>161</v>
      </c>
      <c r="R34" s="22" t="s">
        <v>192</v>
      </c>
      <c r="S34" s="21">
        <v>42963</v>
      </c>
      <c r="T34" s="21">
        <v>43113</v>
      </c>
      <c r="U34" s="36">
        <v>37000000</v>
      </c>
      <c r="V34" s="19">
        <v>3</v>
      </c>
      <c r="W34" s="22" t="s">
        <v>423</v>
      </c>
      <c r="X34" s="22" t="s">
        <v>401</v>
      </c>
      <c r="Y34" s="22" t="s">
        <v>195</v>
      </c>
      <c r="Z34" s="35" t="s">
        <v>402</v>
      </c>
    </row>
    <row r="35" spans="1:26" s="33" customFormat="1" ht="25.5" customHeight="1" x14ac:dyDescent="0.2">
      <c r="A35" s="19">
        <v>17438</v>
      </c>
      <c r="B35" s="19"/>
      <c r="C35" s="19" t="s">
        <v>442</v>
      </c>
      <c r="D35" s="21">
        <v>43153</v>
      </c>
      <c r="E35" s="22" t="s">
        <v>412</v>
      </c>
      <c r="F35" s="22" t="s">
        <v>415</v>
      </c>
      <c r="G35" s="19" t="s">
        <v>413</v>
      </c>
      <c r="H35" s="19" t="s">
        <v>44</v>
      </c>
      <c r="I35" s="19">
        <v>78744</v>
      </c>
      <c r="J35" s="19">
        <v>7</v>
      </c>
      <c r="K35" s="19" t="s">
        <v>26</v>
      </c>
      <c r="L35" s="34">
        <v>312</v>
      </c>
      <c r="M35" s="19" t="s">
        <v>0</v>
      </c>
      <c r="N35" s="23">
        <v>1909145</v>
      </c>
      <c r="O35" s="31">
        <v>1909145</v>
      </c>
      <c r="P35" s="22" t="s">
        <v>414</v>
      </c>
      <c r="Q35" s="22" t="s">
        <v>417</v>
      </c>
      <c r="R35" s="22" t="s">
        <v>418</v>
      </c>
      <c r="S35" s="21">
        <v>43048</v>
      </c>
      <c r="T35" s="21">
        <v>43198</v>
      </c>
      <c r="U35" s="36">
        <v>30000000</v>
      </c>
      <c r="V35" s="19">
        <v>3</v>
      </c>
      <c r="W35" s="22" t="s">
        <v>416</v>
      </c>
      <c r="X35" s="22" t="s">
        <v>419</v>
      </c>
      <c r="Y35" s="22" t="s">
        <v>98</v>
      </c>
      <c r="Z35" s="35" t="s">
        <v>420</v>
      </c>
    </row>
    <row r="36" spans="1:26" s="33" customFormat="1" ht="25.5" customHeight="1" x14ac:dyDescent="0.2">
      <c r="A36" s="19">
        <v>17445</v>
      </c>
      <c r="B36" s="19"/>
      <c r="C36" s="19" t="s">
        <v>442</v>
      </c>
      <c r="D36" s="21">
        <v>43118</v>
      </c>
      <c r="E36" s="22" t="s">
        <v>445</v>
      </c>
      <c r="F36" s="22" t="s">
        <v>446</v>
      </c>
      <c r="G36" s="19" t="s">
        <v>43</v>
      </c>
      <c r="H36" s="19" t="s">
        <v>44</v>
      </c>
      <c r="I36" s="19">
        <v>78747</v>
      </c>
      <c r="J36" s="19">
        <v>7</v>
      </c>
      <c r="K36" s="19" t="s">
        <v>26</v>
      </c>
      <c r="L36" s="34">
        <v>174</v>
      </c>
      <c r="M36" s="19" t="s">
        <v>426</v>
      </c>
      <c r="N36" s="23">
        <v>598253</v>
      </c>
      <c r="O36" s="31">
        <v>598253</v>
      </c>
      <c r="P36" s="22" t="s">
        <v>376</v>
      </c>
      <c r="Q36" s="22" t="s">
        <v>377</v>
      </c>
      <c r="R36" s="22" t="s">
        <v>447</v>
      </c>
      <c r="S36" s="21">
        <v>43026</v>
      </c>
      <c r="T36" s="21">
        <v>43176</v>
      </c>
      <c r="U36" s="36">
        <v>16000000</v>
      </c>
      <c r="V36" s="19">
        <v>3</v>
      </c>
      <c r="W36" s="22" t="s">
        <v>448</v>
      </c>
      <c r="X36" s="22" t="s">
        <v>449</v>
      </c>
      <c r="Y36" s="22" t="s">
        <v>450</v>
      </c>
      <c r="Z36" s="35" t="s">
        <v>451</v>
      </c>
    </row>
    <row r="37" spans="1:26" s="33" customFormat="1" ht="25.5" customHeight="1" x14ac:dyDescent="0.2">
      <c r="A37" s="20"/>
      <c r="B37" s="20"/>
      <c r="C37" s="20"/>
      <c r="D37" s="24"/>
      <c r="E37" s="25"/>
      <c r="F37" s="25"/>
      <c r="G37" s="20"/>
      <c r="H37" s="20"/>
      <c r="I37" s="20"/>
      <c r="J37" s="20"/>
      <c r="K37" s="26" t="s">
        <v>22</v>
      </c>
      <c r="L37" s="29">
        <f>SUM(L26:L36)</f>
        <v>2453</v>
      </c>
      <c r="M37" s="26" t="s">
        <v>37</v>
      </c>
      <c r="N37" s="27">
        <f>SUM(N26:N36)</f>
        <v>13737272</v>
      </c>
      <c r="O37" s="15">
        <f>SUM(O26:O36)</f>
        <v>13585098</v>
      </c>
      <c r="P37" s="25"/>
      <c r="Q37" s="25"/>
      <c r="R37" s="25"/>
      <c r="S37" s="24"/>
      <c r="T37" s="24"/>
      <c r="U37" s="82">
        <f>SUM(U26:U36)</f>
        <v>274500000</v>
      </c>
      <c r="V37" s="20"/>
      <c r="W37" s="25"/>
      <c r="X37" s="25"/>
      <c r="Y37" s="25"/>
      <c r="Z37" s="25"/>
    </row>
    <row r="38" spans="1:26" s="33" customFormat="1" ht="9" customHeight="1" x14ac:dyDescent="0.2">
      <c r="A38" s="20"/>
      <c r="B38" s="20"/>
      <c r="C38" s="20"/>
      <c r="D38" s="24"/>
      <c r="E38" s="25"/>
      <c r="F38" s="25"/>
      <c r="G38" s="20"/>
      <c r="H38" s="20"/>
      <c r="I38" s="20"/>
      <c r="J38" s="20"/>
      <c r="K38" s="26"/>
      <c r="L38" s="29"/>
      <c r="M38" s="26"/>
      <c r="N38" s="27"/>
      <c r="O38" s="15"/>
      <c r="P38" s="25"/>
      <c r="Q38" s="25"/>
      <c r="R38" s="25"/>
      <c r="S38" s="24"/>
      <c r="T38" s="24"/>
      <c r="U38" s="37"/>
      <c r="V38" s="20"/>
      <c r="W38" s="25"/>
      <c r="X38" s="25"/>
      <c r="Y38" s="25"/>
      <c r="Z38" s="25"/>
    </row>
    <row r="39" spans="1:26" s="3" customFormat="1" ht="27" customHeight="1" x14ac:dyDescent="0.2">
      <c r="A39" s="19">
        <v>17421</v>
      </c>
      <c r="B39" s="19">
        <v>16436</v>
      </c>
      <c r="C39" s="19" t="s">
        <v>442</v>
      </c>
      <c r="D39" s="21">
        <v>43118</v>
      </c>
      <c r="E39" s="22" t="s">
        <v>199</v>
      </c>
      <c r="F39" s="22" t="s">
        <v>221</v>
      </c>
      <c r="G39" s="19" t="s">
        <v>39</v>
      </c>
      <c r="H39" s="19" t="s">
        <v>40</v>
      </c>
      <c r="I39" s="19">
        <v>78245</v>
      </c>
      <c r="J39" s="19">
        <v>9</v>
      </c>
      <c r="K39" s="19" t="s">
        <v>26</v>
      </c>
      <c r="L39" s="34">
        <v>197</v>
      </c>
      <c r="M39" s="19" t="s">
        <v>123</v>
      </c>
      <c r="N39" s="23">
        <v>692123</v>
      </c>
      <c r="O39" s="31">
        <v>673644</v>
      </c>
      <c r="P39" s="22" t="s">
        <v>42</v>
      </c>
      <c r="Q39" s="22" t="s">
        <v>41</v>
      </c>
      <c r="R39" s="22" t="s">
        <v>45</v>
      </c>
      <c r="S39" s="21">
        <v>42747</v>
      </c>
      <c r="T39" s="21" t="s">
        <v>50</v>
      </c>
      <c r="U39" s="36">
        <v>25000000</v>
      </c>
      <c r="V39" s="19" t="s">
        <v>23</v>
      </c>
      <c r="W39" s="22" t="s">
        <v>226</v>
      </c>
      <c r="X39" s="22" t="s">
        <v>201</v>
      </c>
      <c r="Y39" s="22" t="s">
        <v>202</v>
      </c>
      <c r="Z39" s="35" t="s">
        <v>203</v>
      </c>
    </row>
    <row r="40" spans="1:26" s="33" customFormat="1" ht="27" customHeight="1" x14ac:dyDescent="0.2">
      <c r="A40" s="19">
        <v>17425</v>
      </c>
      <c r="B40" s="19"/>
      <c r="C40" s="19" t="s">
        <v>442</v>
      </c>
      <c r="D40" s="21">
        <v>43020</v>
      </c>
      <c r="E40" s="22" t="s">
        <v>205</v>
      </c>
      <c r="F40" s="22" t="s">
        <v>210</v>
      </c>
      <c r="G40" s="19" t="s">
        <v>39</v>
      </c>
      <c r="H40" s="19" t="s">
        <v>40</v>
      </c>
      <c r="I40" s="19">
        <v>78245</v>
      </c>
      <c r="J40" s="19">
        <v>9</v>
      </c>
      <c r="K40" s="19" t="s">
        <v>26</v>
      </c>
      <c r="L40" s="34">
        <v>348</v>
      </c>
      <c r="M40" s="19" t="s">
        <v>0</v>
      </c>
      <c r="N40" s="23">
        <v>1929222</v>
      </c>
      <c r="O40" s="31">
        <v>1929222</v>
      </c>
      <c r="P40" s="22" t="s">
        <v>206</v>
      </c>
      <c r="Q40" s="22" t="s">
        <v>228</v>
      </c>
      <c r="R40" s="22" t="s">
        <v>229</v>
      </c>
      <c r="S40" s="21">
        <v>42747</v>
      </c>
      <c r="T40" s="21" t="s">
        <v>50</v>
      </c>
      <c r="U40" s="36">
        <v>26500000</v>
      </c>
      <c r="V40" s="19" t="s">
        <v>23</v>
      </c>
      <c r="W40" s="22" t="s">
        <v>227</v>
      </c>
      <c r="X40" s="22" t="s">
        <v>207</v>
      </c>
      <c r="Y40" s="22" t="s">
        <v>208</v>
      </c>
      <c r="Z40" s="35" t="s">
        <v>209</v>
      </c>
    </row>
    <row r="41" spans="1:26" s="33" customFormat="1" ht="27" customHeight="1" x14ac:dyDescent="0.2">
      <c r="A41" s="19">
        <v>17437</v>
      </c>
      <c r="B41" s="19"/>
      <c r="C41" s="19" t="s">
        <v>442</v>
      </c>
      <c r="D41" s="21">
        <v>43083</v>
      </c>
      <c r="E41" s="22" t="s">
        <v>406</v>
      </c>
      <c r="F41" s="22" t="s">
        <v>410</v>
      </c>
      <c r="G41" s="19" t="s">
        <v>39</v>
      </c>
      <c r="H41" s="19" t="s">
        <v>40</v>
      </c>
      <c r="I41" s="19">
        <v>78238</v>
      </c>
      <c r="J41" s="19">
        <v>9</v>
      </c>
      <c r="K41" s="19" t="s">
        <v>26</v>
      </c>
      <c r="L41" s="34">
        <v>296</v>
      </c>
      <c r="M41" s="19" t="s">
        <v>0</v>
      </c>
      <c r="N41" s="23">
        <v>2170261</v>
      </c>
      <c r="O41" s="31">
        <v>2170261</v>
      </c>
      <c r="P41" s="22" t="s">
        <v>42</v>
      </c>
      <c r="Q41" s="22" t="s">
        <v>41</v>
      </c>
      <c r="R41" s="22" t="s">
        <v>45</v>
      </c>
      <c r="S41" s="21">
        <v>42745</v>
      </c>
      <c r="T41" s="21" t="s">
        <v>50</v>
      </c>
      <c r="U41" s="36">
        <v>35000000</v>
      </c>
      <c r="V41" s="19" t="s">
        <v>23</v>
      </c>
      <c r="W41" s="22" t="s">
        <v>411</v>
      </c>
      <c r="X41" s="22" t="s">
        <v>407</v>
      </c>
      <c r="Y41" s="22" t="s">
        <v>408</v>
      </c>
      <c r="Z41" s="35" t="s">
        <v>409</v>
      </c>
    </row>
    <row r="42" spans="1:26" s="33" customFormat="1" ht="25.5" customHeight="1" x14ac:dyDescent="0.2">
      <c r="A42" s="20"/>
      <c r="B42" s="20"/>
      <c r="C42" s="20"/>
      <c r="D42" s="24"/>
      <c r="E42" s="25"/>
      <c r="F42" s="25"/>
      <c r="G42" s="20"/>
      <c r="H42" s="20"/>
      <c r="I42" s="20"/>
      <c r="J42" s="20"/>
      <c r="K42" s="26" t="s">
        <v>22</v>
      </c>
      <c r="L42" s="29">
        <f>SUM(L39:L41)</f>
        <v>841</v>
      </c>
      <c r="M42" s="26" t="s">
        <v>37</v>
      </c>
      <c r="N42" s="27">
        <f>SUM(N39:N41)</f>
        <v>4791606</v>
      </c>
      <c r="O42" s="27">
        <f>SUM(O39:O41)</f>
        <v>4773127</v>
      </c>
      <c r="P42" s="25"/>
      <c r="Q42" s="25"/>
      <c r="R42" s="25"/>
      <c r="S42" s="24"/>
      <c r="T42" s="24"/>
      <c r="U42" s="82">
        <f>SUM(U39:U41)</f>
        <v>86500000</v>
      </c>
      <c r="V42" s="20"/>
      <c r="W42" s="25"/>
      <c r="X42" s="25"/>
    </row>
    <row r="43" spans="1:26" s="33" customFormat="1" ht="9" customHeight="1" x14ac:dyDescent="0.2">
      <c r="A43" s="20"/>
      <c r="B43" s="20"/>
      <c r="C43" s="20"/>
      <c r="D43" s="24"/>
      <c r="E43" s="25"/>
      <c r="F43" s="25"/>
      <c r="G43" s="20"/>
      <c r="H43" s="20"/>
      <c r="I43" s="20"/>
      <c r="J43" s="20"/>
      <c r="K43" s="26"/>
      <c r="L43" s="29"/>
      <c r="M43" s="26"/>
      <c r="N43" s="27"/>
      <c r="O43" s="15"/>
      <c r="P43" s="25"/>
      <c r="Q43" s="25"/>
      <c r="R43" s="25"/>
      <c r="S43" s="24"/>
      <c r="T43" s="24"/>
      <c r="U43" s="37"/>
      <c r="V43" s="20"/>
      <c r="W43" s="25"/>
      <c r="X43" s="25"/>
      <c r="Y43" s="25"/>
      <c r="Z43" s="25"/>
    </row>
    <row r="44" spans="1:26" s="3" customFormat="1" ht="27" customHeight="1" x14ac:dyDescent="0.2">
      <c r="A44" s="19">
        <v>17400</v>
      </c>
      <c r="B44" s="19"/>
      <c r="C44" s="19" t="s">
        <v>442</v>
      </c>
      <c r="D44" s="21">
        <v>42817</v>
      </c>
      <c r="E44" s="22" t="s">
        <v>60</v>
      </c>
      <c r="F44" s="22" t="s">
        <v>61</v>
      </c>
      <c r="G44" s="19" t="s">
        <v>62</v>
      </c>
      <c r="H44" s="19" t="s">
        <v>63</v>
      </c>
      <c r="I44" s="19">
        <v>78840</v>
      </c>
      <c r="J44" s="19">
        <v>11</v>
      </c>
      <c r="K44" s="19" t="s">
        <v>64</v>
      </c>
      <c r="L44" s="34">
        <v>170</v>
      </c>
      <c r="M44" s="19" t="s">
        <v>0</v>
      </c>
      <c r="N44" s="23">
        <v>766636</v>
      </c>
      <c r="O44" s="31">
        <v>735267</v>
      </c>
      <c r="P44" s="22" t="s">
        <v>65</v>
      </c>
      <c r="Q44" s="22" t="s">
        <v>70</v>
      </c>
      <c r="R44" s="22" t="s">
        <v>71</v>
      </c>
      <c r="S44" s="21">
        <v>42746</v>
      </c>
      <c r="T44" s="21" t="s">
        <v>50</v>
      </c>
      <c r="U44" s="36">
        <v>13000000</v>
      </c>
      <c r="V44" s="19" t="s">
        <v>23</v>
      </c>
      <c r="W44" s="22" t="s">
        <v>66</v>
      </c>
      <c r="X44" s="22" t="s">
        <v>67</v>
      </c>
      <c r="Y44" s="22" t="s">
        <v>68</v>
      </c>
      <c r="Z44" s="30" t="s">
        <v>69</v>
      </c>
    </row>
    <row r="45" spans="1:26" s="33" customFormat="1" ht="25.5" customHeight="1" x14ac:dyDescent="0.2">
      <c r="A45" s="20"/>
      <c r="B45" s="20"/>
      <c r="C45" s="20"/>
      <c r="D45" s="24"/>
      <c r="E45" s="25"/>
      <c r="F45" s="25"/>
      <c r="G45" s="20"/>
      <c r="H45" s="20"/>
      <c r="I45" s="20"/>
      <c r="J45" s="20"/>
      <c r="K45" s="26" t="s">
        <v>22</v>
      </c>
      <c r="L45" s="29">
        <f>SUM(L44:L44)</f>
        <v>170</v>
      </c>
      <c r="M45" s="26" t="s">
        <v>37</v>
      </c>
      <c r="N45" s="27">
        <f>SUM(N44:N44)</f>
        <v>766636</v>
      </c>
      <c r="O45" s="27">
        <f>SUM(O44:O44)</f>
        <v>735267</v>
      </c>
      <c r="P45" s="25"/>
      <c r="Q45" s="25"/>
      <c r="R45" s="25"/>
      <c r="S45" s="24"/>
      <c r="T45" s="24"/>
      <c r="U45" s="82">
        <f>SUM(U44:U44)</f>
        <v>13000000</v>
      </c>
      <c r="V45" s="20"/>
      <c r="W45" s="25"/>
      <c r="X45" s="25"/>
    </row>
    <row r="46" spans="1:26" s="33" customFormat="1" ht="9" customHeight="1" x14ac:dyDescent="0.2">
      <c r="A46" s="20"/>
      <c r="B46" s="20"/>
      <c r="C46" s="20"/>
      <c r="D46" s="24"/>
      <c r="E46" s="25"/>
      <c r="F46" s="25"/>
      <c r="G46" s="20"/>
      <c r="H46" s="20"/>
      <c r="I46" s="20"/>
      <c r="J46" s="20"/>
      <c r="K46" s="26"/>
      <c r="L46" s="29"/>
      <c r="M46" s="26"/>
      <c r="N46" s="27"/>
      <c r="O46" s="27"/>
      <c r="P46" s="25"/>
      <c r="Q46" s="25"/>
      <c r="R46" s="25"/>
      <c r="S46" s="24"/>
      <c r="T46" s="24"/>
      <c r="U46" s="37"/>
      <c r="V46" s="20"/>
      <c r="W46" s="25"/>
      <c r="X46" s="25"/>
      <c r="Y46" s="25"/>
      <c r="Z46" s="25"/>
    </row>
    <row r="47" spans="1:26" s="33" customFormat="1" ht="24" customHeight="1" x14ac:dyDescent="0.2">
      <c r="A47" s="19">
        <v>17430</v>
      </c>
      <c r="B47" s="19">
        <v>16455</v>
      </c>
      <c r="C47" s="19" t="s">
        <v>442</v>
      </c>
      <c r="D47" s="21">
        <v>42985</v>
      </c>
      <c r="E47" s="22" t="s">
        <v>354</v>
      </c>
      <c r="F47" s="22" t="s">
        <v>356</v>
      </c>
      <c r="G47" s="19" t="s">
        <v>357</v>
      </c>
      <c r="H47" s="19" t="s">
        <v>357</v>
      </c>
      <c r="I47" s="19">
        <v>79903</v>
      </c>
      <c r="J47" s="19">
        <v>13</v>
      </c>
      <c r="K47" s="19" t="s">
        <v>64</v>
      </c>
      <c r="L47" s="19">
        <v>330</v>
      </c>
      <c r="M47" s="19" t="s">
        <v>0</v>
      </c>
      <c r="N47" s="23">
        <v>1777003</v>
      </c>
      <c r="O47" s="31">
        <v>1777003</v>
      </c>
      <c r="P47" s="22" t="s">
        <v>358</v>
      </c>
      <c r="Q47" s="22" t="s">
        <v>359</v>
      </c>
      <c r="R47" s="22" t="s">
        <v>360</v>
      </c>
      <c r="S47" s="21">
        <v>42963</v>
      </c>
      <c r="T47" s="21">
        <v>43113</v>
      </c>
      <c r="U47" s="36">
        <v>30000000</v>
      </c>
      <c r="V47" s="19">
        <v>3</v>
      </c>
      <c r="W47" s="22" t="s">
        <v>361</v>
      </c>
      <c r="X47" s="22" t="s">
        <v>362</v>
      </c>
      <c r="Y47" s="22" t="s">
        <v>363</v>
      </c>
      <c r="Z47" s="30" t="s">
        <v>364</v>
      </c>
    </row>
    <row r="48" spans="1:26" s="33" customFormat="1" ht="24" customHeight="1" x14ac:dyDescent="0.2">
      <c r="A48" s="19">
        <v>17431</v>
      </c>
      <c r="B48" s="19">
        <v>16352</v>
      </c>
      <c r="C48" s="19" t="s">
        <v>442</v>
      </c>
      <c r="D48" s="21">
        <v>42985</v>
      </c>
      <c r="E48" s="22" t="s">
        <v>355</v>
      </c>
      <c r="F48" s="22" t="s">
        <v>365</v>
      </c>
      <c r="G48" s="19" t="s">
        <v>357</v>
      </c>
      <c r="H48" s="19" t="s">
        <v>357</v>
      </c>
      <c r="I48" s="19">
        <v>79935</v>
      </c>
      <c r="J48" s="19">
        <v>13</v>
      </c>
      <c r="K48" s="19" t="s">
        <v>26</v>
      </c>
      <c r="L48" s="19">
        <v>92</v>
      </c>
      <c r="M48" s="19" t="s">
        <v>0</v>
      </c>
      <c r="N48" s="23">
        <v>538417</v>
      </c>
      <c r="O48" s="31">
        <v>538417</v>
      </c>
      <c r="P48" s="22" t="s">
        <v>358</v>
      </c>
      <c r="Q48" s="22" t="s">
        <v>359</v>
      </c>
      <c r="R48" s="22" t="s">
        <v>360</v>
      </c>
      <c r="S48" s="21">
        <v>42936</v>
      </c>
      <c r="T48" s="21">
        <v>43086</v>
      </c>
      <c r="U48" s="36">
        <v>15000000</v>
      </c>
      <c r="V48" s="19">
        <v>3</v>
      </c>
      <c r="W48" s="22" t="s">
        <v>367</v>
      </c>
      <c r="X48" s="22" t="s">
        <v>362</v>
      </c>
      <c r="Y48" s="22" t="s">
        <v>363</v>
      </c>
      <c r="Z48" s="30" t="s">
        <v>364</v>
      </c>
    </row>
    <row r="49" spans="1:26" s="33" customFormat="1" ht="24" x14ac:dyDescent="0.2">
      <c r="A49" s="19">
        <v>17448</v>
      </c>
      <c r="B49" s="19"/>
      <c r="C49" s="19" t="s">
        <v>442</v>
      </c>
      <c r="D49" s="21">
        <v>43153</v>
      </c>
      <c r="E49" s="22" t="s">
        <v>462</v>
      </c>
      <c r="F49" s="22" t="s">
        <v>461</v>
      </c>
      <c r="G49" s="19" t="s">
        <v>357</v>
      </c>
      <c r="H49" s="19" t="s">
        <v>357</v>
      </c>
      <c r="I49" s="19">
        <v>79901</v>
      </c>
      <c r="J49" s="19">
        <v>13</v>
      </c>
      <c r="K49" s="19" t="s">
        <v>64</v>
      </c>
      <c r="L49" s="19">
        <v>330</v>
      </c>
      <c r="M49" s="19" t="s">
        <v>0</v>
      </c>
      <c r="N49" s="23">
        <v>1697972</v>
      </c>
      <c r="O49" s="31">
        <v>1697972</v>
      </c>
      <c r="P49" s="22" t="s">
        <v>358</v>
      </c>
      <c r="Q49" s="22" t="s">
        <v>359</v>
      </c>
      <c r="R49" s="22" t="s">
        <v>360</v>
      </c>
      <c r="S49" s="21">
        <v>43031</v>
      </c>
      <c r="T49" s="21">
        <v>43181</v>
      </c>
      <c r="U49" s="36">
        <v>40000000</v>
      </c>
      <c r="V49" s="19">
        <v>3</v>
      </c>
      <c r="W49" s="22" t="s">
        <v>463</v>
      </c>
      <c r="X49" s="22" t="s">
        <v>362</v>
      </c>
      <c r="Y49" s="22" t="s">
        <v>363</v>
      </c>
      <c r="Z49" s="35" t="s">
        <v>364</v>
      </c>
    </row>
    <row r="50" spans="1:26" s="33" customFormat="1" ht="25.5" customHeight="1" x14ac:dyDescent="0.2">
      <c r="A50" s="20"/>
      <c r="B50" s="20"/>
      <c r="C50" s="20"/>
      <c r="D50" s="24"/>
      <c r="E50" s="25"/>
      <c r="F50" s="25"/>
      <c r="G50" s="20"/>
      <c r="H50" s="20"/>
      <c r="I50" s="20"/>
      <c r="J50" s="20"/>
      <c r="K50" s="26" t="s">
        <v>22</v>
      </c>
      <c r="L50" s="29">
        <f>SUM(L47:L49)</f>
        <v>752</v>
      </c>
      <c r="M50" s="26" t="s">
        <v>37</v>
      </c>
      <c r="N50" s="27">
        <f>SUM(N47:N49)</f>
        <v>4013392</v>
      </c>
      <c r="O50" s="27">
        <f>SUM(O47:O49)</f>
        <v>4013392</v>
      </c>
      <c r="P50" s="25"/>
      <c r="Q50" s="25"/>
      <c r="R50" s="25"/>
      <c r="S50" s="24"/>
      <c r="T50" s="24"/>
      <c r="U50" s="82">
        <f>SUM(U47:U49)</f>
        <v>85000000</v>
      </c>
      <c r="V50" s="20"/>
      <c r="W50" s="25"/>
      <c r="X50" s="25"/>
    </row>
    <row r="51" spans="1:26" s="3" customFormat="1" ht="9" customHeight="1" x14ac:dyDescent="0.2">
      <c r="A51" s="20"/>
      <c r="B51" s="20"/>
      <c r="C51" s="20"/>
      <c r="D51" s="24"/>
      <c r="E51" s="25"/>
      <c r="F51" s="25"/>
      <c r="G51" s="20"/>
      <c r="H51" s="20"/>
      <c r="I51" s="20"/>
      <c r="J51" s="20"/>
      <c r="K51" s="20"/>
      <c r="L51" s="32"/>
      <c r="M51" s="20"/>
      <c r="N51" s="28"/>
      <c r="O51" s="43"/>
      <c r="P51" s="25"/>
      <c r="Q51" s="25"/>
      <c r="R51" s="25"/>
      <c r="S51" s="24"/>
      <c r="T51" s="24"/>
      <c r="U51" s="37"/>
      <c r="V51" s="20"/>
      <c r="W51" s="25"/>
      <c r="X51" s="25"/>
      <c r="Y51" s="25"/>
    </row>
    <row r="52" spans="1:26" x14ac:dyDescent="0.25">
      <c r="A52" s="81"/>
      <c r="B52" s="81"/>
      <c r="C52" s="81"/>
      <c r="D52" s="81"/>
      <c r="E52" s="1"/>
      <c r="F52" s="1"/>
      <c r="G52" s="81"/>
      <c r="H52" s="81"/>
      <c r="I52" s="81"/>
      <c r="J52" s="1"/>
      <c r="K52" s="12" t="s">
        <v>22</v>
      </c>
      <c r="L52" s="13">
        <f>SUM(L18+L24+L37+L42+L45+L50+L10)</f>
        <v>6510</v>
      </c>
      <c r="M52" s="14" t="s">
        <v>37</v>
      </c>
      <c r="N52" s="80">
        <f>SUM(N18+N24+N37+N42+N45+N50+N10)</f>
        <v>35242904</v>
      </c>
      <c r="O52" s="80">
        <f>SUM(O18+O24+O37+O42+O45+O50+O10)</f>
        <v>34722709</v>
      </c>
      <c r="P52" s="1"/>
      <c r="Q52" s="1"/>
      <c r="R52" s="1"/>
      <c r="S52" s="86" t="s">
        <v>38</v>
      </c>
      <c r="T52" s="86"/>
      <c r="U52" s="38">
        <f>U50+U45+U42+U37+U24+U18+U10</f>
        <v>658000000</v>
      </c>
      <c r="V52" s="81"/>
      <c r="W52" s="1"/>
      <c r="X52" s="1"/>
      <c r="Y52" s="1"/>
      <c r="Z52" s="1"/>
    </row>
    <row r="54" spans="1:26" x14ac:dyDescent="0.25">
      <c r="A54" s="87" t="s">
        <v>36</v>
      </c>
      <c r="B54" s="87"/>
      <c r="C54" s="87"/>
      <c r="D54" s="87"/>
      <c r="E54" s="87"/>
      <c r="F54" s="87"/>
      <c r="G54" s="87"/>
    </row>
  </sheetData>
  <mergeCells count="5">
    <mergeCell ref="A2:D2"/>
    <mergeCell ref="A6:E6"/>
    <mergeCell ref="A7:E7"/>
    <mergeCell ref="S52:T52"/>
    <mergeCell ref="A54:G54"/>
  </mergeCells>
  <hyperlinks>
    <hyperlink ref="Z12" r:id="rId1"/>
    <hyperlink ref="Z13" r:id="rId2"/>
    <hyperlink ref="Z20" r:id="rId3"/>
    <hyperlink ref="Z27" r:id="rId4"/>
    <hyperlink ref="Z29" r:id="rId5"/>
    <hyperlink ref="Z32" r:id="rId6"/>
    <hyperlink ref="Z41" r:id="rId7"/>
    <hyperlink ref="Z35" r:id="rId8"/>
    <hyperlink ref="Z34" r:id="rId9"/>
    <hyperlink ref="Z36" r:id="rId10"/>
    <hyperlink ref="Z16" r:id="rId11"/>
  </hyperlinks>
  <pageMargins left="0.7" right="0.7" top="0.75" bottom="0.75" header="0.3" footer="0.3"/>
  <pageSetup paperSize="5" scale="65" orientation="landscape" r:id="rId12"/>
  <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showGridLines="0" topLeftCell="L1" zoomScale="90" zoomScaleNormal="90" workbookViewId="0">
      <selection activeCell="S16" sqref="S16"/>
    </sheetView>
  </sheetViews>
  <sheetFormatPr defaultRowHeight="12" x14ac:dyDescent="0.2"/>
  <cols>
    <col min="1" max="1" width="9.42578125" style="81" customWidth="1"/>
    <col min="2" max="2" width="10.42578125" style="81" customWidth="1"/>
    <col min="3" max="3" width="13.28515625" style="81" customWidth="1"/>
    <col min="4" max="4" width="11.42578125" style="81" customWidth="1"/>
    <col min="5" max="6" width="19.7109375" style="1" customWidth="1"/>
    <col min="7" max="7" width="13" style="81" customWidth="1"/>
    <col min="8" max="8" width="12.28515625" style="81" customWidth="1"/>
    <col min="9" max="9" width="7" style="81" bestFit="1" customWidth="1"/>
    <col min="10" max="10" width="8.7109375" style="81" customWidth="1"/>
    <col min="11" max="11" width="14.5703125" style="81" customWidth="1"/>
    <col min="12" max="12" width="7.28515625" style="81" bestFit="1" customWidth="1"/>
    <col min="13" max="13" width="18.140625" style="81" customWidth="1"/>
    <col min="14" max="14" width="17.28515625" style="1" bestFit="1" customWidth="1"/>
    <col min="15" max="15" width="17" style="1" customWidth="1"/>
    <col min="16" max="16" width="16.5703125" style="1" customWidth="1"/>
    <col min="17" max="17" width="13.5703125" style="17" customWidth="1"/>
    <col min="18" max="18" width="12.140625" style="17" customWidth="1"/>
    <col min="19" max="19" width="14.85546875" style="1" customWidth="1"/>
    <col min="20" max="20" width="13.28515625" style="81" customWidth="1"/>
    <col min="21" max="21" width="18.7109375" style="1" customWidth="1"/>
    <col min="22" max="22" width="15.28515625" style="1" customWidth="1"/>
    <col min="23" max="23" width="16.7109375" style="1" customWidth="1"/>
    <col min="24" max="24" width="28.5703125" style="1" customWidth="1"/>
    <col min="25" max="16384" width="9.140625" style="1"/>
  </cols>
  <sheetData>
    <row r="1" spans="1:26" customFormat="1" ht="15" x14ac:dyDescent="0.25">
      <c r="A1" s="5"/>
      <c r="B1" s="5"/>
      <c r="C1" s="5"/>
      <c r="D1" s="5"/>
      <c r="E1" s="5"/>
      <c r="G1" s="5"/>
      <c r="H1" s="5"/>
      <c r="I1" s="5"/>
      <c r="J1" s="5"/>
      <c r="K1" s="5"/>
      <c r="L1" s="5"/>
      <c r="M1" s="5"/>
      <c r="P1" s="5"/>
      <c r="Q1" s="16"/>
      <c r="R1" s="16"/>
      <c r="S1" s="5"/>
      <c r="T1" s="5"/>
      <c r="V1" s="5"/>
    </row>
    <row r="2" spans="1:26" customFormat="1" ht="18" customHeight="1" x14ac:dyDescent="0.25">
      <c r="A2" s="84"/>
      <c r="B2" s="84"/>
      <c r="C2" s="84"/>
      <c r="D2" s="84"/>
      <c r="E2" s="8" t="s">
        <v>29</v>
      </c>
      <c r="F2" s="9"/>
      <c r="G2" s="9"/>
      <c r="H2" s="9"/>
      <c r="I2" s="9"/>
      <c r="J2" s="9"/>
      <c r="K2" s="10"/>
      <c r="L2" s="5"/>
      <c r="M2" s="5"/>
      <c r="R2" s="5"/>
      <c r="T2" s="5"/>
      <c r="V2" s="5"/>
    </row>
    <row r="3" spans="1:26" customFormat="1" ht="18" customHeight="1" x14ac:dyDescent="0.25">
      <c r="A3" s="6"/>
      <c r="B3" s="6"/>
      <c r="C3" s="6"/>
      <c r="D3" s="6"/>
      <c r="E3" s="8" t="s">
        <v>30</v>
      </c>
      <c r="F3" s="9"/>
      <c r="G3" s="9"/>
      <c r="H3" s="9"/>
      <c r="I3" s="9"/>
      <c r="J3" s="9"/>
      <c r="K3" s="10"/>
      <c r="L3" s="5"/>
      <c r="M3" s="5"/>
      <c r="R3" s="5"/>
      <c r="T3" s="5"/>
      <c r="V3" s="5"/>
    </row>
    <row r="4" spans="1:26" customFormat="1" ht="18" customHeight="1" x14ac:dyDescent="0.25">
      <c r="A4" s="6"/>
      <c r="B4" s="6"/>
      <c r="C4" s="6"/>
      <c r="D4" s="6"/>
      <c r="E4" s="8" t="s">
        <v>59</v>
      </c>
      <c r="F4" s="9"/>
      <c r="G4" s="9"/>
      <c r="H4" s="9"/>
      <c r="I4" s="9"/>
      <c r="J4" s="9"/>
      <c r="K4" s="10"/>
      <c r="L4" s="5"/>
      <c r="M4" s="5"/>
      <c r="R4" s="5"/>
      <c r="T4" s="5"/>
      <c r="V4" s="5"/>
    </row>
    <row r="5" spans="1:26" customFormat="1" ht="18" x14ac:dyDescent="0.25">
      <c r="A5" s="6"/>
      <c r="B5" s="6"/>
      <c r="C5" s="6"/>
      <c r="D5" s="6"/>
      <c r="F5" s="7"/>
      <c r="G5" s="5"/>
      <c r="H5" s="5"/>
      <c r="I5" s="5"/>
      <c r="K5" s="5"/>
      <c r="L5" s="5"/>
      <c r="M5" s="5"/>
      <c r="R5" s="5"/>
      <c r="T5" s="5"/>
      <c r="V5" s="5"/>
    </row>
    <row r="6" spans="1:26" customFormat="1" ht="22.5" customHeight="1" x14ac:dyDescent="0.25">
      <c r="A6" s="85"/>
      <c r="B6" s="85"/>
      <c r="C6" s="85"/>
      <c r="D6" s="85"/>
      <c r="E6" s="85"/>
      <c r="F6" s="7"/>
      <c r="G6" s="5"/>
      <c r="H6" s="5"/>
      <c r="I6" s="5"/>
      <c r="K6" s="5"/>
      <c r="L6" s="5"/>
      <c r="M6" s="5"/>
      <c r="R6" s="5"/>
      <c r="T6" s="5"/>
      <c r="V6" s="5"/>
    </row>
    <row r="7" spans="1:26" s="40" customFormat="1" ht="26.25" customHeight="1" x14ac:dyDescent="0.25">
      <c r="A7" s="90" t="s">
        <v>472</v>
      </c>
      <c r="B7" s="90"/>
      <c r="C7" s="90"/>
      <c r="D7" s="90"/>
      <c r="E7" s="90"/>
      <c r="G7" s="41"/>
      <c r="H7" s="41"/>
      <c r="I7" s="41"/>
      <c r="J7" s="41"/>
      <c r="K7" s="41"/>
      <c r="L7" s="41"/>
      <c r="M7" s="41"/>
      <c r="P7" s="41"/>
      <c r="Q7" s="42"/>
      <c r="R7" s="42"/>
      <c r="S7" s="41"/>
      <c r="T7" s="41"/>
      <c r="V7" s="41"/>
    </row>
    <row r="8" spans="1:26" s="2" customFormat="1" ht="66.75" customHeight="1" x14ac:dyDescent="0.2">
      <c r="A8" s="72" t="s">
        <v>35</v>
      </c>
      <c r="B8" s="72" t="s">
        <v>1</v>
      </c>
      <c r="C8" s="73" t="s">
        <v>24</v>
      </c>
      <c r="D8" s="72" t="s">
        <v>34</v>
      </c>
      <c r="E8" s="73" t="s">
        <v>16</v>
      </c>
      <c r="F8" s="73" t="s">
        <v>17</v>
      </c>
      <c r="G8" s="73" t="s">
        <v>2</v>
      </c>
      <c r="H8" s="73" t="s">
        <v>3</v>
      </c>
      <c r="I8" s="73" t="s">
        <v>25</v>
      </c>
      <c r="J8" s="73" t="s">
        <v>4</v>
      </c>
      <c r="K8" s="73" t="s">
        <v>5</v>
      </c>
      <c r="L8" s="73" t="s">
        <v>6</v>
      </c>
      <c r="M8" s="73" t="s">
        <v>14</v>
      </c>
      <c r="N8" s="73" t="s">
        <v>18</v>
      </c>
      <c r="O8" s="73" t="s">
        <v>19</v>
      </c>
      <c r="P8" s="73" t="s">
        <v>33</v>
      </c>
      <c r="Q8" s="74" t="s">
        <v>27</v>
      </c>
      <c r="R8" s="74" t="s">
        <v>32</v>
      </c>
      <c r="S8" s="73" t="s">
        <v>15</v>
      </c>
      <c r="T8" s="73" t="s">
        <v>28</v>
      </c>
      <c r="U8" s="73" t="s">
        <v>7</v>
      </c>
      <c r="V8" s="73" t="s">
        <v>8</v>
      </c>
      <c r="W8" s="73" t="s">
        <v>9</v>
      </c>
      <c r="X8" s="73" t="s">
        <v>10</v>
      </c>
    </row>
    <row r="9" spans="1:26" s="67" customFormat="1" ht="24" x14ac:dyDescent="0.2">
      <c r="A9" s="44">
        <v>17600</v>
      </c>
      <c r="B9" s="44">
        <v>16606</v>
      </c>
      <c r="C9" s="44" t="s">
        <v>442</v>
      </c>
      <c r="D9" s="63">
        <v>43020</v>
      </c>
      <c r="E9" s="64" t="s">
        <v>79</v>
      </c>
      <c r="F9" s="64" t="s">
        <v>80</v>
      </c>
      <c r="G9" s="44" t="s">
        <v>81</v>
      </c>
      <c r="H9" s="44" t="s">
        <v>82</v>
      </c>
      <c r="I9" s="44">
        <v>75172</v>
      </c>
      <c r="J9" s="44">
        <v>3</v>
      </c>
      <c r="K9" s="44" t="s">
        <v>26</v>
      </c>
      <c r="L9" s="44">
        <v>240</v>
      </c>
      <c r="M9" s="44" t="s">
        <v>0</v>
      </c>
      <c r="N9" s="65">
        <v>1230776</v>
      </c>
      <c r="O9" s="65">
        <v>1230776</v>
      </c>
      <c r="P9" s="65">
        <v>17600000</v>
      </c>
      <c r="Q9" s="46">
        <v>42970</v>
      </c>
      <c r="R9" s="46">
        <v>43120</v>
      </c>
      <c r="S9" s="66">
        <v>18000000</v>
      </c>
      <c r="T9" s="44">
        <v>3</v>
      </c>
      <c r="U9" s="64" t="s">
        <v>83</v>
      </c>
      <c r="V9" s="44" t="s">
        <v>84</v>
      </c>
      <c r="W9" s="44" t="s">
        <v>85</v>
      </c>
      <c r="X9" s="35" t="s">
        <v>86</v>
      </c>
    </row>
    <row r="10" spans="1:26" s="67" customFormat="1" ht="24" x14ac:dyDescent="0.2">
      <c r="A10" s="44">
        <v>17604</v>
      </c>
      <c r="B10" s="44"/>
      <c r="C10" s="44" t="s">
        <v>442</v>
      </c>
      <c r="D10" s="63">
        <v>42985</v>
      </c>
      <c r="E10" s="64" t="s">
        <v>243</v>
      </c>
      <c r="F10" s="64" t="s">
        <v>244</v>
      </c>
      <c r="G10" s="44" t="s">
        <v>245</v>
      </c>
      <c r="H10" s="44" t="s">
        <v>246</v>
      </c>
      <c r="I10" s="44">
        <v>76401</v>
      </c>
      <c r="J10" s="44">
        <v>3</v>
      </c>
      <c r="K10" s="44" t="s">
        <v>64</v>
      </c>
      <c r="L10" s="44">
        <v>86</v>
      </c>
      <c r="M10" s="44" t="s">
        <v>127</v>
      </c>
      <c r="N10" s="65">
        <v>305948</v>
      </c>
      <c r="O10" s="65">
        <v>305948</v>
      </c>
      <c r="P10" s="65">
        <v>5000000</v>
      </c>
      <c r="Q10" s="46">
        <v>42965</v>
      </c>
      <c r="R10" s="46">
        <v>43115</v>
      </c>
      <c r="S10" s="66">
        <v>6000000</v>
      </c>
      <c r="T10" s="44">
        <v>3</v>
      </c>
      <c r="U10" s="64" t="s">
        <v>247</v>
      </c>
      <c r="V10" s="44" t="s">
        <v>248</v>
      </c>
      <c r="W10" s="44" t="s">
        <v>249</v>
      </c>
      <c r="X10" s="30" t="s">
        <v>250</v>
      </c>
    </row>
    <row r="11" spans="1:26" s="67" customFormat="1" ht="24" x14ac:dyDescent="0.2">
      <c r="A11" s="44">
        <v>17605</v>
      </c>
      <c r="B11" s="44"/>
      <c r="C11" s="44" t="s">
        <v>442</v>
      </c>
      <c r="D11" s="63">
        <v>42985</v>
      </c>
      <c r="E11" s="64" t="s">
        <v>251</v>
      </c>
      <c r="F11" s="64" t="s">
        <v>252</v>
      </c>
      <c r="G11" s="44" t="s">
        <v>253</v>
      </c>
      <c r="H11" s="44" t="s">
        <v>92</v>
      </c>
      <c r="I11" s="44">
        <v>76102</v>
      </c>
      <c r="J11" s="44">
        <v>3</v>
      </c>
      <c r="K11" s="44" t="s">
        <v>64</v>
      </c>
      <c r="L11" s="44">
        <v>65</v>
      </c>
      <c r="M11" s="44" t="s">
        <v>127</v>
      </c>
      <c r="N11" s="65">
        <v>225078</v>
      </c>
      <c r="O11" s="65">
        <v>194510</v>
      </c>
      <c r="P11" s="65">
        <v>5700000</v>
      </c>
      <c r="Q11" s="46">
        <v>42965</v>
      </c>
      <c r="R11" s="46">
        <v>43115</v>
      </c>
      <c r="S11" s="66">
        <v>6000000</v>
      </c>
      <c r="T11" s="44">
        <v>3</v>
      </c>
      <c r="U11" s="64" t="s">
        <v>254</v>
      </c>
      <c r="V11" s="44" t="s">
        <v>248</v>
      </c>
      <c r="W11" s="44" t="s">
        <v>249</v>
      </c>
      <c r="X11" s="30" t="s">
        <v>250</v>
      </c>
    </row>
    <row r="12" spans="1:26" s="67" customFormat="1" ht="24" x14ac:dyDescent="0.2">
      <c r="A12" s="44">
        <v>17606</v>
      </c>
      <c r="B12" s="44"/>
      <c r="C12" s="44" t="s">
        <v>442</v>
      </c>
      <c r="D12" s="63">
        <v>42985</v>
      </c>
      <c r="E12" s="64" t="s">
        <v>255</v>
      </c>
      <c r="F12" s="64" t="s">
        <v>256</v>
      </c>
      <c r="G12" s="44" t="s">
        <v>91</v>
      </c>
      <c r="H12" s="44" t="s">
        <v>92</v>
      </c>
      <c r="I12" s="44">
        <v>76107</v>
      </c>
      <c r="J12" s="44">
        <v>3</v>
      </c>
      <c r="K12" s="44" t="s">
        <v>64</v>
      </c>
      <c r="L12" s="44">
        <v>200</v>
      </c>
      <c r="M12" s="44" t="s">
        <v>127</v>
      </c>
      <c r="N12" s="65">
        <v>1027697</v>
      </c>
      <c r="O12" s="65">
        <v>993773</v>
      </c>
      <c r="P12" s="65">
        <v>24000000</v>
      </c>
      <c r="Q12" s="46">
        <v>42965</v>
      </c>
      <c r="R12" s="46">
        <v>43115</v>
      </c>
      <c r="S12" s="66">
        <v>25000000</v>
      </c>
      <c r="T12" s="44">
        <v>3</v>
      </c>
      <c r="U12" s="64" t="s">
        <v>257</v>
      </c>
      <c r="V12" s="44" t="s">
        <v>248</v>
      </c>
      <c r="W12" s="44" t="s">
        <v>249</v>
      </c>
      <c r="X12" s="30" t="s">
        <v>250</v>
      </c>
    </row>
    <row r="13" spans="1:26" s="33" customFormat="1" ht="25.5" customHeight="1" x14ac:dyDescent="0.2">
      <c r="A13" s="56"/>
      <c r="B13" s="56"/>
      <c r="C13" s="56"/>
      <c r="D13" s="57"/>
      <c r="E13" s="58"/>
      <c r="F13" s="58"/>
      <c r="G13" s="56"/>
      <c r="H13" s="56"/>
      <c r="I13" s="56"/>
      <c r="J13" s="56"/>
      <c r="K13" s="59" t="s">
        <v>22</v>
      </c>
      <c r="L13" s="60">
        <f>SUM(L9:L12)</f>
        <v>591</v>
      </c>
      <c r="M13" s="61" t="s">
        <v>78</v>
      </c>
      <c r="N13" s="62">
        <f>SUM(N9:N12)</f>
        <v>2789499</v>
      </c>
      <c r="O13" s="62">
        <f>SUM(O9:O12)</f>
        <v>2725007</v>
      </c>
      <c r="P13" s="62">
        <f>SUM(P9:P12)</f>
        <v>52300000</v>
      </c>
      <c r="Q13" s="57"/>
      <c r="R13" s="57"/>
      <c r="S13" s="83">
        <f>SUM(S9:S12)</f>
        <v>55000000</v>
      </c>
      <c r="T13" s="56"/>
      <c r="U13" s="58"/>
      <c r="V13" s="56"/>
      <c r="W13" s="56"/>
      <c r="X13" s="58"/>
    </row>
    <row r="14" spans="1:26" s="33" customFormat="1" ht="9" customHeight="1" x14ac:dyDescent="0.2">
      <c r="A14" s="20"/>
      <c r="B14" s="20"/>
      <c r="C14" s="20"/>
      <c r="D14" s="24"/>
      <c r="E14" s="25"/>
      <c r="F14" s="25"/>
      <c r="G14" s="20"/>
      <c r="H14" s="20"/>
      <c r="I14" s="20"/>
      <c r="J14" s="20"/>
      <c r="K14" s="26"/>
      <c r="L14" s="29"/>
      <c r="M14" s="26"/>
      <c r="N14" s="27"/>
      <c r="O14" s="15"/>
      <c r="P14" s="25"/>
      <c r="Q14" s="25"/>
      <c r="R14" s="25"/>
      <c r="S14" s="24"/>
      <c r="T14" s="24"/>
      <c r="U14" s="37"/>
      <c r="V14" s="20"/>
      <c r="W14" s="25"/>
      <c r="X14" s="25"/>
      <c r="Y14" s="25"/>
      <c r="Z14" s="25"/>
    </row>
    <row r="15" spans="1:26" s="67" customFormat="1" ht="24" x14ac:dyDescent="0.2">
      <c r="A15" s="44">
        <v>17624</v>
      </c>
      <c r="B15" s="44"/>
      <c r="C15" s="44" t="s">
        <v>442</v>
      </c>
      <c r="D15" s="63">
        <v>43083</v>
      </c>
      <c r="E15" s="64" t="s">
        <v>428</v>
      </c>
      <c r="F15" s="64" t="s">
        <v>429</v>
      </c>
      <c r="G15" s="44" t="s">
        <v>107</v>
      </c>
      <c r="H15" s="44" t="s">
        <v>108</v>
      </c>
      <c r="I15" s="44">
        <v>77036</v>
      </c>
      <c r="J15" s="44">
        <v>6</v>
      </c>
      <c r="K15" s="44" t="s">
        <v>64</v>
      </c>
      <c r="L15" s="44">
        <v>805</v>
      </c>
      <c r="M15" s="44" t="s">
        <v>0</v>
      </c>
      <c r="N15" s="65">
        <v>3573736</v>
      </c>
      <c r="O15" s="65">
        <v>3499967</v>
      </c>
      <c r="P15" s="65">
        <v>50000000</v>
      </c>
      <c r="Q15" s="46">
        <v>43003</v>
      </c>
      <c r="R15" s="46">
        <v>43159</v>
      </c>
      <c r="S15" s="66">
        <v>50000000</v>
      </c>
      <c r="T15" s="44">
        <v>3</v>
      </c>
      <c r="U15" s="64" t="s">
        <v>430</v>
      </c>
      <c r="V15" s="44" t="s">
        <v>431</v>
      </c>
      <c r="W15" s="44" t="s">
        <v>432</v>
      </c>
      <c r="X15" s="35" t="s">
        <v>433</v>
      </c>
    </row>
    <row r="16" spans="1:26" s="33" customFormat="1" ht="25.5" customHeight="1" x14ac:dyDescent="0.2">
      <c r="A16" s="56"/>
      <c r="B16" s="56"/>
      <c r="C16" s="56"/>
      <c r="D16" s="57"/>
      <c r="E16" s="58"/>
      <c r="F16" s="58"/>
      <c r="G16" s="56"/>
      <c r="H16" s="56"/>
      <c r="I16" s="56"/>
      <c r="J16" s="56"/>
      <c r="K16" s="59" t="s">
        <v>22</v>
      </c>
      <c r="L16" s="60">
        <f>SUM(L15:L15)</f>
        <v>805</v>
      </c>
      <c r="M16" s="61" t="s">
        <v>78</v>
      </c>
      <c r="N16" s="62">
        <f>SUM(N15:N15)</f>
        <v>3573736</v>
      </c>
      <c r="O16" s="62">
        <f>SUM(O15:O15)</f>
        <v>3499967</v>
      </c>
      <c r="P16" s="62">
        <f>SUM(P15:P15)</f>
        <v>50000000</v>
      </c>
      <c r="Q16" s="57"/>
      <c r="R16" s="57"/>
      <c r="S16" s="83">
        <f>SUM(S15)</f>
        <v>50000000</v>
      </c>
      <c r="T16" s="56"/>
      <c r="U16" s="58"/>
      <c r="V16" s="56"/>
      <c r="W16" s="56"/>
      <c r="X16" s="58"/>
    </row>
    <row r="17" spans="1:26" s="33" customFormat="1" ht="9.75" customHeight="1" x14ac:dyDescent="0.2">
      <c r="A17" s="56"/>
      <c r="B17" s="56"/>
      <c r="C17" s="56"/>
      <c r="D17" s="57"/>
      <c r="E17" s="58"/>
      <c r="F17" s="58"/>
      <c r="G17" s="56"/>
      <c r="H17" s="56"/>
      <c r="I17" s="56"/>
      <c r="J17" s="56"/>
      <c r="K17" s="59"/>
      <c r="L17" s="60"/>
      <c r="M17" s="61"/>
      <c r="N17" s="62"/>
      <c r="O17" s="62"/>
      <c r="P17" s="62"/>
      <c r="Q17" s="57"/>
      <c r="R17" s="57"/>
      <c r="S17" s="62"/>
      <c r="T17" s="56"/>
      <c r="U17" s="58"/>
      <c r="V17" s="56"/>
      <c r="W17" s="56"/>
      <c r="X17" s="58"/>
    </row>
    <row r="18" spans="1:26" x14ac:dyDescent="0.2">
      <c r="K18" s="68" t="s">
        <v>22</v>
      </c>
      <c r="L18" s="13">
        <f>SUM(L13+L16)</f>
        <v>1396</v>
      </c>
      <c r="M18" s="69" t="s">
        <v>78</v>
      </c>
      <c r="N18" s="71">
        <f>SUM(N13+N16)</f>
        <v>6363235</v>
      </c>
      <c r="O18" s="71">
        <f>SUM(O13+O16)</f>
        <v>6224974</v>
      </c>
      <c r="P18" s="71">
        <f>SUM(P13+P16)</f>
        <v>102300000</v>
      </c>
      <c r="Q18" s="70"/>
      <c r="R18" s="70"/>
      <c r="S18" s="38">
        <f>SUM(S16+S13)</f>
        <v>105000000</v>
      </c>
    </row>
    <row r="21" spans="1:26" s="81" customFormat="1" x14ac:dyDescent="0.2">
      <c r="A21" s="89" t="s">
        <v>326</v>
      </c>
      <c r="B21" s="89"/>
      <c r="C21" s="89"/>
      <c r="D21" s="89"/>
      <c r="E21" s="89"/>
      <c r="F21" s="89"/>
      <c r="N21" s="1"/>
      <c r="O21" s="1"/>
      <c r="P21" s="1"/>
      <c r="Q21" s="17"/>
      <c r="R21" s="17"/>
      <c r="S21" s="1"/>
      <c r="U21" s="1"/>
      <c r="V21" s="1"/>
      <c r="W21" s="1"/>
      <c r="X21" s="1"/>
      <c r="Y21" s="1"/>
      <c r="Z21" s="1"/>
    </row>
    <row r="25" spans="1:26" s="81" customFormat="1" x14ac:dyDescent="0.2">
      <c r="E25" s="1"/>
      <c r="F25" s="1"/>
      <c r="K25" s="81" t="s">
        <v>441</v>
      </c>
      <c r="N25" s="1"/>
      <c r="O25" s="1"/>
      <c r="P25" s="1"/>
      <c r="Q25" s="17"/>
      <c r="R25" s="17"/>
      <c r="S25" s="1"/>
      <c r="U25" s="1"/>
      <c r="V25" s="1"/>
      <c r="W25" s="1"/>
      <c r="X25" s="1"/>
      <c r="Y25" s="1"/>
      <c r="Z25" s="1"/>
    </row>
  </sheetData>
  <mergeCells count="4">
    <mergeCell ref="A2:D2"/>
    <mergeCell ref="A6:E6"/>
    <mergeCell ref="A7:E7"/>
    <mergeCell ref="A21:F21"/>
  </mergeCells>
  <hyperlinks>
    <hyperlink ref="X15" r:id="rId1"/>
  </hyperlinks>
  <pageMargins left="0.7" right="0.7" top="0.75" bottom="0.75" header="0.3" footer="0.3"/>
  <pageSetup paperSize="5" scale="56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4" sqref="A14:IV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4HTC_local_issuer</vt:lpstr>
      <vt:lpstr>4HTC_TDHCA_Bond</vt:lpstr>
      <vt:lpstr>4HTC_local_issuer_closed</vt:lpstr>
      <vt:lpstr>4HTC_TDHCA_Bond_Closed</vt:lpstr>
      <vt:lpstr>Sheet3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Final HTC Bond Status Log</dc:title>
  <dc:subject>2017 TDHCA LIHTC Bonds</dc:subject>
  <dc:creator>TDHCA</dc:creator>
  <cp:keywords>4%HTC Application Status Log, 2014 TDHCA LIHTC Bonds, multifamily, April 12, 2018</cp:keywords>
  <dc:description>2017 4HTC Bonds Status Log updated April 12, 2018</dc:description>
  <cp:lastModifiedBy>Jason Burr</cp:lastModifiedBy>
  <cp:lastPrinted>2017-12-21T17:05:53Z</cp:lastPrinted>
  <dcterms:created xsi:type="dcterms:W3CDTF">2013-09-11T20:44:22Z</dcterms:created>
  <dcterms:modified xsi:type="dcterms:W3CDTF">2020-06-09T17:48:34Z</dcterms:modified>
  <cp:category>4HTC Bonds</cp:category>
</cp:coreProperties>
</file>