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fmu\2019\2019 Web Updates\"/>
    </mc:Choice>
  </mc:AlternateContent>
  <bookViews>
    <workbookView xWindow="-3780" yWindow="630" windowWidth="19320" windowHeight="10830" tabRatio="468"/>
  </bookViews>
  <sheets>
    <sheet name="4HTC_local_issuer" sheetId="1" r:id="rId1"/>
    <sheet name="4HTC_TDHCA_Bond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S40" i="2" l="1"/>
  <c r="P40" i="2"/>
  <c r="O40" i="2"/>
  <c r="N40" i="2"/>
  <c r="L40" i="2"/>
  <c r="P38" i="2"/>
  <c r="O38" i="2"/>
  <c r="N38" i="2"/>
  <c r="N34" i="2"/>
  <c r="P30" i="2"/>
  <c r="O30" i="2"/>
  <c r="N30" i="2"/>
  <c r="L30" i="2"/>
  <c r="P23" i="2"/>
  <c r="O23" i="2"/>
  <c r="N23" i="2"/>
  <c r="L23" i="2"/>
  <c r="P17" i="2"/>
  <c r="O17" i="2"/>
  <c r="N17" i="2"/>
  <c r="L17" i="2"/>
  <c r="U64" i="1"/>
  <c r="O20" i="1"/>
  <c r="O27" i="1"/>
  <c r="O39" i="1"/>
  <c r="O44" i="1"/>
  <c r="O51" i="1"/>
  <c r="O62" i="1"/>
  <c r="N62" i="1"/>
  <c r="N51" i="1"/>
  <c r="N47" i="1"/>
  <c r="N44" i="1"/>
  <c r="N39" i="1"/>
  <c r="N27" i="1"/>
  <c r="N20" i="1"/>
  <c r="L62" i="1"/>
  <c r="L51" i="1"/>
  <c r="L44" i="1"/>
  <c r="L39" i="1"/>
  <c r="L27" i="1"/>
  <c r="L20" i="1"/>
  <c r="O64" i="1"/>
  <c r="N64" i="1"/>
  <c r="L64" i="1"/>
  <c r="L47" i="1"/>
  <c r="L38" i="2"/>
  <c r="L11" i="2"/>
  <c r="L34" i="2"/>
  <c r="P34" i="2"/>
  <c r="P11" i="2"/>
  <c r="O11" i="2"/>
  <c r="O34" i="2"/>
  <c r="N11" i="2"/>
  <c r="U30" i="1"/>
  <c r="O47" i="1"/>
</calcChain>
</file>

<file path=xl/sharedStrings.xml><?xml version="1.0" encoding="utf-8"?>
<sst xmlns="http://schemas.openxmlformats.org/spreadsheetml/2006/main" count="907" uniqueCount="448">
  <si>
    <t>General</t>
  </si>
  <si>
    <t>Previous TDHCA#</t>
  </si>
  <si>
    <t>City</t>
  </si>
  <si>
    <t>County</t>
  </si>
  <si>
    <t>Region</t>
  </si>
  <si>
    <t>Construction Type</t>
  </si>
  <si>
    <t>Total Units</t>
  </si>
  <si>
    <t>Applicant</t>
  </si>
  <si>
    <t>Applicant Contact</t>
  </si>
  <si>
    <t>Phone</t>
  </si>
  <si>
    <t>Email</t>
  </si>
  <si>
    <t>Bond Issuer</t>
  </si>
  <si>
    <t>Bond Issuer Contact</t>
  </si>
  <si>
    <t>Bond Issuer Phone</t>
  </si>
  <si>
    <t>Target Population</t>
  </si>
  <si>
    <t>Bond Reservation Amount</t>
  </si>
  <si>
    <t>Development Name</t>
  </si>
  <si>
    <t>Development Address</t>
  </si>
  <si>
    <t>Requested HTC Amount</t>
  </si>
  <si>
    <t>Recommended HTC Amount</t>
  </si>
  <si>
    <t>Applicant Phone</t>
  </si>
  <si>
    <t>Applicant Email</t>
  </si>
  <si>
    <t>Total Units:</t>
  </si>
  <si>
    <t>Application Status</t>
  </si>
  <si>
    <t>Active</t>
  </si>
  <si>
    <t>ZIP Code</t>
  </si>
  <si>
    <t>NC</t>
  </si>
  <si>
    <t>Bond Reservation Date</t>
  </si>
  <si>
    <t>Bond Priority Designation</t>
  </si>
  <si>
    <t>Texas Department of Housing and Community Affairs</t>
  </si>
  <si>
    <t>Non-Competitive (4%) Housing Tax Credit (HTC) Program</t>
  </si>
  <si>
    <t>4% HTC Board Meeting Date</t>
  </si>
  <si>
    <t>Bond Expiration Date</t>
  </si>
  <si>
    <t>Recommended Bond Amount</t>
  </si>
  <si>
    <t xml:space="preserve"> Board Meeting Date</t>
  </si>
  <si>
    <t>TDHCA #</t>
  </si>
  <si>
    <t>Total HTC:</t>
  </si>
  <si>
    <t>Total Bonds Reserved:</t>
  </si>
  <si>
    <t>San Antonio</t>
  </si>
  <si>
    <t>Bexar</t>
  </si>
  <si>
    <t>Austin</t>
  </si>
  <si>
    <t>Travis</t>
  </si>
  <si>
    <t>Austin Affordable PFC, Inc.</t>
  </si>
  <si>
    <t>Ron Kowal</t>
  </si>
  <si>
    <t>(512) 767-7792</t>
  </si>
  <si>
    <t>ronk@hacanet.org</t>
  </si>
  <si>
    <t>Acq/Rehab</t>
  </si>
  <si>
    <t>Total HTC/Bonds:</t>
  </si>
  <si>
    <t>TBD</t>
  </si>
  <si>
    <t>Approved</t>
  </si>
  <si>
    <t>Fort Worth</t>
  </si>
  <si>
    <t>Tarrant</t>
  </si>
  <si>
    <t>.</t>
  </si>
  <si>
    <t>Elderly Limitation</t>
  </si>
  <si>
    <t>Elderly Preference</t>
  </si>
  <si>
    <t>Craig Lintner</t>
  </si>
  <si>
    <t>(317) 208-3769</t>
  </si>
  <si>
    <t>clintner@pedcor.net</t>
  </si>
  <si>
    <t>Round Rock</t>
  </si>
  <si>
    <t>Williamson</t>
  </si>
  <si>
    <t>*Pre-Applications being presented to the Board for consideration of an Inducement Resolution.</t>
  </si>
  <si>
    <t>Shadow Ridge</t>
  </si>
  <si>
    <t>Capital Area HFC</t>
  </si>
  <si>
    <t>Jim Shaw</t>
  </si>
  <si>
    <t>2250 E Old Settlers Blvd</t>
  </si>
  <si>
    <t>(512) 347-9903</t>
  </si>
  <si>
    <t>Pedcor Investments-2016-CLX, L.P.</t>
  </si>
  <si>
    <t>El Paso</t>
  </si>
  <si>
    <t>Alamito Public Facilities Corp.</t>
  </si>
  <si>
    <t>Art Provenghi</t>
  </si>
  <si>
    <t>(915) 849-3709</t>
  </si>
  <si>
    <t>Tom Deloye</t>
  </si>
  <si>
    <t>(915) 849-3813</t>
  </si>
  <si>
    <t>tdeloye@hacep.org</t>
  </si>
  <si>
    <t xml:space="preserve"> </t>
  </si>
  <si>
    <t>N/A; 3</t>
  </si>
  <si>
    <t>2018 Application Status Log - Local Bond Issuer</t>
  </si>
  <si>
    <t>Pathways at Chalmers Court South</t>
  </si>
  <si>
    <t>SWC of East 3rd Street and Chalmers Avenue</t>
  </si>
  <si>
    <t>Pathways at Chalmers Courts South, LP</t>
  </si>
  <si>
    <t>2942 South Riverside Drive</t>
  </si>
  <si>
    <t>Tarrant County HFC</t>
  </si>
  <si>
    <t>Patricia Ward</t>
  </si>
  <si>
    <t>(817) 850-7940</t>
  </si>
  <si>
    <t>Riverside Senior Investments, LP</t>
  </si>
  <si>
    <t>Jay Oji</t>
  </si>
  <si>
    <t>(214) 342-1400</t>
  </si>
  <si>
    <t>jay@sdcus.com</t>
  </si>
  <si>
    <t>17419   /   16448</t>
  </si>
  <si>
    <t>Sphinx at Sierra Vista Senior Villas</t>
  </si>
  <si>
    <t>John Cramer Memorial Apartments</t>
  </si>
  <si>
    <t>184 Barker Road</t>
  </si>
  <si>
    <t>Ambrosio Guillen Apartments</t>
  </si>
  <si>
    <t>621 East 9th Avenue</t>
  </si>
  <si>
    <t>EP Cramer Three, LP</t>
  </si>
  <si>
    <t>MLK Memorial Apartemtns</t>
  </si>
  <si>
    <t>9101 Butternut Street</t>
  </si>
  <si>
    <t>6118 Fairway Drive</t>
  </si>
  <si>
    <t>Mark Mayfield</t>
  </si>
  <si>
    <t>(830) 693-4521</t>
  </si>
  <si>
    <t>mmayfield@txhf.org</t>
  </si>
  <si>
    <t>8071 North Lamar Boulevard</t>
  </si>
  <si>
    <t>2018 Application Status Log - TDHCA as Bond Issuer</t>
  </si>
  <si>
    <t>N/A</t>
  </si>
  <si>
    <t>1/11/2017; 1/8/2018</t>
  </si>
  <si>
    <t>12/31/2019*; 6/7/2018</t>
  </si>
  <si>
    <t>Springs Apartments</t>
  </si>
  <si>
    <t>4702 Ambassador Way</t>
  </si>
  <si>
    <t>Balch Springs</t>
  </si>
  <si>
    <t>Dallas</t>
  </si>
  <si>
    <t>LDG Springs Apartments, LP</t>
  </si>
  <si>
    <t>Justin Hartz</t>
  </si>
  <si>
    <t>(512) 351-9335</t>
  </si>
  <si>
    <t>jhartz@ldgdevelopment.com</t>
  </si>
  <si>
    <t>Riverside Townhomes (fka Fairway Village)</t>
  </si>
  <si>
    <t>Oaks on Lamar (fka Santa Maria Village)</t>
  </si>
  <si>
    <t>Crosby Plaza</t>
  </si>
  <si>
    <t>6616 FM 2100</t>
  </si>
  <si>
    <t>Crosby</t>
  </si>
  <si>
    <t>Harris</t>
  </si>
  <si>
    <t>Crosby Plaza 34 LLC</t>
  </si>
  <si>
    <t>Christian Szymczak</t>
  </si>
  <si>
    <t>(310) 698-0739</t>
  </si>
  <si>
    <t>christian@thinkhousingdev.com</t>
  </si>
  <si>
    <t>Burk Village</t>
  </si>
  <si>
    <t>716 Park Street</t>
  </si>
  <si>
    <t>Burkburnett</t>
  </si>
  <si>
    <t>Wichita</t>
  </si>
  <si>
    <t>THF Burk Village, LLC</t>
  </si>
  <si>
    <t>Wes Larmore</t>
  </si>
  <si>
    <t>(213) 634-1566</t>
  </si>
  <si>
    <t>Wlarmore@Related.com</t>
  </si>
  <si>
    <t>Bay City</t>
  </si>
  <si>
    <t>3301 Royal Street</t>
  </si>
  <si>
    <t>Baytown</t>
  </si>
  <si>
    <t>THF Bay City Village, LLC</t>
  </si>
  <si>
    <t>Lantana Apartments</t>
  </si>
  <si>
    <t>2200 North Adams Street</t>
  </si>
  <si>
    <t>Beeville</t>
  </si>
  <si>
    <t>Bee</t>
  </si>
  <si>
    <t>THF Lantana Apartments, LLC</t>
  </si>
  <si>
    <t>Bastrop Oak Grove</t>
  </si>
  <si>
    <t>1910 Wilson Street</t>
  </si>
  <si>
    <t>Bastrop</t>
  </si>
  <si>
    <t>THF Bastrop Oak Grove, LLC</t>
  </si>
  <si>
    <t>Elgin Meadowpark</t>
  </si>
  <si>
    <t>401 N. Highway 95</t>
  </si>
  <si>
    <t>Elgin</t>
  </si>
  <si>
    <t>THF Elgin Meadowpark, LLC</t>
  </si>
  <si>
    <t>The Preserve at Hunters Crossing</t>
  </si>
  <si>
    <t xml:space="preserve">200 block of Hunters Crossing Blvd. </t>
  </si>
  <si>
    <t>New Construction</t>
  </si>
  <si>
    <t>The Preserve at Hunters Crossing, L.P.</t>
  </si>
  <si>
    <t>Lucille Jones</t>
  </si>
  <si>
    <t>(830) 257-5323</t>
  </si>
  <si>
    <t>ljones@macdonald-companies.com</t>
  </si>
  <si>
    <t>Evant Tom Sawyer Place</t>
  </si>
  <si>
    <t>411 Tom Sawyer Street</t>
  </si>
  <si>
    <t>Evant</t>
  </si>
  <si>
    <t>Coryell</t>
  </si>
  <si>
    <t>THF Evant Tom Sawyer Place, LLC</t>
  </si>
  <si>
    <t>Lampasas Gardens</t>
  </si>
  <si>
    <t>1311 Plum Street</t>
  </si>
  <si>
    <t>Lampasas</t>
  </si>
  <si>
    <t>THF Lampasas Gardens, LLC</t>
  </si>
  <si>
    <t>Hondo Brian</t>
  </si>
  <si>
    <t>231 Stage Coach Drive</t>
  </si>
  <si>
    <t>Hondo</t>
  </si>
  <si>
    <t>Medina</t>
  </si>
  <si>
    <t>THF Hondo Brian Place, LLC</t>
  </si>
  <si>
    <t>Hondo Gardens</t>
  </si>
  <si>
    <t>3100 Avenue Q</t>
  </si>
  <si>
    <t>THF Hondo Gardens, LLC</t>
  </si>
  <si>
    <t>Liv at Boerne</t>
  </si>
  <si>
    <t>3 Shooting Club Drive</t>
  </si>
  <si>
    <t>Boerne</t>
  </si>
  <si>
    <t>Kendall</t>
  </si>
  <si>
    <t xml:space="preserve">New Construction </t>
  </si>
  <si>
    <t>LIV Boerne Hills, LP</t>
  </si>
  <si>
    <t>Joel Pollack</t>
  </si>
  <si>
    <t>(210) 354-3705</t>
  </si>
  <si>
    <t>joel@210dg.com</t>
  </si>
  <si>
    <t>Boerne Public Facilities Corp.</t>
  </si>
  <si>
    <t>17442 &amp; 17403</t>
  </si>
  <si>
    <t xml:space="preserve">Lord Road </t>
  </si>
  <si>
    <t>San Antonio Housing Trust Finance Corporation</t>
  </si>
  <si>
    <t>12/31/2019*</t>
  </si>
  <si>
    <t>Commons at Manor Village</t>
  </si>
  <si>
    <t>U.S Hwy 290 and Loop 212</t>
  </si>
  <si>
    <t>Manor</t>
  </si>
  <si>
    <t>Elderly</t>
  </si>
  <si>
    <t>Strategic HFC of Travis County</t>
  </si>
  <si>
    <t>Robert Onion</t>
  </si>
  <si>
    <t>(512) 480-8245</t>
  </si>
  <si>
    <t>LDG Commons at Manor Village, LP</t>
  </si>
  <si>
    <t>(512) 351-9352</t>
  </si>
  <si>
    <t>Hills at Leander</t>
  </si>
  <si>
    <t>NW of Woodview Drive and 183A Frontage Road</t>
  </si>
  <si>
    <t>Leander</t>
  </si>
  <si>
    <t>Hills at Leander, LP</t>
  </si>
  <si>
    <t>Ina Spokas</t>
  </si>
  <si>
    <t>(512) 689-3343</t>
  </si>
  <si>
    <t>ina.spokas@cgdeveopment.com</t>
  </si>
  <si>
    <t>Sansom Bluff</t>
  </si>
  <si>
    <t>Sansom Park</t>
  </si>
  <si>
    <t>Northeast Corner of La Junta Street and Buchanan Street</t>
  </si>
  <si>
    <t>Prince Hall Gardens</t>
  </si>
  <si>
    <t>4820 East Berry Street</t>
  </si>
  <si>
    <t>Trinity River PFC</t>
  </si>
  <si>
    <t>Matthew Corcoran</t>
  </si>
  <si>
    <t>(817) 333-2421</t>
  </si>
  <si>
    <t>FW Steele Prince Hall, LLC</t>
  </si>
  <si>
    <t>Paul Moore</t>
  </si>
  <si>
    <t>(303) 226-9111</t>
  </si>
  <si>
    <t>pmoore@steelellc.com</t>
  </si>
  <si>
    <t>$20,000,000**</t>
  </si>
  <si>
    <t>*Application received Traditional Carryforward from Bond Review Board</t>
  </si>
  <si>
    <t>**One bond reservation that includes all five properties (18402 - 18406)</t>
  </si>
  <si>
    <t>Sphinx at Throckmorton</t>
  </si>
  <si>
    <t>820 E. University Drive</t>
  </si>
  <si>
    <t>McKinney</t>
  </si>
  <si>
    <t>Collin</t>
  </si>
  <si>
    <t>McKinney HFC</t>
  </si>
  <si>
    <t>Cristel Todd</t>
  </si>
  <si>
    <t>(972) 547-7519</t>
  </si>
  <si>
    <t>SDC Throckmorton Villas, LP</t>
  </si>
  <si>
    <t>12/31/2020*</t>
  </si>
  <si>
    <t>Jeff Thompson</t>
  </si>
  <si>
    <t>(830) 248-1502</t>
  </si>
  <si>
    <t>4835 Lord Road</t>
  </si>
  <si>
    <t>John Kenny</t>
  </si>
  <si>
    <t>(210) 735-2772</t>
  </si>
  <si>
    <t>Lord Road Apartments, Ltd.</t>
  </si>
  <si>
    <t>johnk@sahousingtrust.org</t>
  </si>
  <si>
    <t>St. Johns Apartments</t>
  </si>
  <si>
    <t>222 East Mitchell Street</t>
  </si>
  <si>
    <t>NC and Adaptive Reuse</t>
  </si>
  <si>
    <t>San Antonio Housing Trust Public Finance Corporation</t>
  </si>
  <si>
    <t>222 Mitchell Redevelopment, LP</t>
  </si>
  <si>
    <t>Joel@210dg.com</t>
  </si>
  <si>
    <t>Travis Flats</t>
  </si>
  <si>
    <t>5325 - 5335 Ariport Boulevard</t>
  </si>
  <si>
    <t>Travis County HFC</t>
  </si>
  <si>
    <t>Andrea Shields</t>
  </si>
  <si>
    <t>(512) 854-9116</t>
  </si>
  <si>
    <t>joellens@dmacompanies.com</t>
  </si>
  <si>
    <t>JoEllen Smith</t>
  </si>
  <si>
    <t>(512) 328-3232</t>
  </si>
  <si>
    <t>Austin TCHFC-DMA Housing, LLC</t>
  </si>
  <si>
    <t>Forestwood Apartments</t>
  </si>
  <si>
    <t>4540 Lasater Road</t>
  </si>
  <si>
    <t>LDG Forestwood, LP</t>
  </si>
  <si>
    <t>Flora Lofts</t>
  </si>
  <si>
    <t>2121 Flora Street</t>
  </si>
  <si>
    <t>City of Dallas HFC</t>
  </si>
  <si>
    <t>Karen Schaffner</t>
  </si>
  <si>
    <t>(214) 670-5390</t>
  </si>
  <si>
    <t>Flora Street Lofts, Ltd.</t>
  </si>
  <si>
    <t>Graham Greene</t>
  </si>
  <si>
    <t>(214) 954-0430</t>
  </si>
  <si>
    <t>ggreene@oglesbygreene.com</t>
  </si>
  <si>
    <t>Closed</t>
  </si>
  <si>
    <t>Withdrawn</t>
  </si>
  <si>
    <t>Houston</t>
  </si>
  <si>
    <t>Elysium Grand</t>
  </si>
  <si>
    <t>Austin HFC</t>
  </si>
  <si>
    <t>Walnut Creek</t>
  </si>
  <si>
    <t>3300 Oak Creek Drive</t>
  </si>
  <si>
    <t>Mandy Demayo</t>
  </si>
  <si>
    <t>(512) 974-3100</t>
  </si>
  <si>
    <t>Elysium Grand, LP</t>
  </si>
  <si>
    <t>Megan Lasch</t>
  </si>
  <si>
    <t>(830) 330-0762</t>
  </si>
  <si>
    <t>megan@o-sda.com</t>
  </si>
  <si>
    <t>6409 Springdale Road</t>
  </si>
  <si>
    <t>TSAHC</t>
  </si>
  <si>
    <t>David Danenfelzer</t>
  </si>
  <si>
    <t>(512) 477-3562</t>
  </si>
  <si>
    <t>LIH Walnut Creek Austin LP</t>
  </si>
  <si>
    <t>Jacob Levy</t>
  </si>
  <si>
    <t>(310) 883-7900</t>
  </si>
  <si>
    <t>jacob@levyaffiliated.com</t>
  </si>
  <si>
    <t>Beckley Townhomes</t>
  </si>
  <si>
    <t>801 Beckleymeade Avenue</t>
  </si>
  <si>
    <t>Dallas Leased Housing Associates V, LLLP</t>
  </si>
  <si>
    <t>jeff.spicer@dominiuminc.com</t>
  </si>
  <si>
    <t>(763) 392-9875</t>
  </si>
  <si>
    <t>Jeff Spicer</t>
  </si>
  <si>
    <t>Anna Dupree Terrace</t>
  </si>
  <si>
    <t>10012 Cullen Boulevard</t>
  </si>
  <si>
    <t>Houston HFC</t>
  </si>
  <si>
    <t>Jeff Smith</t>
  </si>
  <si>
    <t>(713) 461-2749</t>
  </si>
  <si>
    <t>Anna Dupree Terrace LP</t>
  </si>
  <si>
    <t>William Elsbree</t>
  </si>
  <si>
    <t>(617) 899-6297</t>
  </si>
  <si>
    <t>bill@cpmcompany.com</t>
  </si>
  <si>
    <t>Satish Bhaskar</t>
  </si>
  <si>
    <t>(915) 849-3730</t>
  </si>
  <si>
    <t>sbhaskar@hacep.org</t>
  </si>
  <si>
    <t>Sherman Plaza South Apartments</t>
  </si>
  <si>
    <t>4528 Blanco Ave. and 110 Barcelona</t>
  </si>
  <si>
    <t>EP Sherman South II, LP</t>
  </si>
  <si>
    <t>Treymore Eastfield Apartments</t>
  </si>
  <si>
    <t>2631 John West Road</t>
  </si>
  <si>
    <t>JKLF Eastfield, LTD.</t>
  </si>
  <si>
    <t>Kathi Yeager</t>
  </si>
  <si>
    <t>(972) 715-8400</t>
  </si>
  <si>
    <t>kathi@jklgrp.com</t>
  </si>
  <si>
    <t>6/14/208</t>
  </si>
  <si>
    <t>Ridgecrest Terrace Apartments</t>
  </si>
  <si>
    <t>526 South Walton Walker Boulevard</t>
  </si>
  <si>
    <t xml:space="preserve">Housing Options, Inc. </t>
  </si>
  <si>
    <t>Debbie Quitugua</t>
  </si>
  <si>
    <t>(214) 951-8308</t>
  </si>
  <si>
    <t>DAL Steele Ridgecrest, LLC</t>
  </si>
  <si>
    <t>Allan Izzo</t>
  </si>
  <si>
    <t>(303) 226-9134</t>
  </si>
  <si>
    <t>aizzo@steelellc.om</t>
  </si>
  <si>
    <t>Light Rail Lofts</t>
  </si>
  <si>
    <t>4600 Main Street</t>
  </si>
  <si>
    <t>Supportive Housing</t>
  </si>
  <si>
    <t>4600 Main Street Housing, LP</t>
  </si>
  <si>
    <t>Randall A. Bishop</t>
  </si>
  <si>
    <t>(310) 568-9100</t>
  </si>
  <si>
    <t>rbishop@cantwell-anderson.com</t>
  </si>
  <si>
    <t>The Vireo</t>
  </si>
  <si>
    <t>SWC Tidwell Road and C. E. King Parkway</t>
  </si>
  <si>
    <t>Houston ETJ</t>
  </si>
  <si>
    <t>Harris County HFC</t>
  </si>
  <si>
    <t>The Vireo Apartments, LP</t>
  </si>
  <si>
    <t>Teresa Bowyer</t>
  </si>
  <si>
    <t>(806) 543-8645</t>
  </si>
  <si>
    <t>tbowyer@hermankittle.com</t>
  </si>
  <si>
    <t>Paige Abernathy</t>
  </si>
  <si>
    <t>(281) 728-5131</t>
  </si>
  <si>
    <t>Bayshores Towers</t>
  </si>
  <si>
    <t>Pasadena</t>
  </si>
  <si>
    <t>3219 Burke Road</t>
  </si>
  <si>
    <t>Southeast Texas HFC</t>
  </si>
  <si>
    <t>Ron Williams</t>
  </si>
  <si>
    <t>(281) 484-4663</t>
  </si>
  <si>
    <t>Bayshore Housing, LLC</t>
  </si>
  <si>
    <t>June Park</t>
  </si>
  <si>
    <t>(310) 321-7862</t>
  </si>
  <si>
    <t>june@sdghousing.com</t>
  </si>
  <si>
    <t>Midland</t>
  </si>
  <si>
    <t>Ventura at Tradewinds</t>
  </si>
  <si>
    <t>1811 Tradewinds Boulevard</t>
  </si>
  <si>
    <t>THF Midland Leased Housing Associates I, LP</t>
  </si>
  <si>
    <t>7801 Medano Drive</t>
  </si>
  <si>
    <t>EP Medano Heights II, LP</t>
  </si>
  <si>
    <t>Tays North</t>
  </si>
  <si>
    <t>Medano Heights II</t>
  </si>
  <si>
    <t>2114 Magoffin Avenue</t>
  </si>
  <si>
    <t>Valle Verde</t>
  </si>
  <si>
    <t>Sandoval</t>
  </si>
  <si>
    <t>224 S. Ascarate Street</t>
  </si>
  <si>
    <t>5353 Ridge Street</t>
  </si>
  <si>
    <t>EP Sandoval Two, LP</t>
  </si>
  <si>
    <t>6/8/2018; 7/20/2018</t>
  </si>
  <si>
    <t>11/5/2018; 12/17/2018</t>
  </si>
  <si>
    <t>$20,000,000; $5,000,000</t>
  </si>
  <si>
    <t>1/4/2018; 8/6/2018</t>
  </si>
  <si>
    <t>12/31/2020*; 1/3/2019</t>
  </si>
  <si>
    <t>$22,000,000; $8,000,000</t>
  </si>
  <si>
    <t>**One bond reservation that includes all nine properties (18605 - 18613)</t>
  </si>
  <si>
    <t>THF Riverside Townhomes, LP</t>
  </si>
  <si>
    <t>THF Oaks on Lamar, LP</t>
  </si>
  <si>
    <t>8/14/20118</t>
  </si>
  <si>
    <t>Pre-Application</t>
  </si>
  <si>
    <t>The Haven at Walters Road Apartments</t>
  </si>
  <si>
    <t>Walters Road Partners, LLC</t>
  </si>
  <si>
    <t>Willie M. Drew</t>
  </si>
  <si>
    <t>(713) 232-0354</t>
  </si>
  <si>
    <t>williedrew@mtntopdev.org</t>
  </si>
  <si>
    <t>14402 Walters Road</t>
  </si>
  <si>
    <t>Lakeway Apartment Homes</t>
  </si>
  <si>
    <t>FM 620 at Storm Drive</t>
  </si>
  <si>
    <t>Austin ETJ</t>
  </si>
  <si>
    <t>TX Lakeway Apartments, LP</t>
  </si>
  <si>
    <t>Melissa Fisher</t>
  </si>
  <si>
    <t>(972) 701-5558</t>
  </si>
  <si>
    <t>mfisher@rise-residential.com</t>
  </si>
  <si>
    <t>Jackie Robinson Apartments</t>
  </si>
  <si>
    <t>421 Mangrum Circle</t>
  </si>
  <si>
    <t>Katy Station Lofts</t>
  </si>
  <si>
    <t xml:space="preserve">200 W. Vickery </t>
  </si>
  <si>
    <t>Mary-Margaret Lemons</t>
  </si>
  <si>
    <t>(817) 333-3401</t>
  </si>
  <si>
    <t>FW Katy Station, LP</t>
  </si>
  <si>
    <t>Kristian Teleki</t>
  </si>
  <si>
    <t>(214) 707-7676</t>
  </si>
  <si>
    <t>kteleki@matthewssouthwest.com</t>
  </si>
  <si>
    <t>Northwest quadrant of Ike Byrom Road and FM 2931</t>
  </si>
  <si>
    <t>Aubrey  ETJ</t>
  </si>
  <si>
    <t>Denton</t>
  </si>
  <si>
    <t>EMLI at Pecan Creek</t>
  </si>
  <si>
    <t>Denton County HFC</t>
  </si>
  <si>
    <t>Cheryle Knight</t>
  </si>
  <si>
    <t>(940) 349-2830</t>
  </si>
  <si>
    <t>Richard Ashton</t>
  </si>
  <si>
    <t>(469) 319-2100</t>
  </si>
  <si>
    <t>rashton@liberty42.com</t>
  </si>
  <si>
    <t>RBJ Phase I</t>
  </si>
  <si>
    <t>21 Waller Street</t>
  </si>
  <si>
    <t>James May</t>
  </si>
  <si>
    <t>AGC RBJ, LLC</t>
  </si>
  <si>
    <t>Patriot Pointe</t>
  </si>
  <si>
    <t>Chase Darst</t>
  </si>
  <si>
    <t>(502) 916-2413</t>
  </si>
  <si>
    <t>cdarst@ldgdevelopment.com</t>
  </si>
  <si>
    <t>2101 and 2151 SE Loop 820</t>
  </si>
  <si>
    <t>FW Patriot Pointe, LP</t>
  </si>
  <si>
    <t>Casitas Palo Alto</t>
  </si>
  <si>
    <t>Chloe Dotson</t>
  </si>
  <si>
    <t>(956) 541-4955</t>
  </si>
  <si>
    <t>cdotson@cdcb.org</t>
  </si>
  <si>
    <t>Palo Alto, LP</t>
  </si>
  <si>
    <t>South East of Sports Park Blvd and Old Alice Road</t>
  </si>
  <si>
    <t>Brownsville</t>
  </si>
  <si>
    <t>Cameron</t>
  </si>
  <si>
    <t>$11,000,000,</t>
  </si>
  <si>
    <t>St. Elizabeth Place</t>
  </si>
  <si>
    <t>4514 Lyons Avenue</t>
  </si>
  <si>
    <t>Jessica Thompson</t>
  </si>
  <si>
    <t>(713) 674-0175</t>
  </si>
  <si>
    <t>jthompson@fifthwardcrc.org</t>
  </si>
  <si>
    <t>Adaptive Reuse</t>
  </si>
  <si>
    <t>Janine Sisak</t>
  </si>
  <si>
    <t>janines@dmacompanies.com</t>
  </si>
  <si>
    <t>St. Elizabeth Place LP</t>
  </si>
  <si>
    <t>Ventura at Fairgrounds</t>
  </si>
  <si>
    <t>2300 North Fairgrounds Road</t>
  </si>
  <si>
    <t>THF Midland Leased Housing Associates II, LP</t>
  </si>
  <si>
    <t>EMLI Pecan TC I, LP</t>
  </si>
  <si>
    <t>Manchaca Commons</t>
  </si>
  <si>
    <t>LDG Manchaca Commons, LP</t>
  </si>
  <si>
    <t>12010 and 12040 Manchaca Road</t>
  </si>
  <si>
    <t>Pre-Application/     Withdrawn</t>
  </si>
  <si>
    <t>Waters at Redbud</t>
  </si>
  <si>
    <t>Michael N. Nguyen</t>
  </si>
  <si>
    <t>(469) 206-8903</t>
  </si>
  <si>
    <t>mnguyen@atlantichousing.org</t>
  </si>
  <si>
    <t>1300 N. Redbud Boulevard</t>
  </si>
  <si>
    <t>Waters at Redbud, L.P.</t>
  </si>
  <si>
    <t>Approved/Did not close</t>
  </si>
  <si>
    <t>Updated as of February 26,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</si>
</sst>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"/>
    <numFmt numFmtId="165" formatCode="[$-409]d\-mmm\-yy;@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4">
    <xf numFmtId="0" fontId="0" fillId="0" borderId="0" xfId="0"/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indent="8"/>
    </xf>
    <xf numFmtId="0" fontId="3" fillId="0" borderId="0" xfId="0" applyFont="1" applyAlignment="1">
      <alignment horizontal="left" indent="8"/>
    </xf>
    <xf numFmtId="0" fontId="0" fillId="0" borderId="0" xfId="0" applyAlignment="1">
      <alignment horizontal="left" indent="8"/>
    </xf>
    <xf numFmtId="0" fontId="4" fillId="0" borderId="0" xfId="0" applyFont="1" applyAlignment="1">
      <alignment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164" fontId="7" fillId="0" borderId="0" xfId="2" applyNumberFormat="1" applyFont="1" applyBorder="1"/>
    <xf numFmtId="165" fontId="0" fillId="0" borderId="0" xfId="0" applyNumberFormat="1" applyAlignment="1">
      <alignment horizontal="center"/>
    </xf>
    <xf numFmtId="165" fontId="4" fillId="0" borderId="0" xfId="0" applyNumberFormat="1" applyFont="1"/>
    <xf numFmtId="0" fontId="7" fillId="2" borderId="1" xfId="1" applyFont="1" applyFill="1" applyBorder="1" applyAlignment="1">
      <alignment horizontal="center" wrapText="1"/>
    </xf>
    <xf numFmtId="0" fontId="8" fillId="0" borderId="2" xfId="2" applyFont="1" applyFill="1" applyBorder="1" applyAlignment="1">
      <alignment horizontal="center" wrapText="1"/>
    </xf>
    <xf numFmtId="0" fontId="8" fillId="0" borderId="0" xfId="2" applyFont="1" applyFill="1" applyBorder="1" applyAlignment="1">
      <alignment horizontal="center" wrapText="1"/>
    </xf>
    <xf numFmtId="14" fontId="8" fillId="0" borderId="2" xfId="2" applyNumberFormat="1" applyFont="1" applyFill="1" applyBorder="1" applyAlignment="1">
      <alignment horizontal="center" wrapText="1"/>
    </xf>
    <xf numFmtId="0" fontId="8" fillId="0" borderId="2" xfId="2" applyFont="1" applyFill="1" applyBorder="1" applyAlignment="1">
      <alignment wrapText="1"/>
    </xf>
    <xf numFmtId="164" fontId="8" fillId="0" borderId="2" xfId="2" applyNumberFormat="1" applyFont="1" applyFill="1" applyBorder="1" applyAlignment="1">
      <alignment horizontal="right" wrapText="1"/>
    </xf>
    <xf numFmtId="14" fontId="8" fillId="0" borderId="0" xfId="2" applyNumberFormat="1" applyFont="1" applyFill="1" applyBorder="1" applyAlignment="1">
      <alignment horizontal="center" wrapText="1"/>
    </xf>
    <xf numFmtId="0" fontId="8" fillId="0" borderId="0" xfId="2" applyFont="1" applyFill="1" applyBorder="1" applyAlignment="1">
      <alignment wrapText="1"/>
    </xf>
    <xf numFmtId="0" fontId="7" fillId="0" borderId="0" xfId="2" applyFont="1" applyFill="1" applyBorder="1" applyAlignment="1">
      <alignment horizontal="center" wrapText="1"/>
    </xf>
    <xf numFmtId="164" fontId="7" fillId="0" borderId="0" xfId="2" applyNumberFormat="1" applyFont="1" applyFill="1" applyBorder="1" applyAlignment="1">
      <alignment horizontal="right" wrapText="1"/>
    </xf>
    <xf numFmtId="164" fontId="8" fillId="0" borderId="0" xfId="2" applyNumberFormat="1" applyFont="1" applyFill="1" applyBorder="1" applyAlignment="1">
      <alignment horizontal="right" wrapText="1"/>
    </xf>
    <xf numFmtId="3" fontId="7" fillId="0" borderId="0" xfId="2" applyNumberFormat="1" applyFont="1" applyFill="1" applyBorder="1" applyAlignment="1">
      <alignment horizontal="center" wrapText="1"/>
    </xf>
    <xf numFmtId="164" fontId="8" fillId="0" borderId="2" xfId="2" applyNumberFormat="1" applyFont="1" applyFill="1" applyBorder="1"/>
    <xf numFmtId="3" fontId="8" fillId="0" borderId="0" xfId="2" applyNumberFormat="1" applyFont="1" applyFill="1" applyBorder="1" applyAlignment="1">
      <alignment horizontal="center" wrapText="1"/>
    </xf>
    <xf numFmtId="0" fontId="4" fillId="0" borderId="0" xfId="0" applyFont="1" applyFill="1" applyBorder="1"/>
    <xf numFmtId="3" fontId="8" fillId="0" borderId="2" xfId="2" applyNumberFormat="1" applyFont="1" applyFill="1" applyBorder="1" applyAlignment="1">
      <alignment horizontal="center" wrapText="1"/>
    </xf>
    <xf numFmtId="0" fontId="4" fillId="0" borderId="2" xfId="0" applyFont="1" applyFill="1" applyBorder="1"/>
    <xf numFmtId="164" fontId="8" fillId="0" borderId="2" xfId="2" applyNumberFormat="1" applyFont="1" applyFill="1" applyBorder="1" applyAlignment="1">
      <alignment horizontal="center" wrapText="1"/>
    </xf>
    <xf numFmtId="164" fontId="8" fillId="0" borderId="0" xfId="2" applyNumberFormat="1" applyFont="1" applyFill="1" applyBorder="1" applyAlignment="1">
      <alignment horizontal="center" wrapText="1"/>
    </xf>
    <xf numFmtId="6" fontId="8" fillId="0" borderId="2" xfId="2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164" fontId="8" fillId="0" borderId="0" xfId="2" applyNumberFormat="1" applyFont="1" applyFill="1" applyBorder="1"/>
    <xf numFmtId="0" fontId="8" fillId="0" borderId="0" xfId="4" applyFont="1" applyFill="1" applyBorder="1" applyAlignment="1">
      <alignment horizontal="center" wrapText="1"/>
    </xf>
    <xf numFmtId="14" fontId="8" fillId="0" borderId="0" xfId="4" applyNumberFormat="1" applyFont="1" applyFill="1" applyBorder="1" applyAlignment="1">
      <alignment horizontal="center"/>
    </xf>
    <xf numFmtId="0" fontId="8" fillId="0" borderId="0" xfId="4" applyFont="1" applyFill="1" applyBorder="1" applyAlignment="1">
      <alignment wrapText="1"/>
    </xf>
    <xf numFmtId="0" fontId="7" fillId="0" borderId="0" xfId="4" applyFont="1" applyFill="1" applyBorder="1" applyAlignment="1">
      <alignment horizontal="center" wrapText="1"/>
    </xf>
    <xf numFmtId="3" fontId="7" fillId="0" borderId="0" xfId="4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right"/>
    </xf>
    <xf numFmtId="164" fontId="7" fillId="0" borderId="0" xfId="4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7" fillId="2" borderId="3" xfId="1" applyFont="1" applyFill="1" applyBorder="1" applyAlignment="1">
      <alignment horizontal="center" wrapText="1"/>
    </xf>
    <xf numFmtId="0" fontId="7" fillId="2" borderId="3" xfId="4" applyFont="1" applyFill="1" applyBorder="1" applyAlignment="1">
      <alignment horizontal="center" wrapText="1"/>
    </xf>
    <xf numFmtId="165" fontId="7" fillId="2" borderId="3" xfId="4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3" borderId="2" xfId="0" applyFont="1" applyFill="1" applyBorder="1"/>
    <xf numFmtId="0" fontId="4" fillId="3" borderId="0" xfId="0" applyFont="1" applyFill="1" applyBorder="1"/>
    <xf numFmtId="0" fontId="8" fillId="3" borderId="2" xfId="4" applyFont="1" applyFill="1" applyBorder="1" applyAlignment="1">
      <alignment horizontal="center" wrapText="1"/>
    </xf>
    <xf numFmtId="14" fontId="8" fillId="3" borderId="2" xfId="4" applyNumberFormat="1" applyFont="1" applyFill="1" applyBorder="1" applyAlignment="1">
      <alignment horizontal="center"/>
    </xf>
    <xf numFmtId="0" fontId="8" fillId="3" borderId="2" xfId="4" applyFont="1" applyFill="1" applyBorder="1" applyAlignment="1">
      <alignment wrapText="1"/>
    </xf>
    <xf numFmtId="164" fontId="8" fillId="3" borderId="2" xfId="4" applyNumberFormat="1" applyFont="1" applyFill="1" applyBorder="1"/>
    <xf numFmtId="164" fontId="8" fillId="3" borderId="2" xfId="4" applyNumberFormat="1" applyFont="1" applyFill="1" applyBorder="1" applyAlignment="1">
      <alignment horizontal="center" wrapText="1"/>
    </xf>
    <xf numFmtId="0" fontId="4" fillId="3" borderId="0" xfId="0" applyFont="1" applyFill="1"/>
    <xf numFmtId="0" fontId="8" fillId="3" borderId="0" xfId="4" applyFont="1" applyFill="1" applyBorder="1" applyAlignment="1">
      <alignment horizontal="center" wrapText="1"/>
    </xf>
    <xf numFmtId="14" fontId="8" fillId="3" borderId="0" xfId="4" applyNumberFormat="1" applyFont="1" applyFill="1" applyBorder="1" applyAlignment="1">
      <alignment horizontal="center"/>
    </xf>
    <xf numFmtId="0" fontId="8" fillId="3" borderId="0" xfId="4" applyFont="1" applyFill="1" applyBorder="1" applyAlignment="1">
      <alignment wrapText="1"/>
    </xf>
    <xf numFmtId="0" fontId="7" fillId="3" borderId="0" xfId="4" applyFont="1" applyFill="1" applyBorder="1" applyAlignment="1">
      <alignment horizontal="center" wrapText="1"/>
    </xf>
    <xf numFmtId="3" fontId="7" fillId="3" borderId="0" xfId="4" applyNumberFormat="1" applyFont="1" applyFill="1" applyBorder="1" applyAlignment="1">
      <alignment horizontal="center" wrapText="1"/>
    </xf>
    <xf numFmtId="0" fontId="5" fillId="3" borderId="0" xfId="0" applyFont="1" applyFill="1" applyAlignment="1">
      <alignment horizontal="right"/>
    </xf>
    <xf numFmtId="164" fontId="7" fillId="3" borderId="0" xfId="4" applyNumberFormat="1" applyFont="1" applyFill="1" applyBorder="1"/>
    <xf numFmtId="0" fontId="8" fillId="0" borderId="2" xfId="4" applyFont="1" applyFill="1" applyBorder="1" applyAlignment="1">
      <alignment horizontal="center" wrapText="1"/>
    </xf>
    <xf numFmtId="14" fontId="8" fillId="0" borderId="2" xfId="4" applyNumberFormat="1" applyFont="1" applyFill="1" applyBorder="1" applyAlignment="1">
      <alignment horizontal="center"/>
    </xf>
    <xf numFmtId="0" fontId="8" fillId="0" borderId="2" xfId="4" applyFont="1" applyFill="1" applyBorder="1" applyAlignment="1">
      <alignment wrapText="1"/>
    </xf>
    <xf numFmtId="164" fontId="8" fillId="0" borderId="2" xfId="4" applyNumberFormat="1" applyFont="1" applyFill="1" applyBorder="1"/>
    <xf numFmtId="14" fontId="8" fillId="0" borderId="2" xfId="4" applyNumberFormat="1" applyFont="1" applyFill="1" applyBorder="1" applyAlignment="1">
      <alignment horizontal="center" wrapText="1"/>
    </xf>
    <xf numFmtId="164" fontId="8" fillId="0" borderId="2" xfId="4" applyNumberFormat="1" applyFont="1" applyFill="1" applyBorder="1" applyAlignment="1">
      <alignment horizontal="center" wrapText="1"/>
    </xf>
    <xf numFmtId="0" fontId="4" fillId="0" borderId="0" xfId="0" applyFont="1" applyFill="1"/>
    <xf numFmtId="0" fontId="4" fillId="0" borderId="2" xfId="0" applyFont="1" applyBorder="1"/>
    <xf numFmtId="0" fontId="8" fillId="0" borderId="2" xfId="1" applyFont="1" applyFill="1" applyBorder="1" applyAlignment="1">
      <alignment horizontal="center" wrapText="1"/>
    </xf>
    <xf numFmtId="14" fontId="8" fillId="0" borderId="2" xfId="1" applyNumberFormat="1" applyFont="1" applyFill="1" applyBorder="1" applyAlignment="1">
      <alignment horizontal="center" wrapText="1"/>
    </xf>
    <xf numFmtId="0" fontId="8" fillId="0" borderId="2" xfId="4" applyFont="1" applyFill="1" applyBorder="1" applyAlignment="1">
      <alignment horizontal="left" wrapText="1"/>
    </xf>
    <xf numFmtId="164" fontId="8" fillId="0" borderId="2" xfId="4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9" fillId="0" borderId="2" xfId="4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164" fontId="8" fillId="0" borderId="2" xfId="4" applyNumberFormat="1" applyFont="1" applyFill="1" applyBorder="1" applyAlignment="1">
      <alignment horizontal="right"/>
    </xf>
    <xf numFmtId="14" fontId="9" fillId="0" borderId="2" xfId="4" applyNumberFormat="1" applyFont="1" applyFill="1" applyBorder="1" applyAlignment="1">
      <alignment horizontal="center" wrapText="1"/>
    </xf>
    <xf numFmtId="164" fontId="9" fillId="0" borderId="2" xfId="4" applyNumberFormat="1" applyFont="1" applyFill="1" applyBorder="1" applyAlignment="1">
      <alignment horizontal="center" wrapText="1"/>
    </xf>
    <xf numFmtId="1" fontId="9" fillId="0" borderId="2" xfId="4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164" fontId="4" fillId="0" borderId="2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left"/>
    </xf>
    <xf numFmtId="164" fontId="8" fillId="0" borderId="2" xfId="4" applyNumberFormat="1" applyFont="1" applyFill="1" applyBorder="1" applyAlignment="1">
      <alignment horizontal="left" wrapText="1"/>
    </xf>
    <xf numFmtId="14" fontId="9" fillId="0" borderId="2" xfId="4" applyNumberFormat="1" applyFont="1" applyFill="1" applyBorder="1" applyAlignment="1">
      <alignment horizontal="left" wrapText="1"/>
    </xf>
    <xf numFmtId="164" fontId="7" fillId="0" borderId="0" xfId="4" applyNumberFormat="1" applyFont="1" applyFill="1" applyBorder="1" applyAlignment="1">
      <alignment horizontal="right"/>
    </xf>
    <xf numFmtId="164" fontId="7" fillId="0" borderId="0" xfId="2" applyNumberFormat="1" applyFont="1" applyFill="1" applyBorder="1" applyAlignment="1">
      <alignment horizontal="center" wrapText="1"/>
    </xf>
    <xf numFmtId="0" fontId="8" fillId="0" borderId="2" xfId="3" applyFont="1" applyFill="1" applyBorder="1" applyAlignment="1">
      <alignment horizontal="center" wrapText="1"/>
    </xf>
    <xf numFmtId="0" fontId="8" fillId="0" borderId="2" xfId="3" applyFont="1" applyFill="1" applyBorder="1" applyAlignment="1">
      <alignment wrapText="1"/>
    </xf>
    <xf numFmtId="164" fontId="8" fillId="0" borderId="2" xfId="3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4" fillId="0" borderId="2" xfId="0" applyFont="1" applyFill="1" applyBorder="1"/>
    <xf numFmtId="0" fontId="5" fillId="0" borderId="0" xfId="0" applyFont="1" applyAlignment="1">
      <alignment horizontal="center"/>
    </xf>
    <xf numFmtId="0" fontId="4" fillId="0" borderId="4" xfId="0" applyFont="1" applyBorder="1"/>
    <xf numFmtId="164" fontId="8" fillId="0" borderId="2" xfId="4" applyNumberFormat="1" applyFont="1" applyFill="1" applyBorder="1" applyAlignment="1">
      <alignment horizontal="center"/>
    </xf>
    <xf numFmtId="0" fontId="0" fillId="0" borderId="0" xfId="0" applyBorder="1" applyAlignment="1"/>
    <xf numFmtId="0" fontId="10" fillId="0" borderId="0" xfId="0" applyFont="1" applyBorder="1" applyAlignment="1">
      <alignment horizontal="left"/>
    </xf>
    <xf numFmtId="0" fontId="5" fillId="0" borderId="0" xfId="0" applyFont="1" applyAlignment="1">
      <alignment horizontal="right" wrapText="1"/>
    </xf>
    <xf numFmtId="0" fontId="11" fillId="0" borderId="0" xfId="0" applyFont="1" applyAlignment="1">
      <alignment horizontal="left"/>
    </xf>
    <xf numFmtId="0" fontId="3" fillId="0" borderId="5" xfId="0" applyFont="1" applyFill="1" applyBorder="1" applyAlignment="1">
      <alignment horizontal="left" vertical="top"/>
    </xf>
    <xf numFmtId="0" fontId="4" fillId="0" borderId="0" xfId="0" applyFont="1" applyAlignment="1">
      <alignment horizontal="left"/>
    </xf>
  </cellXfs>
  <cellStyles count="5">
    <cellStyle name="Normal" xfId="0" builtinId="0"/>
    <cellStyle name="Normal_4HTC_local_issuer" xfId="1"/>
    <cellStyle name="Normal_4HTC_local_issuer_1" xfId="2"/>
    <cellStyle name="Normal_4HTC_local_issuer_1 2" xfId="3"/>
    <cellStyle name="Normal_4HTC_TDHCA_Bond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200025</xdr:rowOff>
    </xdr:from>
    <xdr:to>
      <xdr:col>2</xdr:col>
      <xdr:colOff>161925</xdr:colOff>
      <xdr:row>5</xdr:row>
      <xdr:rowOff>552450</xdr:rowOff>
    </xdr:to>
    <xdr:pic>
      <xdr:nvPicPr>
        <xdr:cNvPr id="3315" name="Picture 1" descr="TDHCA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90525"/>
          <a:ext cx="128587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1</xdr:col>
      <xdr:colOff>552450</xdr:colOff>
      <xdr:row>5</xdr:row>
      <xdr:rowOff>19050</xdr:rowOff>
    </xdr:to>
    <xdr:pic>
      <xdr:nvPicPr>
        <xdr:cNvPr id="4319" name="Picture 1" descr="TDHCA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"/>
          <a:ext cx="11049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izzo@steelellc.om" TargetMode="External"/><Relationship Id="rId13" Type="http://schemas.openxmlformats.org/officeDocument/2006/relationships/hyperlink" Target="mailto:cdotson@cdcb.org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june@sdghousing.com" TargetMode="External"/><Relationship Id="rId7" Type="http://schemas.openxmlformats.org/officeDocument/2006/relationships/hyperlink" Target="mailto:jhartz@ldgdevelopment.com" TargetMode="External"/><Relationship Id="rId12" Type="http://schemas.openxmlformats.org/officeDocument/2006/relationships/hyperlink" Target="mailto:rashton@liberty42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rbishop@cantwell-anderson.com" TargetMode="External"/><Relationship Id="rId16" Type="http://schemas.openxmlformats.org/officeDocument/2006/relationships/hyperlink" Target="mailto:jhartz@ldgdevelopment.com" TargetMode="External"/><Relationship Id="rId1" Type="http://schemas.openxmlformats.org/officeDocument/2006/relationships/hyperlink" Target="mailto:tdeloye@hacep.org" TargetMode="External"/><Relationship Id="rId6" Type="http://schemas.openxmlformats.org/officeDocument/2006/relationships/hyperlink" Target="mailto:ina.spokas@cgdeveopment.com" TargetMode="External"/><Relationship Id="rId11" Type="http://schemas.openxmlformats.org/officeDocument/2006/relationships/hyperlink" Target="mailto:mfisher@rise-residential.com" TargetMode="External"/><Relationship Id="rId5" Type="http://schemas.openxmlformats.org/officeDocument/2006/relationships/hyperlink" Target="mailto:jhartz@ldgdevelopment.com" TargetMode="External"/><Relationship Id="rId15" Type="http://schemas.openxmlformats.org/officeDocument/2006/relationships/hyperlink" Target="mailto:Joel@210dg.com" TargetMode="External"/><Relationship Id="rId10" Type="http://schemas.openxmlformats.org/officeDocument/2006/relationships/hyperlink" Target="mailto:cdarst@ldgdevelopment.com" TargetMode="External"/><Relationship Id="rId4" Type="http://schemas.openxmlformats.org/officeDocument/2006/relationships/hyperlink" Target="mailto:tbowyer@hermankittle.com" TargetMode="External"/><Relationship Id="rId9" Type="http://schemas.openxmlformats.org/officeDocument/2006/relationships/hyperlink" Target="mailto:kteleki@matthewssouthwest.com" TargetMode="External"/><Relationship Id="rId14" Type="http://schemas.openxmlformats.org/officeDocument/2006/relationships/hyperlink" Target="mailto:jthompson@fifthwardcrc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ljones@macdonald-companies.com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mailto:mmayfield@txhf.org" TargetMode="External"/><Relationship Id="rId1" Type="http://schemas.openxmlformats.org/officeDocument/2006/relationships/hyperlink" Target="mailto:mmayfield@txhf.org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williedrew@mtntopdev.org" TargetMode="External"/><Relationship Id="rId4" Type="http://schemas.openxmlformats.org/officeDocument/2006/relationships/hyperlink" Target="mailto:kathi@jklgr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66"/>
  <sheetViews>
    <sheetView showGridLines="0" tabSelected="1" topLeftCell="A3" zoomScale="90" zoomScaleNormal="90" workbookViewId="0">
      <pane ySplit="6" topLeftCell="A9" activePane="bottomLeft" state="frozen"/>
      <selection activeCell="A3" sqref="A3"/>
      <selection pane="bottomLeft" activeCell="A7" sqref="A7:E7"/>
    </sheetView>
  </sheetViews>
  <sheetFormatPr defaultRowHeight="15" x14ac:dyDescent="0.25"/>
  <cols>
    <col min="1" max="2" width="8.42578125" style="5" customWidth="1"/>
    <col min="3" max="3" width="13.85546875" style="5" customWidth="1"/>
    <col min="4" max="4" width="10.85546875" style="5" customWidth="1"/>
    <col min="5" max="5" width="19.85546875" customWidth="1"/>
    <col min="6" max="6" width="23.85546875" customWidth="1"/>
    <col min="7" max="7" width="10.42578125" style="5" bestFit="1" customWidth="1"/>
    <col min="8" max="8" width="10.85546875" style="5" customWidth="1"/>
    <col min="9" max="9" width="7" style="5" bestFit="1" customWidth="1"/>
    <col min="10" max="10" width="8.85546875" customWidth="1"/>
    <col min="11" max="11" width="14.42578125" style="5" customWidth="1"/>
    <col min="12" max="12" width="8.28515625" style="5" customWidth="1"/>
    <col min="13" max="13" width="12.5703125" style="5" customWidth="1"/>
    <col min="14" max="14" width="17.28515625" bestFit="1" customWidth="1"/>
    <col min="15" max="15" width="16.7109375" customWidth="1"/>
    <col min="16" max="16" width="21.140625" bestFit="1" customWidth="1"/>
    <col min="17" max="17" width="15.5703125" bestFit="1" customWidth="1"/>
    <col min="18" max="18" width="12" customWidth="1"/>
    <col min="19" max="19" width="10" style="5" bestFit="1" customWidth="1"/>
    <col min="20" max="20" width="11.28515625" style="5" customWidth="1"/>
    <col min="21" max="21" width="15.7109375" style="5" bestFit="1" customWidth="1"/>
    <col min="22" max="22" width="9.7109375" style="5" customWidth="1"/>
    <col min="23" max="23" width="28.140625" bestFit="1" customWidth="1"/>
    <col min="24" max="24" width="14.85546875" bestFit="1" customWidth="1"/>
    <col min="25" max="25" width="12.28515625" bestFit="1" customWidth="1"/>
    <col min="26" max="26" width="36.28515625" customWidth="1"/>
  </cols>
  <sheetData>
    <row r="2" spans="1:26" ht="18" customHeight="1" x14ac:dyDescent="0.25">
      <c r="A2" s="108"/>
      <c r="B2" s="108"/>
      <c r="C2" s="108"/>
      <c r="D2" s="108"/>
      <c r="E2" s="8" t="s">
        <v>29</v>
      </c>
      <c r="F2" s="9"/>
      <c r="G2" s="9"/>
      <c r="H2" s="9"/>
      <c r="I2" s="9"/>
      <c r="J2" s="9"/>
      <c r="K2" s="10"/>
    </row>
    <row r="3" spans="1:26" ht="18" customHeight="1" x14ac:dyDescent="0.25">
      <c r="A3" s="6"/>
      <c r="B3" s="6"/>
      <c r="C3" s="6"/>
      <c r="D3" s="6"/>
      <c r="E3" s="8" t="s">
        <v>30</v>
      </c>
      <c r="F3" s="9"/>
      <c r="G3" s="9"/>
      <c r="H3" s="9"/>
      <c r="I3" s="9"/>
      <c r="J3" s="9"/>
      <c r="K3" s="10"/>
    </row>
    <row r="4" spans="1:26" ht="18" customHeight="1" x14ac:dyDescent="0.25">
      <c r="A4" s="6"/>
      <c r="B4" s="6"/>
      <c r="C4" s="6"/>
      <c r="D4" s="6"/>
      <c r="E4" s="8" t="s">
        <v>76</v>
      </c>
      <c r="F4" s="9"/>
      <c r="G4" s="9"/>
      <c r="H4" s="9"/>
      <c r="I4" s="9"/>
      <c r="J4" s="9"/>
      <c r="K4" s="10"/>
    </row>
    <row r="5" spans="1:26" ht="18" x14ac:dyDescent="0.25">
      <c r="A5" s="6"/>
      <c r="B5" s="6"/>
      <c r="C5" s="6"/>
      <c r="D5" s="6"/>
      <c r="F5" s="7"/>
    </row>
    <row r="6" spans="1:26" ht="55.5" customHeight="1" x14ac:dyDescent="0.25">
      <c r="A6" s="109"/>
      <c r="B6" s="109"/>
      <c r="C6" s="109"/>
      <c r="D6" s="109"/>
      <c r="E6" s="109"/>
      <c r="F6" s="7"/>
    </row>
    <row r="7" spans="1:26" s="37" customFormat="1" ht="23.25" customHeight="1" x14ac:dyDescent="0.25">
      <c r="A7" s="112" t="s">
        <v>447</v>
      </c>
      <c r="B7" s="112"/>
      <c r="C7" s="112"/>
      <c r="D7" s="112"/>
      <c r="E7" s="112"/>
      <c r="G7" s="38"/>
      <c r="H7" s="38"/>
      <c r="I7" s="38"/>
      <c r="K7" s="38"/>
      <c r="L7" s="38"/>
      <c r="M7" s="38"/>
      <c r="S7" s="38"/>
      <c r="T7" s="38"/>
      <c r="U7" s="38"/>
      <c r="V7" s="38"/>
    </row>
    <row r="8" spans="1:26" s="11" customFormat="1" ht="74.25" customHeight="1" x14ac:dyDescent="0.2">
      <c r="A8" s="17" t="s">
        <v>35</v>
      </c>
      <c r="B8" s="17" t="s">
        <v>1</v>
      </c>
      <c r="C8" s="17" t="s">
        <v>23</v>
      </c>
      <c r="D8" s="17" t="s">
        <v>31</v>
      </c>
      <c r="E8" s="17" t="s">
        <v>16</v>
      </c>
      <c r="F8" s="17" t="s">
        <v>17</v>
      </c>
      <c r="G8" s="17" t="s">
        <v>2</v>
      </c>
      <c r="H8" s="17" t="s">
        <v>3</v>
      </c>
      <c r="I8" s="17" t="s">
        <v>25</v>
      </c>
      <c r="J8" s="17" t="s">
        <v>4</v>
      </c>
      <c r="K8" s="17" t="s">
        <v>5</v>
      </c>
      <c r="L8" s="17" t="s">
        <v>6</v>
      </c>
      <c r="M8" s="17" t="s">
        <v>14</v>
      </c>
      <c r="N8" s="17" t="s">
        <v>18</v>
      </c>
      <c r="O8" s="17" t="s">
        <v>19</v>
      </c>
      <c r="P8" s="17" t="s">
        <v>11</v>
      </c>
      <c r="Q8" s="17" t="s">
        <v>12</v>
      </c>
      <c r="R8" s="17" t="s">
        <v>13</v>
      </c>
      <c r="S8" s="17" t="s">
        <v>27</v>
      </c>
      <c r="T8" s="17" t="s">
        <v>32</v>
      </c>
      <c r="U8" s="17" t="s">
        <v>15</v>
      </c>
      <c r="V8" s="17" t="s">
        <v>28</v>
      </c>
      <c r="W8" s="17" t="s">
        <v>7</v>
      </c>
      <c r="X8" s="17" t="s">
        <v>8</v>
      </c>
      <c r="Y8" s="17" t="s">
        <v>20</v>
      </c>
      <c r="Z8" s="17" t="s">
        <v>21</v>
      </c>
    </row>
    <row r="9" spans="1:26" s="31" customFormat="1" ht="9" customHeight="1" x14ac:dyDescent="0.2">
      <c r="A9" s="19"/>
      <c r="B9" s="19"/>
      <c r="C9" s="19"/>
      <c r="D9" s="23"/>
      <c r="E9" s="24"/>
      <c r="F9" s="24"/>
      <c r="G9" s="19"/>
      <c r="H9" s="19"/>
      <c r="I9" s="19"/>
      <c r="J9" s="19"/>
      <c r="K9" s="19"/>
      <c r="L9" s="19"/>
      <c r="M9" s="19"/>
      <c r="N9" s="27"/>
      <c r="O9" s="40"/>
      <c r="P9" s="24"/>
      <c r="Q9" s="24"/>
      <c r="R9" s="24"/>
      <c r="S9" s="23"/>
      <c r="T9" s="23"/>
      <c r="U9" s="35"/>
      <c r="V9" s="19"/>
      <c r="W9" s="24"/>
      <c r="X9" s="24"/>
      <c r="Y9" s="24"/>
    </row>
    <row r="10" spans="1:26" s="31" customFormat="1" ht="24" customHeight="1" x14ac:dyDescent="0.2">
      <c r="A10" s="18">
        <v>18407</v>
      </c>
      <c r="B10" s="18" t="s">
        <v>88</v>
      </c>
      <c r="C10" s="18" t="s">
        <v>49</v>
      </c>
      <c r="D10" s="20">
        <v>43412</v>
      </c>
      <c r="E10" s="21" t="s">
        <v>89</v>
      </c>
      <c r="F10" s="21" t="s">
        <v>80</v>
      </c>
      <c r="G10" s="18" t="s">
        <v>50</v>
      </c>
      <c r="H10" s="18" t="s">
        <v>51</v>
      </c>
      <c r="I10" s="18">
        <v>76119</v>
      </c>
      <c r="J10" s="18">
        <v>3</v>
      </c>
      <c r="K10" s="18" t="s">
        <v>151</v>
      </c>
      <c r="L10" s="18">
        <v>272</v>
      </c>
      <c r="M10" s="18" t="s">
        <v>53</v>
      </c>
      <c r="N10" s="22">
        <v>1625720</v>
      </c>
      <c r="O10" s="29">
        <v>1652337</v>
      </c>
      <c r="P10" s="21" t="s">
        <v>81</v>
      </c>
      <c r="Q10" s="21" t="s">
        <v>82</v>
      </c>
      <c r="R10" s="21" t="s">
        <v>83</v>
      </c>
      <c r="S10" s="20">
        <v>43104</v>
      </c>
      <c r="T10" s="20" t="s">
        <v>226</v>
      </c>
      <c r="U10" s="34">
        <v>27000000</v>
      </c>
      <c r="V10" s="18" t="s">
        <v>103</v>
      </c>
      <c r="W10" s="21" t="s">
        <v>84</v>
      </c>
      <c r="X10" s="21" t="s">
        <v>85</v>
      </c>
      <c r="Y10" s="21" t="s">
        <v>86</v>
      </c>
      <c r="Z10" s="33" t="s">
        <v>87</v>
      </c>
    </row>
    <row r="11" spans="1:26" s="31" customFormat="1" ht="25.5" customHeight="1" x14ac:dyDescent="0.2">
      <c r="A11" s="18">
        <v>18408</v>
      </c>
      <c r="B11" s="18"/>
      <c r="C11" s="18" t="s">
        <v>261</v>
      </c>
      <c r="D11" s="20">
        <v>43384</v>
      </c>
      <c r="E11" s="21" t="s">
        <v>203</v>
      </c>
      <c r="F11" s="21" t="s">
        <v>205</v>
      </c>
      <c r="G11" s="18" t="s">
        <v>204</v>
      </c>
      <c r="H11" s="18" t="s">
        <v>51</v>
      </c>
      <c r="I11" s="18">
        <v>76114</v>
      </c>
      <c r="J11" s="18">
        <v>3</v>
      </c>
      <c r="K11" s="18" t="s">
        <v>151</v>
      </c>
      <c r="L11" s="32">
        <v>296</v>
      </c>
      <c r="M11" s="18" t="s">
        <v>0</v>
      </c>
      <c r="N11" s="22">
        <v>1797822</v>
      </c>
      <c r="O11" s="29">
        <v>1797822</v>
      </c>
      <c r="P11" s="21" t="s">
        <v>81</v>
      </c>
      <c r="Q11" s="21" t="s">
        <v>82</v>
      </c>
      <c r="R11" s="21" t="s">
        <v>83</v>
      </c>
      <c r="S11" s="20" t="s">
        <v>363</v>
      </c>
      <c r="T11" s="20" t="s">
        <v>364</v>
      </c>
      <c r="U11" s="34" t="s">
        <v>365</v>
      </c>
      <c r="V11" s="18" t="s">
        <v>75</v>
      </c>
      <c r="W11" s="21" t="s">
        <v>194</v>
      </c>
      <c r="X11" s="21" t="s">
        <v>111</v>
      </c>
      <c r="Y11" s="21" t="s">
        <v>195</v>
      </c>
      <c r="Z11" s="33" t="s">
        <v>113</v>
      </c>
    </row>
    <row r="12" spans="1:26" s="31" customFormat="1" ht="25.5" customHeight="1" x14ac:dyDescent="0.2">
      <c r="A12" s="18">
        <v>18414</v>
      </c>
      <c r="B12" s="18"/>
      <c r="C12" s="18" t="s">
        <v>261</v>
      </c>
      <c r="D12" s="20">
        <v>43216</v>
      </c>
      <c r="E12" s="21" t="s">
        <v>206</v>
      </c>
      <c r="F12" s="21" t="s">
        <v>207</v>
      </c>
      <c r="G12" s="18" t="s">
        <v>50</v>
      </c>
      <c r="H12" s="18" t="s">
        <v>51</v>
      </c>
      <c r="I12" s="18">
        <v>76105</v>
      </c>
      <c r="J12" s="18">
        <v>3</v>
      </c>
      <c r="K12" s="18" t="s">
        <v>46</v>
      </c>
      <c r="L12" s="32">
        <v>76</v>
      </c>
      <c r="M12" s="18" t="s">
        <v>0</v>
      </c>
      <c r="N12" s="22">
        <v>347694</v>
      </c>
      <c r="O12" s="29">
        <v>347353</v>
      </c>
      <c r="P12" s="21" t="s">
        <v>208</v>
      </c>
      <c r="Q12" s="21" t="s">
        <v>209</v>
      </c>
      <c r="R12" s="21" t="s">
        <v>210</v>
      </c>
      <c r="S12" s="20">
        <v>43255</v>
      </c>
      <c r="T12" s="20">
        <v>43405</v>
      </c>
      <c r="U12" s="34">
        <v>8000000</v>
      </c>
      <c r="V12" s="18">
        <v>3</v>
      </c>
      <c r="W12" s="21" t="s">
        <v>211</v>
      </c>
      <c r="X12" s="21" t="s">
        <v>212</v>
      </c>
      <c r="Y12" s="21" t="s">
        <v>213</v>
      </c>
      <c r="Z12" s="78" t="s">
        <v>214</v>
      </c>
    </row>
    <row r="13" spans="1:26" s="31" customFormat="1" ht="24" customHeight="1" x14ac:dyDescent="0.2">
      <c r="A13" s="18">
        <v>18417</v>
      </c>
      <c r="B13" s="18"/>
      <c r="C13" s="18" t="s">
        <v>262</v>
      </c>
      <c r="D13" s="20">
        <v>43244</v>
      </c>
      <c r="E13" s="21" t="s">
        <v>218</v>
      </c>
      <c r="F13" s="21" t="s">
        <v>219</v>
      </c>
      <c r="G13" s="18" t="s">
        <v>220</v>
      </c>
      <c r="H13" s="18" t="s">
        <v>221</v>
      </c>
      <c r="I13" s="18">
        <v>75069</v>
      </c>
      <c r="J13" s="18">
        <v>3</v>
      </c>
      <c r="K13" s="18" t="s">
        <v>151</v>
      </c>
      <c r="L13" s="18">
        <v>220</v>
      </c>
      <c r="M13" s="18" t="s">
        <v>0</v>
      </c>
      <c r="N13" s="22">
        <v>1719937</v>
      </c>
      <c r="O13" s="29">
        <v>0</v>
      </c>
      <c r="P13" s="21" t="s">
        <v>222</v>
      </c>
      <c r="Q13" s="21" t="s">
        <v>223</v>
      </c>
      <c r="R13" s="21" t="s">
        <v>224</v>
      </c>
      <c r="S13" s="20">
        <v>43104</v>
      </c>
      <c r="T13" s="20" t="s">
        <v>226</v>
      </c>
      <c r="U13" s="34">
        <v>23090308</v>
      </c>
      <c r="V13" s="18" t="s">
        <v>103</v>
      </c>
      <c r="W13" s="21" t="s">
        <v>225</v>
      </c>
      <c r="X13" s="21" t="s">
        <v>85</v>
      </c>
      <c r="Y13" s="21" t="s">
        <v>86</v>
      </c>
      <c r="Z13" s="33" t="s">
        <v>87</v>
      </c>
    </row>
    <row r="14" spans="1:26" s="103" customFormat="1" ht="24" customHeight="1" x14ac:dyDescent="0.2">
      <c r="A14" s="18">
        <v>18424</v>
      </c>
      <c r="B14" s="18">
        <v>17413</v>
      </c>
      <c r="C14" s="18" t="s">
        <v>49</v>
      </c>
      <c r="D14" s="20">
        <v>43517</v>
      </c>
      <c r="E14" s="21" t="s">
        <v>252</v>
      </c>
      <c r="F14" s="21" t="s">
        <v>253</v>
      </c>
      <c r="G14" s="18" t="s">
        <v>109</v>
      </c>
      <c r="H14" s="18" t="s">
        <v>109</v>
      </c>
      <c r="I14" s="18">
        <v>75201</v>
      </c>
      <c r="J14" s="18">
        <v>3</v>
      </c>
      <c r="K14" s="18" t="s">
        <v>151</v>
      </c>
      <c r="L14" s="18">
        <v>52</v>
      </c>
      <c r="M14" s="18" t="s">
        <v>0</v>
      </c>
      <c r="N14" s="22">
        <v>754702</v>
      </c>
      <c r="O14" s="29">
        <v>754702</v>
      </c>
      <c r="P14" s="21" t="s">
        <v>254</v>
      </c>
      <c r="Q14" s="21" t="s">
        <v>255</v>
      </c>
      <c r="R14" s="21" t="s">
        <v>256</v>
      </c>
      <c r="S14" s="20">
        <v>43419</v>
      </c>
      <c r="T14" s="20">
        <v>43569</v>
      </c>
      <c r="U14" s="34">
        <v>15000000</v>
      </c>
      <c r="V14" s="18">
        <v>3</v>
      </c>
      <c r="W14" s="21" t="s">
        <v>257</v>
      </c>
      <c r="X14" s="21" t="s">
        <v>258</v>
      </c>
      <c r="Y14" s="21" t="s">
        <v>259</v>
      </c>
      <c r="Z14" s="104" t="s">
        <v>260</v>
      </c>
    </row>
    <row r="15" spans="1:26" s="31" customFormat="1" ht="24" customHeight="1" x14ac:dyDescent="0.2">
      <c r="A15" s="18">
        <v>18427</v>
      </c>
      <c r="B15" s="18"/>
      <c r="C15" s="18" t="s">
        <v>262</v>
      </c>
      <c r="D15" s="20">
        <v>43349</v>
      </c>
      <c r="E15" s="21" t="s">
        <v>282</v>
      </c>
      <c r="F15" s="21" t="s">
        <v>283</v>
      </c>
      <c r="G15" s="18" t="s">
        <v>109</v>
      </c>
      <c r="H15" s="18" t="s">
        <v>109</v>
      </c>
      <c r="I15" s="18">
        <v>75232</v>
      </c>
      <c r="J15" s="18">
        <v>3</v>
      </c>
      <c r="K15" s="18" t="s">
        <v>46</v>
      </c>
      <c r="L15" s="18">
        <v>100</v>
      </c>
      <c r="M15" s="18" t="s">
        <v>0</v>
      </c>
      <c r="N15" s="22">
        <v>473031</v>
      </c>
      <c r="O15" s="29">
        <v>0</v>
      </c>
      <c r="P15" s="21" t="s">
        <v>275</v>
      </c>
      <c r="Q15" s="21" t="s">
        <v>276</v>
      </c>
      <c r="R15" s="21" t="s">
        <v>277</v>
      </c>
      <c r="S15" s="20">
        <v>43313</v>
      </c>
      <c r="T15" s="20">
        <v>43463</v>
      </c>
      <c r="U15" s="34">
        <v>8000000</v>
      </c>
      <c r="V15" s="18">
        <v>3</v>
      </c>
      <c r="W15" s="21" t="s">
        <v>284</v>
      </c>
      <c r="X15" s="21" t="s">
        <v>287</v>
      </c>
      <c r="Y15" s="21" t="s">
        <v>286</v>
      </c>
      <c r="Z15" s="78" t="s">
        <v>285</v>
      </c>
    </row>
    <row r="16" spans="1:26" s="103" customFormat="1" ht="24" customHeight="1" x14ac:dyDescent="0.2">
      <c r="A16" s="18">
        <v>18436</v>
      </c>
      <c r="B16" s="18"/>
      <c r="C16" s="18" t="s">
        <v>262</v>
      </c>
      <c r="D16" s="20">
        <v>43440</v>
      </c>
      <c r="E16" s="21" t="s">
        <v>310</v>
      </c>
      <c r="F16" s="21" t="s">
        <v>311</v>
      </c>
      <c r="G16" s="18" t="s">
        <v>109</v>
      </c>
      <c r="H16" s="18" t="s">
        <v>109</v>
      </c>
      <c r="I16" s="18">
        <v>75211</v>
      </c>
      <c r="J16" s="18">
        <v>3</v>
      </c>
      <c r="K16" s="18" t="s">
        <v>46</v>
      </c>
      <c r="L16" s="18">
        <v>250</v>
      </c>
      <c r="M16" s="18" t="s">
        <v>0</v>
      </c>
      <c r="N16" s="22">
        <v>1605777</v>
      </c>
      <c r="O16" s="29">
        <v>0</v>
      </c>
      <c r="P16" s="21" t="s">
        <v>312</v>
      </c>
      <c r="Q16" s="21" t="s">
        <v>313</v>
      </c>
      <c r="R16" s="21" t="s">
        <v>314</v>
      </c>
      <c r="S16" s="20">
        <v>43327</v>
      </c>
      <c r="T16" s="20">
        <v>43477</v>
      </c>
      <c r="U16" s="34">
        <v>32000000</v>
      </c>
      <c r="V16" s="18">
        <v>3</v>
      </c>
      <c r="W16" s="21" t="s">
        <v>315</v>
      </c>
      <c r="X16" s="21" t="s">
        <v>316</v>
      </c>
      <c r="Y16" s="21" t="s">
        <v>317</v>
      </c>
      <c r="Z16" s="104" t="s">
        <v>318</v>
      </c>
    </row>
    <row r="17" spans="1:26" s="103" customFormat="1" ht="24" customHeight="1" x14ac:dyDescent="0.2">
      <c r="A17" s="18">
        <v>18446</v>
      </c>
      <c r="B17" s="18"/>
      <c r="C17" s="18" t="s">
        <v>262</v>
      </c>
      <c r="D17" s="20">
        <v>43482</v>
      </c>
      <c r="E17" s="21" t="s">
        <v>386</v>
      </c>
      <c r="F17" s="21" t="s">
        <v>387</v>
      </c>
      <c r="G17" s="18" t="s">
        <v>50</v>
      </c>
      <c r="H17" s="18" t="s">
        <v>51</v>
      </c>
      <c r="I17" s="18">
        <v>76104</v>
      </c>
      <c r="J17" s="18">
        <v>3</v>
      </c>
      <c r="K17" s="18" t="s">
        <v>151</v>
      </c>
      <c r="L17" s="18">
        <v>236</v>
      </c>
      <c r="M17" s="18" t="s">
        <v>0</v>
      </c>
      <c r="N17" s="22">
        <v>1746164</v>
      </c>
      <c r="O17" s="29">
        <v>0</v>
      </c>
      <c r="P17" s="21" t="s">
        <v>208</v>
      </c>
      <c r="Q17" s="21" t="s">
        <v>388</v>
      </c>
      <c r="R17" s="21" t="s">
        <v>389</v>
      </c>
      <c r="S17" s="20">
        <v>43328</v>
      </c>
      <c r="T17" s="20">
        <v>43478</v>
      </c>
      <c r="U17" s="34">
        <v>50000000</v>
      </c>
      <c r="V17" s="18">
        <v>3</v>
      </c>
      <c r="W17" s="21" t="s">
        <v>390</v>
      </c>
      <c r="X17" s="21" t="s">
        <v>391</v>
      </c>
      <c r="Y17" s="21" t="s">
        <v>392</v>
      </c>
      <c r="Z17" s="78" t="s">
        <v>393</v>
      </c>
    </row>
    <row r="18" spans="1:26" s="103" customFormat="1" ht="24" customHeight="1" x14ac:dyDescent="0.2">
      <c r="A18" s="18">
        <v>18447</v>
      </c>
      <c r="B18" s="18"/>
      <c r="C18" s="18" t="s">
        <v>262</v>
      </c>
      <c r="D18" s="20"/>
      <c r="E18" s="21" t="s">
        <v>397</v>
      </c>
      <c r="F18" s="21" t="s">
        <v>394</v>
      </c>
      <c r="G18" s="18" t="s">
        <v>395</v>
      </c>
      <c r="H18" s="18" t="s">
        <v>396</v>
      </c>
      <c r="I18" s="18">
        <v>76227</v>
      </c>
      <c r="J18" s="18">
        <v>3</v>
      </c>
      <c r="K18" s="18" t="s">
        <v>151</v>
      </c>
      <c r="L18" s="18">
        <v>254</v>
      </c>
      <c r="M18" s="18" t="s">
        <v>0</v>
      </c>
      <c r="N18" s="22">
        <v>1433768</v>
      </c>
      <c r="O18" s="29">
        <v>0</v>
      </c>
      <c r="P18" s="21" t="s">
        <v>398</v>
      </c>
      <c r="Q18" s="21" t="s">
        <v>399</v>
      </c>
      <c r="R18" s="21" t="s">
        <v>400</v>
      </c>
      <c r="S18" s="20">
        <v>43325</v>
      </c>
      <c r="T18" s="20">
        <v>43475</v>
      </c>
      <c r="U18" s="34">
        <v>20000000</v>
      </c>
      <c r="V18" s="18">
        <v>3</v>
      </c>
      <c r="W18" s="21" t="s">
        <v>435</v>
      </c>
      <c r="X18" s="21" t="s">
        <v>401</v>
      </c>
      <c r="Y18" s="21" t="s">
        <v>402</v>
      </c>
      <c r="Z18" s="78" t="s">
        <v>403</v>
      </c>
    </row>
    <row r="19" spans="1:26" s="103" customFormat="1" ht="24" customHeight="1" x14ac:dyDescent="0.2">
      <c r="A19" s="18">
        <v>18450</v>
      </c>
      <c r="B19" s="18"/>
      <c r="C19" s="18" t="s">
        <v>49</v>
      </c>
      <c r="D19" s="20">
        <v>43440</v>
      </c>
      <c r="E19" s="21" t="s">
        <v>408</v>
      </c>
      <c r="F19" s="21" t="s">
        <v>412</v>
      </c>
      <c r="G19" s="18" t="s">
        <v>50</v>
      </c>
      <c r="H19" s="18" t="s">
        <v>51</v>
      </c>
      <c r="I19" s="18">
        <v>76119</v>
      </c>
      <c r="J19" s="18">
        <v>3</v>
      </c>
      <c r="K19" s="18" t="s">
        <v>151</v>
      </c>
      <c r="L19" s="18">
        <v>220</v>
      </c>
      <c r="M19" s="18" t="s">
        <v>0</v>
      </c>
      <c r="N19" s="22">
        <v>1270859</v>
      </c>
      <c r="O19" s="29">
        <v>1270859</v>
      </c>
      <c r="P19" s="21" t="s">
        <v>208</v>
      </c>
      <c r="Q19" s="21" t="s">
        <v>388</v>
      </c>
      <c r="R19" s="21" t="s">
        <v>389</v>
      </c>
      <c r="S19" s="20">
        <v>43417</v>
      </c>
      <c r="T19" s="20">
        <v>43567</v>
      </c>
      <c r="U19" s="34">
        <v>25000000</v>
      </c>
      <c r="V19" s="18">
        <v>3</v>
      </c>
      <c r="W19" s="21" t="s">
        <v>413</v>
      </c>
      <c r="X19" s="21" t="s">
        <v>409</v>
      </c>
      <c r="Y19" s="21" t="s">
        <v>410</v>
      </c>
      <c r="Z19" s="104" t="s">
        <v>411</v>
      </c>
    </row>
    <row r="20" spans="1:26" s="3" customFormat="1" ht="25.5" customHeight="1" x14ac:dyDescent="0.2">
      <c r="A20" s="19"/>
      <c r="B20" s="19"/>
      <c r="C20" s="19"/>
      <c r="D20" s="23"/>
      <c r="E20" s="24"/>
      <c r="F20" s="24"/>
      <c r="G20" s="19"/>
      <c r="H20" s="19"/>
      <c r="I20" s="19"/>
      <c r="J20" s="19"/>
      <c r="K20" s="25" t="s">
        <v>22</v>
      </c>
      <c r="L20" s="28">
        <f>SUM(L10:L19)</f>
        <v>1976</v>
      </c>
      <c r="M20" s="25" t="s">
        <v>36</v>
      </c>
      <c r="N20" s="26">
        <f>SUM(N10:N19)</f>
        <v>12775474</v>
      </c>
      <c r="O20" s="14">
        <f>SUM(O10:O19)</f>
        <v>5823073</v>
      </c>
      <c r="P20" s="24"/>
      <c r="Q20" s="24"/>
      <c r="R20" s="24"/>
      <c r="S20" s="23"/>
      <c r="T20" s="23"/>
      <c r="U20" s="35" t="s">
        <v>52</v>
      </c>
      <c r="V20" s="19"/>
      <c r="W20" s="24"/>
      <c r="X20" s="24"/>
      <c r="Y20" s="24"/>
      <c r="Z20" s="24"/>
    </row>
    <row r="21" spans="1:26" s="31" customFormat="1" ht="9" customHeight="1" x14ac:dyDescent="0.2">
      <c r="A21" s="19"/>
      <c r="B21" s="19"/>
      <c r="C21" s="19"/>
      <c r="D21" s="23"/>
      <c r="E21" s="24"/>
      <c r="F21" s="24"/>
      <c r="G21" s="19"/>
      <c r="H21" s="19"/>
      <c r="I21" s="19"/>
      <c r="J21" s="19"/>
      <c r="K21" s="19"/>
      <c r="L21" s="19"/>
      <c r="M21" s="19"/>
      <c r="N21" s="27"/>
      <c r="O21" s="40"/>
      <c r="P21" s="24"/>
      <c r="Q21" s="24"/>
      <c r="R21" s="24"/>
      <c r="S21" s="23"/>
      <c r="T21" s="23"/>
      <c r="U21" s="35"/>
      <c r="V21" s="19"/>
      <c r="W21" s="24"/>
      <c r="X21" s="24"/>
      <c r="Y21" s="24"/>
    </row>
    <row r="22" spans="1:26" s="31" customFormat="1" ht="24.75" customHeight="1" x14ac:dyDescent="0.2">
      <c r="A22" s="18">
        <v>18400</v>
      </c>
      <c r="B22" s="18"/>
      <c r="C22" s="18" t="s">
        <v>261</v>
      </c>
      <c r="D22" s="20">
        <v>43384</v>
      </c>
      <c r="E22" s="21" t="s">
        <v>288</v>
      </c>
      <c r="F22" s="21" t="s">
        <v>289</v>
      </c>
      <c r="G22" s="18" t="s">
        <v>263</v>
      </c>
      <c r="H22" s="18" t="s">
        <v>119</v>
      </c>
      <c r="I22" s="18">
        <v>77051</v>
      </c>
      <c r="J22" s="18">
        <v>6</v>
      </c>
      <c r="K22" s="18" t="s">
        <v>46</v>
      </c>
      <c r="L22" s="18">
        <v>151</v>
      </c>
      <c r="M22" s="18" t="s">
        <v>54</v>
      </c>
      <c r="N22" s="22">
        <v>790981</v>
      </c>
      <c r="O22" s="29">
        <v>736707</v>
      </c>
      <c r="P22" s="21" t="s">
        <v>290</v>
      </c>
      <c r="Q22" s="21" t="s">
        <v>291</v>
      </c>
      <c r="R22" s="21" t="s">
        <v>292</v>
      </c>
      <c r="S22" s="20">
        <v>43325</v>
      </c>
      <c r="T22" s="20">
        <v>43475</v>
      </c>
      <c r="U22" s="34">
        <v>12000000</v>
      </c>
      <c r="V22" s="18">
        <v>3</v>
      </c>
      <c r="W22" s="21" t="s">
        <v>293</v>
      </c>
      <c r="X22" s="21" t="s">
        <v>294</v>
      </c>
      <c r="Y22" s="21" t="s">
        <v>295</v>
      </c>
      <c r="Z22" s="33" t="s">
        <v>296</v>
      </c>
    </row>
    <row r="23" spans="1:26" s="31" customFormat="1" ht="24.75" customHeight="1" x14ac:dyDescent="0.2">
      <c r="A23" s="18">
        <v>18429</v>
      </c>
      <c r="B23" s="18"/>
      <c r="C23" s="18" t="s">
        <v>446</v>
      </c>
      <c r="D23" s="20">
        <v>43384</v>
      </c>
      <c r="E23" s="21" t="s">
        <v>319</v>
      </c>
      <c r="F23" s="21" t="s">
        <v>320</v>
      </c>
      <c r="G23" s="18" t="s">
        <v>263</v>
      </c>
      <c r="H23" s="18" t="s">
        <v>119</v>
      </c>
      <c r="I23" s="18">
        <v>77002</v>
      </c>
      <c r="J23" s="18">
        <v>6</v>
      </c>
      <c r="K23" s="18" t="s">
        <v>151</v>
      </c>
      <c r="L23" s="18">
        <v>56</v>
      </c>
      <c r="M23" s="18" t="s">
        <v>321</v>
      </c>
      <c r="N23" s="22">
        <v>363223</v>
      </c>
      <c r="O23" s="29">
        <v>363223</v>
      </c>
      <c r="P23" s="21" t="s">
        <v>290</v>
      </c>
      <c r="Q23" s="21" t="s">
        <v>291</v>
      </c>
      <c r="R23" s="21" t="s">
        <v>292</v>
      </c>
      <c r="S23" s="20">
        <v>43314</v>
      </c>
      <c r="T23" s="20">
        <v>43464</v>
      </c>
      <c r="U23" s="34">
        <v>6000000</v>
      </c>
      <c r="V23" s="18">
        <v>3</v>
      </c>
      <c r="W23" s="21" t="s">
        <v>322</v>
      </c>
      <c r="X23" s="21" t="s">
        <v>323</v>
      </c>
      <c r="Y23" s="21" t="s">
        <v>324</v>
      </c>
      <c r="Z23" s="33" t="s">
        <v>325</v>
      </c>
    </row>
    <row r="24" spans="1:26" s="31" customFormat="1" ht="24.75" customHeight="1" x14ac:dyDescent="0.2">
      <c r="A24" s="18">
        <v>18431</v>
      </c>
      <c r="B24" s="18"/>
      <c r="C24" s="18" t="s">
        <v>261</v>
      </c>
      <c r="D24" s="20">
        <v>43384</v>
      </c>
      <c r="E24" s="21" t="s">
        <v>326</v>
      </c>
      <c r="F24" s="21" t="s">
        <v>327</v>
      </c>
      <c r="G24" s="18" t="s">
        <v>328</v>
      </c>
      <c r="H24" s="18" t="s">
        <v>119</v>
      </c>
      <c r="I24" s="18">
        <v>77044</v>
      </c>
      <c r="J24" s="18">
        <v>6</v>
      </c>
      <c r="K24" s="18" t="s">
        <v>151</v>
      </c>
      <c r="L24" s="18">
        <v>264</v>
      </c>
      <c r="M24" s="18" t="s">
        <v>0</v>
      </c>
      <c r="N24" s="22">
        <v>1848560</v>
      </c>
      <c r="O24" s="29">
        <v>1848560</v>
      </c>
      <c r="P24" s="21" t="s">
        <v>329</v>
      </c>
      <c r="Q24" s="21" t="s">
        <v>334</v>
      </c>
      <c r="R24" s="21" t="s">
        <v>335</v>
      </c>
      <c r="S24" s="20">
        <v>42746</v>
      </c>
      <c r="T24" s="20">
        <v>43830</v>
      </c>
      <c r="U24" s="34">
        <v>32292500</v>
      </c>
      <c r="V24" s="18" t="s">
        <v>103</v>
      </c>
      <c r="W24" s="21" t="s">
        <v>330</v>
      </c>
      <c r="X24" s="21" t="s">
        <v>331</v>
      </c>
      <c r="Y24" s="21" t="s">
        <v>332</v>
      </c>
      <c r="Z24" s="33" t="s">
        <v>333</v>
      </c>
    </row>
    <row r="25" spans="1:26" s="31" customFormat="1" ht="24.75" customHeight="1" x14ac:dyDescent="0.2">
      <c r="A25" s="18">
        <v>18440</v>
      </c>
      <c r="B25" s="18"/>
      <c r="C25" s="18" t="s">
        <v>261</v>
      </c>
      <c r="D25" s="20">
        <v>43412</v>
      </c>
      <c r="E25" s="21" t="s">
        <v>336</v>
      </c>
      <c r="F25" s="21" t="s">
        <v>338</v>
      </c>
      <c r="G25" s="18" t="s">
        <v>337</v>
      </c>
      <c r="H25" s="18" t="s">
        <v>119</v>
      </c>
      <c r="I25" s="18">
        <v>77504</v>
      </c>
      <c r="J25" s="18">
        <v>6</v>
      </c>
      <c r="K25" s="18" t="s">
        <v>46</v>
      </c>
      <c r="L25" s="18">
        <v>100</v>
      </c>
      <c r="M25" s="18" t="s">
        <v>54</v>
      </c>
      <c r="N25" s="22">
        <v>572245</v>
      </c>
      <c r="O25" s="29">
        <v>572245</v>
      </c>
      <c r="P25" s="21" t="s">
        <v>339</v>
      </c>
      <c r="Q25" s="21" t="s">
        <v>340</v>
      </c>
      <c r="R25" s="21" t="s">
        <v>341</v>
      </c>
      <c r="S25" s="20" t="s">
        <v>369</v>
      </c>
      <c r="T25" s="20">
        <v>43476</v>
      </c>
      <c r="U25" s="34">
        <v>15000000</v>
      </c>
      <c r="V25" s="18">
        <v>3</v>
      </c>
      <c r="W25" s="21" t="s">
        <v>342</v>
      </c>
      <c r="X25" s="21" t="s">
        <v>343</v>
      </c>
      <c r="Y25" s="21" t="s">
        <v>344</v>
      </c>
      <c r="Z25" s="33" t="s">
        <v>345</v>
      </c>
    </row>
    <row r="26" spans="1:26" s="103" customFormat="1" ht="24.75" customHeight="1" x14ac:dyDescent="0.2">
      <c r="A26" s="18">
        <v>18453</v>
      </c>
      <c r="B26" s="18"/>
      <c r="C26" s="18" t="s">
        <v>262</v>
      </c>
      <c r="D26" s="20">
        <v>43545</v>
      </c>
      <c r="E26" s="21" t="s">
        <v>423</v>
      </c>
      <c r="F26" s="21" t="s">
        <v>424</v>
      </c>
      <c r="G26" s="18" t="s">
        <v>263</v>
      </c>
      <c r="H26" s="18" t="s">
        <v>119</v>
      </c>
      <c r="I26" s="18">
        <v>77020</v>
      </c>
      <c r="J26" s="18">
        <v>6</v>
      </c>
      <c r="K26" s="18" t="s">
        <v>428</v>
      </c>
      <c r="L26" s="18">
        <v>85</v>
      </c>
      <c r="M26" s="18" t="s">
        <v>0</v>
      </c>
      <c r="N26" s="22">
        <v>469980</v>
      </c>
      <c r="O26" s="29">
        <v>0</v>
      </c>
      <c r="P26" s="21" t="s">
        <v>290</v>
      </c>
      <c r="Q26" s="21" t="s">
        <v>291</v>
      </c>
      <c r="R26" s="21" t="s">
        <v>292</v>
      </c>
      <c r="S26" s="20" t="s">
        <v>48</v>
      </c>
      <c r="T26" s="20" t="s">
        <v>48</v>
      </c>
      <c r="U26" s="34" t="s">
        <v>48</v>
      </c>
      <c r="V26" s="18" t="s">
        <v>48</v>
      </c>
      <c r="W26" s="21" t="s">
        <v>431</v>
      </c>
      <c r="X26" s="21" t="s">
        <v>425</v>
      </c>
      <c r="Y26" s="21" t="s">
        <v>426</v>
      </c>
      <c r="Z26" s="104" t="s">
        <v>427</v>
      </c>
    </row>
    <row r="27" spans="1:26" s="3" customFormat="1" ht="25.5" customHeight="1" x14ac:dyDescent="0.2">
      <c r="A27" s="19"/>
      <c r="B27" s="19"/>
      <c r="C27" s="19"/>
      <c r="D27" s="23"/>
      <c r="E27" s="24"/>
      <c r="F27" s="24"/>
      <c r="G27" s="19"/>
      <c r="H27" s="19"/>
      <c r="I27" s="19"/>
      <c r="J27" s="19"/>
      <c r="K27" s="25" t="s">
        <v>22</v>
      </c>
      <c r="L27" s="28">
        <f>SUM(L22:L26)</f>
        <v>656</v>
      </c>
      <c r="M27" s="25" t="s">
        <v>36</v>
      </c>
      <c r="N27" s="26">
        <f>SUM(N22:N26)</f>
        <v>4044989</v>
      </c>
      <c r="O27" s="14">
        <f>SUM(O22:O26)</f>
        <v>3520735</v>
      </c>
      <c r="P27" s="24"/>
      <c r="Q27" s="24"/>
      <c r="R27" s="24"/>
      <c r="S27" s="23"/>
      <c r="T27" s="23"/>
      <c r="U27" s="35" t="s">
        <v>52</v>
      </c>
      <c r="V27" s="19"/>
      <c r="W27" s="24"/>
      <c r="X27" s="24"/>
      <c r="Y27" s="24"/>
      <c r="Z27" s="24"/>
    </row>
    <row r="28" spans="1:26" s="31" customFormat="1" ht="9" customHeight="1" x14ac:dyDescent="0.2">
      <c r="A28" s="19"/>
      <c r="B28" s="19"/>
      <c r="C28" s="19"/>
      <c r="D28" s="23"/>
      <c r="E28" s="24"/>
      <c r="F28" s="24"/>
      <c r="G28" s="19"/>
      <c r="H28" s="19"/>
      <c r="I28" s="19"/>
      <c r="J28" s="19"/>
      <c r="K28" s="19"/>
      <c r="L28" s="19"/>
      <c r="M28" s="19"/>
      <c r="N28" s="27"/>
      <c r="O28" s="40"/>
      <c r="P28" s="24"/>
      <c r="Q28" s="24"/>
      <c r="R28" s="24"/>
      <c r="S28" s="23"/>
      <c r="T28" s="23"/>
      <c r="U28" s="35"/>
      <c r="V28" s="19"/>
      <c r="W28" s="24"/>
      <c r="X28" s="24"/>
      <c r="Y28" s="24"/>
    </row>
    <row r="29" spans="1:26" s="31" customFormat="1" ht="24.75" customHeight="1" x14ac:dyDescent="0.2">
      <c r="A29" s="18">
        <v>18401</v>
      </c>
      <c r="B29" s="18"/>
      <c r="C29" s="18" t="s">
        <v>261</v>
      </c>
      <c r="D29" s="20">
        <v>43244</v>
      </c>
      <c r="E29" s="21" t="s">
        <v>77</v>
      </c>
      <c r="F29" s="21" t="s">
        <v>78</v>
      </c>
      <c r="G29" s="18" t="s">
        <v>40</v>
      </c>
      <c r="H29" s="18" t="s">
        <v>41</v>
      </c>
      <c r="I29" s="18">
        <v>78702</v>
      </c>
      <c r="J29" s="18">
        <v>7</v>
      </c>
      <c r="K29" s="18" t="s">
        <v>151</v>
      </c>
      <c r="L29" s="32">
        <v>86</v>
      </c>
      <c r="M29" s="18" t="s">
        <v>0</v>
      </c>
      <c r="N29" s="22">
        <v>666396</v>
      </c>
      <c r="O29" s="29">
        <v>656951</v>
      </c>
      <c r="P29" s="21" t="s">
        <v>42</v>
      </c>
      <c r="Q29" s="21" t="s">
        <v>43</v>
      </c>
      <c r="R29" s="21" t="s">
        <v>44</v>
      </c>
      <c r="S29" s="20">
        <v>43108</v>
      </c>
      <c r="T29" s="20">
        <v>43258</v>
      </c>
      <c r="U29" s="36">
        <v>15000000</v>
      </c>
      <c r="V29" s="18">
        <v>3</v>
      </c>
      <c r="W29" s="21" t="s">
        <v>79</v>
      </c>
      <c r="X29" s="21" t="s">
        <v>43</v>
      </c>
      <c r="Y29" s="21" t="s">
        <v>44</v>
      </c>
      <c r="Z29" s="33" t="s">
        <v>45</v>
      </c>
    </row>
    <row r="30" spans="1:26" s="31" customFormat="1" ht="25.5" customHeight="1" x14ac:dyDescent="0.2">
      <c r="A30" s="18">
        <v>18413</v>
      </c>
      <c r="B30" s="18">
        <v>17407</v>
      </c>
      <c r="C30" s="18" t="s">
        <v>261</v>
      </c>
      <c r="D30" s="20">
        <v>43083</v>
      </c>
      <c r="E30" s="21" t="s">
        <v>61</v>
      </c>
      <c r="F30" s="21" t="s">
        <v>64</v>
      </c>
      <c r="G30" s="18" t="s">
        <v>58</v>
      </c>
      <c r="H30" s="18" t="s">
        <v>59</v>
      </c>
      <c r="I30" s="18">
        <v>78664</v>
      </c>
      <c r="J30" s="18">
        <v>7</v>
      </c>
      <c r="K30" s="18" t="s">
        <v>151</v>
      </c>
      <c r="L30" s="32">
        <v>316</v>
      </c>
      <c r="M30" s="18" t="s">
        <v>0</v>
      </c>
      <c r="N30" s="22">
        <v>2401018</v>
      </c>
      <c r="O30" s="29">
        <v>2390933</v>
      </c>
      <c r="P30" s="21" t="s">
        <v>62</v>
      </c>
      <c r="Q30" s="21" t="s">
        <v>63</v>
      </c>
      <c r="R30" s="21" t="s">
        <v>65</v>
      </c>
      <c r="S30" s="20" t="s">
        <v>104</v>
      </c>
      <c r="T30" s="20" t="s">
        <v>105</v>
      </c>
      <c r="U30" s="36">
        <f>38000000+10000000</f>
        <v>48000000</v>
      </c>
      <c r="V30" s="18" t="s">
        <v>75</v>
      </c>
      <c r="W30" s="21" t="s">
        <v>66</v>
      </c>
      <c r="X30" s="21" t="s">
        <v>55</v>
      </c>
      <c r="Y30" s="21" t="s">
        <v>56</v>
      </c>
      <c r="Z30" s="33" t="s">
        <v>57</v>
      </c>
    </row>
    <row r="31" spans="1:26" s="31" customFormat="1" ht="25.5" customHeight="1" x14ac:dyDescent="0.2">
      <c r="A31" s="18">
        <v>18415</v>
      </c>
      <c r="B31" s="18">
        <v>17446</v>
      </c>
      <c r="C31" s="18" t="s">
        <v>261</v>
      </c>
      <c r="D31" s="20">
        <v>43216</v>
      </c>
      <c r="E31" s="21" t="s">
        <v>196</v>
      </c>
      <c r="F31" s="21" t="s">
        <v>197</v>
      </c>
      <c r="G31" s="18" t="s">
        <v>198</v>
      </c>
      <c r="H31" s="18" t="s">
        <v>59</v>
      </c>
      <c r="I31" s="18">
        <v>78641</v>
      </c>
      <c r="J31" s="18">
        <v>7</v>
      </c>
      <c r="K31" s="18" t="s">
        <v>151</v>
      </c>
      <c r="L31" s="32">
        <v>228</v>
      </c>
      <c r="M31" s="18" t="s">
        <v>54</v>
      </c>
      <c r="N31" s="22">
        <v>1020556</v>
      </c>
      <c r="O31" s="29">
        <v>1020556</v>
      </c>
      <c r="P31" s="21" t="s">
        <v>62</v>
      </c>
      <c r="Q31" s="21" t="s">
        <v>63</v>
      </c>
      <c r="R31" s="21" t="s">
        <v>65</v>
      </c>
      <c r="S31" s="20">
        <v>43308</v>
      </c>
      <c r="T31" s="20">
        <v>43458</v>
      </c>
      <c r="U31" s="34">
        <v>20000000</v>
      </c>
      <c r="V31" s="18">
        <v>3</v>
      </c>
      <c r="W31" s="21" t="s">
        <v>199</v>
      </c>
      <c r="X31" s="21" t="s">
        <v>200</v>
      </c>
      <c r="Y31" s="21" t="s">
        <v>201</v>
      </c>
      <c r="Z31" s="33" t="s">
        <v>202</v>
      </c>
    </row>
    <row r="32" spans="1:26" s="31" customFormat="1" ht="25.5" customHeight="1" x14ac:dyDescent="0.2">
      <c r="A32" s="18">
        <v>18416</v>
      </c>
      <c r="B32" s="18">
        <v>17443</v>
      </c>
      <c r="C32" s="18" t="s">
        <v>261</v>
      </c>
      <c r="D32" s="20">
        <v>43216</v>
      </c>
      <c r="E32" s="21" t="s">
        <v>187</v>
      </c>
      <c r="F32" s="21" t="s">
        <v>188</v>
      </c>
      <c r="G32" s="18" t="s">
        <v>189</v>
      </c>
      <c r="H32" s="18" t="s">
        <v>41</v>
      </c>
      <c r="I32" s="18">
        <v>78653</v>
      </c>
      <c r="J32" s="18">
        <v>7</v>
      </c>
      <c r="K32" s="18" t="s">
        <v>151</v>
      </c>
      <c r="L32" s="32">
        <v>172</v>
      </c>
      <c r="M32" s="18" t="s">
        <v>190</v>
      </c>
      <c r="N32" s="22">
        <v>1044009</v>
      </c>
      <c r="O32" s="29">
        <v>1044009</v>
      </c>
      <c r="P32" s="21" t="s">
        <v>191</v>
      </c>
      <c r="Q32" s="21" t="s">
        <v>192</v>
      </c>
      <c r="R32" s="21" t="s">
        <v>193</v>
      </c>
      <c r="S32" s="20">
        <v>43229</v>
      </c>
      <c r="T32" s="20">
        <v>43379</v>
      </c>
      <c r="U32" s="34">
        <v>20000000</v>
      </c>
      <c r="V32" s="18">
        <v>3</v>
      </c>
      <c r="W32" s="21" t="s">
        <v>194</v>
      </c>
      <c r="X32" s="21" t="s">
        <v>111</v>
      </c>
      <c r="Y32" s="21" t="s">
        <v>195</v>
      </c>
      <c r="Z32" s="33" t="s">
        <v>113</v>
      </c>
    </row>
    <row r="33" spans="1:26" s="31" customFormat="1" ht="25.5" customHeight="1" x14ac:dyDescent="0.2">
      <c r="A33" s="18">
        <v>18420</v>
      </c>
      <c r="B33" s="18"/>
      <c r="C33" s="18" t="s">
        <v>261</v>
      </c>
      <c r="D33" s="20">
        <v>43349</v>
      </c>
      <c r="E33" s="21" t="s">
        <v>266</v>
      </c>
      <c r="F33" s="21" t="s">
        <v>274</v>
      </c>
      <c r="G33" s="18" t="s">
        <v>40</v>
      </c>
      <c r="H33" s="18" t="s">
        <v>41</v>
      </c>
      <c r="I33" s="18">
        <v>78723</v>
      </c>
      <c r="J33" s="18">
        <v>7</v>
      </c>
      <c r="K33" s="18" t="s">
        <v>46</v>
      </c>
      <c r="L33" s="32">
        <v>98</v>
      </c>
      <c r="M33" s="18" t="s">
        <v>0</v>
      </c>
      <c r="N33" s="22">
        <v>615231</v>
      </c>
      <c r="O33" s="29">
        <v>615231</v>
      </c>
      <c r="P33" s="21" t="s">
        <v>275</v>
      </c>
      <c r="Q33" s="21" t="s">
        <v>276</v>
      </c>
      <c r="R33" s="21" t="s">
        <v>277</v>
      </c>
      <c r="S33" s="20">
        <v>43256</v>
      </c>
      <c r="T33" s="20">
        <v>43406</v>
      </c>
      <c r="U33" s="34">
        <v>15000000</v>
      </c>
      <c r="V33" s="18">
        <v>3</v>
      </c>
      <c r="W33" s="21" t="s">
        <v>278</v>
      </c>
      <c r="X33" s="21" t="s">
        <v>279</v>
      </c>
      <c r="Y33" s="21" t="s">
        <v>280</v>
      </c>
      <c r="Z33" s="33" t="s">
        <v>281</v>
      </c>
    </row>
    <row r="34" spans="1:26" s="31" customFormat="1" ht="25.5" customHeight="1" x14ac:dyDescent="0.2">
      <c r="A34" s="18">
        <v>18421</v>
      </c>
      <c r="B34" s="18"/>
      <c r="C34" s="18" t="s">
        <v>262</v>
      </c>
      <c r="D34" s="20">
        <v>43349</v>
      </c>
      <c r="E34" s="21" t="s">
        <v>240</v>
      </c>
      <c r="F34" s="21" t="s">
        <v>241</v>
      </c>
      <c r="G34" s="18" t="s">
        <v>40</v>
      </c>
      <c r="H34" s="18" t="s">
        <v>41</v>
      </c>
      <c r="I34" s="18">
        <v>78751</v>
      </c>
      <c r="J34" s="18">
        <v>7</v>
      </c>
      <c r="K34" s="18" t="s">
        <v>151</v>
      </c>
      <c r="L34" s="32">
        <v>146</v>
      </c>
      <c r="M34" s="18" t="s">
        <v>0</v>
      </c>
      <c r="N34" s="22">
        <v>1056355</v>
      </c>
      <c r="O34" s="29">
        <v>0</v>
      </c>
      <c r="P34" s="21" t="s">
        <v>242</v>
      </c>
      <c r="Q34" s="21" t="s">
        <v>243</v>
      </c>
      <c r="R34" s="21" t="s">
        <v>244</v>
      </c>
      <c r="S34" s="20">
        <v>43160</v>
      </c>
      <c r="T34" s="20">
        <v>43310</v>
      </c>
      <c r="U34" s="34">
        <v>17000000</v>
      </c>
      <c r="V34" s="18">
        <v>3</v>
      </c>
      <c r="W34" s="21" t="s">
        <v>248</v>
      </c>
      <c r="X34" s="21" t="s">
        <v>246</v>
      </c>
      <c r="Y34" s="21" t="s">
        <v>247</v>
      </c>
      <c r="Z34" s="33" t="s">
        <v>245</v>
      </c>
    </row>
    <row r="35" spans="1:26" s="31" customFormat="1" ht="25.5" customHeight="1" x14ac:dyDescent="0.2">
      <c r="A35" s="18">
        <v>18422</v>
      </c>
      <c r="B35" s="18"/>
      <c r="C35" s="18" t="s">
        <v>261</v>
      </c>
      <c r="D35" s="20">
        <v>43384</v>
      </c>
      <c r="E35" s="21" t="s">
        <v>264</v>
      </c>
      <c r="F35" s="21" t="s">
        <v>267</v>
      </c>
      <c r="G35" s="18" t="s">
        <v>40</v>
      </c>
      <c r="H35" s="18" t="s">
        <v>41</v>
      </c>
      <c r="I35" s="18">
        <v>78727</v>
      </c>
      <c r="J35" s="18">
        <v>7</v>
      </c>
      <c r="K35" s="18" t="s">
        <v>151</v>
      </c>
      <c r="L35" s="32">
        <v>90</v>
      </c>
      <c r="M35" s="18" t="s">
        <v>0</v>
      </c>
      <c r="N35" s="22">
        <v>391757</v>
      </c>
      <c r="O35" s="29">
        <v>391757</v>
      </c>
      <c r="P35" s="21" t="s">
        <v>265</v>
      </c>
      <c r="Q35" s="21" t="s">
        <v>268</v>
      </c>
      <c r="R35" s="21" t="s">
        <v>269</v>
      </c>
      <c r="S35" s="20">
        <v>43292</v>
      </c>
      <c r="T35" s="20">
        <v>43442</v>
      </c>
      <c r="U35" s="34">
        <v>10000000</v>
      </c>
      <c r="V35" s="18">
        <v>3</v>
      </c>
      <c r="W35" s="21" t="s">
        <v>270</v>
      </c>
      <c r="X35" s="21" t="s">
        <v>271</v>
      </c>
      <c r="Y35" s="21" t="s">
        <v>272</v>
      </c>
      <c r="Z35" s="78" t="s">
        <v>273</v>
      </c>
    </row>
    <row r="36" spans="1:26" s="103" customFormat="1" ht="24" x14ac:dyDescent="0.2">
      <c r="A36" s="18">
        <v>18441</v>
      </c>
      <c r="B36" s="18"/>
      <c r="C36" s="18" t="s">
        <v>446</v>
      </c>
      <c r="D36" s="20">
        <v>43440</v>
      </c>
      <c r="E36" s="21" t="s">
        <v>377</v>
      </c>
      <c r="F36" s="21" t="s">
        <v>378</v>
      </c>
      <c r="G36" s="18" t="s">
        <v>379</v>
      </c>
      <c r="H36" s="18" t="s">
        <v>41</v>
      </c>
      <c r="I36" s="18">
        <v>78734</v>
      </c>
      <c r="J36" s="18">
        <v>7</v>
      </c>
      <c r="K36" s="18" t="s">
        <v>151</v>
      </c>
      <c r="L36" s="32">
        <v>180</v>
      </c>
      <c r="M36" s="18" t="s">
        <v>0</v>
      </c>
      <c r="N36" s="22">
        <v>1203960</v>
      </c>
      <c r="O36" s="29">
        <v>1196981</v>
      </c>
      <c r="P36" s="21" t="s">
        <v>191</v>
      </c>
      <c r="Q36" s="21" t="s">
        <v>192</v>
      </c>
      <c r="R36" s="21" t="s">
        <v>193</v>
      </c>
      <c r="S36" s="20">
        <v>43326</v>
      </c>
      <c r="T36" s="20">
        <v>43476</v>
      </c>
      <c r="U36" s="34">
        <v>20000000</v>
      </c>
      <c r="V36" s="18">
        <v>3</v>
      </c>
      <c r="W36" s="21" t="s">
        <v>380</v>
      </c>
      <c r="X36" s="21" t="s">
        <v>381</v>
      </c>
      <c r="Y36" s="21" t="s">
        <v>382</v>
      </c>
      <c r="Z36" s="104" t="s">
        <v>383</v>
      </c>
    </row>
    <row r="37" spans="1:26" s="103" customFormat="1" ht="24" x14ac:dyDescent="0.2">
      <c r="A37" s="18">
        <v>18448</v>
      </c>
      <c r="B37" s="18"/>
      <c r="C37" s="18" t="s">
        <v>49</v>
      </c>
      <c r="D37" s="20">
        <v>43517</v>
      </c>
      <c r="E37" s="21" t="s">
        <v>404</v>
      </c>
      <c r="F37" s="21" t="s">
        <v>405</v>
      </c>
      <c r="G37" s="18" t="s">
        <v>40</v>
      </c>
      <c r="H37" s="18" t="s">
        <v>41</v>
      </c>
      <c r="I37" s="18">
        <v>78702</v>
      </c>
      <c r="J37" s="18">
        <v>7</v>
      </c>
      <c r="K37" s="18" t="s">
        <v>151</v>
      </c>
      <c r="L37" s="32">
        <v>279</v>
      </c>
      <c r="M37" s="18" t="s">
        <v>53</v>
      </c>
      <c r="N37" s="22">
        <v>2504073</v>
      </c>
      <c r="O37" s="29">
        <v>2495284</v>
      </c>
      <c r="P37" s="21" t="s">
        <v>265</v>
      </c>
      <c r="Q37" s="21" t="s">
        <v>406</v>
      </c>
      <c r="R37" s="21" t="s">
        <v>269</v>
      </c>
      <c r="S37" s="20">
        <v>43104</v>
      </c>
      <c r="T37" s="20" t="s">
        <v>226</v>
      </c>
      <c r="U37" s="34">
        <v>50000000</v>
      </c>
      <c r="V37" s="18">
        <v>3</v>
      </c>
      <c r="W37" s="21" t="s">
        <v>407</v>
      </c>
      <c r="X37" s="21" t="s">
        <v>429</v>
      </c>
      <c r="Y37" s="21" t="s">
        <v>247</v>
      </c>
      <c r="Z37" s="104" t="s">
        <v>430</v>
      </c>
    </row>
    <row r="38" spans="1:26" s="31" customFormat="1" ht="25.5" customHeight="1" x14ac:dyDescent="0.2">
      <c r="A38" s="18">
        <v>18459</v>
      </c>
      <c r="B38" s="18">
        <v>17416</v>
      </c>
      <c r="C38" s="18" t="s">
        <v>24</v>
      </c>
      <c r="D38" s="20">
        <v>43545</v>
      </c>
      <c r="E38" s="21" t="s">
        <v>436</v>
      </c>
      <c r="F38" s="21" t="s">
        <v>438</v>
      </c>
      <c r="G38" s="18" t="s">
        <v>40</v>
      </c>
      <c r="H38" s="18" t="s">
        <v>41</v>
      </c>
      <c r="I38" s="18">
        <v>78748</v>
      </c>
      <c r="J38" s="18">
        <v>7</v>
      </c>
      <c r="K38" s="18" t="s">
        <v>151</v>
      </c>
      <c r="L38" s="32">
        <v>240</v>
      </c>
      <c r="M38" s="18" t="s">
        <v>0</v>
      </c>
      <c r="N38" s="22">
        <v>1283860</v>
      </c>
      <c r="O38" s="29">
        <v>0</v>
      </c>
      <c r="P38" s="21" t="s">
        <v>191</v>
      </c>
      <c r="Q38" s="21" t="s">
        <v>192</v>
      </c>
      <c r="R38" s="21" t="s">
        <v>193</v>
      </c>
      <c r="S38" s="20">
        <v>43412</v>
      </c>
      <c r="T38" s="20">
        <v>43562</v>
      </c>
      <c r="U38" s="34">
        <v>35000000</v>
      </c>
      <c r="V38" s="18">
        <v>3</v>
      </c>
      <c r="W38" s="21" t="s">
        <v>437</v>
      </c>
      <c r="X38" s="21" t="s">
        <v>111</v>
      </c>
      <c r="Y38" s="21" t="s">
        <v>195</v>
      </c>
      <c r="Z38" s="104" t="s">
        <v>113</v>
      </c>
    </row>
    <row r="39" spans="1:26" s="31" customFormat="1" ht="19.5" customHeight="1" x14ac:dyDescent="0.2">
      <c r="A39" s="19"/>
      <c r="B39" s="19"/>
      <c r="C39" s="19"/>
      <c r="D39" s="23"/>
      <c r="E39" s="24"/>
      <c r="F39" s="24"/>
      <c r="G39" s="19"/>
      <c r="H39" s="19"/>
      <c r="I39" s="19"/>
      <c r="J39" s="19"/>
      <c r="K39" s="25" t="s">
        <v>22</v>
      </c>
      <c r="L39" s="28">
        <f>SUM(L29:L38)</f>
        <v>1835</v>
      </c>
      <c r="M39" s="25" t="s">
        <v>36</v>
      </c>
      <c r="N39" s="26">
        <f>SUM(N29:N38)</f>
        <v>12187215</v>
      </c>
      <c r="O39" s="14">
        <f>SUM(O29:O38)</f>
        <v>9811702</v>
      </c>
      <c r="P39" s="24"/>
      <c r="Q39" s="24"/>
      <c r="R39" s="24"/>
      <c r="S39" s="23"/>
      <c r="T39" s="23"/>
      <c r="U39" s="35"/>
      <c r="V39" s="19"/>
      <c r="W39" s="24"/>
      <c r="X39" s="24"/>
      <c r="Y39" s="24"/>
      <c r="Z39" s="24"/>
    </row>
    <row r="40" spans="1:26" s="91" customFormat="1" ht="9" customHeight="1" x14ac:dyDescent="0.2">
      <c r="A40" s="19"/>
      <c r="B40" s="19"/>
      <c r="C40" s="19"/>
      <c r="D40" s="23"/>
      <c r="E40" s="24"/>
      <c r="F40" s="24"/>
      <c r="G40" s="19"/>
      <c r="H40" s="19"/>
      <c r="I40" s="19"/>
      <c r="J40" s="19"/>
      <c r="K40" s="25"/>
      <c r="L40" s="28"/>
      <c r="M40" s="25"/>
      <c r="N40" s="26"/>
      <c r="O40" s="14"/>
      <c r="P40" s="24"/>
      <c r="Q40" s="24"/>
      <c r="R40" s="24"/>
      <c r="S40" s="23"/>
      <c r="T40" s="23"/>
      <c r="U40" s="35"/>
      <c r="V40" s="19"/>
      <c r="W40" s="24"/>
      <c r="X40" s="24"/>
      <c r="Y40" s="24"/>
      <c r="Z40" s="24"/>
    </row>
    <row r="41" spans="1:26" s="91" customFormat="1" ht="38.25" customHeight="1" x14ac:dyDescent="0.2">
      <c r="A41" s="71">
        <v>18418</v>
      </c>
      <c r="B41" s="71">
        <v>17623</v>
      </c>
      <c r="C41" s="84" t="s">
        <v>261</v>
      </c>
      <c r="D41" s="75">
        <v>43307</v>
      </c>
      <c r="E41" s="81" t="s">
        <v>173</v>
      </c>
      <c r="F41" s="81" t="s">
        <v>174</v>
      </c>
      <c r="G41" s="71" t="s">
        <v>175</v>
      </c>
      <c r="H41" s="71" t="s">
        <v>176</v>
      </c>
      <c r="I41" s="71">
        <v>78006</v>
      </c>
      <c r="J41" s="71">
        <v>9</v>
      </c>
      <c r="K41" s="71" t="s">
        <v>177</v>
      </c>
      <c r="L41" s="71">
        <v>162</v>
      </c>
      <c r="M41" s="92" t="s">
        <v>54</v>
      </c>
      <c r="N41" s="86">
        <v>852545</v>
      </c>
      <c r="O41" s="82">
        <v>846614</v>
      </c>
      <c r="P41" s="96" t="s">
        <v>182</v>
      </c>
      <c r="Q41" s="97" t="s">
        <v>227</v>
      </c>
      <c r="R41" s="87" t="s">
        <v>228</v>
      </c>
      <c r="S41" s="87">
        <v>43286</v>
      </c>
      <c r="T41" s="87">
        <v>43436</v>
      </c>
      <c r="U41" s="93">
        <v>18000000</v>
      </c>
      <c r="V41" s="85">
        <v>3</v>
      </c>
      <c r="W41" s="90" t="s">
        <v>178</v>
      </c>
      <c r="X41" s="81" t="s">
        <v>179</v>
      </c>
      <c r="Y41" s="71" t="s">
        <v>180</v>
      </c>
      <c r="Z41" s="78" t="s">
        <v>181</v>
      </c>
    </row>
    <row r="42" spans="1:26" s="103" customFormat="1" ht="36" x14ac:dyDescent="0.2">
      <c r="A42" s="71">
        <v>18412</v>
      </c>
      <c r="B42" s="71" t="s">
        <v>183</v>
      </c>
      <c r="C42" s="84" t="s">
        <v>261</v>
      </c>
      <c r="D42" s="75">
        <v>43216</v>
      </c>
      <c r="E42" s="81" t="s">
        <v>184</v>
      </c>
      <c r="F42" s="81" t="s">
        <v>229</v>
      </c>
      <c r="G42" s="71" t="s">
        <v>38</v>
      </c>
      <c r="H42" s="71" t="s">
        <v>39</v>
      </c>
      <c r="I42" s="71">
        <v>78220</v>
      </c>
      <c r="J42" s="71">
        <v>9</v>
      </c>
      <c r="K42" s="71" t="s">
        <v>151</v>
      </c>
      <c r="L42" s="71">
        <v>324</v>
      </c>
      <c r="M42" s="92" t="s">
        <v>0</v>
      </c>
      <c r="N42" s="86">
        <v>1648531</v>
      </c>
      <c r="O42" s="82">
        <v>1648531</v>
      </c>
      <c r="P42" s="96" t="s">
        <v>185</v>
      </c>
      <c r="Q42" s="97" t="s">
        <v>230</v>
      </c>
      <c r="R42" s="87" t="s">
        <v>231</v>
      </c>
      <c r="S42" s="87">
        <v>42745</v>
      </c>
      <c r="T42" s="87" t="s">
        <v>186</v>
      </c>
      <c r="U42" s="93">
        <v>24000000</v>
      </c>
      <c r="V42" s="85" t="s">
        <v>103</v>
      </c>
      <c r="W42" s="90" t="s">
        <v>232</v>
      </c>
      <c r="X42" s="95" t="s">
        <v>230</v>
      </c>
      <c r="Y42" s="21" t="s">
        <v>231</v>
      </c>
      <c r="Z42" s="33" t="s">
        <v>233</v>
      </c>
    </row>
    <row r="43" spans="1:26" s="103" customFormat="1" ht="36" x14ac:dyDescent="0.2">
      <c r="A43" s="18">
        <v>18419</v>
      </c>
      <c r="B43" s="18">
        <v>17422</v>
      </c>
      <c r="C43" s="18" t="s">
        <v>261</v>
      </c>
      <c r="D43" s="20">
        <v>43279</v>
      </c>
      <c r="E43" s="21" t="s">
        <v>234</v>
      </c>
      <c r="F43" s="21" t="s">
        <v>235</v>
      </c>
      <c r="G43" s="18" t="s">
        <v>38</v>
      </c>
      <c r="H43" s="18" t="s">
        <v>39</v>
      </c>
      <c r="I43" s="18">
        <v>78210</v>
      </c>
      <c r="J43" s="18">
        <v>9</v>
      </c>
      <c r="K43" s="18" t="s">
        <v>236</v>
      </c>
      <c r="L43" s="32">
        <v>228</v>
      </c>
      <c r="M43" s="18" t="s">
        <v>0</v>
      </c>
      <c r="N43" s="22">
        <v>1177934</v>
      </c>
      <c r="O43" s="29">
        <v>1142129</v>
      </c>
      <c r="P43" s="21" t="s">
        <v>237</v>
      </c>
      <c r="Q43" s="21" t="s">
        <v>230</v>
      </c>
      <c r="R43" s="18" t="s">
        <v>231</v>
      </c>
      <c r="S43" s="20">
        <v>42747</v>
      </c>
      <c r="T43" s="20" t="s">
        <v>186</v>
      </c>
      <c r="U43" s="34">
        <v>22000000</v>
      </c>
      <c r="V43" s="18" t="s">
        <v>103</v>
      </c>
      <c r="W43" s="21" t="s">
        <v>238</v>
      </c>
      <c r="X43" s="21" t="s">
        <v>179</v>
      </c>
      <c r="Y43" s="21" t="s">
        <v>180</v>
      </c>
      <c r="Z43" s="104" t="s">
        <v>239</v>
      </c>
    </row>
    <row r="44" spans="1:26" s="103" customFormat="1" ht="15" customHeight="1" x14ac:dyDescent="0.2">
      <c r="A44" s="41"/>
      <c r="B44" s="41"/>
      <c r="C44" s="41"/>
      <c r="D44" s="42"/>
      <c r="E44" s="43"/>
      <c r="F44" s="43"/>
      <c r="G44" s="41"/>
      <c r="H44" s="41"/>
      <c r="I44" s="41"/>
      <c r="J44" s="41"/>
      <c r="K44" s="44" t="s">
        <v>22</v>
      </c>
      <c r="L44" s="45">
        <f>SUM(L41:L43)</f>
        <v>714</v>
      </c>
      <c r="M44" s="94" t="s">
        <v>36</v>
      </c>
      <c r="N44" s="47">
        <f>SUM(N41:N43)</f>
        <v>3679010</v>
      </c>
      <c r="O44" s="47">
        <f>SUM(O41:O43)</f>
        <v>3637274</v>
      </c>
      <c r="P44" s="47"/>
      <c r="Q44" s="42"/>
      <c r="R44" s="42"/>
      <c r="S44" s="47"/>
      <c r="T44" s="41"/>
      <c r="U44" s="43"/>
      <c r="V44" s="41"/>
      <c r="W44" s="41"/>
      <c r="X44" s="43"/>
    </row>
    <row r="45" spans="1:26" s="91" customFormat="1" ht="9" customHeight="1" x14ac:dyDescent="0.2">
      <c r="A45" s="19"/>
      <c r="B45" s="19"/>
      <c r="C45" s="19"/>
      <c r="D45" s="23"/>
      <c r="E45" s="24"/>
      <c r="F45" s="24"/>
      <c r="G45" s="19"/>
      <c r="H45" s="19"/>
      <c r="I45" s="19"/>
      <c r="J45" s="19"/>
      <c r="K45" s="25"/>
      <c r="L45" s="28"/>
      <c r="M45" s="25"/>
      <c r="N45" s="26"/>
      <c r="O45" s="14"/>
      <c r="P45" s="24"/>
      <c r="Q45" s="24"/>
      <c r="R45" s="24"/>
      <c r="S45" s="23"/>
      <c r="T45" s="23"/>
      <c r="U45" s="35"/>
      <c r="V45" s="19"/>
      <c r="W45" s="24"/>
      <c r="X45" s="24"/>
      <c r="Y45" s="24"/>
      <c r="Z45" s="24"/>
    </row>
    <row r="46" spans="1:26" s="103" customFormat="1" ht="25.5" customHeight="1" x14ac:dyDescent="0.2">
      <c r="A46" s="71">
        <v>18449</v>
      </c>
      <c r="B46" s="71"/>
      <c r="C46" s="84" t="s">
        <v>262</v>
      </c>
      <c r="D46" s="75"/>
      <c r="E46" s="81" t="s">
        <v>414</v>
      </c>
      <c r="F46" s="81" t="s">
        <v>419</v>
      </c>
      <c r="G46" s="71" t="s">
        <v>420</v>
      </c>
      <c r="H46" s="71" t="s">
        <v>421</v>
      </c>
      <c r="I46" s="71">
        <v>78520</v>
      </c>
      <c r="J46" s="71">
        <v>11</v>
      </c>
      <c r="K46" s="71" t="s">
        <v>177</v>
      </c>
      <c r="L46" s="71">
        <v>120</v>
      </c>
      <c r="M46" s="92" t="s">
        <v>0</v>
      </c>
      <c r="N46" s="86">
        <v>674548</v>
      </c>
      <c r="O46" s="82">
        <v>0</v>
      </c>
      <c r="P46" s="21" t="s">
        <v>275</v>
      </c>
      <c r="Q46" s="21" t="s">
        <v>276</v>
      </c>
      <c r="R46" s="21" t="s">
        <v>277</v>
      </c>
      <c r="S46" s="87">
        <v>43326</v>
      </c>
      <c r="T46" s="87">
        <v>43111</v>
      </c>
      <c r="U46" s="34" t="s">
        <v>422</v>
      </c>
      <c r="V46" s="85">
        <v>3</v>
      </c>
      <c r="W46" s="90" t="s">
        <v>418</v>
      </c>
      <c r="X46" s="81" t="s">
        <v>415</v>
      </c>
      <c r="Y46" s="71" t="s">
        <v>416</v>
      </c>
      <c r="Z46" s="104" t="s">
        <v>417</v>
      </c>
    </row>
    <row r="47" spans="1:26" s="103" customFormat="1" ht="22.5" customHeight="1" x14ac:dyDescent="0.2">
      <c r="A47" s="41"/>
      <c r="B47" s="41"/>
      <c r="C47" s="41"/>
      <c r="D47" s="42"/>
      <c r="E47" s="43"/>
      <c r="F47" s="43"/>
      <c r="G47" s="41"/>
      <c r="H47" s="41"/>
      <c r="I47" s="41"/>
      <c r="J47" s="41"/>
      <c r="K47" s="44" t="s">
        <v>22</v>
      </c>
      <c r="L47" s="45">
        <f>SUM(L46:L46)</f>
        <v>120</v>
      </c>
      <c r="M47" s="94" t="s">
        <v>36</v>
      </c>
      <c r="N47" s="47">
        <f>SUM(N46:N46)</f>
        <v>674548</v>
      </c>
      <c r="O47" s="47">
        <f>SUM(O46:O46)</f>
        <v>0</v>
      </c>
      <c r="P47" s="47"/>
      <c r="Q47" s="42"/>
      <c r="R47" s="42"/>
      <c r="S47" s="47"/>
      <c r="T47" s="41"/>
      <c r="U47" s="43"/>
      <c r="V47" s="41"/>
      <c r="W47" s="41"/>
      <c r="X47" s="43"/>
    </row>
    <row r="48" spans="1:26" s="91" customFormat="1" ht="9" customHeight="1" x14ac:dyDescent="0.2">
      <c r="A48" s="41"/>
      <c r="B48" s="41"/>
      <c r="C48" s="41"/>
      <c r="D48" s="42"/>
      <c r="E48" s="43"/>
      <c r="F48" s="43"/>
      <c r="G48" s="41"/>
      <c r="H48" s="41"/>
      <c r="I48" s="41"/>
      <c r="J48" s="41"/>
      <c r="K48" s="44"/>
      <c r="L48" s="45"/>
      <c r="M48" s="94"/>
      <c r="N48" s="47"/>
      <c r="O48" s="47"/>
      <c r="P48" s="47"/>
      <c r="Q48" s="42"/>
      <c r="R48" s="42"/>
      <c r="S48" s="47"/>
      <c r="T48" s="41"/>
      <c r="U48" s="43"/>
      <c r="V48" s="41"/>
      <c r="W48" s="41"/>
      <c r="X48" s="43"/>
      <c r="Y48" s="103"/>
      <c r="Z48" s="103"/>
    </row>
    <row r="49" spans="1:26" s="91" customFormat="1" ht="38.25" customHeight="1" x14ac:dyDescent="0.2">
      <c r="A49" s="71">
        <v>18437</v>
      </c>
      <c r="B49" s="71"/>
      <c r="C49" s="84" t="s">
        <v>261</v>
      </c>
      <c r="D49" s="75">
        <v>43412</v>
      </c>
      <c r="E49" s="81" t="s">
        <v>347</v>
      </c>
      <c r="F49" s="81" t="s">
        <v>348</v>
      </c>
      <c r="G49" s="71" t="s">
        <v>346</v>
      </c>
      <c r="H49" s="71" t="s">
        <v>346</v>
      </c>
      <c r="I49" s="71">
        <v>79706</v>
      </c>
      <c r="J49" s="71">
        <v>12</v>
      </c>
      <c r="K49" s="71" t="s">
        <v>177</v>
      </c>
      <c r="L49" s="71">
        <v>204</v>
      </c>
      <c r="M49" s="92" t="s">
        <v>0</v>
      </c>
      <c r="N49" s="86">
        <v>1908262</v>
      </c>
      <c r="O49" s="82">
        <v>1904088</v>
      </c>
      <c r="P49" s="21" t="s">
        <v>275</v>
      </c>
      <c r="Q49" s="21" t="s">
        <v>276</v>
      </c>
      <c r="R49" s="21" t="s">
        <v>277</v>
      </c>
      <c r="S49" s="87">
        <v>43327</v>
      </c>
      <c r="T49" s="87">
        <v>43477</v>
      </c>
      <c r="U49" s="93">
        <v>30000000</v>
      </c>
      <c r="V49" s="85">
        <v>3</v>
      </c>
      <c r="W49" s="90" t="s">
        <v>349</v>
      </c>
      <c r="X49" s="81" t="s">
        <v>287</v>
      </c>
      <c r="Y49" s="71" t="s">
        <v>286</v>
      </c>
      <c r="Z49" s="78" t="s">
        <v>285</v>
      </c>
    </row>
    <row r="50" spans="1:26" s="31" customFormat="1" ht="25.5" customHeight="1" x14ac:dyDescent="0.2">
      <c r="A50" s="71">
        <v>18458</v>
      </c>
      <c r="B50" s="71"/>
      <c r="C50" s="84" t="s">
        <v>262</v>
      </c>
      <c r="D50" s="75">
        <v>43482</v>
      </c>
      <c r="E50" s="81" t="s">
        <v>432</v>
      </c>
      <c r="F50" s="81" t="s">
        <v>433</v>
      </c>
      <c r="G50" s="71" t="s">
        <v>346</v>
      </c>
      <c r="H50" s="71" t="s">
        <v>346</v>
      </c>
      <c r="I50" s="71">
        <v>79705</v>
      </c>
      <c r="J50" s="71">
        <v>12</v>
      </c>
      <c r="K50" s="71" t="s">
        <v>177</v>
      </c>
      <c r="L50" s="71">
        <v>300</v>
      </c>
      <c r="M50" s="92" t="s">
        <v>0</v>
      </c>
      <c r="N50" s="86">
        <v>2860109</v>
      </c>
      <c r="O50" s="82">
        <v>0</v>
      </c>
      <c r="P50" s="21" t="s">
        <v>275</v>
      </c>
      <c r="Q50" s="21" t="s">
        <v>276</v>
      </c>
      <c r="R50" s="21" t="s">
        <v>277</v>
      </c>
      <c r="S50" s="87">
        <v>43327</v>
      </c>
      <c r="T50" s="87">
        <v>43477</v>
      </c>
      <c r="U50" s="93">
        <v>40000000</v>
      </c>
      <c r="V50" s="85">
        <v>3</v>
      </c>
      <c r="W50" s="90" t="s">
        <v>434</v>
      </c>
      <c r="X50" s="81" t="s">
        <v>287</v>
      </c>
      <c r="Y50" s="71" t="s">
        <v>286</v>
      </c>
      <c r="Z50" s="106" t="s">
        <v>285</v>
      </c>
    </row>
    <row r="51" spans="1:26" s="31" customFormat="1" ht="14.25" customHeight="1" x14ac:dyDescent="0.2">
      <c r="A51" s="41"/>
      <c r="B51" s="41"/>
      <c r="C51" s="41"/>
      <c r="D51" s="42"/>
      <c r="E51" s="43"/>
      <c r="F51" s="43"/>
      <c r="G51" s="41"/>
      <c r="H51" s="41"/>
      <c r="I51" s="41"/>
      <c r="J51" s="41"/>
      <c r="K51" s="44" t="s">
        <v>22</v>
      </c>
      <c r="L51" s="45">
        <f>SUM(L49:L50)</f>
        <v>504</v>
      </c>
      <c r="M51" s="94" t="s">
        <v>36</v>
      </c>
      <c r="N51" s="47">
        <f>SUM(N49:N50)</f>
        <v>4768371</v>
      </c>
      <c r="O51" s="47">
        <f>SUM(O49:O50)</f>
        <v>1904088</v>
      </c>
      <c r="P51" s="47"/>
      <c r="Q51" s="42"/>
      <c r="R51" s="42"/>
      <c r="S51" s="47"/>
      <c r="T51" s="41"/>
      <c r="U51" s="43"/>
      <c r="V51" s="41"/>
      <c r="W51" s="41"/>
      <c r="X51" s="43"/>
    </row>
    <row r="52" spans="1:26" s="31" customFormat="1" ht="24" customHeight="1" x14ac:dyDescent="0.2">
      <c r="A52" s="41"/>
      <c r="B52" s="41"/>
      <c r="C52" s="41"/>
      <c r="D52" s="42"/>
      <c r="E52" s="43"/>
      <c r="F52" s="43"/>
      <c r="G52" s="41"/>
      <c r="H52" s="41"/>
      <c r="I52" s="41"/>
      <c r="J52" s="41"/>
      <c r="K52" s="44"/>
      <c r="L52" s="45"/>
      <c r="M52" s="94"/>
      <c r="N52" s="47"/>
      <c r="O52" s="47"/>
      <c r="P52" s="47"/>
      <c r="Q52" s="42"/>
      <c r="R52" s="42"/>
      <c r="S52" s="47"/>
      <c r="T52" s="41"/>
      <c r="U52" s="43"/>
      <c r="V52" s="41"/>
      <c r="W52" s="41"/>
      <c r="X52" s="43"/>
    </row>
    <row r="53" spans="1:26" s="31" customFormat="1" ht="24" customHeight="1" x14ac:dyDescent="0.2">
      <c r="A53" s="18">
        <v>18409</v>
      </c>
      <c r="B53" s="18"/>
      <c r="C53" s="18" t="s">
        <v>261</v>
      </c>
      <c r="D53" s="20">
        <v>43349</v>
      </c>
      <c r="E53" s="21" t="s">
        <v>90</v>
      </c>
      <c r="F53" s="21" t="s">
        <v>91</v>
      </c>
      <c r="G53" s="18" t="s">
        <v>67</v>
      </c>
      <c r="H53" s="18" t="s">
        <v>67</v>
      </c>
      <c r="I53" s="18">
        <v>79915</v>
      </c>
      <c r="J53" s="18">
        <v>13</v>
      </c>
      <c r="K53" s="18" t="s">
        <v>46</v>
      </c>
      <c r="L53" s="18">
        <v>144</v>
      </c>
      <c r="M53" s="18" t="s">
        <v>0</v>
      </c>
      <c r="N53" s="22">
        <v>1147196</v>
      </c>
      <c r="O53" s="29">
        <v>1147196</v>
      </c>
      <c r="P53" s="21" t="s">
        <v>68</v>
      </c>
      <c r="Q53" s="21" t="s">
        <v>69</v>
      </c>
      <c r="R53" s="21" t="s">
        <v>70</v>
      </c>
      <c r="S53" s="20">
        <v>43265</v>
      </c>
      <c r="T53" s="20">
        <v>43415</v>
      </c>
      <c r="U53" s="34">
        <v>16000000</v>
      </c>
      <c r="V53" s="18">
        <v>3</v>
      </c>
      <c r="W53" s="21" t="s">
        <v>94</v>
      </c>
      <c r="X53" s="21" t="s">
        <v>71</v>
      </c>
      <c r="Y53" s="21" t="s">
        <v>72</v>
      </c>
      <c r="Z53" s="33" t="s">
        <v>73</v>
      </c>
    </row>
    <row r="54" spans="1:26" s="31" customFormat="1" ht="24" x14ac:dyDescent="0.2">
      <c r="A54" s="18">
        <v>18410</v>
      </c>
      <c r="B54" s="18"/>
      <c r="C54" s="18" t="s">
        <v>261</v>
      </c>
      <c r="D54" s="20">
        <v>43349</v>
      </c>
      <c r="E54" s="21" t="s">
        <v>92</v>
      </c>
      <c r="F54" s="21" t="s">
        <v>93</v>
      </c>
      <c r="G54" s="18" t="s">
        <v>67</v>
      </c>
      <c r="H54" s="18" t="s">
        <v>67</v>
      </c>
      <c r="I54" s="18">
        <v>79901</v>
      </c>
      <c r="J54" s="18">
        <v>13</v>
      </c>
      <c r="K54" s="18" t="s">
        <v>46</v>
      </c>
      <c r="L54" s="18">
        <v>130</v>
      </c>
      <c r="M54" s="18" t="s">
        <v>0</v>
      </c>
      <c r="N54" s="22">
        <v>1166942</v>
      </c>
      <c r="O54" s="29">
        <v>1166942</v>
      </c>
      <c r="P54" s="21" t="s">
        <v>68</v>
      </c>
      <c r="Q54" s="21" t="s">
        <v>69</v>
      </c>
      <c r="R54" s="21" t="s">
        <v>70</v>
      </c>
      <c r="S54" s="20">
        <v>43265</v>
      </c>
      <c r="T54" s="20">
        <v>43415</v>
      </c>
      <c r="U54" s="34">
        <v>17000000</v>
      </c>
      <c r="V54" s="18">
        <v>3</v>
      </c>
      <c r="W54" s="21" t="s">
        <v>94</v>
      </c>
      <c r="X54" s="21" t="s">
        <v>71</v>
      </c>
      <c r="Y54" s="21" t="s">
        <v>72</v>
      </c>
      <c r="Z54" s="33" t="s">
        <v>73</v>
      </c>
    </row>
    <row r="55" spans="1:26" s="103" customFormat="1" ht="24" x14ac:dyDescent="0.2">
      <c r="A55" s="18">
        <v>18411</v>
      </c>
      <c r="B55" s="18"/>
      <c r="C55" s="18" t="s">
        <v>261</v>
      </c>
      <c r="D55" s="20">
        <v>43349</v>
      </c>
      <c r="E55" s="21" t="s">
        <v>95</v>
      </c>
      <c r="F55" s="21" t="s">
        <v>96</v>
      </c>
      <c r="G55" s="18" t="s">
        <v>67</v>
      </c>
      <c r="H55" s="18" t="s">
        <v>67</v>
      </c>
      <c r="I55" s="18">
        <v>79907</v>
      </c>
      <c r="J55" s="18">
        <v>13</v>
      </c>
      <c r="K55" s="18" t="s">
        <v>46</v>
      </c>
      <c r="L55" s="18">
        <v>152</v>
      </c>
      <c r="M55" s="18" t="s">
        <v>0</v>
      </c>
      <c r="N55" s="22">
        <v>970330</v>
      </c>
      <c r="O55" s="29">
        <v>970330</v>
      </c>
      <c r="P55" s="21" t="s">
        <v>68</v>
      </c>
      <c r="Q55" s="21" t="s">
        <v>69</v>
      </c>
      <c r="R55" s="21" t="s">
        <v>70</v>
      </c>
      <c r="S55" s="20" t="s">
        <v>309</v>
      </c>
      <c r="T55" s="20">
        <v>43415</v>
      </c>
      <c r="U55" s="34">
        <v>18000000</v>
      </c>
      <c r="V55" s="18">
        <v>3</v>
      </c>
      <c r="W55" s="21" t="s">
        <v>94</v>
      </c>
      <c r="X55" s="21" t="s">
        <v>71</v>
      </c>
      <c r="Y55" s="21" t="s">
        <v>72</v>
      </c>
      <c r="Z55" s="33" t="s">
        <v>73</v>
      </c>
    </row>
    <row r="56" spans="1:26" s="103" customFormat="1" ht="24" x14ac:dyDescent="0.2">
      <c r="A56" s="18">
        <v>18425</v>
      </c>
      <c r="B56" s="18">
        <v>17432</v>
      </c>
      <c r="C56" s="18" t="s">
        <v>261</v>
      </c>
      <c r="D56" s="20">
        <v>43083</v>
      </c>
      <c r="E56" s="21" t="s">
        <v>355</v>
      </c>
      <c r="F56" s="101" t="s">
        <v>357</v>
      </c>
      <c r="G56" s="100" t="s">
        <v>67</v>
      </c>
      <c r="H56" s="100" t="s">
        <v>67</v>
      </c>
      <c r="I56" s="100">
        <v>79905</v>
      </c>
      <c r="J56" s="100">
        <v>13</v>
      </c>
      <c r="K56" s="100" t="s">
        <v>46</v>
      </c>
      <c r="L56" s="100">
        <v>50</v>
      </c>
      <c r="M56" s="100" t="s">
        <v>0</v>
      </c>
      <c r="N56" s="102">
        <v>394248</v>
      </c>
      <c r="O56" s="29">
        <v>394248</v>
      </c>
      <c r="P56" s="21" t="s">
        <v>68</v>
      </c>
      <c r="Q56" s="21" t="s">
        <v>69</v>
      </c>
      <c r="R56" s="21" t="s">
        <v>70</v>
      </c>
      <c r="S56" s="20">
        <v>43179</v>
      </c>
      <c r="T56" s="20">
        <v>43329</v>
      </c>
      <c r="U56" s="34">
        <v>6600000</v>
      </c>
      <c r="V56" s="18">
        <v>3</v>
      </c>
      <c r="W56" s="101" t="s">
        <v>359</v>
      </c>
      <c r="X56" s="101" t="s">
        <v>71</v>
      </c>
      <c r="Y56" s="101" t="s">
        <v>72</v>
      </c>
      <c r="Z56" s="104" t="s">
        <v>73</v>
      </c>
    </row>
    <row r="57" spans="1:26" s="31" customFormat="1" ht="24" x14ac:dyDescent="0.2">
      <c r="A57" s="18">
        <v>18426</v>
      </c>
      <c r="B57" s="18">
        <v>17433</v>
      </c>
      <c r="C57" s="18" t="s">
        <v>261</v>
      </c>
      <c r="D57" s="20">
        <v>43083</v>
      </c>
      <c r="E57" s="21" t="s">
        <v>356</v>
      </c>
      <c r="F57" s="101" t="s">
        <v>358</v>
      </c>
      <c r="G57" s="100" t="s">
        <v>67</v>
      </c>
      <c r="H57" s="100" t="s">
        <v>67</v>
      </c>
      <c r="I57" s="100">
        <v>79932</v>
      </c>
      <c r="J57" s="100">
        <v>13</v>
      </c>
      <c r="K57" s="100" t="s">
        <v>46</v>
      </c>
      <c r="L57" s="100">
        <v>224</v>
      </c>
      <c r="M57" s="100" t="s">
        <v>0</v>
      </c>
      <c r="N57" s="102">
        <v>1378977</v>
      </c>
      <c r="O57" s="29">
        <v>1373973</v>
      </c>
      <c r="P57" s="21" t="s">
        <v>68</v>
      </c>
      <c r="Q57" s="21" t="s">
        <v>69</v>
      </c>
      <c r="R57" s="21" t="s">
        <v>70</v>
      </c>
      <c r="S57" s="20">
        <v>43179</v>
      </c>
      <c r="T57" s="20">
        <v>43329</v>
      </c>
      <c r="U57" s="34">
        <v>18700000</v>
      </c>
      <c r="V57" s="18">
        <v>3</v>
      </c>
      <c r="W57" s="101" t="s">
        <v>359</v>
      </c>
      <c r="X57" s="101" t="s">
        <v>71</v>
      </c>
      <c r="Y57" s="101" t="s">
        <v>72</v>
      </c>
      <c r="Z57" s="104" t="s">
        <v>73</v>
      </c>
    </row>
    <row r="58" spans="1:26" s="31" customFormat="1" ht="24" x14ac:dyDescent="0.2">
      <c r="A58" s="18">
        <v>18428</v>
      </c>
      <c r="B58" s="18"/>
      <c r="C58" s="18" t="s">
        <v>261</v>
      </c>
      <c r="D58" s="20">
        <v>43384</v>
      </c>
      <c r="E58" s="21" t="s">
        <v>300</v>
      </c>
      <c r="F58" s="21" t="s">
        <v>301</v>
      </c>
      <c r="G58" s="18" t="s">
        <v>67</v>
      </c>
      <c r="H58" s="18" t="s">
        <v>67</v>
      </c>
      <c r="I58" s="18">
        <v>79905</v>
      </c>
      <c r="J58" s="18">
        <v>13</v>
      </c>
      <c r="K58" s="18" t="s">
        <v>46</v>
      </c>
      <c r="L58" s="18">
        <v>194</v>
      </c>
      <c r="M58" s="18" t="s">
        <v>0</v>
      </c>
      <c r="N58" s="22">
        <v>1195999</v>
      </c>
      <c r="O58" s="29">
        <v>1188679</v>
      </c>
      <c r="P58" s="21" t="s">
        <v>68</v>
      </c>
      <c r="Q58" s="21" t="s">
        <v>69</v>
      </c>
      <c r="R58" s="21" t="s">
        <v>70</v>
      </c>
      <c r="S58" s="20" t="s">
        <v>360</v>
      </c>
      <c r="T58" s="20" t="s">
        <v>361</v>
      </c>
      <c r="U58" s="34" t="s">
        <v>362</v>
      </c>
      <c r="V58" s="18">
        <v>3</v>
      </c>
      <c r="W58" s="21" t="s">
        <v>302</v>
      </c>
      <c r="X58" s="21" t="s">
        <v>297</v>
      </c>
      <c r="Y58" s="21" t="s">
        <v>298</v>
      </c>
      <c r="Z58" s="78" t="s">
        <v>299</v>
      </c>
    </row>
    <row r="59" spans="1:26" s="103" customFormat="1" ht="24" x14ac:dyDescent="0.2">
      <c r="A59" s="18">
        <v>18438</v>
      </c>
      <c r="B59" s="18"/>
      <c r="C59" s="18" t="s">
        <v>262</v>
      </c>
      <c r="D59" s="20">
        <v>43384</v>
      </c>
      <c r="E59" s="21" t="s">
        <v>353</v>
      </c>
      <c r="F59" s="21" t="s">
        <v>350</v>
      </c>
      <c r="G59" s="18" t="s">
        <v>67</v>
      </c>
      <c r="H59" s="18" t="s">
        <v>67</v>
      </c>
      <c r="I59" s="18">
        <v>79912</v>
      </c>
      <c r="J59" s="18">
        <v>13</v>
      </c>
      <c r="K59" s="18" t="s">
        <v>46</v>
      </c>
      <c r="L59" s="18">
        <v>66</v>
      </c>
      <c r="M59" s="18" t="s">
        <v>0</v>
      </c>
      <c r="N59" s="22">
        <v>351291</v>
      </c>
      <c r="O59" s="29">
        <v>0</v>
      </c>
      <c r="P59" s="21" t="s">
        <v>68</v>
      </c>
      <c r="Q59" s="21" t="s">
        <v>69</v>
      </c>
      <c r="R59" s="21" t="s">
        <v>70</v>
      </c>
      <c r="S59" s="20" t="s">
        <v>48</v>
      </c>
      <c r="T59" s="20" t="s">
        <v>48</v>
      </c>
      <c r="U59" s="34" t="s">
        <v>48</v>
      </c>
      <c r="V59" s="18">
        <v>3</v>
      </c>
      <c r="W59" s="21" t="s">
        <v>351</v>
      </c>
      <c r="X59" s="21" t="s">
        <v>297</v>
      </c>
      <c r="Y59" s="21" t="s">
        <v>298</v>
      </c>
      <c r="Z59" s="78" t="s">
        <v>299</v>
      </c>
    </row>
    <row r="60" spans="1:26" s="103" customFormat="1" ht="24" x14ac:dyDescent="0.2">
      <c r="A60" s="18">
        <v>18439</v>
      </c>
      <c r="B60" s="18"/>
      <c r="C60" s="18" t="s">
        <v>49</v>
      </c>
      <c r="D60" s="20">
        <v>43412</v>
      </c>
      <c r="E60" s="21" t="s">
        <v>352</v>
      </c>
      <c r="F60" s="21" t="s">
        <v>354</v>
      </c>
      <c r="G60" s="18" t="s">
        <v>67</v>
      </c>
      <c r="H60" s="18" t="s">
        <v>67</v>
      </c>
      <c r="I60" s="18">
        <v>79901</v>
      </c>
      <c r="J60" s="18">
        <v>13</v>
      </c>
      <c r="K60" s="18" t="s">
        <v>46</v>
      </c>
      <c r="L60" s="18">
        <v>278</v>
      </c>
      <c r="M60" s="18" t="s">
        <v>0</v>
      </c>
      <c r="N60" s="22">
        <v>1524799</v>
      </c>
      <c r="O60" s="29">
        <v>1524799</v>
      </c>
      <c r="P60" s="21" t="s">
        <v>68</v>
      </c>
      <c r="Q60" s="21" t="s">
        <v>69</v>
      </c>
      <c r="R60" s="21" t="s">
        <v>70</v>
      </c>
      <c r="S60" s="20">
        <v>43419</v>
      </c>
      <c r="T60" s="20">
        <v>43569</v>
      </c>
      <c r="U60" s="34">
        <v>39856362</v>
      </c>
      <c r="V60" s="18">
        <v>3</v>
      </c>
      <c r="W60" s="21" t="s">
        <v>351</v>
      </c>
      <c r="X60" s="21" t="s">
        <v>297</v>
      </c>
      <c r="Y60" s="21" t="s">
        <v>298</v>
      </c>
      <c r="Z60" s="104" t="s">
        <v>299</v>
      </c>
    </row>
    <row r="61" spans="1:26" s="31" customFormat="1" ht="25.5" customHeight="1" x14ac:dyDescent="0.2">
      <c r="A61" s="18">
        <v>18456</v>
      </c>
      <c r="B61" s="18"/>
      <c r="C61" s="18" t="s">
        <v>49</v>
      </c>
      <c r="D61" s="20">
        <v>43482</v>
      </c>
      <c r="E61" s="21" t="s">
        <v>384</v>
      </c>
      <c r="F61" s="21" t="s">
        <v>385</v>
      </c>
      <c r="G61" s="18" t="s">
        <v>67</v>
      </c>
      <c r="H61" s="18" t="s">
        <v>67</v>
      </c>
      <c r="I61" s="18">
        <v>79912</v>
      </c>
      <c r="J61" s="18">
        <v>13</v>
      </c>
      <c r="K61" s="18" t="s">
        <v>46</v>
      </c>
      <c r="L61" s="32">
        <v>186</v>
      </c>
      <c r="M61" s="18" t="s">
        <v>0</v>
      </c>
      <c r="N61" s="22">
        <v>1182177</v>
      </c>
      <c r="O61" s="29">
        <v>1182177</v>
      </c>
      <c r="P61" s="21" t="s">
        <v>68</v>
      </c>
      <c r="Q61" s="21" t="s">
        <v>69</v>
      </c>
      <c r="R61" s="21" t="s">
        <v>70</v>
      </c>
      <c r="S61" s="20">
        <v>43419</v>
      </c>
      <c r="T61" s="20">
        <v>43569</v>
      </c>
      <c r="U61" s="34">
        <v>30000000</v>
      </c>
      <c r="V61" s="18">
        <v>3</v>
      </c>
      <c r="W61" s="21" t="s">
        <v>351</v>
      </c>
      <c r="X61" s="21" t="s">
        <v>297</v>
      </c>
      <c r="Y61" s="21" t="s">
        <v>298</v>
      </c>
      <c r="Z61" s="78" t="s">
        <v>299</v>
      </c>
    </row>
    <row r="62" spans="1:26" s="3" customFormat="1" ht="15" customHeight="1" x14ac:dyDescent="0.2">
      <c r="A62" s="19"/>
      <c r="B62" s="19"/>
      <c r="C62" s="19"/>
      <c r="D62" s="23"/>
      <c r="E62" s="24"/>
      <c r="F62" s="24"/>
      <c r="G62" s="19"/>
      <c r="H62" s="19"/>
      <c r="I62" s="19"/>
      <c r="J62" s="19"/>
      <c r="K62" s="25" t="s">
        <v>22</v>
      </c>
      <c r="L62" s="28">
        <f>SUM(L53:L61)</f>
        <v>1424</v>
      </c>
      <c r="M62" s="25" t="s">
        <v>36</v>
      </c>
      <c r="N62" s="26">
        <f>SUM(N53:N61)</f>
        <v>9311959</v>
      </c>
      <c r="O62" s="26">
        <f>SUM(O53:O61)</f>
        <v>8948344</v>
      </c>
      <c r="P62" s="24"/>
      <c r="Q62" s="24"/>
      <c r="R62" s="24"/>
      <c r="S62" s="23"/>
      <c r="T62" s="23"/>
      <c r="U62" s="35" t="s">
        <v>52</v>
      </c>
      <c r="V62" s="19"/>
      <c r="W62" s="24"/>
      <c r="X62" s="24"/>
      <c r="Y62" s="31"/>
      <c r="Z62" s="31"/>
    </row>
    <row r="63" spans="1:26" x14ac:dyDescent="0.25">
      <c r="A63" s="19"/>
      <c r="B63" s="19"/>
      <c r="C63" s="19"/>
      <c r="D63" s="23"/>
      <c r="E63" s="24"/>
      <c r="F63" s="24"/>
      <c r="G63" s="19"/>
      <c r="H63" s="19"/>
      <c r="I63" s="19"/>
      <c r="J63" s="19"/>
      <c r="K63" s="19"/>
      <c r="L63" s="30"/>
      <c r="M63" s="19"/>
      <c r="N63" s="27"/>
      <c r="O63" s="40"/>
      <c r="P63" s="24"/>
      <c r="Q63" s="24"/>
      <c r="R63" s="24"/>
      <c r="S63" s="23"/>
      <c r="T63" s="23"/>
      <c r="U63" s="35"/>
      <c r="V63" s="19"/>
      <c r="W63" s="24"/>
      <c r="X63" s="24"/>
      <c r="Y63" s="24"/>
      <c r="Z63" s="3"/>
    </row>
    <row r="64" spans="1:26" x14ac:dyDescent="0.25">
      <c r="A64" s="4"/>
      <c r="B64" s="4"/>
      <c r="C64" s="4"/>
      <c r="D64" s="4"/>
      <c r="E64" s="1"/>
      <c r="F64" s="1"/>
      <c r="G64" s="4"/>
      <c r="H64" s="4"/>
      <c r="I64" s="4"/>
      <c r="J64" s="1"/>
      <c r="K64" s="105" t="s">
        <v>22</v>
      </c>
      <c r="L64" s="12">
        <f>SUM(L20+L62+L39+L44+L27+L47+L51)</f>
        <v>7229</v>
      </c>
      <c r="M64" s="13" t="s">
        <v>36</v>
      </c>
      <c r="N64" s="26">
        <f>SUM(N20+N62+N39+N44+N27+N47+N51)</f>
        <v>47441566</v>
      </c>
      <c r="O64" s="26">
        <f>SUM(O20+O27+O51+O62+O39+O44+O47)</f>
        <v>33645216</v>
      </c>
      <c r="P64" s="1"/>
      <c r="Q64" s="1"/>
      <c r="R64" s="1"/>
      <c r="S64" s="110" t="s">
        <v>37</v>
      </c>
      <c r="T64" s="110"/>
      <c r="U64" s="99">
        <f>SUM(U9:U63)</f>
        <v>803539170</v>
      </c>
      <c r="V64" s="4"/>
      <c r="W64" s="1"/>
      <c r="X64" s="1"/>
      <c r="Y64" s="1"/>
      <c r="Z64" s="1"/>
    </row>
    <row r="65" spans="1:7" x14ac:dyDescent="0.25">
      <c r="A65" s="111" t="s">
        <v>216</v>
      </c>
      <c r="B65" s="111"/>
      <c r="C65" s="111"/>
      <c r="D65" s="111"/>
      <c r="E65" s="111"/>
      <c r="F65" s="111"/>
      <c r="G65" s="111"/>
    </row>
    <row r="66" spans="1:7" x14ac:dyDescent="0.25">
      <c r="A66" s="111" t="s">
        <v>217</v>
      </c>
      <c r="B66" s="111"/>
      <c r="C66" s="111"/>
      <c r="D66" s="111"/>
      <c r="E66" s="111"/>
      <c r="F66" s="111"/>
      <c r="G66" s="111"/>
    </row>
  </sheetData>
  <mergeCells count="6">
    <mergeCell ref="A2:D2"/>
    <mergeCell ref="A6:E6"/>
    <mergeCell ref="S64:T64"/>
    <mergeCell ref="A66:G66"/>
    <mergeCell ref="A7:E7"/>
    <mergeCell ref="A65:G65"/>
  </mergeCells>
  <hyperlinks>
    <hyperlink ref="Z53" r:id="rId1"/>
    <hyperlink ref="Z23" r:id="rId2"/>
    <hyperlink ref="Z25" r:id="rId3"/>
    <hyperlink ref="Z24" r:id="rId4"/>
    <hyperlink ref="Z32" r:id="rId5"/>
    <hyperlink ref="Z31" r:id="rId6"/>
    <hyperlink ref="Z11" r:id="rId7"/>
    <hyperlink ref="Z16" r:id="rId8"/>
    <hyperlink ref="Z17" r:id="rId9"/>
    <hyperlink ref="Z19" r:id="rId10"/>
    <hyperlink ref="Z36" r:id="rId11"/>
    <hyperlink ref="Z18" r:id="rId12"/>
    <hyperlink ref="Z46" r:id="rId13"/>
    <hyperlink ref="Z26" r:id="rId14"/>
    <hyperlink ref="Z43" r:id="rId15"/>
    <hyperlink ref="Z38" r:id="rId16"/>
  </hyperlinks>
  <pageMargins left="0.7" right="0.7" top="0.75" bottom="0.75" header="0.3" footer="0.3"/>
  <pageSetup paperSize="5" scale="65" orientation="landscape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showGridLines="0" zoomScaleNormal="100" workbookViewId="0">
      <pane ySplit="8" topLeftCell="A30" activePane="bottomLeft" state="frozen"/>
      <selection pane="bottomLeft" activeCell="A7" sqref="A7:E7"/>
    </sheetView>
  </sheetViews>
  <sheetFormatPr defaultRowHeight="12" x14ac:dyDescent="0.2"/>
  <cols>
    <col min="1" max="1" width="9.42578125" style="4" customWidth="1"/>
    <col min="2" max="2" width="10.42578125" style="4" customWidth="1"/>
    <col min="3" max="3" width="13.28515625" style="4" customWidth="1"/>
    <col min="4" max="4" width="11.42578125" style="4" customWidth="1"/>
    <col min="5" max="6" width="19.7109375" style="1" customWidth="1"/>
    <col min="7" max="7" width="13" style="4" customWidth="1"/>
    <col min="8" max="8" width="12.28515625" style="4" customWidth="1"/>
    <col min="9" max="9" width="7" style="4" bestFit="1" customWidth="1"/>
    <col min="10" max="10" width="8.7109375" style="4" customWidth="1"/>
    <col min="11" max="11" width="14.5703125" style="4" customWidth="1"/>
    <col min="12" max="12" width="7.28515625" style="4" bestFit="1" customWidth="1"/>
    <col min="13" max="13" width="18.140625" style="4" customWidth="1"/>
    <col min="14" max="14" width="17.28515625" style="1" bestFit="1" customWidth="1"/>
    <col min="15" max="15" width="17" style="1" customWidth="1"/>
    <col min="16" max="16" width="16.5703125" style="1" customWidth="1"/>
    <col min="17" max="17" width="13.5703125" style="16" customWidth="1"/>
    <col min="18" max="18" width="12.140625" style="16" customWidth="1"/>
    <col min="19" max="19" width="14.85546875" style="1" customWidth="1"/>
    <col min="20" max="20" width="13.28515625" style="4" customWidth="1"/>
    <col min="21" max="21" width="21.42578125" style="1" customWidth="1"/>
    <col min="22" max="22" width="15.28515625" style="1" customWidth="1"/>
    <col min="23" max="23" width="16.7109375" style="1" customWidth="1"/>
    <col min="24" max="24" width="28.5703125" style="1" customWidth="1"/>
    <col min="25" max="16384" width="9.140625" style="1"/>
  </cols>
  <sheetData>
    <row r="1" spans="1:26" customFormat="1" ht="15" x14ac:dyDescent="0.25">
      <c r="A1" s="5"/>
      <c r="B1" s="5"/>
      <c r="C1" s="5"/>
      <c r="D1" s="5"/>
      <c r="E1" s="5"/>
      <c r="G1" s="5"/>
      <c r="H1" s="5"/>
      <c r="I1" s="5"/>
      <c r="J1" s="5"/>
      <c r="K1" s="5"/>
      <c r="L1" s="5"/>
      <c r="M1" s="5"/>
      <c r="P1" s="5"/>
      <c r="Q1" s="15"/>
      <c r="R1" s="15"/>
      <c r="S1" s="5"/>
      <c r="T1" s="5"/>
      <c r="V1" s="5"/>
    </row>
    <row r="2" spans="1:26" customFormat="1" ht="18" customHeight="1" x14ac:dyDescent="0.25">
      <c r="A2" s="108"/>
      <c r="B2" s="108"/>
      <c r="C2" s="108"/>
      <c r="D2" s="108"/>
      <c r="E2" s="8" t="s">
        <v>29</v>
      </c>
      <c r="F2" s="9"/>
      <c r="G2" s="9"/>
      <c r="H2" s="9"/>
      <c r="I2" s="9"/>
      <c r="J2" s="9"/>
      <c r="K2" s="10"/>
      <c r="L2" s="5"/>
      <c r="M2" s="5"/>
      <c r="R2" s="5"/>
      <c r="T2" s="5"/>
      <c r="V2" s="5"/>
    </row>
    <row r="3" spans="1:26" customFormat="1" ht="18" customHeight="1" x14ac:dyDescent="0.25">
      <c r="A3" s="6"/>
      <c r="B3" s="6"/>
      <c r="C3" s="6"/>
      <c r="D3" s="6"/>
      <c r="E3" s="8" t="s">
        <v>30</v>
      </c>
      <c r="F3" s="9"/>
      <c r="G3" s="9"/>
      <c r="H3" s="9"/>
      <c r="I3" s="9"/>
      <c r="J3" s="9"/>
      <c r="K3" s="10"/>
      <c r="L3" s="5"/>
      <c r="M3" s="5"/>
      <c r="R3" s="5"/>
      <c r="T3" s="5"/>
      <c r="V3" s="5"/>
    </row>
    <row r="4" spans="1:26" customFormat="1" ht="18" customHeight="1" x14ac:dyDescent="0.25">
      <c r="A4" s="6"/>
      <c r="B4" s="6"/>
      <c r="C4" s="6"/>
      <c r="D4" s="6"/>
      <c r="E4" s="8" t="s">
        <v>102</v>
      </c>
      <c r="F4" s="9"/>
      <c r="G4" s="9"/>
      <c r="H4" s="9"/>
      <c r="I4" s="9"/>
      <c r="J4" s="9"/>
      <c r="K4" s="10"/>
      <c r="L4" s="5"/>
      <c r="M4" s="5"/>
      <c r="R4" s="5"/>
      <c r="T4" s="5"/>
      <c r="V4" s="5"/>
    </row>
    <row r="5" spans="1:26" customFormat="1" ht="18" x14ac:dyDescent="0.25">
      <c r="A5" s="6"/>
      <c r="B5" s="6"/>
      <c r="C5" s="6"/>
      <c r="D5" s="6"/>
      <c r="F5" s="7"/>
      <c r="G5" s="5"/>
      <c r="H5" s="5"/>
      <c r="I5" s="5"/>
      <c r="K5" s="5"/>
      <c r="L5" s="5"/>
      <c r="M5" s="5"/>
      <c r="R5" s="5"/>
      <c r="T5" s="5"/>
      <c r="V5" s="5"/>
    </row>
    <row r="6" spans="1:26" customFormat="1" ht="22.5" customHeight="1" x14ac:dyDescent="0.25">
      <c r="A6" s="109"/>
      <c r="B6" s="109"/>
      <c r="C6" s="109"/>
      <c r="D6" s="109"/>
      <c r="E6" s="109"/>
      <c r="F6" s="7"/>
      <c r="G6" s="5"/>
      <c r="H6" s="5"/>
      <c r="I6" s="5"/>
      <c r="K6" s="5"/>
      <c r="L6" s="5"/>
      <c r="M6" s="5"/>
      <c r="R6" s="5"/>
      <c r="T6" s="5"/>
      <c r="V6" s="5"/>
    </row>
    <row r="7" spans="1:26" s="37" customFormat="1" ht="16.5" customHeight="1" x14ac:dyDescent="0.25">
      <c r="A7" s="112" t="s">
        <v>447</v>
      </c>
      <c r="B7" s="112"/>
      <c r="C7" s="112"/>
      <c r="D7" s="112"/>
      <c r="E7" s="112"/>
      <c r="G7" s="38"/>
      <c r="H7" s="38"/>
      <c r="I7" s="38"/>
      <c r="J7" s="38"/>
      <c r="K7" s="38"/>
      <c r="L7" s="38"/>
      <c r="M7" s="38"/>
      <c r="P7" s="38"/>
      <c r="Q7" s="39"/>
      <c r="R7" s="39"/>
      <c r="S7" s="38"/>
      <c r="T7" s="38"/>
      <c r="V7" s="38"/>
    </row>
    <row r="8" spans="1:26" s="2" customFormat="1" ht="66.75" customHeight="1" x14ac:dyDescent="0.2">
      <c r="A8" s="52" t="s">
        <v>35</v>
      </c>
      <c r="B8" s="52" t="s">
        <v>1</v>
      </c>
      <c r="C8" s="53" t="s">
        <v>23</v>
      </c>
      <c r="D8" s="52" t="s">
        <v>34</v>
      </c>
      <c r="E8" s="53" t="s">
        <v>16</v>
      </c>
      <c r="F8" s="53" t="s">
        <v>17</v>
      </c>
      <c r="G8" s="53" t="s">
        <v>2</v>
      </c>
      <c r="H8" s="53" t="s">
        <v>3</v>
      </c>
      <c r="I8" s="53" t="s">
        <v>25</v>
      </c>
      <c r="J8" s="53" t="s">
        <v>4</v>
      </c>
      <c r="K8" s="53" t="s">
        <v>5</v>
      </c>
      <c r="L8" s="53" t="s">
        <v>6</v>
      </c>
      <c r="M8" s="53" t="s">
        <v>14</v>
      </c>
      <c r="N8" s="53" t="s">
        <v>18</v>
      </c>
      <c r="O8" s="53" t="s">
        <v>19</v>
      </c>
      <c r="P8" s="53" t="s">
        <v>33</v>
      </c>
      <c r="Q8" s="54" t="s">
        <v>27</v>
      </c>
      <c r="R8" s="54" t="s">
        <v>32</v>
      </c>
      <c r="S8" s="53" t="s">
        <v>15</v>
      </c>
      <c r="T8" s="53" t="s">
        <v>28</v>
      </c>
      <c r="U8" s="53" t="s">
        <v>7</v>
      </c>
      <c r="V8" s="53" t="s">
        <v>8</v>
      </c>
      <c r="W8" s="53" t="s">
        <v>9</v>
      </c>
      <c r="X8" s="53" t="s">
        <v>10</v>
      </c>
    </row>
    <row r="9" spans="1:26" s="31" customFormat="1" ht="9" customHeight="1" x14ac:dyDescent="0.2">
      <c r="A9" s="19"/>
      <c r="B9" s="19"/>
      <c r="C9" s="19"/>
      <c r="D9" s="23"/>
      <c r="E9" s="24"/>
      <c r="F9" s="24"/>
      <c r="G9" s="19"/>
      <c r="H9" s="19"/>
      <c r="I9" s="19"/>
      <c r="J9" s="19"/>
      <c r="K9" s="25"/>
      <c r="L9" s="28"/>
      <c r="M9" s="25"/>
      <c r="N9" s="26"/>
      <c r="O9" s="14"/>
      <c r="P9" s="24"/>
      <c r="Q9" s="24"/>
      <c r="R9" s="24"/>
      <c r="S9" s="23"/>
      <c r="T9" s="23"/>
      <c r="U9" s="35"/>
      <c r="V9" s="19"/>
      <c r="W9" s="24"/>
      <c r="X9" s="24"/>
      <c r="Y9" s="24"/>
      <c r="Z9" s="24"/>
    </row>
    <row r="10" spans="1:26" s="83" customFormat="1" ht="24" customHeight="1" x14ac:dyDescent="0.2">
      <c r="A10" s="79">
        <v>18607</v>
      </c>
      <c r="B10" s="79">
        <v>17610</v>
      </c>
      <c r="C10" s="71" t="s">
        <v>261</v>
      </c>
      <c r="D10" s="80">
        <v>43384</v>
      </c>
      <c r="E10" s="81" t="s">
        <v>124</v>
      </c>
      <c r="F10" s="81" t="s">
        <v>125</v>
      </c>
      <c r="G10" s="71" t="s">
        <v>126</v>
      </c>
      <c r="H10" s="71" t="s">
        <v>127</v>
      </c>
      <c r="I10" s="71">
        <v>76354</v>
      </c>
      <c r="J10" s="71">
        <v>2</v>
      </c>
      <c r="K10" s="71" t="s">
        <v>46</v>
      </c>
      <c r="L10" s="71">
        <v>40</v>
      </c>
      <c r="M10" s="71" t="s">
        <v>0</v>
      </c>
      <c r="N10" s="82">
        <v>107475</v>
      </c>
      <c r="O10" s="82">
        <v>102278</v>
      </c>
      <c r="P10" s="82">
        <v>1990000</v>
      </c>
      <c r="Q10" s="87">
        <v>43326</v>
      </c>
      <c r="R10" s="87">
        <v>43476</v>
      </c>
      <c r="S10" s="88" t="s">
        <v>215</v>
      </c>
      <c r="T10" s="89">
        <v>3</v>
      </c>
      <c r="U10" s="71" t="s">
        <v>128</v>
      </c>
      <c r="V10" s="71" t="s">
        <v>129</v>
      </c>
      <c r="W10" s="71" t="s">
        <v>130</v>
      </c>
      <c r="X10" s="78" t="s">
        <v>131</v>
      </c>
    </row>
    <row r="11" spans="1:26" s="57" customFormat="1" ht="25.5" customHeight="1" x14ac:dyDescent="0.2">
      <c r="A11" s="64"/>
      <c r="B11" s="64"/>
      <c r="C11" s="64"/>
      <c r="D11" s="65"/>
      <c r="E11" s="66"/>
      <c r="F11" s="66"/>
      <c r="G11" s="64"/>
      <c r="H11" s="64"/>
      <c r="I11" s="64"/>
      <c r="J11" s="64"/>
      <c r="K11" s="67" t="s">
        <v>22</v>
      </c>
      <c r="L11" s="68">
        <f>SUM(L6:L10)</f>
        <v>40</v>
      </c>
      <c r="M11" s="69" t="s">
        <v>47</v>
      </c>
      <c r="N11" s="70">
        <f>SUM(N6:N10)</f>
        <v>107475</v>
      </c>
      <c r="O11" s="70">
        <f>SUM(O6:O10)</f>
        <v>102278</v>
      </c>
      <c r="P11" s="70">
        <f>SUM(P6:P10)</f>
        <v>1990000</v>
      </c>
      <c r="Q11" s="65"/>
      <c r="R11" s="65"/>
      <c r="S11" s="70"/>
      <c r="T11" s="64"/>
      <c r="U11" s="66"/>
      <c r="V11" s="64"/>
      <c r="W11" s="64"/>
      <c r="X11" s="66"/>
    </row>
    <row r="12" spans="1:26" s="57" customFormat="1" ht="9.75" customHeight="1" x14ac:dyDescent="0.2">
      <c r="A12" s="64"/>
      <c r="B12" s="64"/>
      <c r="C12" s="64"/>
      <c r="D12" s="65"/>
      <c r="E12" s="66"/>
      <c r="F12" s="66"/>
      <c r="G12" s="64"/>
      <c r="H12" s="64"/>
      <c r="I12" s="64"/>
      <c r="J12" s="64"/>
      <c r="K12" s="67"/>
      <c r="L12" s="68"/>
      <c r="M12" s="69"/>
      <c r="N12" s="70"/>
      <c r="O12" s="70"/>
      <c r="P12" s="70"/>
      <c r="Q12" s="65"/>
      <c r="R12" s="65"/>
      <c r="S12" s="70"/>
      <c r="T12" s="64"/>
      <c r="U12" s="66"/>
      <c r="V12" s="64"/>
      <c r="W12" s="64"/>
      <c r="X12" s="66"/>
    </row>
    <row r="13" spans="1:26" s="77" customFormat="1" ht="24" x14ac:dyDescent="0.2">
      <c r="A13" s="71">
        <v>18600</v>
      </c>
      <c r="B13" s="71">
        <v>17426</v>
      </c>
      <c r="C13" s="71" t="s">
        <v>261</v>
      </c>
      <c r="D13" s="72">
        <v>43384</v>
      </c>
      <c r="E13" s="73" t="s">
        <v>249</v>
      </c>
      <c r="F13" s="73" t="s">
        <v>250</v>
      </c>
      <c r="G13" s="71" t="s">
        <v>108</v>
      </c>
      <c r="H13" s="71" t="s">
        <v>109</v>
      </c>
      <c r="I13" s="71">
        <v>75181</v>
      </c>
      <c r="J13" s="71">
        <v>3</v>
      </c>
      <c r="K13" s="71" t="s">
        <v>26</v>
      </c>
      <c r="L13" s="71">
        <v>220</v>
      </c>
      <c r="M13" s="71" t="s">
        <v>0</v>
      </c>
      <c r="N13" s="74">
        <v>1422455</v>
      </c>
      <c r="O13" s="74">
        <v>1422455</v>
      </c>
      <c r="P13" s="74">
        <v>19950000</v>
      </c>
      <c r="Q13" s="75">
        <v>43325</v>
      </c>
      <c r="R13" s="75">
        <v>43475</v>
      </c>
      <c r="S13" s="76">
        <v>20000000</v>
      </c>
      <c r="T13" s="71">
        <v>3</v>
      </c>
      <c r="U13" s="73" t="s">
        <v>251</v>
      </c>
      <c r="V13" s="71" t="s">
        <v>111</v>
      </c>
      <c r="W13" s="71" t="s">
        <v>112</v>
      </c>
      <c r="X13" s="33" t="s">
        <v>113</v>
      </c>
    </row>
    <row r="14" spans="1:26" s="77" customFormat="1" ht="24" x14ac:dyDescent="0.2">
      <c r="A14" s="71">
        <v>18614</v>
      </c>
      <c r="B14" s="71">
        <v>17602</v>
      </c>
      <c r="C14" s="71" t="s">
        <v>261</v>
      </c>
      <c r="D14" s="72">
        <v>43181</v>
      </c>
      <c r="E14" s="73" t="s">
        <v>106</v>
      </c>
      <c r="F14" s="73" t="s">
        <v>107</v>
      </c>
      <c r="G14" s="71" t="s">
        <v>108</v>
      </c>
      <c r="H14" s="71" t="s">
        <v>109</v>
      </c>
      <c r="I14" s="71">
        <v>75180</v>
      </c>
      <c r="J14" s="71">
        <v>3</v>
      </c>
      <c r="K14" s="71" t="s">
        <v>26</v>
      </c>
      <c r="L14" s="71">
        <v>221</v>
      </c>
      <c r="M14" s="71" t="s">
        <v>0</v>
      </c>
      <c r="N14" s="74">
        <v>1314707</v>
      </c>
      <c r="O14" s="74">
        <v>1314707</v>
      </c>
      <c r="P14" s="74">
        <v>20000000</v>
      </c>
      <c r="Q14" s="75">
        <v>43117</v>
      </c>
      <c r="R14" s="75">
        <v>43267</v>
      </c>
      <c r="S14" s="76">
        <v>20000000</v>
      </c>
      <c r="T14" s="71">
        <v>3</v>
      </c>
      <c r="U14" s="73" t="s">
        <v>110</v>
      </c>
      <c r="V14" s="71" t="s">
        <v>111</v>
      </c>
      <c r="W14" s="71" t="s">
        <v>112</v>
      </c>
      <c r="X14" s="33" t="s">
        <v>113</v>
      </c>
    </row>
    <row r="15" spans="1:26" s="77" customFormat="1" ht="24" x14ac:dyDescent="0.2">
      <c r="A15" s="71">
        <v>18617</v>
      </c>
      <c r="B15" s="71"/>
      <c r="C15" s="71" t="s">
        <v>262</v>
      </c>
      <c r="D15" s="72">
        <v>43384</v>
      </c>
      <c r="E15" s="73" t="s">
        <v>303</v>
      </c>
      <c r="F15" s="73" t="s">
        <v>304</v>
      </c>
      <c r="G15" s="71" t="s">
        <v>109</v>
      </c>
      <c r="H15" s="71" t="s">
        <v>109</v>
      </c>
      <c r="I15" s="71">
        <v>75228</v>
      </c>
      <c r="J15" s="71">
        <v>3</v>
      </c>
      <c r="K15" s="71" t="s">
        <v>46</v>
      </c>
      <c r="L15" s="71">
        <v>196</v>
      </c>
      <c r="M15" s="71" t="s">
        <v>0</v>
      </c>
      <c r="N15" s="74">
        <v>698116</v>
      </c>
      <c r="O15" s="74">
        <v>0</v>
      </c>
      <c r="P15" s="74">
        <v>0</v>
      </c>
      <c r="Q15" s="75">
        <v>43327</v>
      </c>
      <c r="R15" s="75">
        <v>43477</v>
      </c>
      <c r="S15" s="76">
        <v>12000000</v>
      </c>
      <c r="T15" s="71">
        <v>3</v>
      </c>
      <c r="U15" s="73" t="s">
        <v>305</v>
      </c>
      <c r="V15" s="71" t="s">
        <v>306</v>
      </c>
      <c r="W15" s="71" t="s">
        <v>307</v>
      </c>
      <c r="X15" s="33" t="s">
        <v>308</v>
      </c>
    </row>
    <row r="16" spans="1:26" s="77" customFormat="1" ht="21.75" customHeight="1" x14ac:dyDescent="0.2">
      <c r="A16" s="71">
        <v>18619</v>
      </c>
      <c r="B16" s="71"/>
      <c r="C16" s="71" t="s">
        <v>370</v>
      </c>
      <c r="D16" s="72">
        <v>43440</v>
      </c>
      <c r="E16" s="73" t="s">
        <v>440</v>
      </c>
      <c r="F16" s="73" t="s">
        <v>444</v>
      </c>
      <c r="G16" s="71" t="s">
        <v>220</v>
      </c>
      <c r="H16" s="71" t="s">
        <v>221</v>
      </c>
      <c r="I16" s="71">
        <v>75069</v>
      </c>
      <c r="J16" s="71">
        <v>3</v>
      </c>
      <c r="K16" s="71" t="s">
        <v>46</v>
      </c>
      <c r="L16" s="71">
        <v>150</v>
      </c>
      <c r="M16" s="71" t="s">
        <v>0</v>
      </c>
      <c r="N16" s="74">
        <v>534132</v>
      </c>
      <c r="O16" s="74">
        <v>0</v>
      </c>
      <c r="P16" s="74">
        <v>0</v>
      </c>
      <c r="Q16" s="75" t="s">
        <v>48</v>
      </c>
      <c r="R16" s="75" t="s">
        <v>48</v>
      </c>
      <c r="S16" s="76" t="s">
        <v>48</v>
      </c>
      <c r="T16" s="71" t="s">
        <v>48</v>
      </c>
      <c r="U16" s="73" t="s">
        <v>445</v>
      </c>
      <c r="V16" s="71" t="s">
        <v>441</v>
      </c>
      <c r="W16" s="71" t="s">
        <v>442</v>
      </c>
      <c r="X16" s="78" t="s">
        <v>443</v>
      </c>
    </row>
    <row r="17" spans="1:24" s="57" customFormat="1" ht="25.5" customHeight="1" x14ac:dyDescent="0.2">
      <c r="A17" s="64"/>
      <c r="B17" s="64"/>
      <c r="C17" s="64"/>
      <c r="D17" s="65"/>
      <c r="E17" s="66"/>
      <c r="F17" s="66"/>
      <c r="G17" s="64"/>
      <c r="H17" s="64"/>
      <c r="I17" s="64"/>
      <c r="J17" s="64"/>
      <c r="K17" s="67" t="s">
        <v>22</v>
      </c>
      <c r="L17" s="68">
        <f>SUM(L13:L16)</f>
        <v>787</v>
      </c>
      <c r="M17" s="69" t="s">
        <v>47</v>
      </c>
      <c r="N17" s="70">
        <f>SUM(N13:N16)</f>
        <v>3969410</v>
      </c>
      <c r="O17" s="70">
        <f>SUM(O13:O16)</f>
        <v>2737162</v>
      </c>
      <c r="P17" s="70">
        <f>SUM(P13:P16)</f>
        <v>39950000</v>
      </c>
      <c r="Q17" s="65"/>
      <c r="R17" s="65"/>
      <c r="S17" s="70"/>
      <c r="T17" s="64"/>
      <c r="U17" s="66"/>
      <c r="V17" s="64"/>
      <c r="W17" s="64"/>
      <c r="X17" s="66"/>
    </row>
    <row r="18" spans="1:24" s="57" customFormat="1" ht="9.75" customHeight="1" x14ac:dyDescent="0.2">
      <c r="A18" s="64"/>
      <c r="B18" s="64"/>
      <c r="C18" s="64"/>
      <c r="D18" s="65"/>
      <c r="E18" s="66"/>
      <c r="F18" s="66"/>
      <c r="G18" s="64"/>
      <c r="H18" s="64"/>
      <c r="I18" s="64"/>
      <c r="J18" s="64"/>
      <c r="K18" s="67"/>
      <c r="L18" s="68"/>
      <c r="M18" s="69"/>
      <c r="N18" s="70"/>
      <c r="O18" s="70"/>
      <c r="P18" s="70"/>
      <c r="Q18" s="65"/>
      <c r="R18" s="65"/>
      <c r="S18" s="70"/>
      <c r="T18" s="64"/>
      <c r="U18" s="66"/>
      <c r="V18" s="64"/>
      <c r="W18" s="64"/>
      <c r="X18" s="66"/>
    </row>
    <row r="19" spans="1:24" s="77" customFormat="1" ht="24" x14ac:dyDescent="0.2">
      <c r="A19" s="71">
        <v>18604</v>
      </c>
      <c r="B19" s="71">
        <v>17603</v>
      </c>
      <c r="C19" s="71" t="s">
        <v>261</v>
      </c>
      <c r="D19" s="72">
        <v>43244</v>
      </c>
      <c r="E19" s="73" t="s">
        <v>116</v>
      </c>
      <c r="F19" s="73" t="s">
        <v>117</v>
      </c>
      <c r="G19" s="71" t="s">
        <v>118</v>
      </c>
      <c r="H19" s="71" t="s">
        <v>119</v>
      </c>
      <c r="I19" s="71">
        <v>77532</v>
      </c>
      <c r="J19" s="71">
        <v>6</v>
      </c>
      <c r="K19" s="71" t="s">
        <v>46</v>
      </c>
      <c r="L19" s="71">
        <v>86</v>
      </c>
      <c r="M19" s="71" t="s">
        <v>0</v>
      </c>
      <c r="N19" s="74">
        <v>418378</v>
      </c>
      <c r="O19" s="74">
        <v>390778</v>
      </c>
      <c r="P19" s="74">
        <v>7000000</v>
      </c>
      <c r="Q19" s="75">
        <v>43168</v>
      </c>
      <c r="R19" s="75">
        <v>43318</v>
      </c>
      <c r="S19" s="76">
        <v>8800000</v>
      </c>
      <c r="T19" s="71">
        <v>3</v>
      </c>
      <c r="U19" s="73" t="s">
        <v>120</v>
      </c>
      <c r="V19" s="71" t="s">
        <v>121</v>
      </c>
      <c r="W19" s="71" t="s">
        <v>122</v>
      </c>
      <c r="X19" s="78" t="s">
        <v>123</v>
      </c>
    </row>
    <row r="20" spans="1:24" s="77" customFormat="1" x14ac:dyDescent="0.2">
      <c r="A20" s="71">
        <v>18606</v>
      </c>
      <c r="B20" s="71">
        <v>17609</v>
      </c>
      <c r="C20" s="71" t="s">
        <v>261</v>
      </c>
      <c r="D20" s="72">
        <v>43384</v>
      </c>
      <c r="E20" s="73" t="s">
        <v>132</v>
      </c>
      <c r="F20" s="73" t="s">
        <v>133</v>
      </c>
      <c r="G20" s="71" t="s">
        <v>134</v>
      </c>
      <c r="H20" s="71" t="s">
        <v>119</v>
      </c>
      <c r="I20" s="71">
        <v>77521</v>
      </c>
      <c r="J20" s="71">
        <v>6</v>
      </c>
      <c r="K20" s="71" t="s">
        <v>46</v>
      </c>
      <c r="L20" s="71">
        <v>62</v>
      </c>
      <c r="M20" s="71" t="s">
        <v>0</v>
      </c>
      <c r="N20" s="74">
        <v>152626</v>
      </c>
      <c r="O20" s="74">
        <v>118454</v>
      </c>
      <c r="P20" s="74">
        <v>2610000</v>
      </c>
      <c r="Q20" s="87">
        <v>43326</v>
      </c>
      <c r="R20" s="87">
        <v>43476</v>
      </c>
      <c r="S20" s="88" t="s">
        <v>215</v>
      </c>
      <c r="T20" s="89">
        <v>3</v>
      </c>
      <c r="U20" s="73" t="s">
        <v>135</v>
      </c>
      <c r="V20" s="71" t="s">
        <v>129</v>
      </c>
      <c r="W20" s="71" t="s">
        <v>130</v>
      </c>
      <c r="X20" s="78" t="s">
        <v>131</v>
      </c>
    </row>
    <row r="21" spans="1:24" s="77" customFormat="1" ht="24" x14ac:dyDescent="0.2">
      <c r="A21" s="71">
        <v>18613</v>
      </c>
      <c r="B21" s="71">
        <v>17618</v>
      </c>
      <c r="C21" s="71" t="s">
        <v>261</v>
      </c>
      <c r="D21" s="72">
        <v>43384</v>
      </c>
      <c r="E21" s="73" t="s">
        <v>136</v>
      </c>
      <c r="F21" s="73" t="s">
        <v>137</v>
      </c>
      <c r="G21" s="71" t="s">
        <v>138</v>
      </c>
      <c r="H21" s="71" t="s">
        <v>139</v>
      </c>
      <c r="I21" s="71">
        <v>78102</v>
      </c>
      <c r="J21" s="71">
        <v>6</v>
      </c>
      <c r="K21" s="71" t="s">
        <v>46</v>
      </c>
      <c r="L21" s="71">
        <v>92</v>
      </c>
      <c r="M21" s="71" t="s">
        <v>0</v>
      </c>
      <c r="N21" s="74">
        <v>302856</v>
      </c>
      <c r="O21" s="74">
        <v>293791</v>
      </c>
      <c r="P21" s="74">
        <v>4260000</v>
      </c>
      <c r="Q21" s="87">
        <v>43326</v>
      </c>
      <c r="R21" s="87">
        <v>43476</v>
      </c>
      <c r="S21" s="88" t="s">
        <v>215</v>
      </c>
      <c r="T21" s="89">
        <v>3</v>
      </c>
      <c r="U21" s="73" t="s">
        <v>140</v>
      </c>
      <c r="V21" s="71" t="s">
        <v>129</v>
      </c>
      <c r="W21" s="71" t="s">
        <v>130</v>
      </c>
      <c r="X21" s="78" t="s">
        <v>131</v>
      </c>
    </row>
    <row r="22" spans="1:24" s="77" customFormat="1" ht="36" x14ac:dyDescent="0.2">
      <c r="A22" s="71">
        <v>18618</v>
      </c>
      <c r="B22" s="71"/>
      <c r="C22" s="71" t="s">
        <v>439</v>
      </c>
      <c r="D22" s="72">
        <v>43440</v>
      </c>
      <c r="E22" s="73" t="s">
        <v>371</v>
      </c>
      <c r="F22" s="73" t="s">
        <v>376</v>
      </c>
      <c r="G22" s="71" t="s">
        <v>263</v>
      </c>
      <c r="H22" s="71" t="s">
        <v>119</v>
      </c>
      <c r="I22" s="71">
        <v>77014</v>
      </c>
      <c r="J22" s="71">
        <v>6</v>
      </c>
      <c r="K22" s="71" t="s">
        <v>26</v>
      </c>
      <c r="L22" s="71">
        <v>240</v>
      </c>
      <c r="M22" s="71" t="s">
        <v>0</v>
      </c>
      <c r="N22" s="107" t="s">
        <v>48</v>
      </c>
      <c r="O22" s="107" t="s">
        <v>48</v>
      </c>
      <c r="P22" s="107" t="s">
        <v>48</v>
      </c>
      <c r="Q22" s="75" t="s">
        <v>48</v>
      </c>
      <c r="R22" s="75" t="s">
        <v>48</v>
      </c>
      <c r="S22" s="76" t="s">
        <v>48</v>
      </c>
      <c r="T22" s="71" t="s">
        <v>48</v>
      </c>
      <c r="U22" s="73" t="s">
        <v>372</v>
      </c>
      <c r="V22" s="71" t="s">
        <v>373</v>
      </c>
      <c r="W22" s="71" t="s">
        <v>374</v>
      </c>
      <c r="X22" s="78" t="s">
        <v>375</v>
      </c>
    </row>
    <row r="23" spans="1:24" s="57" customFormat="1" ht="25.5" customHeight="1" x14ac:dyDescent="0.2">
      <c r="A23" s="64"/>
      <c r="B23" s="64"/>
      <c r="C23" s="64"/>
      <c r="D23" s="65"/>
      <c r="E23" s="66"/>
      <c r="F23" s="66"/>
      <c r="G23" s="64"/>
      <c r="H23" s="64"/>
      <c r="I23" s="64"/>
      <c r="J23" s="64"/>
      <c r="K23" s="67" t="s">
        <v>22</v>
      </c>
      <c r="L23" s="68">
        <f>SUM(L19:L22)</f>
        <v>480</v>
      </c>
      <c r="M23" s="69" t="s">
        <v>47</v>
      </c>
      <c r="N23" s="70">
        <f>SUM(N19:N22)</f>
        <v>873860</v>
      </c>
      <c r="O23" s="70">
        <f>SUM(O19:O22)</f>
        <v>803023</v>
      </c>
      <c r="P23" s="70">
        <f>SUM(P19:P22)</f>
        <v>13870000</v>
      </c>
      <c r="Q23" s="65"/>
      <c r="R23" s="65"/>
      <c r="S23" s="70"/>
      <c r="T23" s="64"/>
      <c r="U23" s="66"/>
      <c r="V23" s="64"/>
      <c r="W23" s="64"/>
      <c r="X23" s="66"/>
    </row>
    <row r="24" spans="1:24" s="57" customFormat="1" ht="9.75" customHeight="1" x14ac:dyDescent="0.2">
      <c r="A24" s="64"/>
      <c r="B24" s="64"/>
      <c r="C24" s="64"/>
      <c r="D24" s="65"/>
      <c r="E24" s="66"/>
      <c r="F24" s="66"/>
      <c r="G24" s="64"/>
      <c r="H24" s="64"/>
      <c r="I24" s="64"/>
      <c r="J24" s="64"/>
      <c r="K24" s="67"/>
      <c r="L24" s="68"/>
      <c r="M24" s="69"/>
      <c r="N24" s="70"/>
      <c r="O24" s="70"/>
      <c r="P24" s="70"/>
      <c r="Q24" s="65"/>
      <c r="R24" s="65"/>
      <c r="S24" s="70"/>
      <c r="T24" s="64"/>
      <c r="U24" s="66"/>
      <c r="V24" s="64"/>
      <c r="W24" s="64"/>
      <c r="X24" s="66"/>
    </row>
    <row r="25" spans="1:24" s="63" customFormat="1" ht="24" x14ac:dyDescent="0.2">
      <c r="A25" s="58">
        <v>18601</v>
      </c>
      <c r="B25" s="71"/>
      <c r="C25" s="58" t="s">
        <v>261</v>
      </c>
      <c r="D25" s="59">
        <v>43279</v>
      </c>
      <c r="E25" s="60" t="s">
        <v>114</v>
      </c>
      <c r="F25" s="60" t="s">
        <v>97</v>
      </c>
      <c r="G25" s="58" t="s">
        <v>40</v>
      </c>
      <c r="H25" s="58" t="s">
        <v>41</v>
      </c>
      <c r="I25" s="58">
        <v>78741</v>
      </c>
      <c r="J25" s="58">
        <v>7</v>
      </c>
      <c r="K25" s="58" t="s">
        <v>46</v>
      </c>
      <c r="L25" s="58">
        <v>128</v>
      </c>
      <c r="M25" s="58" t="s">
        <v>0</v>
      </c>
      <c r="N25" s="61">
        <v>1034860</v>
      </c>
      <c r="O25" s="61">
        <v>1025043</v>
      </c>
      <c r="P25" s="61">
        <v>19000000</v>
      </c>
      <c r="Q25" s="75">
        <v>43325</v>
      </c>
      <c r="R25" s="75">
        <v>43475</v>
      </c>
      <c r="S25" s="62">
        <v>20000000</v>
      </c>
      <c r="T25" s="58">
        <v>3</v>
      </c>
      <c r="U25" s="60" t="s">
        <v>367</v>
      </c>
      <c r="V25" s="58" t="s">
        <v>98</v>
      </c>
      <c r="W25" s="58" t="s">
        <v>99</v>
      </c>
      <c r="X25" s="56" t="s">
        <v>100</v>
      </c>
    </row>
    <row r="26" spans="1:24" s="63" customFormat="1" ht="24" x14ac:dyDescent="0.2">
      <c r="A26" s="58">
        <v>18602</v>
      </c>
      <c r="B26" s="71"/>
      <c r="C26" s="58" t="s">
        <v>261</v>
      </c>
      <c r="D26" s="59">
        <v>43279</v>
      </c>
      <c r="E26" s="60" t="s">
        <v>115</v>
      </c>
      <c r="F26" s="60" t="s">
        <v>101</v>
      </c>
      <c r="G26" s="58" t="s">
        <v>40</v>
      </c>
      <c r="H26" s="58" t="s">
        <v>41</v>
      </c>
      <c r="I26" s="58">
        <v>78753</v>
      </c>
      <c r="J26" s="58">
        <v>7</v>
      </c>
      <c r="K26" s="58" t="s">
        <v>46</v>
      </c>
      <c r="L26" s="58">
        <v>176</v>
      </c>
      <c r="M26" s="58" t="s">
        <v>0</v>
      </c>
      <c r="N26" s="61">
        <v>993282</v>
      </c>
      <c r="O26" s="61">
        <v>979784</v>
      </c>
      <c r="P26" s="61">
        <v>16000000</v>
      </c>
      <c r="Q26" s="75">
        <v>43325</v>
      </c>
      <c r="R26" s="75">
        <v>43475</v>
      </c>
      <c r="S26" s="62">
        <v>20000000</v>
      </c>
      <c r="T26" s="58">
        <v>3</v>
      </c>
      <c r="U26" s="60" t="s">
        <v>368</v>
      </c>
      <c r="V26" s="58" t="s">
        <v>98</v>
      </c>
      <c r="W26" s="58" t="s">
        <v>99</v>
      </c>
      <c r="X26" s="56" t="s">
        <v>100</v>
      </c>
    </row>
    <row r="27" spans="1:24" s="77" customFormat="1" ht="24" x14ac:dyDescent="0.2">
      <c r="A27" s="71">
        <v>18605</v>
      </c>
      <c r="B27" s="71">
        <v>17608</v>
      </c>
      <c r="C27" s="71" t="s">
        <v>261</v>
      </c>
      <c r="D27" s="72">
        <v>43384</v>
      </c>
      <c r="E27" s="73" t="s">
        <v>141</v>
      </c>
      <c r="F27" s="73" t="s">
        <v>142</v>
      </c>
      <c r="G27" s="71" t="s">
        <v>143</v>
      </c>
      <c r="H27" s="71" t="s">
        <v>143</v>
      </c>
      <c r="I27" s="71">
        <v>78602</v>
      </c>
      <c r="J27" s="71">
        <v>7</v>
      </c>
      <c r="K27" s="71" t="s">
        <v>46</v>
      </c>
      <c r="L27" s="71">
        <v>48</v>
      </c>
      <c r="M27" s="71" t="s">
        <v>0</v>
      </c>
      <c r="N27" s="74">
        <v>162095</v>
      </c>
      <c r="O27" s="74">
        <v>157787</v>
      </c>
      <c r="P27" s="74">
        <v>2910000</v>
      </c>
      <c r="Q27" s="87">
        <v>43326</v>
      </c>
      <c r="R27" s="87">
        <v>43476</v>
      </c>
      <c r="S27" s="88" t="s">
        <v>215</v>
      </c>
      <c r="T27" s="89">
        <v>3</v>
      </c>
      <c r="U27" s="73" t="s">
        <v>144</v>
      </c>
      <c r="V27" s="71" t="s">
        <v>129</v>
      </c>
      <c r="W27" s="71" t="s">
        <v>130</v>
      </c>
      <c r="X27" s="78" t="s">
        <v>131</v>
      </c>
    </row>
    <row r="28" spans="1:24" s="77" customFormat="1" ht="24" x14ac:dyDescent="0.2">
      <c r="A28" s="71">
        <v>18608</v>
      </c>
      <c r="B28" s="71">
        <v>17613</v>
      </c>
      <c r="C28" s="71" t="s">
        <v>261</v>
      </c>
      <c r="D28" s="72">
        <v>43384</v>
      </c>
      <c r="E28" s="73" t="s">
        <v>145</v>
      </c>
      <c r="F28" s="73" t="s">
        <v>146</v>
      </c>
      <c r="G28" s="71" t="s">
        <v>147</v>
      </c>
      <c r="H28" s="71" t="s">
        <v>143</v>
      </c>
      <c r="I28" s="71">
        <v>78621</v>
      </c>
      <c r="J28" s="71">
        <v>7</v>
      </c>
      <c r="K28" s="71" t="s">
        <v>46</v>
      </c>
      <c r="L28" s="71">
        <v>28</v>
      </c>
      <c r="M28" s="71" t="s">
        <v>0</v>
      </c>
      <c r="N28" s="74">
        <v>80501</v>
      </c>
      <c r="O28" s="74">
        <v>78192</v>
      </c>
      <c r="P28" s="74">
        <v>1710000</v>
      </c>
      <c r="Q28" s="87">
        <v>43326</v>
      </c>
      <c r="R28" s="87">
        <v>43476</v>
      </c>
      <c r="S28" s="88" t="s">
        <v>215</v>
      </c>
      <c r="T28" s="89">
        <v>3</v>
      </c>
      <c r="U28" s="73" t="s">
        <v>148</v>
      </c>
      <c r="V28" s="71" t="s">
        <v>129</v>
      </c>
      <c r="W28" s="71" t="s">
        <v>130</v>
      </c>
      <c r="X28" s="78" t="s">
        <v>131</v>
      </c>
    </row>
    <row r="29" spans="1:24" s="77" customFormat="1" ht="24" x14ac:dyDescent="0.2">
      <c r="A29" s="71">
        <v>18615</v>
      </c>
      <c r="B29" s="71">
        <v>17625</v>
      </c>
      <c r="C29" s="71" t="s">
        <v>261</v>
      </c>
      <c r="D29" s="72">
        <v>43181</v>
      </c>
      <c r="E29" s="73" t="s">
        <v>149</v>
      </c>
      <c r="F29" s="73" t="s">
        <v>150</v>
      </c>
      <c r="G29" s="71" t="s">
        <v>143</v>
      </c>
      <c r="H29" s="71" t="s">
        <v>143</v>
      </c>
      <c r="I29" s="71">
        <v>78602</v>
      </c>
      <c r="J29" s="71">
        <v>7</v>
      </c>
      <c r="K29" s="71" t="s">
        <v>151</v>
      </c>
      <c r="L29" s="71">
        <v>140</v>
      </c>
      <c r="M29" s="71" t="s">
        <v>0</v>
      </c>
      <c r="N29" s="74">
        <v>845800</v>
      </c>
      <c r="O29" s="74">
        <v>650264</v>
      </c>
      <c r="P29" s="74">
        <v>13000000</v>
      </c>
      <c r="Q29" s="75">
        <v>43053</v>
      </c>
      <c r="R29" s="75">
        <v>43203</v>
      </c>
      <c r="S29" s="76">
        <v>13000000</v>
      </c>
      <c r="T29" s="71">
        <v>2</v>
      </c>
      <c r="U29" s="73" t="s">
        <v>152</v>
      </c>
      <c r="V29" s="71" t="s">
        <v>153</v>
      </c>
      <c r="W29" s="71" t="s">
        <v>154</v>
      </c>
      <c r="X29" s="33" t="s">
        <v>155</v>
      </c>
    </row>
    <row r="30" spans="1:24" s="57" customFormat="1" ht="25.5" customHeight="1" x14ac:dyDescent="0.2">
      <c r="A30" s="64"/>
      <c r="B30" s="64"/>
      <c r="C30" s="64"/>
      <c r="D30" s="65"/>
      <c r="E30" s="66"/>
      <c r="F30" s="66"/>
      <c r="G30" s="64"/>
      <c r="H30" s="64"/>
      <c r="I30" s="64"/>
      <c r="J30" s="64"/>
      <c r="K30" s="67" t="s">
        <v>22</v>
      </c>
      <c r="L30" s="68">
        <f>SUM(L25:L29)</f>
        <v>520</v>
      </c>
      <c r="M30" s="69" t="s">
        <v>47</v>
      </c>
      <c r="N30" s="70">
        <f>SUM(N25:N29)</f>
        <v>3116538</v>
      </c>
      <c r="O30" s="70">
        <f>SUM(O25:O29)</f>
        <v>2891070</v>
      </c>
      <c r="P30" s="70">
        <f>SUM(P25:P29)</f>
        <v>52620000</v>
      </c>
      <c r="Q30" s="65"/>
      <c r="R30" s="65"/>
      <c r="S30" s="70"/>
      <c r="T30" s="64"/>
      <c r="U30" s="66"/>
      <c r="V30" s="64"/>
      <c r="W30" s="64"/>
      <c r="X30" s="66"/>
    </row>
    <row r="31" spans="1:24" s="57" customFormat="1" ht="9.75" customHeight="1" x14ac:dyDescent="0.2">
      <c r="A31" s="64"/>
      <c r="B31" s="64"/>
      <c r="C31" s="64"/>
      <c r="D31" s="65"/>
      <c r="E31" s="66"/>
      <c r="F31" s="66"/>
      <c r="G31" s="64"/>
      <c r="H31" s="64"/>
      <c r="I31" s="64"/>
      <c r="J31" s="64"/>
      <c r="K31" s="67"/>
      <c r="L31" s="68"/>
      <c r="M31" s="69"/>
      <c r="N31" s="70"/>
      <c r="O31" s="70"/>
      <c r="P31" s="70"/>
      <c r="Q31" s="65"/>
      <c r="R31" s="65"/>
      <c r="S31" s="70"/>
      <c r="T31" s="64"/>
      <c r="U31" s="66"/>
      <c r="V31" s="64"/>
      <c r="W31" s="64"/>
      <c r="X31" s="66"/>
    </row>
    <row r="32" spans="1:24" s="77" customFormat="1" ht="24" x14ac:dyDescent="0.2">
      <c r="A32" s="71">
        <v>18609</v>
      </c>
      <c r="B32" s="71">
        <v>17614</v>
      </c>
      <c r="C32" s="71" t="s">
        <v>261</v>
      </c>
      <c r="D32" s="72">
        <v>43384</v>
      </c>
      <c r="E32" s="73" t="s">
        <v>156</v>
      </c>
      <c r="F32" s="73" t="s">
        <v>157</v>
      </c>
      <c r="G32" s="71" t="s">
        <v>158</v>
      </c>
      <c r="H32" s="71" t="s">
        <v>159</v>
      </c>
      <c r="I32" s="71">
        <v>76525</v>
      </c>
      <c r="J32" s="71">
        <v>8</v>
      </c>
      <c r="K32" s="71" t="s">
        <v>46</v>
      </c>
      <c r="L32" s="71">
        <v>18</v>
      </c>
      <c r="M32" s="71" t="s">
        <v>0</v>
      </c>
      <c r="N32" s="74">
        <v>48513</v>
      </c>
      <c r="O32" s="74">
        <v>47076</v>
      </c>
      <c r="P32" s="74">
        <v>1010000</v>
      </c>
      <c r="Q32" s="87">
        <v>43326</v>
      </c>
      <c r="R32" s="87">
        <v>43476</v>
      </c>
      <c r="S32" s="88" t="s">
        <v>215</v>
      </c>
      <c r="T32" s="89">
        <v>3</v>
      </c>
      <c r="U32" s="73" t="s">
        <v>160</v>
      </c>
      <c r="V32" s="71" t="s">
        <v>129</v>
      </c>
      <c r="W32" s="71" t="s">
        <v>130</v>
      </c>
      <c r="X32" s="78" t="s">
        <v>131</v>
      </c>
    </row>
    <row r="33" spans="1:24" s="77" customFormat="1" ht="24" x14ac:dyDescent="0.2">
      <c r="A33" s="71">
        <v>18612</v>
      </c>
      <c r="B33" s="71">
        <v>17617</v>
      </c>
      <c r="C33" s="71" t="s">
        <v>261</v>
      </c>
      <c r="D33" s="72">
        <v>43384</v>
      </c>
      <c r="E33" s="73" t="s">
        <v>161</v>
      </c>
      <c r="F33" s="73" t="s">
        <v>162</v>
      </c>
      <c r="G33" s="71" t="s">
        <v>163</v>
      </c>
      <c r="H33" s="71" t="s">
        <v>163</v>
      </c>
      <c r="I33" s="71">
        <v>76550</v>
      </c>
      <c r="J33" s="71">
        <v>8</v>
      </c>
      <c r="K33" s="71" t="s">
        <v>46</v>
      </c>
      <c r="L33" s="71">
        <v>24</v>
      </c>
      <c r="M33" s="71" t="s">
        <v>0</v>
      </c>
      <c r="N33" s="74">
        <v>101417</v>
      </c>
      <c r="O33" s="74">
        <v>99330</v>
      </c>
      <c r="P33" s="74">
        <v>1520000</v>
      </c>
      <c r="Q33" s="87">
        <v>43326</v>
      </c>
      <c r="R33" s="87">
        <v>43476</v>
      </c>
      <c r="S33" s="88" t="s">
        <v>215</v>
      </c>
      <c r="T33" s="89">
        <v>3</v>
      </c>
      <c r="U33" s="73" t="s">
        <v>164</v>
      </c>
      <c r="V33" s="71" t="s">
        <v>129</v>
      </c>
      <c r="W33" s="71" t="s">
        <v>130</v>
      </c>
      <c r="X33" s="78" t="s">
        <v>131</v>
      </c>
    </row>
    <row r="34" spans="1:24" s="31" customFormat="1" ht="25.5" customHeight="1" x14ac:dyDescent="0.2">
      <c r="A34" s="41"/>
      <c r="B34" s="41"/>
      <c r="C34" s="41"/>
      <c r="D34" s="42"/>
      <c r="E34" s="43"/>
      <c r="F34" s="43"/>
      <c r="G34" s="41"/>
      <c r="H34" s="41"/>
      <c r="I34" s="41"/>
      <c r="J34" s="41"/>
      <c r="K34" s="44" t="s">
        <v>22</v>
      </c>
      <c r="L34" s="45">
        <f>SUM(L32:L33)</f>
        <v>42</v>
      </c>
      <c r="M34" s="46" t="s">
        <v>47</v>
      </c>
      <c r="N34" s="47">
        <f>SUM(N32:N33)</f>
        <v>149930</v>
      </c>
      <c r="O34" s="47">
        <f>SUM(O32:O33)</f>
        <v>146406</v>
      </c>
      <c r="P34" s="47">
        <f>SUM(P32:P33)</f>
        <v>2530000</v>
      </c>
      <c r="Q34" s="42"/>
      <c r="R34" s="42"/>
      <c r="S34" s="47"/>
      <c r="T34" s="41"/>
      <c r="U34" s="43"/>
      <c r="V34" s="41"/>
      <c r="W34" s="41"/>
      <c r="X34" s="43"/>
    </row>
    <row r="35" spans="1:24" s="31" customFormat="1" ht="9.75" customHeight="1" x14ac:dyDescent="0.2">
      <c r="A35" s="41"/>
      <c r="B35" s="41"/>
      <c r="C35" s="41"/>
      <c r="D35" s="42"/>
      <c r="E35" s="43"/>
      <c r="F35" s="43"/>
      <c r="G35" s="41"/>
      <c r="H35" s="41"/>
      <c r="I35" s="41"/>
      <c r="J35" s="41"/>
      <c r="K35" s="44"/>
      <c r="L35" s="45"/>
      <c r="M35" s="46"/>
      <c r="N35" s="47"/>
      <c r="O35" s="47"/>
      <c r="P35" s="47"/>
      <c r="Q35" s="42"/>
      <c r="R35" s="42"/>
      <c r="S35" s="47"/>
      <c r="T35" s="41"/>
      <c r="U35" s="43"/>
      <c r="V35" s="41"/>
      <c r="W35" s="41"/>
      <c r="X35" s="43"/>
    </row>
    <row r="36" spans="1:24" s="91" customFormat="1" ht="24" x14ac:dyDescent="0.2">
      <c r="A36" s="71">
        <v>18610</v>
      </c>
      <c r="B36" s="71">
        <v>17615</v>
      </c>
      <c r="C36" s="84" t="s">
        <v>261</v>
      </c>
      <c r="D36" s="72">
        <v>43384</v>
      </c>
      <c r="E36" s="81" t="s">
        <v>165</v>
      </c>
      <c r="F36" s="81" t="s">
        <v>166</v>
      </c>
      <c r="G36" s="71" t="s">
        <v>167</v>
      </c>
      <c r="H36" s="71" t="s">
        <v>168</v>
      </c>
      <c r="I36" s="71">
        <v>78861</v>
      </c>
      <c r="J36" s="71">
        <v>9</v>
      </c>
      <c r="K36" s="71" t="s">
        <v>46</v>
      </c>
      <c r="L36" s="71">
        <v>40</v>
      </c>
      <c r="M36" s="85" t="s">
        <v>0</v>
      </c>
      <c r="N36" s="86">
        <v>122319</v>
      </c>
      <c r="O36" s="82">
        <v>118914</v>
      </c>
      <c r="P36" s="82">
        <v>2390000</v>
      </c>
      <c r="Q36" s="87">
        <v>43326</v>
      </c>
      <c r="R36" s="87">
        <v>43476</v>
      </c>
      <c r="S36" s="88" t="s">
        <v>215</v>
      </c>
      <c r="T36" s="89">
        <v>3</v>
      </c>
      <c r="U36" s="90" t="s">
        <v>169</v>
      </c>
      <c r="V36" s="71" t="s">
        <v>129</v>
      </c>
      <c r="W36" s="71" t="s">
        <v>130</v>
      </c>
      <c r="X36" s="78" t="s">
        <v>131</v>
      </c>
    </row>
    <row r="37" spans="1:24" s="91" customFormat="1" x14ac:dyDescent="0.2">
      <c r="A37" s="71">
        <v>18611</v>
      </c>
      <c r="B37" s="71">
        <v>17616</v>
      </c>
      <c r="C37" s="84" t="s">
        <v>261</v>
      </c>
      <c r="D37" s="72">
        <v>43384</v>
      </c>
      <c r="E37" s="81" t="s">
        <v>170</v>
      </c>
      <c r="F37" s="81" t="s">
        <v>171</v>
      </c>
      <c r="G37" s="71" t="s">
        <v>167</v>
      </c>
      <c r="H37" s="71" t="s">
        <v>168</v>
      </c>
      <c r="I37" s="71">
        <v>78861</v>
      </c>
      <c r="J37" s="71">
        <v>9</v>
      </c>
      <c r="K37" s="71" t="s">
        <v>46</v>
      </c>
      <c r="L37" s="71">
        <v>32</v>
      </c>
      <c r="M37" s="85" t="s">
        <v>0</v>
      </c>
      <c r="N37" s="86">
        <v>80567</v>
      </c>
      <c r="O37" s="82">
        <v>80082</v>
      </c>
      <c r="P37" s="82">
        <v>1600000</v>
      </c>
      <c r="Q37" s="87">
        <v>43326</v>
      </c>
      <c r="R37" s="87">
        <v>43476</v>
      </c>
      <c r="S37" s="88" t="s">
        <v>215</v>
      </c>
      <c r="T37" s="89">
        <v>3</v>
      </c>
      <c r="U37" s="90" t="s">
        <v>172</v>
      </c>
      <c r="V37" s="71" t="s">
        <v>129</v>
      </c>
      <c r="W37" s="71" t="s">
        <v>130</v>
      </c>
      <c r="X37" s="78" t="s">
        <v>131</v>
      </c>
    </row>
    <row r="38" spans="1:24" s="31" customFormat="1" ht="25.5" customHeight="1" x14ac:dyDescent="0.2">
      <c r="A38" s="41"/>
      <c r="B38" s="41"/>
      <c r="C38" s="41"/>
      <c r="D38" s="42"/>
      <c r="E38" s="43"/>
      <c r="F38" s="43"/>
      <c r="G38" s="41"/>
      <c r="H38" s="41"/>
      <c r="I38" s="41"/>
      <c r="J38" s="41"/>
      <c r="K38" s="44" t="s">
        <v>22</v>
      </c>
      <c r="L38" s="45">
        <f>SUM(L36:L37)</f>
        <v>72</v>
      </c>
      <c r="M38" s="46" t="s">
        <v>47</v>
      </c>
      <c r="N38" s="98">
        <f>SUM(N36:N37)</f>
        <v>202886</v>
      </c>
      <c r="O38" s="98">
        <f>SUM(O36:O37)</f>
        <v>198996</v>
      </c>
      <c r="P38" s="47">
        <f>SUM(P36:P37)</f>
        <v>3990000</v>
      </c>
      <c r="Q38" s="42"/>
      <c r="R38" s="42"/>
      <c r="S38" s="47"/>
      <c r="T38" s="41"/>
      <c r="U38" s="43"/>
      <c r="V38" s="41"/>
      <c r="W38" s="41"/>
      <c r="X38" s="43"/>
    </row>
    <row r="39" spans="1:24" ht="8.25" customHeight="1" x14ac:dyDescent="0.2"/>
    <row r="40" spans="1:24" x14ac:dyDescent="0.2">
      <c r="K40" s="48" t="s">
        <v>22</v>
      </c>
      <c r="L40" s="12">
        <f>SUM(L17+L30+L38+L11+L23+L34)</f>
        <v>1941</v>
      </c>
      <c r="M40" s="49" t="s">
        <v>47</v>
      </c>
      <c r="N40" s="51">
        <f>SUM(N17+N30+N38+N34+N23+N11)</f>
        <v>8420099</v>
      </c>
      <c r="O40" s="51">
        <f>SUM(O17+O30+O38+O11+O23+O34)</f>
        <v>6878935</v>
      </c>
      <c r="P40" s="51">
        <f>SUM(P17+P30+P38+P34+P23+P11)</f>
        <v>114950000</v>
      </c>
      <c r="Q40" s="50"/>
      <c r="R40" s="50"/>
      <c r="S40" s="51">
        <f>S29+S26+S25+S19+S15+S14+S13+20000000</f>
        <v>133800000</v>
      </c>
    </row>
    <row r="43" spans="1:24" x14ac:dyDescent="0.2">
      <c r="A43" s="113" t="s">
        <v>60</v>
      </c>
      <c r="B43" s="113"/>
      <c r="C43" s="113"/>
      <c r="D43" s="113"/>
      <c r="E43" s="113"/>
      <c r="F43" s="113"/>
    </row>
    <row r="44" spans="1:24" x14ac:dyDescent="0.2">
      <c r="A44" s="113" t="s">
        <v>366</v>
      </c>
      <c r="B44" s="113"/>
      <c r="C44" s="113"/>
      <c r="D44" s="113"/>
      <c r="E44" s="113"/>
      <c r="F44" s="113"/>
    </row>
    <row r="47" spans="1:24" x14ac:dyDescent="0.2">
      <c r="K47" s="55" t="s">
        <v>74</v>
      </c>
    </row>
  </sheetData>
  <mergeCells count="5">
    <mergeCell ref="A2:D2"/>
    <mergeCell ref="A6:E6"/>
    <mergeCell ref="A43:F43"/>
    <mergeCell ref="A7:E7"/>
    <mergeCell ref="A44:F44"/>
  </mergeCells>
  <hyperlinks>
    <hyperlink ref="X25" r:id="rId1"/>
    <hyperlink ref="X26" r:id="rId2"/>
    <hyperlink ref="X29" r:id="rId3"/>
    <hyperlink ref="X15" r:id="rId4"/>
    <hyperlink ref="X22" r:id="rId5"/>
  </hyperlinks>
  <pageMargins left="0.7" right="0.7" top="0.75" bottom="0.75" header="0.3" footer="0.3"/>
  <pageSetup paperSize="5" scale="56" orientation="landscape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4" sqref="A14:IV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4HTC_local_issuer</vt:lpstr>
      <vt:lpstr>4HTC_TDHCA_Bond</vt:lpstr>
      <vt:lpstr>Sheet3</vt:lpstr>
    </vt:vector>
  </TitlesOfParts>
  <Company>TDHCA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4% HTC Application Status Log February 26, 2019</dc:title>
  <dc:subject>2018/2019 TDHCA LIHTC Bonds</dc:subject>
  <dc:creator>TDHCA</dc:creator>
  <cp:keywords>4%HTC Application Status Log, 2014 TDHCA LIHTC Bonds, multifamily, February 26</cp:keywords>
  <dc:description>2018/2019 4HTC Bonds Status Log updated January 22, 2019</dc:description>
  <cp:lastModifiedBy>Jason Burr</cp:lastModifiedBy>
  <cp:lastPrinted>2018-10-29T19:00:22Z</cp:lastPrinted>
  <dcterms:created xsi:type="dcterms:W3CDTF">2013-09-11T20:44:22Z</dcterms:created>
  <dcterms:modified xsi:type="dcterms:W3CDTF">2019-02-27T18:57:49Z</dcterms:modified>
  <cp:category>2018 4HTC Bonds</cp:category>
</cp:coreProperties>
</file>