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multifamily\housing-tax-credits-9pct\docs\"/>
    </mc:Choice>
  </mc:AlternateContent>
  <bookViews>
    <workbookView xWindow="30" yWindow="15" windowWidth="14835" windowHeight="11760"/>
  </bookViews>
  <sheets>
    <sheet name="Submissions" sheetId="1" r:id="rId1"/>
    <sheet name="Tie-breakers" sheetId="2" r:id="rId2"/>
  </sheets>
  <definedNames>
    <definedName name="_xlnm._FilterDatabase" localSheetId="0" hidden="1">Submissions!$A$1:$DY$214</definedName>
    <definedName name="_xlnm.Print_Area" localSheetId="0">Submissions!$A$1:$AN$217</definedName>
    <definedName name="_xlnm.Print_Titles" localSheetId="0">Submissions!$14:$14</definedName>
    <definedName name="_xlnm.Print_Titles" localSheetId="1">'Tie-breakers'!$5:$5</definedName>
  </definedNames>
  <calcPr calcId="162913"/>
</workbook>
</file>

<file path=xl/calcChain.xml><?xml version="1.0" encoding="utf-8"?>
<calcChain xmlns="http://schemas.openxmlformats.org/spreadsheetml/2006/main">
  <c r="C215" i="1" l="1"/>
  <c r="C78" i="1" l="1"/>
  <c r="C216" i="1" s="1"/>
  <c r="R101" i="1" l="1"/>
  <c r="R191" i="1" l="1"/>
  <c r="R78" i="1"/>
  <c r="R54" i="1"/>
  <c r="R37" i="1"/>
  <c r="R31" i="1"/>
  <c r="R25" i="1"/>
  <c r="R127" i="1"/>
  <c r="R178" i="1"/>
  <c r="AD51" i="1"/>
  <c r="AD23" i="1"/>
  <c r="AD176" i="1"/>
  <c r="R163" i="1"/>
  <c r="R132" i="1"/>
  <c r="R140" i="1"/>
  <c r="R212" i="1"/>
  <c r="R173" i="1"/>
  <c r="AD131" i="1"/>
  <c r="R92" i="1"/>
  <c r="R87" i="1"/>
  <c r="AD22" i="1"/>
  <c r="AD24" i="1"/>
  <c r="R96" i="1"/>
  <c r="R143" i="1"/>
  <c r="R147" i="1"/>
  <c r="R167" i="1"/>
  <c r="R204" i="1"/>
  <c r="R152" i="1"/>
  <c r="R44" i="1"/>
  <c r="R82" i="1"/>
  <c r="R200" i="1"/>
  <c r="R196" i="1"/>
  <c r="R49" i="1"/>
  <c r="AD81" i="1"/>
  <c r="AD208" i="1"/>
  <c r="AD86" i="1"/>
  <c r="AD69" i="1"/>
  <c r="AD120" i="1"/>
  <c r="AD121" i="1"/>
  <c r="AD60" i="1"/>
  <c r="AD48" i="1"/>
  <c r="AD43" i="1"/>
  <c r="AD42" i="1"/>
  <c r="AD90" i="1"/>
  <c r="AD85" i="1"/>
  <c r="AD150" i="1"/>
  <c r="AD58" i="1"/>
  <c r="AD182" i="1"/>
  <c r="AD181" i="1"/>
  <c r="AD118" i="1"/>
  <c r="AD125" i="1"/>
  <c r="AD99" i="1"/>
  <c r="AD194" i="1"/>
  <c r="AD195" i="1"/>
  <c r="AD115" i="1"/>
  <c r="AD122" i="1"/>
  <c r="AD126" i="1"/>
  <c r="AD138" i="1"/>
  <c r="AD105" i="1"/>
  <c r="AD124" i="1"/>
  <c r="AD139" i="1"/>
  <c r="AD177" i="1"/>
  <c r="AD110" i="1"/>
  <c r="AD47" i="1"/>
  <c r="AD106" i="1"/>
  <c r="AD100" i="1"/>
  <c r="AD65" i="1"/>
  <c r="AD185" i="1"/>
  <c r="AD157" i="1"/>
  <c r="AD172" i="1"/>
  <c r="AD91" i="1"/>
  <c r="AD155" i="1"/>
  <c r="AD68" i="1"/>
  <c r="AD77" i="1"/>
  <c r="AD170" i="1"/>
  <c r="AD166" i="1"/>
  <c r="AD40" i="1"/>
  <c r="AD189" i="1"/>
  <c r="AD108" i="1"/>
  <c r="AD130" i="1"/>
  <c r="AD104" i="1"/>
  <c r="AD190" i="1"/>
  <c r="AD30" i="1"/>
  <c r="AD199" i="1"/>
  <c r="AD70" i="1"/>
  <c r="AD66" i="1"/>
  <c r="AD123" i="1"/>
  <c r="AD61" i="1"/>
  <c r="AD184" i="1"/>
  <c r="AD188" i="1"/>
  <c r="AD76" i="1"/>
  <c r="AD187" i="1"/>
  <c r="AD36" i="1"/>
  <c r="AD183" i="1"/>
  <c r="AD171" i="1"/>
  <c r="AD161" i="1"/>
  <c r="AD34" i="1"/>
  <c r="AD117" i="1"/>
  <c r="AD114" i="1"/>
  <c r="AD186" i="1"/>
  <c r="AD158" i="1"/>
  <c r="AD109" i="1"/>
  <c r="AD107" i="1"/>
  <c r="AD203" i="1"/>
  <c r="AD210" i="1"/>
  <c r="AD207" i="1"/>
  <c r="AD142" i="1"/>
  <c r="AD135" i="1"/>
  <c r="AD62" i="1"/>
  <c r="AD95" i="1"/>
  <c r="AD119" i="1"/>
  <c r="AD59" i="1"/>
  <c r="AD63" i="1"/>
  <c r="AD160" i="1"/>
  <c r="AD156" i="1"/>
  <c r="AD137" i="1"/>
  <c r="AD52" i="1"/>
  <c r="AD73" i="1"/>
  <c r="AD71" i="1"/>
  <c r="AD74" i="1"/>
  <c r="AD146" i="1"/>
  <c r="AD53" i="1"/>
  <c r="AD162" i="1"/>
  <c r="AD159" i="1"/>
  <c r="AD112" i="1"/>
  <c r="AD113" i="1"/>
  <c r="AD29" i="1"/>
  <c r="AD35" i="1"/>
  <c r="AD41" i="1"/>
  <c r="AD111" i="1"/>
  <c r="AD64" i="1"/>
  <c r="AD151" i="1"/>
  <c r="AD57" i="1"/>
  <c r="AD136" i="1"/>
  <c r="AD209" i="1"/>
  <c r="AD211" i="1"/>
  <c r="AD116" i="1"/>
  <c r="AD75" i="1"/>
  <c r="AD67" i="1"/>
  <c r="AD17" i="1"/>
  <c r="AD20" i="1"/>
  <c r="AD19" i="1"/>
  <c r="AD16" i="1"/>
  <c r="AD21" i="1"/>
  <c r="AD18" i="1"/>
  <c r="F216" i="1"/>
  <c r="C217" i="1" l="1"/>
  <c r="C214" i="1"/>
</calcChain>
</file>

<file path=xl/comments1.xml><?xml version="1.0" encoding="utf-8"?>
<comments xmlns="http://schemas.openxmlformats.org/spreadsheetml/2006/main">
  <authors>
    <author>sgamble</author>
  </authors>
  <commentList>
    <comment ref="C216" authorId="0" shapeId="0">
      <text>
        <r>
          <rPr>
            <b/>
            <sz val="9"/>
            <color indexed="81"/>
            <rFont val="Tahoma"/>
            <charset val="1"/>
          </rPr>
          <t>Figure includes $290,226 National Pool award.</t>
        </r>
      </text>
    </comment>
  </commentList>
</comments>
</file>

<file path=xl/sharedStrings.xml><?xml version="1.0" encoding="utf-8"?>
<sst xmlns="http://schemas.openxmlformats.org/spreadsheetml/2006/main" count="1871" uniqueCount="642">
  <si>
    <t>Application Number</t>
  </si>
  <si>
    <t>City</t>
  </si>
  <si>
    <t>Development Name</t>
  </si>
  <si>
    <t>County</t>
  </si>
  <si>
    <t>Region</t>
  </si>
  <si>
    <t>Total Units</t>
  </si>
  <si>
    <t>Brownsville</t>
  </si>
  <si>
    <t>General</t>
  </si>
  <si>
    <t>Cameron</t>
  </si>
  <si>
    <t>Urban</t>
  </si>
  <si>
    <t>Austin</t>
  </si>
  <si>
    <t>Travis</t>
  </si>
  <si>
    <t>Irving</t>
  </si>
  <si>
    <t>Garland</t>
  </si>
  <si>
    <t>Dallas</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</si>
  <si>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</si>
  <si>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</si>
  <si>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</si>
  <si>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</si>
  <si>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</si>
  <si>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</si>
  <si>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</si>
  <si>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</si>
  <si>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</si>
  <si>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</si>
  <si>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</si>
  <si>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</si>
  <si>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</si>
  <si>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</si>
  <si>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</si>
  <si>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</si>
  <si>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</si>
  <si>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</si>
  <si>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</si>
  <si>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Tarrant</t>
  </si>
  <si>
    <t>Cambrian East Riverside</t>
  </si>
  <si>
    <t>Columbia Renaissance Square II Senior</t>
  </si>
  <si>
    <t>Fort Worth</t>
  </si>
  <si>
    <t>Highlander Senior Village</t>
  </si>
  <si>
    <t>Bulverde</t>
  </si>
  <si>
    <t>Comal</t>
  </si>
  <si>
    <t>Harris</t>
  </si>
  <si>
    <t>Palladium Celina Senior Living</t>
  </si>
  <si>
    <t>Celina</t>
  </si>
  <si>
    <t>Maple Park Senior Village</t>
  </si>
  <si>
    <t>Lockhart</t>
  </si>
  <si>
    <t>Caldwell</t>
  </si>
  <si>
    <t>San Angelo</t>
  </si>
  <si>
    <t>Tom Green</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</si>
  <si>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</si>
  <si>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</si>
  <si>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</si>
  <si>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</si>
  <si>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</si>
  <si>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</si>
  <si>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</si>
  <si>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</si>
  <si>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</si>
  <si>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</si>
  <si>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</si>
  <si>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</si>
  <si>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</si>
  <si>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</si>
  <si>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</si>
  <si>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</si>
  <si>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</si>
  <si>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</si>
  <si>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</si>
  <si>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</si>
  <si>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</si>
  <si>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Nacogdoches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</si>
  <si>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</si>
  <si>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</si>
  <si>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</si>
  <si>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</si>
  <si>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</si>
  <si>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</si>
  <si>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</si>
  <si>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</si>
  <si>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</si>
  <si>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</si>
  <si>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</si>
  <si>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</si>
  <si>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</si>
  <si>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</si>
  <si>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</si>
  <si>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</si>
  <si>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</si>
  <si>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</si>
  <si>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</si>
  <si>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</si>
  <si>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</si>
  <si>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</si>
  <si>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</si>
  <si>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</si>
  <si>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</si>
  <si>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</si>
  <si>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</si>
  <si>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</si>
  <si>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</si>
  <si>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</si>
  <si>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</si>
  <si>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</si>
  <si>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</si>
  <si>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Harrison</t>
  </si>
  <si>
    <t>Pasadena</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</si>
  <si>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</si>
  <si>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</si>
  <si>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</si>
  <si>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</si>
  <si>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</si>
  <si>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</si>
  <si>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</si>
  <si>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</si>
  <si>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</si>
  <si>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</si>
  <si>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</si>
  <si>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</si>
  <si>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</si>
  <si>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McAllen</t>
  </si>
  <si>
    <t>Palmview Village</t>
  </si>
  <si>
    <t>100 eastside blk Showers Rd</t>
  </si>
  <si>
    <t>Palmview</t>
  </si>
  <si>
    <t>Iowa Park</t>
  </si>
  <si>
    <t>Rutherford Park</t>
  </si>
  <si>
    <t>Monroe Crossing</t>
  </si>
  <si>
    <t>Guadalupe Villas</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</si>
  <si>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</si>
  <si>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</si>
  <si>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</si>
  <si>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</si>
  <si>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</si>
  <si>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</si>
  <si>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</si>
  <si>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</si>
  <si>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</si>
  <si>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</si>
  <si>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</si>
  <si>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</si>
  <si>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</si>
  <si>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Woodedge Park</t>
  </si>
  <si>
    <t>Mariposa Apartment Homes at Waxahachie</t>
  </si>
  <si>
    <t>Waxahachie</t>
  </si>
  <si>
    <t>Cypress Creek Apartment Homes at Hazelwood Street</t>
  </si>
  <si>
    <t>Glenn Park Apartments</t>
  </si>
  <si>
    <t>4001 S. Chadbourne</t>
  </si>
  <si>
    <t>Harvest Park Apartments</t>
  </si>
  <si>
    <t>Pampa</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</si>
  <si>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</si>
  <si>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</si>
  <si>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</si>
  <si>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</si>
  <si>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</si>
  <si>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</si>
  <si>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</si>
  <si>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</si>
  <si>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</si>
  <si>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</si>
  <si>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</si>
  <si>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</si>
  <si>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</si>
  <si>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</si>
  <si>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</si>
  <si>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</si>
  <si>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</si>
  <si>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</si>
  <si>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</si>
  <si>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</si>
  <si>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</si>
  <si>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</si>
  <si>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</si>
  <si>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</si>
  <si>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</si>
  <si>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</si>
  <si>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</si>
  <si>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</si>
  <si>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</si>
  <si>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</si>
  <si>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</si>
  <si>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</si>
  <si>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</si>
  <si>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</si>
  <si>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</si>
  <si>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Heritage at Wylie</t>
  </si>
  <si>
    <t>Wylie</t>
  </si>
  <si>
    <t>Star of Texas Seniors</t>
  </si>
  <si>
    <t>Lone Star Parkway</t>
  </si>
  <si>
    <t>Montgomery</t>
  </si>
  <si>
    <t>Campanile on Commerce</t>
  </si>
  <si>
    <t>The Reserves at Maplewood II</t>
  </si>
  <si>
    <t>Seaside Lodge at Chesapeake Bay</t>
  </si>
  <si>
    <t>Seabrook</t>
  </si>
  <si>
    <t>20209 FM 506</t>
  </si>
  <si>
    <t>Santa Rosa</t>
  </si>
  <si>
    <t>Talavera Lofts</t>
  </si>
  <si>
    <t>Scott Street Lofts</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</si>
  <si>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</si>
  <si>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</si>
  <si>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</si>
  <si>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</si>
  <si>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</si>
  <si>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</si>
  <si>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</si>
  <si>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</si>
  <si>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</si>
  <si>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</si>
  <si>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</si>
  <si>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</si>
  <si>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</si>
  <si>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</si>
  <si>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</si>
  <si>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</si>
  <si>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</si>
  <si>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</si>
  <si>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</si>
  <si>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</si>
  <si>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</si>
  <si>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</si>
  <si>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</si>
  <si>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</si>
  <si>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</si>
  <si>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</si>
  <si>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</si>
  <si>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</si>
  <si>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</si>
  <si>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</si>
  <si>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</si>
  <si>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ETJ</t>
  </si>
  <si>
    <t>Market Rate Units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</si>
  <si>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</si>
  <si>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</si>
  <si>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</si>
  <si>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</si>
  <si>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</si>
  <si>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</si>
  <si>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</si>
  <si>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</si>
  <si>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</si>
  <si>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</si>
  <si>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</si>
  <si>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</si>
  <si>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</si>
  <si>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</si>
  <si>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</si>
  <si>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</si>
  <si>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</si>
  <si>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</si>
  <si>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</si>
  <si>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</si>
  <si>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</si>
  <si>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</si>
  <si>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</si>
  <si>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</si>
  <si>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</si>
  <si>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</si>
  <si>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</si>
  <si>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</si>
  <si>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</si>
  <si>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</si>
  <si>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</si>
  <si>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</si>
  <si>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</si>
  <si>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</si>
  <si>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</si>
  <si>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</si>
  <si>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</si>
  <si>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</si>
  <si>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</si>
  <si>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</si>
  <si>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</si>
  <si>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</si>
  <si>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</si>
  <si>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</si>
  <si>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</si>
  <si>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</si>
  <si>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</si>
  <si>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Total Amount Requested</t>
  </si>
  <si>
    <t>Elderly Preference</t>
  </si>
  <si>
    <t>Elderly Limitation</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</si>
  <si>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</si>
  <si>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</si>
  <si>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</si>
  <si>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</si>
  <si>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</si>
  <si>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</si>
  <si>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</si>
  <si>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</si>
  <si>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</si>
  <si>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</si>
  <si>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</si>
  <si>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</si>
  <si>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</si>
  <si>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</si>
  <si>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</si>
  <si>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</si>
  <si>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</si>
  <si>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</si>
  <si>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</si>
  <si>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</si>
  <si>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</si>
  <si>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David Yarden</t>
  </si>
  <si>
    <t>Jean Brown</t>
  </si>
  <si>
    <t>Janine Sisak</t>
  </si>
  <si>
    <t>Ben King</t>
  </si>
  <si>
    <t>Dan Allgeier</t>
  </si>
  <si>
    <t>Jeremy Mears</t>
  </si>
  <si>
    <t>Michael Fogel</t>
  </si>
  <si>
    <t>Miranda Sprague</t>
  </si>
  <si>
    <t>Melissa Giacona</t>
  </si>
  <si>
    <t>Nathan Kelley</t>
  </si>
  <si>
    <t>Donna Rickenbacker</t>
  </si>
  <si>
    <t>Ryan Hettig</t>
  </si>
  <si>
    <t>Mark Musemeche</t>
  </si>
  <si>
    <t>Les Kilday</t>
  </si>
  <si>
    <t>Ruben Esqueda</t>
  </si>
  <si>
    <t>Doak Brown</t>
  </si>
  <si>
    <t>Joy Horak-Brown</t>
  </si>
  <si>
    <t>Val DeLeon</t>
  </si>
  <si>
    <t>Todd Erickson</t>
  </si>
  <si>
    <t>Walter Moreau</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</si>
  <si>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</si>
  <si>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</si>
  <si>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</si>
  <si>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</si>
  <si>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</si>
  <si>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</si>
  <si>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</si>
  <si>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</si>
  <si>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</si>
  <si>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</si>
  <si>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</si>
  <si>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</si>
  <si>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</si>
  <si>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</si>
  <si>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</si>
  <si>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</si>
  <si>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</si>
  <si>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</si>
  <si>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</si>
  <si>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</si>
  <si>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</si>
  <si>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</si>
  <si>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</si>
  <si>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</si>
  <si>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</si>
  <si>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</si>
  <si>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</si>
  <si>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</si>
  <si>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</si>
  <si>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</si>
  <si>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</si>
  <si>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</si>
  <si>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</si>
  <si>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</si>
  <si>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</si>
  <si>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</si>
  <si>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</si>
  <si>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</si>
  <si>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</si>
  <si>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</si>
  <si>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Tamea Dula</t>
  </si>
  <si>
    <t>Betsy Brown</t>
  </si>
  <si>
    <t>Jela Henderson</t>
  </si>
  <si>
    <t>Ann Duggin</t>
  </si>
  <si>
    <t>Stephan Fairfield</t>
  </si>
  <si>
    <t>Jeremy Bartholomew</t>
  </si>
  <si>
    <t>Zach Cavender</t>
  </si>
  <si>
    <t>Emily Abeln</t>
  </si>
  <si>
    <t>Jim Markel</t>
  </si>
  <si>
    <t>Jeff Markey</t>
  </si>
  <si>
    <t>Sabrina Butler</t>
  </si>
  <si>
    <t>Will Henderson</t>
  </si>
  <si>
    <t>Jeff Beaver</t>
  </si>
  <si>
    <t>Debra Guerrero</t>
  </si>
  <si>
    <t>Bradford McMurray</t>
  </si>
  <si>
    <t>Liz Wong</t>
  </si>
  <si>
    <t>Toby Williams</t>
  </si>
  <si>
    <t>Derek DeHay</t>
  </si>
  <si>
    <t>Chloe Dotson</t>
  </si>
  <si>
    <t>Cliff Snyder</t>
  </si>
  <si>
    <t>Janice Degollado</t>
  </si>
  <si>
    <t>Mark Mayfield</t>
  </si>
  <si>
    <t>Ike Monty</t>
  </si>
  <si>
    <t>Demetrio Jimenez</t>
  </si>
  <si>
    <t>Total Applications</t>
  </si>
  <si>
    <t>Memorial Apartments II</t>
  </si>
  <si>
    <t>X</t>
  </si>
  <si>
    <t>Art Schuldt, Jr.</t>
  </si>
  <si>
    <t>Micah Strange</t>
  </si>
  <si>
    <t xml:space="preserve">Sandstone Foothills Apartments </t>
  </si>
  <si>
    <t xml:space="preserve">341 Oak Street </t>
  </si>
  <si>
    <t>Dayton  Retirement Center</t>
  </si>
  <si>
    <t>James E. Washburn</t>
  </si>
  <si>
    <t>Sweetwater Apartments</t>
  </si>
  <si>
    <t>Jason Rabalais</t>
  </si>
  <si>
    <t>668 W Martin Luther King Blvd.</t>
  </si>
  <si>
    <t>1110 E. 1st Street</t>
  </si>
  <si>
    <t>AcR/SS</t>
  </si>
  <si>
    <t>Daniel Sailler, III</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</si>
  <si>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</si>
  <si>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</si>
  <si>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</si>
  <si>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</si>
  <si>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</si>
  <si>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</si>
  <si>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</si>
  <si>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</si>
  <si>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</si>
  <si>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</si>
  <si>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</si>
  <si>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</si>
  <si>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</si>
  <si>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</si>
  <si>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</si>
  <si>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</si>
  <si>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</si>
  <si>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</si>
  <si>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</si>
  <si>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</si>
  <si>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</si>
  <si>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</si>
  <si>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</si>
  <si>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</si>
  <si>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</si>
  <si>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</si>
  <si>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</si>
  <si>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</si>
  <si>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</si>
  <si>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</si>
  <si>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</si>
  <si>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</si>
  <si>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</si>
  <si>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</si>
  <si>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</si>
  <si>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</si>
  <si>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</si>
  <si>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</si>
  <si>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</si>
  <si>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</si>
  <si>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</si>
  <si>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</si>
  <si>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</si>
  <si>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</si>
  <si>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</si>
  <si>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</si>
  <si>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</si>
  <si>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</si>
  <si>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</si>
  <si>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</si>
  <si>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</si>
  <si>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</si>
  <si>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</si>
  <si>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</si>
  <si>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</si>
  <si>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</si>
  <si>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</si>
  <si>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</si>
  <si>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</si>
  <si>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</si>
  <si>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</si>
  <si>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</si>
  <si>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</si>
  <si>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SWQ of El Dorado Ave and W Lakeside Blvd</t>
  </si>
  <si>
    <t>NEC of Doctors Memorial &amp; Medical Dr./Vermont Ave.</t>
  </si>
  <si>
    <t xml:space="preserve">Pendleton Square </t>
  </si>
  <si>
    <t>R.L. "Bobby" Bowling, IV</t>
  </si>
  <si>
    <t>Jamie O Perez Memorial Apartments</t>
  </si>
  <si>
    <t>NEC of Horizon Blvd and Rifton Court</t>
  </si>
  <si>
    <t>EL Paso</t>
  </si>
  <si>
    <t>SEC of Wren Ave and Gallivant Place</t>
  </si>
  <si>
    <t>Scattered site locations</t>
  </si>
  <si>
    <t>1100 Block of E. Harvester Ave</t>
  </si>
  <si>
    <t>SEC of 287 at N Bell Road.</t>
  </si>
  <si>
    <t>Meander Rd, S of North Fork Ct</t>
  </si>
  <si>
    <t>W Audie Murphy Pkwy and 607</t>
  </si>
  <si>
    <t>SWQ Camp Wisdom Rd &amp; Mountain Creek Pkwy</t>
  </si>
  <si>
    <t>IH 30, E of Bass Pro Dr</t>
  </si>
  <si>
    <t>2300 Block of County Line Rd</t>
  </si>
  <si>
    <t>SWC 14th Street and G Avenue</t>
  </si>
  <si>
    <t>E. Sunset Blvd W of Cty Rd 89</t>
  </si>
  <si>
    <t>Fain St W of Kings Highway</t>
  </si>
  <si>
    <t>CR 168 and S. H. 155</t>
  </si>
  <si>
    <t>NEQ Allen St. and Tubb St.</t>
  </si>
  <si>
    <t>SWC College St and Wendelin Dr</t>
  </si>
  <si>
    <t>NEC Fuqua St and Monroe Blvd</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</si>
  <si>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</si>
  <si>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</si>
  <si>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</si>
  <si>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</si>
  <si>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</si>
  <si>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</si>
  <si>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</si>
  <si>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</si>
  <si>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</si>
  <si>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</si>
  <si>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</si>
  <si>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</si>
  <si>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</si>
  <si>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</si>
  <si>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</si>
  <si>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</si>
  <si>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</si>
  <si>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</si>
  <si>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</si>
  <si>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</si>
  <si>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</si>
  <si>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</si>
  <si>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</si>
  <si>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~SEC of Devereaux and Lumberjack Dr</t>
  </si>
  <si>
    <t>~10500 blk of FM 1960 W</t>
  </si>
  <si>
    <t>~4800 block of Airport, W of FM 2218</t>
  </si>
  <si>
    <t>~NWC of Tidwell &amp; C.E. King Pkwy</t>
  </si>
  <si>
    <t>~18000 blk of Imperial Valley Dr</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</si>
  <si>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</si>
  <si>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</si>
  <si>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</si>
  <si>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</si>
  <si>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</si>
  <si>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</si>
  <si>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</si>
  <si>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</si>
  <si>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</si>
  <si>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Fifth Street</t>
  </si>
  <si>
    <t>N Alamo CDP/ETJ of San Juan</t>
  </si>
  <si>
    <t>Midway N CDP/Weslaco ETJ</t>
  </si>
  <si>
    <t>Bill Fisher</t>
  </si>
  <si>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</si>
  <si>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</si>
  <si>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</si>
  <si>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</si>
  <si>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</si>
  <si>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</si>
  <si>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</si>
  <si>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</si>
  <si>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</si>
  <si>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</si>
  <si>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</si>
  <si>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</si>
  <si>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</si>
  <si>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</si>
  <si>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</si>
  <si>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</si>
  <si>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</si>
  <si>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CRP (§11.9(d)(7))</t>
  </si>
  <si>
    <t>Best Possible Score</t>
  </si>
  <si>
    <t>Scored on Proximity</t>
  </si>
  <si>
    <t>Poverty Rate (%)</t>
  </si>
  <si>
    <t>OI or CRP</t>
  </si>
  <si>
    <t>MF Direct Loan</t>
  </si>
  <si>
    <t>Section 811</t>
  </si>
  <si>
    <t>Estimated Total Allocation</t>
  </si>
  <si>
    <t>OI/CRP Score</t>
  </si>
  <si>
    <t>7-Urban</t>
  </si>
  <si>
    <t>9-Rural</t>
  </si>
  <si>
    <t>10-Urban</t>
  </si>
  <si>
    <t>NWC NE Mustang Drive &amp; Quail Ridge Rd.</t>
  </si>
  <si>
    <t>#99017 The Park at Fort Bend</t>
  </si>
  <si>
    <t>3001 Dove Country Dr, Stafford</t>
  </si>
  <si>
    <t>#94030 Sterling Grove 6420 Antione</t>
  </si>
  <si>
    <t>#14066 Lexington Manor</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</si>
  <si>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</si>
  <si>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</si>
  <si>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</si>
  <si>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</si>
  <si>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</si>
  <si>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Estimated Allocation Amount</t>
  </si>
  <si>
    <t>Estimated At-Risk Allocation</t>
  </si>
  <si>
    <t>Review Status</t>
  </si>
  <si>
    <t>UR</t>
  </si>
  <si>
    <t>C</t>
  </si>
  <si>
    <t>11000 block of Indiana Avenue</t>
  </si>
  <si>
    <t>#09357 Weslaco Hills</t>
  </si>
  <si>
    <t>#12388 Paseo Point</t>
  </si>
  <si>
    <t>Olmito CDP</t>
  </si>
  <si>
    <t>2 mile same year conflict with 18018</t>
  </si>
  <si>
    <t>2 mile same year conflict with 18214</t>
  </si>
  <si>
    <t>2 mile same year conflict with 18091</t>
  </si>
  <si>
    <t>2 mile same year conflict with 18243, 306</t>
  </si>
  <si>
    <t>2 mile same year conflict with 18333</t>
  </si>
  <si>
    <t>2 mile same year conflict with 18355</t>
  </si>
  <si>
    <t>2 mile same year conflict with 18081</t>
  </si>
  <si>
    <t>2 mile same year conflict with 18289</t>
  </si>
  <si>
    <t>2 mile same year conflict with 18084, 273</t>
  </si>
  <si>
    <t>1703 Gardner Road</t>
  </si>
  <si>
    <t>Penitas</t>
  </si>
  <si>
    <t>Elderly Max:  $6,266,373</t>
  </si>
  <si>
    <t>Elderly Max:  $5,614,153</t>
  </si>
  <si>
    <t>Elderly Max:  $1,624,875</t>
  </si>
  <si>
    <t>Elderly Max:  $2,455,850</t>
  </si>
  <si>
    <t>Award and Waiting List</t>
  </si>
  <si>
    <t>Previous Participation Review (PPR) Status: A=Approved, C=Approved w/conditions, P=Pending</t>
  </si>
  <si>
    <t>Development name</t>
  </si>
  <si>
    <t>Address</t>
  </si>
  <si>
    <t>Zip Code</t>
  </si>
  <si>
    <t>Rural/Urban</t>
  </si>
  <si>
    <t>Non-Profit Set-Aside</t>
  </si>
  <si>
    <t>LI Units</t>
  </si>
  <si>
    <t>Applicant Contact Name</t>
  </si>
  <si>
    <t>Points Requested/Awarded</t>
  </si>
  <si>
    <t>PPR Status</t>
  </si>
  <si>
    <t>Census Tract</t>
  </si>
  <si>
    <t>Distance to Closest HTC Development</t>
  </si>
  <si>
    <r>
      <t xml:space="preserve">Target Population </t>
    </r>
    <r>
      <rPr>
        <sz val="10"/>
        <color indexed="8"/>
        <rFont val="Garamond"/>
        <family val="1"/>
      </rPr>
      <t>(Supp Hsg = Supportive Housing)</t>
    </r>
  </si>
  <si>
    <r>
      <t>Gov't Support (</t>
    </r>
    <r>
      <rPr>
        <b/>
        <sz val="9"/>
        <color indexed="8"/>
        <rFont val="Garamond"/>
        <family val="1"/>
      </rPr>
      <t>§11.9(d)(1))</t>
    </r>
  </si>
  <si>
    <r>
      <t>QCP (</t>
    </r>
    <r>
      <rPr>
        <b/>
        <sz val="9"/>
        <color indexed="8"/>
        <rFont val="Garamond"/>
        <family val="1"/>
      </rPr>
      <t>§11.9(d)(4))</t>
    </r>
  </si>
  <si>
    <r>
      <t>State Rep (</t>
    </r>
    <r>
      <rPr>
        <b/>
        <sz val="9"/>
        <color indexed="8"/>
        <rFont val="Garamond"/>
        <family val="1"/>
      </rPr>
      <t>§11.9(d)(5))</t>
    </r>
  </si>
  <si>
    <r>
      <t>Community Orgs (</t>
    </r>
    <r>
      <rPr>
        <b/>
        <sz val="9"/>
        <color indexed="8"/>
        <rFont val="Garamond"/>
        <family val="1"/>
      </rPr>
      <t>§11.9(d)(6))</t>
    </r>
  </si>
  <si>
    <t>Readiness to Proceed</t>
  </si>
  <si>
    <r>
      <rPr>
        <b/>
        <sz val="11"/>
        <color rgb="FF000000"/>
        <rFont val="Garamond"/>
        <family val="1"/>
      </rPr>
      <t>Construction Types:</t>
    </r>
    <r>
      <rPr>
        <sz val="11"/>
        <color rgb="FF000000"/>
        <rFont val="Garamond"/>
        <family val="1"/>
      </rPr>
      <t xml:space="preserve">
NC=New Construction
Recon=Reconstruction
Rehab=Rehabilitation
AcR=Acquisition/Rehabilitation</t>
    </r>
  </si>
  <si>
    <r>
      <rPr>
        <b/>
        <sz val="11"/>
        <color rgb="FF000000"/>
        <rFont val="Garamond"/>
        <family val="1"/>
      </rPr>
      <t>Secondary Types:</t>
    </r>
    <r>
      <rPr>
        <sz val="11"/>
        <color rgb="FF000000"/>
        <rFont val="Garamond"/>
        <family val="1"/>
      </rPr>
      <t xml:space="preserve">
ADR=Adaptive Reuse
SS=Scattered Site
AdPh=Additional Phase</t>
    </r>
  </si>
  <si>
    <t>P</t>
  </si>
  <si>
    <t>Review and Underwriting Status: C=Complete, UR=Under Review</t>
  </si>
  <si>
    <t>A</t>
  </si>
  <si>
    <t>Poinsettia Gardens at Boca Chica</t>
  </si>
  <si>
    <t>Underwriting Status</t>
  </si>
  <si>
    <t>James McDonald</t>
  </si>
  <si>
    <t>Maplewood Ave, E of McNeil Ave</t>
  </si>
  <si>
    <t>$3 million cap violation</t>
  </si>
  <si>
    <t>Elderly Allocation Limit Violation</t>
  </si>
  <si>
    <t>402 Brazos Drive</t>
  </si>
  <si>
    <t>Lavon Senior Villas</t>
  </si>
  <si>
    <t>Evergreen Basswood</t>
  </si>
  <si>
    <t>Cielo Mtn Creek</t>
  </si>
  <si>
    <t>New Hope Dale Carnegie</t>
  </si>
  <si>
    <t>Flintlock Apts</t>
  </si>
  <si>
    <t>#00058 Winfern 14333 Philippine</t>
  </si>
  <si>
    <t>Legacy at Buena Vista</t>
  </si>
  <si>
    <t>Awarded Award / HTC Request</t>
  </si>
  <si>
    <t>Awarded</t>
  </si>
  <si>
    <t>Total Amount Awarded</t>
  </si>
  <si>
    <r>
      <t xml:space="preserve">*For more information regarding maximum funding limitations for Elderly Developments, refer to Tex. Gov't Code </t>
    </r>
    <r>
      <rPr>
        <sz val="9"/>
        <color theme="1"/>
        <rFont val="Calibri"/>
        <family val="2"/>
      </rPr>
      <t>§2306.6711(h).</t>
    </r>
  </si>
  <si>
    <r>
      <t xml:space="preserve">**For more information regarding force majeure awards, refer to 10 TAC </t>
    </r>
    <r>
      <rPr>
        <sz val="9"/>
        <color theme="1"/>
        <rFont val="Calibri"/>
        <family val="2"/>
      </rPr>
      <t>§11.6(5).</t>
    </r>
  </si>
  <si>
    <t>***For more information, refer to the posted underwriting report.</t>
  </si>
  <si>
    <t>The list is organized by region and subregion. Applicants selecting the At-Risk/USDA Set-Asides are listed first and are organized by score rather than by region. The log reflects actions taken since the last posting.  Detailed instructions regarding how to interpret the information presented here is included in previously posted logs on the Department's website.</t>
  </si>
  <si>
    <t>Credits Remaining</t>
  </si>
  <si>
    <t>The Veranda Townhomes</t>
  </si>
  <si>
    <t>Northeast corner of Coit and McDermott Rd</t>
  </si>
  <si>
    <t>Melissa Adami</t>
  </si>
  <si>
    <t>Force Majeure Award-fka 16114</t>
  </si>
  <si>
    <t>Figures include force majeure award in Region 3 Urban.</t>
  </si>
  <si>
    <t>Status</t>
  </si>
  <si>
    <t>Version date: November 26,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</si>
</sst>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_(&quot;$&quot;* #,##0_);_(&quot;$&quot;* \(#,##0\);_(&quot;$&quot;* &quot;-&quot;??_);_(@_)"/>
  </numFmts>
  <fonts count="31"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b/>
      <sz val="10"/>
      <color theme="1"/>
      <name val="Calibri"/>
      <family val="2"/>
      <scheme val="minor"/>
    </font>
    <font>
      <sz val="11"/>
      <color rgb="FF000000"/>
      <name val="Calibri"/>
      <family val="2"/>
    </font>
    <font>
      <sz val="11"/>
      <color rgb="FF000000"/>
      <name val="Calibri"/>
      <family val="2"/>
    </font>
    <font>
      <sz val="10"/>
      <color rgb="FF000000"/>
      <name val="Garamond"/>
      <family val="1"/>
    </font>
    <font>
      <sz val="11"/>
      <color rgb="FF000000"/>
      <name val="Garamond"/>
      <family val="1"/>
    </font>
    <font>
      <b/>
      <sz val="16"/>
      <color rgb="FF000000"/>
      <name val="Garamond"/>
      <family val="1"/>
    </font>
    <font>
      <b/>
      <sz val="10"/>
      <color rgb="FF000000"/>
      <name val="Garamond"/>
      <family val="1"/>
    </font>
    <font>
      <sz val="10"/>
      <color theme="1"/>
      <name val="Garamond"/>
      <family val="1"/>
    </font>
    <font>
      <b/>
      <sz val="9"/>
      <color rgb="FF000000"/>
      <name val="Garamond"/>
      <family val="1"/>
    </font>
    <font>
      <sz val="11"/>
      <color theme="1"/>
      <name val="Garamond"/>
      <family val="1"/>
    </font>
    <font>
      <sz val="11"/>
      <color indexed="8"/>
      <name val="Garamond"/>
      <family val="1"/>
    </font>
    <font>
      <sz val="8"/>
      <color theme="1"/>
      <name val="Garamond"/>
      <family val="1"/>
    </font>
    <font>
      <b/>
      <sz val="8"/>
      <color theme="1"/>
      <name val="Garamond"/>
      <family val="1"/>
    </font>
    <font>
      <b/>
      <sz val="10"/>
      <color theme="1"/>
      <name val="Garamond"/>
      <family val="1"/>
    </font>
    <font>
      <b/>
      <sz val="10"/>
      <color indexed="8"/>
      <name val="Garamond"/>
      <family val="1"/>
    </font>
    <font>
      <sz val="10"/>
      <color indexed="8"/>
      <name val="Garamond"/>
      <family val="1"/>
    </font>
    <font>
      <b/>
      <sz val="9"/>
      <color theme="1"/>
      <name val="Garamond"/>
      <family val="1"/>
    </font>
    <font>
      <b/>
      <sz val="9"/>
      <color indexed="8"/>
      <name val="Garamond"/>
      <family val="1"/>
    </font>
    <font>
      <sz val="10"/>
      <name val="Garamond"/>
      <family val="1"/>
    </font>
    <font>
      <b/>
      <sz val="11"/>
      <color rgb="FF000000"/>
      <name val="Garamond"/>
      <family val="1"/>
    </font>
    <font>
      <sz val="9"/>
      <color theme="1"/>
      <name val="Calibri"/>
      <family val="2"/>
      <scheme val="minor"/>
    </font>
    <font>
      <sz val="9"/>
      <color theme="1"/>
      <name val="Calibri"/>
      <family val="2"/>
    </font>
    <font>
      <sz val="9"/>
      <color rgb="FF000000"/>
      <name val="Calibri"/>
      <family val="2"/>
    </font>
    <font>
      <b/>
      <sz val="9"/>
      <color indexed="81"/>
      <name val="Tahoma"/>
      <charset val="1"/>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2" fillId="0" borderId="0"/>
    <xf numFmtId="43" fontId="8" fillId="0" borderId="0" applyFont="0" applyFill="0" applyBorder="0" applyAlignment="0" applyProtection="0"/>
    <xf numFmtId="9" fontId="9" fillId="0" borderId="0" applyFont="0" applyFill="0" applyBorder="0" applyAlignment="0" applyProtection="0"/>
  </cellStyleXfs>
  <cellXfs count="237">
    <xf numFmtId="0" fontId="0" fillId="0" borderId="0" xfId="0"/>
    <xf numFmtId="0" fontId="6" fillId="0" borderId="0" xfId="0" applyFont="1"/>
    <xf numFmtId="0" fontId="4" fillId="0" borderId="0" xfId="0" applyFont="1"/>
    <xf numFmtId="0" fontId="4" fillId="0" borderId="0" xfId="0" applyFont="1" applyFill="1"/>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166" fontId="4" fillId="0" borderId="0" xfId="0" applyNumberFormat="1" applyFont="1" applyBorder="1" applyAlignment="1">
      <alignment horizontal="center"/>
    </xf>
    <xf numFmtId="0" fontId="6" fillId="0" borderId="0" xfId="0" applyFont="1" applyFill="1" applyBorder="1" applyAlignment="1">
      <alignment horizontal="left"/>
    </xf>
    <xf numFmtId="0" fontId="6" fillId="0" borderId="0" xfId="0" applyFont="1" applyBorder="1"/>
    <xf numFmtId="0" fontId="4" fillId="0" borderId="0" xfId="0" applyFont="1" applyAlignment="1">
      <alignment horizontal="center" vertical="center"/>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0" fontId="6" fillId="0" borderId="0" xfId="0" applyFont="1" applyFill="1"/>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166" fontId="6" fillId="0" borderId="0" xfId="0" applyNumberFormat="1" applyFont="1" applyAlignment="1">
      <alignment horizontal="center"/>
    </xf>
    <xf numFmtId="0" fontId="6" fillId="3" borderId="0" xfId="0" applyFont="1" applyFill="1" applyAlignment="1">
      <alignment horizontal="center"/>
    </xf>
    <xf numFmtId="2" fontId="4" fillId="0" borderId="0" xfId="0" applyNumberFormat="1" applyFont="1" applyFill="1" applyAlignment="1">
      <alignment horizontal="center" vertical="center"/>
    </xf>
    <xf numFmtId="1" fontId="4" fillId="0" borderId="0" xfId="0" applyNumberFormat="1" applyFont="1" applyAlignment="1">
      <alignment horizontal="center"/>
    </xf>
    <xf numFmtId="0" fontId="6" fillId="0" borderId="0" xfId="0" applyFont="1" applyBorder="1" applyAlignment="1">
      <alignment horizontal="center"/>
    </xf>
    <xf numFmtId="166" fontId="4" fillId="0" borderId="0" xfId="0" applyNumberFormat="1" applyFont="1" applyAlignment="1">
      <alignment horizontal="center"/>
    </xf>
    <xf numFmtId="0" fontId="3" fillId="3" borderId="0" xfId="0" applyFont="1" applyFill="1" applyBorder="1" applyAlignment="1">
      <alignment horizontal="left"/>
    </xf>
    <xf numFmtId="0" fontId="3" fillId="3" borderId="0" xfId="0" applyFont="1" applyFill="1" applyBorder="1" applyAlignment="1" applyProtection="1">
      <alignment horizontal="center"/>
      <protection locked="0"/>
    </xf>
    <xf numFmtId="0" fontId="10" fillId="0" borderId="0" xfId="0" applyFont="1" applyAlignment="1">
      <alignment horizontal="left"/>
    </xf>
    <xf numFmtId="0" fontId="10" fillId="0" borderId="0" xfId="0" applyFont="1"/>
    <xf numFmtId="0" fontId="10" fillId="0" borderId="0" xfId="0" applyFont="1" applyAlignment="1">
      <alignment horizontal="center"/>
    </xf>
    <xf numFmtId="165" fontId="10" fillId="0" borderId="0" xfId="3" applyNumberFormat="1" applyFont="1" applyAlignment="1"/>
    <xf numFmtId="165" fontId="10" fillId="0" borderId="0" xfId="3" applyNumberFormat="1" applyFont="1" applyAlignment="1">
      <alignment horizontal="center"/>
    </xf>
    <xf numFmtId="164" fontId="10" fillId="0" borderId="0" xfId="0" applyNumberFormat="1" applyFont="1" applyAlignment="1"/>
    <xf numFmtId="0" fontId="10" fillId="0" borderId="0" xfId="0" applyFont="1" applyAlignment="1"/>
    <xf numFmtId="0" fontId="11" fillId="0" borderId="0" xfId="0" applyFont="1"/>
    <xf numFmtId="0" fontId="10" fillId="0" borderId="0" xfId="0" applyFont="1" applyFill="1"/>
    <xf numFmtId="0" fontId="12" fillId="0" borderId="0" xfId="0" applyFont="1"/>
    <xf numFmtId="0" fontId="12" fillId="0" borderId="0" xfId="0" applyFont="1" applyAlignment="1">
      <alignment horizontal="left"/>
    </xf>
    <xf numFmtId="165" fontId="10" fillId="0" borderId="0" xfId="3" applyNumberFormat="1" applyFont="1"/>
    <xf numFmtId="0" fontId="13" fillId="0" borderId="0" xfId="0" applyFont="1"/>
    <xf numFmtId="0" fontId="11" fillId="0" borderId="0" xfId="0" applyFont="1" applyAlignment="1">
      <alignment horizontal="center"/>
    </xf>
    <xf numFmtId="0" fontId="11" fillId="0" borderId="0" xfId="0" applyFont="1" applyFill="1"/>
    <xf numFmtId="0" fontId="16" fillId="0" borderId="0" xfId="0" applyFont="1" applyBorder="1" applyAlignment="1">
      <alignment vertical="center" wrapText="1"/>
    </xf>
    <xf numFmtId="0" fontId="11" fillId="0" borderId="0" xfId="0" applyFont="1" applyFill="1" applyAlignment="1">
      <alignment horizontal="center"/>
    </xf>
    <xf numFmtId="0" fontId="17" fillId="0" borderId="0" xfId="0" applyFont="1"/>
    <xf numFmtId="0" fontId="18" fillId="0" borderId="0" xfId="0" applyFont="1" applyBorder="1" applyAlignment="1">
      <alignment vertical="top" wrapText="1"/>
    </xf>
    <xf numFmtId="0" fontId="11" fillId="3" borderId="13" xfId="0" applyFont="1" applyFill="1" applyBorder="1"/>
    <xf numFmtId="0" fontId="20" fillId="3" borderId="1" xfId="0" applyFont="1" applyFill="1" applyBorder="1" applyAlignment="1">
      <alignment horizontal="center" textRotation="90" wrapText="1"/>
    </xf>
    <xf numFmtId="0" fontId="20" fillId="3" borderId="1" xfId="0" applyFont="1" applyFill="1" applyBorder="1" applyAlignment="1">
      <alignment wrapText="1"/>
    </xf>
    <xf numFmtId="0" fontId="13" fillId="3" borderId="9" xfId="0" applyFont="1" applyFill="1" applyBorder="1" applyAlignment="1">
      <alignment horizontal="center" textRotation="90" wrapText="1"/>
    </xf>
    <xf numFmtId="0" fontId="20" fillId="3" borderId="9" xfId="0" applyFont="1" applyFill="1" applyBorder="1" applyAlignment="1">
      <alignment horizontal="center" wrapText="1"/>
    </xf>
    <xf numFmtId="0" fontId="20" fillId="3" borderId="9" xfId="0" applyFont="1" applyFill="1" applyBorder="1" applyAlignment="1">
      <alignment wrapText="1"/>
    </xf>
    <xf numFmtId="0" fontId="20" fillId="3" borderId="9" xfId="0" applyFont="1" applyFill="1" applyBorder="1" applyAlignment="1">
      <alignment horizontal="center" textRotation="90" wrapText="1"/>
    </xf>
    <xf numFmtId="0" fontId="21" fillId="2" borderId="15" xfId="2" applyFont="1" applyFill="1" applyBorder="1" applyAlignment="1">
      <alignment horizontal="center" textRotation="90" wrapText="1"/>
    </xf>
    <xf numFmtId="0" fontId="20" fillId="3" borderId="9" xfId="0" applyFont="1" applyFill="1" applyBorder="1" applyAlignment="1">
      <alignment textRotation="90" wrapText="1"/>
    </xf>
    <xf numFmtId="0" fontId="23" fillId="3" borderId="9" xfId="0" applyFont="1" applyFill="1" applyBorder="1" applyAlignment="1">
      <alignment horizontal="center" textRotation="90" wrapText="1"/>
    </xf>
    <xf numFmtId="10" fontId="13" fillId="3" borderId="9" xfId="4" applyNumberFormat="1" applyFont="1" applyFill="1" applyBorder="1" applyAlignment="1">
      <alignment horizontal="center" textRotation="90" wrapText="1"/>
    </xf>
    <xf numFmtId="10" fontId="13" fillId="6" borderId="9" xfId="4" applyNumberFormat="1" applyFont="1" applyFill="1" applyBorder="1" applyAlignment="1">
      <alignment horizontal="center" textRotation="90" wrapText="1"/>
    </xf>
    <xf numFmtId="0" fontId="10" fillId="0" borderId="0" xfId="0" applyFont="1" applyAlignment="1">
      <alignment wrapText="1"/>
    </xf>
    <xf numFmtId="0" fontId="21" fillId="0" borderId="0" xfId="2" applyFont="1" applyFill="1" applyBorder="1" applyAlignment="1">
      <alignment horizontal="left"/>
    </xf>
    <xf numFmtId="0" fontId="21" fillId="0" borderId="0" xfId="2" applyFont="1" applyFill="1" applyBorder="1" applyAlignment="1">
      <alignment horizontal="center" wrapText="1"/>
    </xf>
    <xf numFmtId="0" fontId="21" fillId="0" borderId="0" xfId="2" applyFont="1" applyFill="1" applyBorder="1" applyAlignment="1">
      <alignment horizontal="center" textRotation="90" wrapText="1"/>
    </xf>
    <xf numFmtId="0" fontId="21" fillId="0" borderId="0" xfId="2" applyFont="1" applyFill="1" applyBorder="1" applyAlignment="1">
      <alignment horizontal="left" wrapText="1"/>
    </xf>
    <xf numFmtId="165" fontId="21" fillId="0" borderId="0" xfId="3" applyNumberFormat="1" applyFont="1" applyFill="1" applyBorder="1" applyAlignment="1">
      <alignment horizontal="center" wrapText="1"/>
    </xf>
    <xf numFmtId="3" fontId="21" fillId="0" borderId="0" xfId="1" applyNumberFormat="1" applyFont="1" applyFill="1" applyBorder="1" applyAlignment="1">
      <alignment horizontal="center" wrapText="1"/>
    </xf>
    <xf numFmtId="0" fontId="10" fillId="0" borderId="0" xfId="0" applyFont="1" applyFill="1" applyAlignment="1">
      <alignment horizontal="center"/>
    </xf>
    <xf numFmtId="0" fontId="21" fillId="0" borderId="0" xfId="2" applyNumberFormat="1" applyFont="1" applyFill="1" applyBorder="1" applyAlignment="1">
      <alignment horizontal="center" textRotation="90" wrapText="1"/>
    </xf>
    <xf numFmtId="0" fontId="14" fillId="0" borderId="0" xfId="0" applyFont="1" applyFill="1" applyAlignment="1">
      <alignment wrapText="1"/>
    </xf>
    <xf numFmtId="0" fontId="10" fillId="0" borderId="0" xfId="0" applyFont="1" applyFill="1" applyBorder="1" applyAlignment="1">
      <alignment horizontal="left"/>
    </xf>
    <xf numFmtId="0" fontId="10" fillId="0" borderId="0" xfId="0" applyFont="1" applyBorder="1"/>
    <xf numFmtId="0" fontId="10" fillId="0" borderId="0" xfId="0" applyFont="1" applyBorder="1" applyAlignment="1">
      <alignment horizontal="center"/>
    </xf>
    <xf numFmtId="165" fontId="10" fillId="0" borderId="0" xfId="3" applyNumberFormat="1" applyFont="1" applyBorder="1"/>
    <xf numFmtId="165" fontId="10" fillId="0" borderId="0" xfId="3" applyNumberFormat="1" applyFont="1" applyBorder="1" applyAlignment="1">
      <alignment horizontal="center"/>
    </xf>
    <xf numFmtId="0" fontId="11" fillId="0" borderId="0" xfId="0" applyFont="1" applyBorder="1" applyAlignment="1">
      <alignment horizontal="center"/>
    </xf>
    <xf numFmtId="0" fontId="11" fillId="0" borderId="0" xfId="0" applyFont="1" applyFill="1" applyBorder="1"/>
    <xf numFmtId="0" fontId="11" fillId="0" borderId="0" xfId="0" applyFont="1" applyBorder="1"/>
    <xf numFmtId="0" fontId="10" fillId="0" borderId="0" xfId="0" applyFont="1" applyFill="1" applyBorder="1" applyAlignment="1">
      <alignment horizontal="center"/>
    </xf>
    <xf numFmtId="166" fontId="10" fillId="0" borderId="0" xfId="0" applyNumberFormat="1" applyFont="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21" fillId="4" borderId="0" xfId="2" applyFont="1" applyFill="1" applyBorder="1" applyAlignment="1">
      <alignment horizontal="left" vertical="top"/>
    </xf>
    <xf numFmtId="0" fontId="22" fillId="4" borderId="0" xfId="2" applyFont="1" applyFill="1" applyBorder="1" applyAlignment="1">
      <alignment vertical="top" wrapText="1"/>
    </xf>
    <xf numFmtId="5" fontId="21" fillId="0" borderId="0" xfId="1" applyNumberFormat="1" applyFont="1" applyFill="1" applyBorder="1" applyAlignment="1">
      <alignment horizontal="left" vertical="top" wrapText="1"/>
    </xf>
    <xf numFmtId="0" fontId="25" fillId="0" borderId="0" xfId="0" applyFont="1" applyFill="1" applyBorder="1" applyAlignment="1">
      <alignment horizontal="center"/>
    </xf>
    <xf numFmtId="0" fontId="21" fillId="4" borderId="0" xfId="2" applyFont="1" applyFill="1" applyBorder="1" applyAlignment="1">
      <alignment horizontal="right" vertical="top"/>
    </xf>
    <xf numFmtId="165" fontId="13" fillId="0" borderId="0" xfId="3" applyNumberFormat="1" applyFont="1" applyBorder="1"/>
    <xf numFmtId="165" fontId="13" fillId="0" borderId="0" xfId="3" applyNumberFormat="1" applyFont="1" applyBorder="1" applyAlignment="1">
      <alignment horizontal="center"/>
    </xf>
    <xf numFmtId="164" fontId="13" fillId="0" borderId="0" xfId="0" applyNumberFormat="1" applyFont="1" applyBorder="1"/>
    <xf numFmtId="0" fontId="22" fillId="4" borderId="0" xfId="2" applyFont="1" applyFill="1" applyBorder="1" applyAlignment="1">
      <alignment horizontal="left" vertical="top" wrapText="1"/>
    </xf>
    <xf numFmtId="0" fontId="21" fillId="4" borderId="0" xfId="2" applyFont="1" applyFill="1" applyBorder="1" applyAlignment="1">
      <alignment vertical="top" wrapText="1"/>
    </xf>
    <xf numFmtId="164" fontId="10" fillId="0" borderId="0" xfId="0" applyNumberFormat="1" applyFont="1" applyBorder="1"/>
    <xf numFmtId="0" fontId="10" fillId="0" borderId="0" xfId="0" applyFont="1" applyBorder="1" applyAlignment="1">
      <alignment horizontal="left"/>
    </xf>
    <xf numFmtId="0" fontId="13" fillId="0" borderId="0" xfId="0" applyFont="1" applyBorder="1" applyAlignment="1">
      <alignment horizontal="left"/>
    </xf>
    <xf numFmtId="0" fontId="14" fillId="0" borderId="0" xfId="0" applyFont="1" applyBorder="1"/>
    <xf numFmtId="0" fontId="13" fillId="0" borderId="0" xfId="0" applyNumberFormat="1" applyFont="1" applyBorder="1"/>
    <xf numFmtId="0" fontId="10" fillId="0" borderId="0" xfId="0" applyFont="1" applyFill="1" applyBorder="1"/>
    <xf numFmtId="0" fontId="14" fillId="0" borderId="0" xfId="0" applyFont="1" applyFill="1" applyBorder="1" applyAlignment="1">
      <alignment horizontal="left"/>
    </xf>
    <xf numFmtId="165" fontId="14" fillId="0" borderId="0" xfId="3" applyNumberFormat="1" applyFont="1" applyBorder="1"/>
    <xf numFmtId="0" fontId="14" fillId="0" borderId="0" xfId="0" applyFont="1" applyFill="1" applyBorder="1"/>
    <xf numFmtId="165" fontId="14" fillId="0" borderId="0" xfId="3" applyNumberFormat="1" applyFont="1" applyFill="1" applyBorder="1"/>
    <xf numFmtId="0" fontId="11" fillId="0" borderId="0" xfId="0" applyFont="1" applyFill="1" applyBorder="1" applyAlignment="1">
      <alignment horizontal="center"/>
    </xf>
    <xf numFmtId="166" fontId="14" fillId="0" borderId="0" xfId="0" applyNumberFormat="1" applyFont="1" applyBorder="1" applyAlignment="1">
      <alignment horizontal="center"/>
    </xf>
    <xf numFmtId="0" fontId="14" fillId="0" borderId="0" xfId="0" applyFont="1" applyAlignment="1">
      <alignment horizontal="center"/>
    </xf>
    <xf numFmtId="0" fontId="14" fillId="0" borderId="0" xfId="0" applyFont="1" applyFill="1" applyAlignment="1">
      <alignment horizontal="center"/>
    </xf>
    <xf numFmtId="166" fontId="14" fillId="0" borderId="0" xfId="0" applyNumberFormat="1" applyFont="1" applyFill="1" applyBorder="1" applyAlignment="1">
      <alignment horizontal="center"/>
    </xf>
    <xf numFmtId="0" fontId="14" fillId="3" borderId="0" xfId="0" applyFont="1" applyFill="1" applyBorder="1"/>
    <xf numFmtId="165" fontId="14" fillId="3" borderId="0" xfId="3" applyNumberFormat="1" applyFont="1" applyFill="1" applyBorder="1"/>
    <xf numFmtId="0" fontId="11" fillId="3" borderId="0" xfId="0" applyFont="1" applyFill="1" applyBorder="1" applyAlignment="1">
      <alignment horizontal="center"/>
    </xf>
    <xf numFmtId="0" fontId="14" fillId="3" borderId="0" xfId="0" applyFont="1" applyFill="1" applyBorder="1" applyAlignment="1">
      <alignment horizontal="center"/>
    </xf>
    <xf numFmtId="0" fontId="10" fillId="3" borderId="0" xfId="0" applyFont="1" applyFill="1" applyBorder="1" applyAlignment="1">
      <alignment horizontal="center"/>
    </xf>
    <xf numFmtId="0" fontId="10" fillId="0" borderId="0" xfId="0" applyFont="1" applyAlignment="1">
      <alignment horizontal="center" vertical="center"/>
    </xf>
    <xf numFmtId="166" fontId="10" fillId="0" borderId="0" xfId="0" applyNumberFormat="1" applyFont="1" applyAlignment="1">
      <alignment horizontal="center" vertical="center"/>
    </xf>
    <xf numFmtId="0" fontId="13" fillId="0" borderId="0" xfId="0" applyFont="1" applyBorder="1"/>
    <xf numFmtId="0" fontId="14" fillId="0" borderId="0" xfId="0" applyFont="1" applyBorder="1" applyAlignment="1"/>
    <xf numFmtId="0" fontId="14" fillId="0" borderId="0" xfId="0" applyFont="1" applyAlignment="1">
      <alignment horizontal="center" vertical="center"/>
    </xf>
    <xf numFmtId="166" fontId="14" fillId="0" borderId="0" xfId="0" applyNumberFormat="1" applyFont="1" applyAlignment="1">
      <alignment horizontal="center" vertical="center"/>
    </xf>
    <xf numFmtId="0" fontId="14" fillId="0" borderId="0" xfId="0" applyFont="1" applyFill="1" applyAlignment="1">
      <alignment horizontal="center" vertical="center"/>
    </xf>
    <xf numFmtId="0" fontId="13" fillId="0" borderId="0" xfId="0" applyFont="1" applyFill="1" applyBorder="1" applyAlignment="1">
      <alignment horizontal="left"/>
    </xf>
    <xf numFmtId="1" fontId="14" fillId="0" borderId="0" xfId="0" applyNumberFormat="1" applyFont="1" applyAlignment="1">
      <alignment horizontal="center" vertical="center"/>
    </xf>
    <xf numFmtId="1" fontId="10" fillId="0" borderId="0" xfId="0" applyNumberFormat="1" applyFont="1" applyAlignment="1">
      <alignment horizontal="center" vertical="center"/>
    </xf>
    <xf numFmtId="166" fontId="14" fillId="0" borderId="0" xfId="0" applyNumberFormat="1" applyFont="1" applyFill="1" applyAlignment="1">
      <alignment horizontal="center" vertical="center"/>
    </xf>
    <xf numFmtId="2" fontId="10" fillId="0" borderId="0" xfId="0" applyNumberFormat="1" applyFont="1" applyFill="1" applyAlignment="1">
      <alignment horizontal="center" vertical="center"/>
    </xf>
    <xf numFmtId="0" fontId="10" fillId="0" borderId="0" xfId="0" applyNumberFormat="1" applyFont="1" applyBorder="1" applyAlignment="1">
      <alignment horizontal="center"/>
    </xf>
    <xf numFmtId="2" fontId="14" fillId="0" borderId="0" xfId="0" applyNumberFormat="1" applyFont="1" applyFill="1" applyAlignment="1">
      <alignment horizontal="center" vertical="center"/>
    </xf>
    <xf numFmtId="2" fontId="14" fillId="0" borderId="0" xfId="0" applyNumberFormat="1" applyFont="1" applyFill="1" applyAlignment="1">
      <alignment horizontal="center"/>
    </xf>
    <xf numFmtId="5" fontId="13" fillId="0" borderId="0" xfId="0" applyNumberFormat="1" applyFont="1" applyFill="1" applyBorder="1" applyAlignment="1">
      <alignment horizontal="left"/>
    </xf>
    <xf numFmtId="0" fontId="13" fillId="0" borderId="0" xfId="0" applyFont="1" applyFill="1" applyBorder="1" applyAlignment="1">
      <alignment horizontal="center"/>
    </xf>
    <xf numFmtId="167" fontId="13" fillId="0" borderId="0" xfId="1" applyNumberFormat="1" applyFont="1" applyFill="1" applyBorder="1" applyAlignment="1">
      <alignment horizontal="right"/>
    </xf>
    <xf numFmtId="0" fontId="13" fillId="3" borderId="14" xfId="0" applyFont="1" applyFill="1" applyBorder="1" applyAlignment="1">
      <alignment textRotation="90" wrapText="1"/>
    </xf>
    <xf numFmtId="0" fontId="15" fillId="3" borderId="10" xfId="0" applyFont="1" applyFill="1" applyBorder="1" applyAlignment="1"/>
    <xf numFmtId="0" fontId="15" fillId="3" borderId="11" xfId="0" applyFont="1" applyFill="1" applyBorder="1" applyAlignment="1"/>
    <xf numFmtId="0" fontId="15" fillId="3" borderId="11" xfId="0" applyFont="1" applyFill="1" applyBorder="1" applyAlignment="1">
      <alignment horizontal="center"/>
    </xf>
    <xf numFmtId="0" fontId="15" fillId="3" borderId="13" xfId="0" applyFont="1" applyFill="1" applyBorder="1" applyAlignment="1">
      <alignment horizontal="center"/>
    </xf>
    <xf numFmtId="0" fontId="13" fillId="3" borderId="16" xfId="0" applyFont="1" applyFill="1" applyBorder="1" applyAlignment="1">
      <alignment textRotation="90" wrapText="1"/>
    </xf>
    <xf numFmtId="0" fontId="10" fillId="0" borderId="0" xfId="0" applyFont="1" applyBorder="1" applyAlignment="1"/>
    <xf numFmtId="0" fontId="10" fillId="0" borderId="0" xfId="0" applyFont="1" applyFill="1" applyAlignment="1"/>
    <xf numFmtId="0" fontId="10" fillId="3" borderId="0" xfId="0" applyFont="1" applyFill="1" applyAlignment="1"/>
    <xf numFmtId="0" fontId="10" fillId="3" borderId="0" xfId="0" applyFont="1" applyFill="1" applyAlignment="1">
      <alignment horizontal="center"/>
    </xf>
    <xf numFmtId="164" fontId="13" fillId="0" borderId="0" xfId="1" applyNumberFormat="1" applyFont="1" applyFill="1" applyBorder="1" applyAlignment="1">
      <alignment horizontal="left"/>
    </xf>
    <xf numFmtId="0" fontId="10" fillId="7" borderId="0" xfId="0" applyFont="1" applyFill="1" applyAlignment="1">
      <alignment horizontal="left"/>
    </xf>
    <xf numFmtId="0" fontId="10" fillId="7" borderId="0" xfId="0" applyFont="1" applyFill="1"/>
    <xf numFmtId="0" fontId="10" fillId="7" borderId="0" xfId="0" applyFont="1" applyFill="1" applyAlignment="1">
      <alignment horizontal="center"/>
    </xf>
    <xf numFmtId="165" fontId="10" fillId="7" borderId="0" xfId="3" applyNumberFormat="1" applyFont="1" applyFill="1"/>
    <xf numFmtId="165" fontId="10" fillId="7" borderId="0" xfId="3" applyNumberFormat="1" applyFont="1" applyFill="1" applyAlignment="1">
      <alignment horizontal="center"/>
    </xf>
    <xf numFmtId="0" fontId="10" fillId="3" borderId="0" xfId="0" applyFont="1" applyFill="1" applyBorder="1"/>
    <xf numFmtId="0" fontId="10" fillId="0" borderId="0" xfId="0" applyFont="1" applyBorder="1" applyAlignment="1">
      <alignment horizontal="center"/>
    </xf>
    <xf numFmtId="0" fontId="10" fillId="3" borderId="0" xfId="0" applyFont="1" applyFill="1" applyAlignment="1">
      <alignment horizontal="center"/>
    </xf>
    <xf numFmtId="0" fontId="14" fillId="0" borderId="0" xfId="0"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10" fillId="0" borderId="0" xfId="0" applyFont="1" applyFill="1" applyAlignment="1">
      <alignment horizontal="center"/>
    </xf>
    <xf numFmtId="0" fontId="20" fillId="0" borderId="0" xfId="0" applyFont="1" applyBorder="1" applyAlignment="1"/>
    <xf numFmtId="0" fontId="10" fillId="0" borderId="0" xfId="0" applyFont="1" applyBorder="1" applyAlignment="1">
      <alignment horizontal="center"/>
    </xf>
    <xf numFmtId="0" fontId="10" fillId="0" borderId="0" xfId="0" applyFont="1" applyFill="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165" fontId="21" fillId="2" borderId="1" xfId="3" applyNumberFormat="1" applyFont="1" applyFill="1" applyBorder="1" applyAlignment="1">
      <alignment horizontal="center" wrapText="1"/>
    </xf>
    <xf numFmtId="0" fontId="10" fillId="3" borderId="0" xfId="0" applyFont="1" applyFill="1" applyAlignment="1">
      <alignment horizontal="center"/>
    </xf>
    <xf numFmtId="0" fontId="14" fillId="0" borderId="0" xfId="0" applyFont="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3" fillId="0" borderId="0" xfId="0" applyFont="1" applyBorder="1" applyAlignment="1">
      <alignment horizontal="left"/>
    </xf>
    <xf numFmtId="0" fontId="4" fillId="0" borderId="0" xfId="0" applyFont="1" applyBorder="1" applyAlignment="1">
      <alignment horizontal="center"/>
    </xf>
    <xf numFmtId="0" fontId="7" fillId="0" borderId="6" xfId="0" applyFont="1" applyBorder="1" applyAlignment="1">
      <alignment horizontal="center" wrapText="1"/>
    </xf>
    <xf numFmtId="0" fontId="7" fillId="0" borderId="6" xfId="0" applyFont="1" applyBorder="1" applyAlignment="1">
      <alignment horizontal="center" textRotation="90" wrapText="1"/>
    </xf>
    <xf numFmtId="0" fontId="5" fillId="0" borderId="0" xfId="0" applyFont="1" applyFill="1" applyBorder="1" applyAlignment="1">
      <alignment horizontal="left"/>
    </xf>
    <xf numFmtId="0" fontId="5" fillId="0" borderId="0" xfId="0" applyFont="1" applyFill="1" applyBorder="1" applyAlignment="1" applyProtection="1">
      <alignment horizontal="left"/>
      <protection locked="0"/>
    </xf>
    <xf numFmtId="0" fontId="5" fillId="0" borderId="0" xfId="0" applyFont="1" applyFill="1" applyBorder="1" applyAlignment="1" applyProtection="1">
      <alignment horizontal="center"/>
      <protection locked="0"/>
    </xf>
    <xf numFmtId="0" fontId="5" fillId="3" borderId="0" xfId="0" applyFont="1" applyFill="1" applyBorder="1" applyAlignment="1" applyProtection="1">
      <alignment horizontal="center"/>
      <protection locked="0"/>
    </xf>
    <xf numFmtId="0" fontId="5" fillId="3" borderId="0" xfId="0" applyFont="1" applyFill="1" applyBorder="1" applyAlignment="1">
      <alignment horizontal="left"/>
    </xf>
    <xf numFmtId="0" fontId="5" fillId="3" borderId="0" xfId="0" applyFont="1" applyFill="1" applyBorder="1" applyAlignment="1" applyProtection="1">
      <alignment horizontal="left"/>
      <protection locked="0"/>
    </xf>
    <xf numFmtId="0" fontId="4" fillId="3" borderId="0" xfId="0" applyFont="1" applyFill="1"/>
    <xf numFmtId="166" fontId="6" fillId="3" borderId="0" xfId="0" applyNumberFormat="1" applyFont="1" applyFill="1" applyAlignment="1">
      <alignment horizontal="center" vertical="center"/>
    </xf>
    <xf numFmtId="0" fontId="10" fillId="0" borderId="0" xfId="0" applyFont="1" applyBorder="1" applyAlignment="1">
      <alignment horizontal="center"/>
    </xf>
    <xf numFmtId="0" fontId="10" fillId="0" borderId="0" xfId="0" applyFont="1" applyFill="1" applyAlignment="1">
      <alignment horizontal="center"/>
    </xf>
    <xf numFmtId="0" fontId="10" fillId="0" borderId="0" xfId="0" applyFont="1" applyBorder="1" applyAlignment="1">
      <alignment horizontal="center"/>
    </xf>
    <xf numFmtId="0" fontId="10" fillId="0" borderId="0" xfId="0" applyFont="1" applyFill="1" applyAlignment="1">
      <alignment horizontal="center"/>
    </xf>
    <xf numFmtId="165" fontId="10" fillId="0" borderId="0" xfId="0" applyNumberFormat="1" applyFont="1"/>
    <xf numFmtId="0" fontId="10" fillId="0" borderId="0" xfId="0" applyFont="1" applyAlignment="1">
      <alignment horizontal="center" vertical="center"/>
    </xf>
    <xf numFmtId="0" fontId="10" fillId="0" borderId="0" xfId="0" applyFont="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29" fillId="0" borderId="0" xfId="0" applyFont="1" applyAlignment="1">
      <alignment horizontal="left" vertical="center"/>
    </xf>
    <xf numFmtId="0" fontId="12" fillId="0" borderId="0" xfId="0" applyFont="1" applyAlignment="1">
      <alignment vertical="top"/>
    </xf>
    <xf numFmtId="5" fontId="13" fillId="0" borderId="0" xfId="0" applyNumberFormat="1" applyFont="1" applyAlignment="1">
      <alignment horizontal="left"/>
    </xf>
    <xf numFmtId="0" fontId="10" fillId="0" borderId="0" xfId="0" applyFont="1" applyFill="1" applyBorder="1" applyAlignment="1"/>
    <xf numFmtId="49"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0" fontId="10" fillId="7" borderId="0" xfId="0" applyFont="1" applyFill="1" applyBorder="1" applyAlignment="1"/>
    <xf numFmtId="164" fontId="21" fillId="0" borderId="0" xfId="1" applyNumberFormat="1" applyFont="1" applyFill="1" applyBorder="1" applyAlignment="1">
      <alignment horizontal="left" vertical="top" wrapText="1"/>
    </xf>
    <xf numFmtId="164" fontId="13" fillId="0" borderId="0" xfId="0" applyNumberFormat="1" applyFont="1" applyFill="1" applyBorder="1" applyAlignment="1">
      <alignment horizontal="left"/>
    </xf>
    <xf numFmtId="0" fontId="23" fillId="3" borderId="9" xfId="0" applyFont="1" applyFill="1" applyBorder="1" applyAlignment="1">
      <alignment horizontal="center" wrapText="1"/>
    </xf>
    <xf numFmtId="0" fontId="10" fillId="0" borderId="0" xfId="0" applyFont="1" applyAlignment="1">
      <alignment horizontal="center" vertical="center"/>
    </xf>
    <xf numFmtId="0" fontId="10" fillId="3" borderId="0" xfId="0" applyFont="1" applyFill="1" applyAlignment="1">
      <alignment horizontal="center" vertical="center"/>
    </xf>
    <xf numFmtId="0" fontId="10" fillId="0" borderId="0" xfId="0" applyFont="1" applyFill="1" applyBorder="1" applyAlignment="1">
      <alignment horizont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3" fillId="0" borderId="0" xfId="0" applyFont="1" applyAlignment="1">
      <alignment horizontal="left"/>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27" fillId="0" borderId="0" xfId="0" applyFont="1" applyBorder="1" applyAlignment="1">
      <alignment horizontal="left" vertical="center" wrapText="1"/>
    </xf>
    <xf numFmtId="0" fontId="13" fillId="0" borderId="0" xfId="0" applyFont="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3" xfId="0"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10" fillId="0" borderId="0" xfId="0" applyFont="1" applyFill="1" applyAlignment="1">
      <alignment horizontal="center"/>
    </xf>
    <xf numFmtId="0" fontId="10" fillId="3" borderId="0" xfId="0" applyFont="1" applyFill="1" applyAlignment="1">
      <alignment horizontal="center"/>
    </xf>
    <xf numFmtId="0" fontId="3" fillId="5" borderId="8" xfId="0" applyFont="1" applyFill="1" applyBorder="1" applyAlignment="1" applyProtection="1">
      <alignment horizontal="center"/>
      <protection locked="0"/>
    </xf>
    <xf numFmtId="0" fontId="4" fillId="0" borderId="0" xfId="0" applyFont="1" applyAlignment="1">
      <alignment horizontal="center"/>
    </xf>
    <xf numFmtId="0" fontId="6" fillId="0" borderId="0" xfId="0" applyFont="1" applyAlignment="1">
      <alignment horizontal="center"/>
    </xf>
    <xf numFmtId="0" fontId="4" fillId="0" borderId="0" xfId="0" applyFont="1" applyBorder="1" applyAlignment="1">
      <alignment horizontal="center"/>
    </xf>
    <xf numFmtId="0" fontId="4" fillId="0" borderId="12" xfId="0" applyFont="1" applyBorder="1" applyAlignment="1">
      <alignment horizontal="center"/>
    </xf>
    <xf numFmtId="0" fontId="3" fillId="0" borderId="0" xfId="0" applyFont="1" applyAlignment="1">
      <alignment horizontal="center" vertical="center"/>
    </xf>
    <xf numFmtId="0" fontId="5" fillId="0" borderId="0" xfId="0" applyFont="1" applyAlignment="1">
      <alignment horizontal="left" vertical="center" wrapText="1"/>
    </xf>
    <xf numFmtId="0" fontId="3" fillId="0" borderId="6" xfId="0" applyFont="1" applyBorder="1" applyAlignment="1">
      <alignment horizontal="left"/>
    </xf>
    <xf numFmtId="0" fontId="7" fillId="0" borderId="6" xfId="0" applyFont="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32185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T217"/>
  <sheetViews>
    <sheetView tabSelected="1" zoomScaleNormal="100" zoomScaleSheetLayoutView="100" workbookViewId="0">
      <selection activeCell="A13" sqref="A13:B13"/>
    </sheetView>
  </sheetViews>
  <sheetFormatPr defaultRowHeight="15" x14ac:dyDescent="0.25"/>
  <cols>
    <col min="1" max="1" width="6" style="34" customWidth="1"/>
    <col min="2" max="2" width="24.7109375" style="35" customWidth="1"/>
    <col min="3" max="3" width="18.140625" style="35" customWidth="1"/>
    <col min="4" max="4" width="10.28515625" style="35" customWidth="1"/>
    <col min="5" max="6" width="6.28515625" style="36" customWidth="1"/>
    <col min="7" max="7" width="9.7109375" style="35" customWidth="1"/>
    <col min="8" max="8" width="3.28515625" style="36" customWidth="1"/>
    <col min="9" max="9" width="6" style="35" customWidth="1"/>
    <col min="10" max="10" width="2.85546875" style="36" customWidth="1"/>
    <col min="11" max="11" width="2.5703125" style="36" customWidth="1"/>
    <col min="12" max="12" width="2.7109375" style="36" customWidth="1"/>
    <col min="13" max="13" width="7.7109375" style="35" customWidth="1"/>
    <col min="14" max="14" width="5" style="35" customWidth="1"/>
    <col min="15" max="15" width="4.7109375" style="35" customWidth="1"/>
    <col min="16" max="16" width="6.28515625" style="35" customWidth="1"/>
    <col min="17" max="17" width="9.7109375" style="35" customWidth="1"/>
    <col min="18" max="18" width="13.28515625" style="45" customWidth="1"/>
    <col min="19" max="19" width="2.42578125" style="38" customWidth="1"/>
    <col min="20" max="20" width="2.7109375" style="45" customWidth="1"/>
    <col min="21" max="21" width="13" style="35" customWidth="1"/>
    <col min="22" max="22" width="13.42578125" style="35" hidden="1" customWidth="1"/>
    <col min="23" max="23" width="4.42578125" style="36" hidden="1" customWidth="1"/>
    <col min="24" max="25" width="3.42578125" style="36" customWidth="1"/>
    <col min="26" max="26" width="2.85546875" style="36" customWidth="1"/>
    <col min="27" max="28" width="3" style="36" customWidth="1"/>
    <col min="29" max="29" width="3.140625" style="36" customWidth="1"/>
    <col min="30" max="30" width="3.85546875" style="36" customWidth="1"/>
    <col min="31" max="31" width="3.28515625" style="36" customWidth="1"/>
    <col min="32" max="32" width="3.7109375" style="36" customWidth="1"/>
    <col min="33" max="33" width="3.140625" style="36" customWidth="1"/>
    <col min="34" max="34" width="11.5703125" style="36" customWidth="1"/>
    <col min="35" max="35" width="9.42578125" style="36" customWidth="1"/>
    <col min="36" max="36" width="3" style="36" customWidth="1"/>
    <col min="37" max="37" width="2.7109375" style="36" customWidth="1"/>
    <col min="38" max="38" width="6.85546875" style="36" customWidth="1"/>
    <col min="39" max="39" width="5.140625" style="36" customWidth="1"/>
    <col min="40" max="40" width="5.7109375" style="36" customWidth="1"/>
    <col min="41" max="41" width="4.7109375" style="36" customWidth="1"/>
    <col min="42" max="44" width="9.140625" style="41"/>
    <col min="45" max="45" width="10.42578125" style="35" customWidth="1"/>
    <col min="46" max="46" width="14" style="35" customWidth="1"/>
    <col min="47" max="47" width="4.28515625" style="35" customWidth="1"/>
    <col min="48" max="48" width="2.7109375" style="35" customWidth="1"/>
    <col min="49" max="50" width="2.7109375" style="42" customWidth="1"/>
    <col min="51" max="53" width="2.7109375" style="35" customWidth="1"/>
    <col min="54" max="16384" width="9.140625" style="35"/>
  </cols>
  <sheetData>
    <row r="1" spans="1:123" x14ac:dyDescent="0.25">
      <c r="R1" s="37"/>
      <c r="T1" s="37"/>
      <c r="U1" s="39"/>
      <c r="V1" s="40"/>
    </row>
    <row r="2" spans="1:123" ht="21" customHeight="1" x14ac:dyDescent="0.35">
      <c r="C2" s="43" t="s">
        <v>229</v>
      </c>
      <c r="R2"/>
      <c r="S2"/>
      <c r="T2"/>
      <c r="U2"/>
      <c r="V2"/>
      <c r="W2" s="41"/>
      <c r="X2" s="41"/>
      <c r="Y2" s="41"/>
      <c r="Z2" s="41"/>
      <c r="AA2" s="41"/>
      <c r="AB2" s="41"/>
      <c r="AC2" s="41"/>
      <c r="AD2" s="41"/>
      <c r="AE2" s="41"/>
      <c r="AF2" s="41"/>
      <c r="AG2" s="47"/>
      <c r="AH2" s="41"/>
      <c r="AI2" s="41"/>
      <c r="AJ2" s="47"/>
      <c r="AK2" s="47"/>
      <c r="AL2" s="47"/>
      <c r="AM2" s="47"/>
      <c r="AN2" s="47"/>
    </row>
    <row r="3" spans="1:123" ht="20.25" customHeight="1" x14ac:dyDescent="0.35">
      <c r="C3" s="44" t="s">
        <v>230</v>
      </c>
      <c r="R3"/>
      <c r="S3"/>
      <c r="T3"/>
      <c r="U3"/>
      <c r="V3"/>
      <c r="W3" s="41"/>
      <c r="X3" s="41"/>
      <c r="Y3" s="41"/>
      <c r="Z3" s="41"/>
      <c r="AA3" s="41"/>
      <c r="AB3" s="41"/>
      <c r="AC3" s="41"/>
      <c r="AD3" s="41"/>
      <c r="AE3" s="41"/>
      <c r="AF3" s="41"/>
      <c r="AG3" s="47"/>
      <c r="AH3" s="41"/>
      <c r="AI3" s="41"/>
      <c r="AJ3" s="47"/>
      <c r="AK3" s="47"/>
      <c r="AL3" s="47"/>
      <c r="AM3" s="47"/>
      <c r="AN3" s="47"/>
      <c r="AS3" s="41"/>
      <c r="AT3" s="41"/>
      <c r="AU3" s="41"/>
      <c r="AV3" s="41"/>
      <c r="AW3" s="41"/>
      <c r="AX3" s="41"/>
      <c r="AY3" s="41"/>
      <c r="AZ3" s="41"/>
    </row>
    <row r="4" spans="1:123" ht="32.25" customHeight="1" x14ac:dyDescent="0.25">
      <c r="C4" s="195" t="s">
        <v>589</v>
      </c>
      <c r="R4"/>
      <c r="S4"/>
      <c r="T4"/>
      <c r="U4"/>
      <c r="V4"/>
      <c r="W4" s="41"/>
      <c r="X4" s="41"/>
      <c r="Y4" s="41"/>
      <c r="Z4" s="41"/>
      <c r="AA4" s="41"/>
      <c r="AB4" s="41"/>
      <c r="AC4" s="41"/>
      <c r="AD4" s="41"/>
      <c r="AE4" s="41"/>
      <c r="AF4" s="41"/>
      <c r="AG4" s="47"/>
      <c r="AH4" s="41"/>
      <c r="AI4" s="41"/>
      <c r="AJ4" s="47"/>
      <c r="AK4" s="47"/>
      <c r="AL4" s="47"/>
      <c r="AM4" s="47"/>
      <c r="AN4" s="47"/>
      <c r="AS4" s="41"/>
      <c r="AT4" s="41"/>
      <c r="AU4" s="41"/>
      <c r="AV4" s="41"/>
      <c r="AW4" s="41"/>
      <c r="AX4" s="41"/>
      <c r="AY4" s="41"/>
      <c r="AZ4" s="41"/>
    </row>
    <row r="5" spans="1:123" ht="4.5" customHeight="1" thickBot="1" x14ac:dyDescent="0.3">
      <c r="C5" s="46"/>
      <c r="U5" s="41"/>
      <c r="V5" s="41"/>
      <c r="W5" s="41"/>
      <c r="X5" s="41"/>
      <c r="Y5" s="41"/>
      <c r="Z5" s="41"/>
      <c r="AA5" s="41"/>
      <c r="AB5" s="41"/>
      <c r="AC5" s="41"/>
      <c r="AD5" s="41"/>
      <c r="AE5" s="41"/>
      <c r="AF5" s="41"/>
      <c r="AG5" s="47"/>
      <c r="AH5" s="41"/>
      <c r="AI5" s="41"/>
      <c r="AJ5" s="47"/>
      <c r="AK5" s="47"/>
      <c r="AL5" s="47"/>
      <c r="AM5" s="47"/>
      <c r="AN5" s="47"/>
      <c r="AO5" s="47"/>
      <c r="AS5" s="41"/>
      <c r="AT5" s="41"/>
      <c r="AU5" s="41"/>
      <c r="AV5" s="41"/>
      <c r="AW5" s="41"/>
      <c r="AX5" s="41"/>
      <c r="AY5" s="41"/>
      <c r="AZ5" s="41"/>
      <c r="BA5" s="41"/>
    </row>
    <row r="6" spans="1:123" s="41" customFormat="1" ht="15" customHeight="1" x14ac:dyDescent="0.25">
      <c r="A6" s="219" t="s">
        <v>633</v>
      </c>
      <c r="B6" s="219"/>
      <c r="C6" s="219"/>
      <c r="D6" s="219"/>
      <c r="E6" s="219"/>
      <c r="F6" s="219"/>
      <c r="G6" s="219"/>
      <c r="H6" s="49"/>
      <c r="I6" s="49"/>
      <c r="J6" s="49"/>
      <c r="K6" s="49"/>
      <c r="L6" s="49"/>
      <c r="M6" s="207" t="s">
        <v>608</v>
      </c>
      <c r="N6" s="208"/>
      <c r="O6" s="208"/>
      <c r="P6" s="208"/>
      <c r="Q6" s="209"/>
      <c r="R6" s="207" t="s">
        <v>609</v>
      </c>
      <c r="S6" s="208"/>
      <c r="T6" s="208"/>
      <c r="U6" s="209"/>
      <c r="W6" s="50"/>
      <c r="X6" s="47"/>
      <c r="Y6" s="47"/>
      <c r="Z6" s="50"/>
      <c r="AA6" s="47"/>
      <c r="AB6" s="47"/>
      <c r="AC6" s="47"/>
      <c r="AD6" s="47"/>
      <c r="AE6" s="50"/>
      <c r="AF6" s="50"/>
      <c r="AG6" s="50"/>
      <c r="AJ6" s="50"/>
      <c r="AK6" s="47"/>
      <c r="AL6" s="50"/>
      <c r="AM6" s="47"/>
      <c r="AN6" s="47"/>
      <c r="AO6" s="51"/>
    </row>
    <row r="7" spans="1:123" s="41" customFormat="1" ht="40.5" customHeight="1" x14ac:dyDescent="0.25">
      <c r="A7" s="219"/>
      <c r="B7" s="219"/>
      <c r="C7" s="219"/>
      <c r="D7" s="219"/>
      <c r="E7" s="219"/>
      <c r="F7" s="219"/>
      <c r="G7" s="219"/>
      <c r="H7" s="49"/>
      <c r="I7" s="49"/>
      <c r="J7" s="49"/>
      <c r="K7" s="49"/>
      <c r="L7" s="49"/>
      <c r="M7" s="210"/>
      <c r="N7" s="211"/>
      <c r="O7" s="211"/>
      <c r="P7" s="211"/>
      <c r="Q7" s="212"/>
      <c r="R7" s="210"/>
      <c r="S7" s="211"/>
      <c r="T7" s="211"/>
      <c r="U7" s="212"/>
      <c r="W7" s="50"/>
      <c r="X7" s="47"/>
      <c r="Y7" s="47"/>
      <c r="Z7" s="50"/>
      <c r="AA7" s="47"/>
      <c r="AB7" s="47"/>
      <c r="AC7" s="47"/>
      <c r="AD7" s="47"/>
      <c r="AE7" s="50"/>
      <c r="AF7" s="50"/>
      <c r="AG7" s="50"/>
      <c r="AJ7" s="50"/>
      <c r="AK7" s="47"/>
      <c r="AL7" s="50"/>
      <c r="AM7" s="47"/>
      <c r="AN7" s="47"/>
      <c r="AO7" s="51"/>
    </row>
    <row r="8" spans="1:123" s="41" customFormat="1" ht="8.25" customHeight="1" x14ac:dyDescent="0.25">
      <c r="H8" s="49"/>
      <c r="I8" s="49"/>
      <c r="J8" s="49"/>
      <c r="K8" s="49"/>
      <c r="L8" s="49"/>
      <c r="M8" s="210"/>
      <c r="N8" s="211"/>
      <c r="O8" s="211"/>
      <c r="P8" s="211"/>
      <c r="Q8" s="212"/>
      <c r="R8" s="210"/>
      <c r="S8" s="211"/>
      <c r="T8" s="211"/>
      <c r="U8" s="212"/>
      <c r="W8" s="50"/>
      <c r="X8" s="47"/>
      <c r="Y8" s="47"/>
      <c r="Z8" s="50"/>
      <c r="AA8" s="47"/>
      <c r="AB8" s="47"/>
      <c r="AC8" s="47"/>
      <c r="AD8" s="47"/>
      <c r="AE8" s="50"/>
      <c r="AF8" s="50"/>
      <c r="AG8" s="50"/>
      <c r="AJ8" s="50"/>
      <c r="AK8" s="47"/>
      <c r="AL8" s="50"/>
      <c r="AM8" s="47"/>
      <c r="AN8" s="47"/>
      <c r="AO8" s="51"/>
    </row>
    <row r="9" spans="1:123" s="41" customFormat="1" ht="15" customHeight="1" thickBot="1" x14ac:dyDescent="0.3">
      <c r="A9" s="219" t="s">
        <v>630</v>
      </c>
      <c r="B9" s="219"/>
      <c r="C9" s="219"/>
      <c r="D9" s="219"/>
      <c r="E9" s="219"/>
      <c r="F9" s="219"/>
      <c r="G9" s="219"/>
      <c r="H9" s="49"/>
      <c r="I9" s="49"/>
      <c r="J9" s="49"/>
      <c r="K9" s="49"/>
      <c r="L9" s="49"/>
      <c r="M9" s="213"/>
      <c r="N9" s="214"/>
      <c r="O9" s="214"/>
      <c r="P9" s="214"/>
      <c r="Q9" s="215"/>
      <c r="R9" s="213"/>
      <c r="S9" s="214"/>
      <c r="T9" s="214"/>
      <c r="U9" s="215"/>
      <c r="W9" s="50"/>
      <c r="X9" s="47"/>
      <c r="Y9" s="47"/>
      <c r="Z9" s="50"/>
      <c r="AA9" s="47"/>
      <c r="AB9" s="47"/>
      <c r="AC9" s="47"/>
      <c r="AD9" s="47"/>
      <c r="AE9" s="50"/>
      <c r="AF9" s="50"/>
      <c r="AG9" s="50"/>
      <c r="AJ9" s="50"/>
      <c r="AK9" s="47"/>
      <c r="AL9" s="50"/>
      <c r="AM9" s="47"/>
      <c r="AN9" s="47"/>
      <c r="AO9" s="51"/>
    </row>
    <row r="10" spans="1:123" s="41" customFormat="1" ht="15" customHeight="1" x14ac:dyDescent="0.25">
      <c r="A10" s="219" t="s">
        <v>631</v>
      </c>
      <c r="B10" s="219"/>
      <c r="C10" s="219"/>
      <c r="D10" s="219"/>
      <c r="E10" s="219"/>
      <c r="F10" s="219"/>
      <c r="G10" s="219"/>
      <c r="H10" s="49"/>
      <c r="I10" s="49"/>
      <c r="J10" s="49"/>
      <c r="K10" s="49"/>
      <c r="L10" s="49"/>
      <c r="M10" s="49"/>
      <c r="N10" s="49"/>
      <c r="O10" s="49"/>
      <c r="P10" s="49"/>
      <c r="Q10" s="49"/>
      <c r="R10" s="49"/>
      <c r="S10" s="49"/>
      <c r="T10" s="49"/>
      <c r="W10" s="50"/>
      <c r="X10" s="47"/>
      <c r="Y10" s="47"/>
      <c r="Z10" s="50"/>
      <c r="AA10" s="47"/>
      <c r="AB10" s="47"/>
      <c r="AC10" s="47"/>
      <c r="AD10" s="47"/>
      <c r="AE10" s="50"/>
      <c r="AF10" s="50"/>
      <c r="AG10" s="50"/>
      <c r="AJ10" s="50"/>
      <c r="AK10" s="47"/>
      <c r="AL10" s="50"/>
      <c r="AM10" s="47"/>
      <c r="AN10" s="47"/>
      <c r="AO10" s="51"/>
    </row>
    <row r="11" spans="1:123" s="41" customFormat="1" ht="15" customHeight="1" x14ac:dyDescent="0.25">
      <c r="A11" s="194" t="s">
        <v>632</v>
      </c>
      <c r="H11" s="49"/>
      <c r="I11" s="49"/>
      <c r="J11" s="49"/>
      <c r="K11" s="49"/>
      <c r="L11" s="49"/>
      <c r="M11" s="49"/>
      <c r="N11" s="49"/>
      <c r="O11" s="49"/>
      <c r="P11" s="49"/>
      <c r="Q11" s="49"/>
      <c r="R11" s="49"/>
      <c r="S11" s="49"/>
      <c r="T11" s="49"/>
      <c r="W11" s="50"/>
      <c r="X11" s="47"/>
      <c r="Y11" s="47"/>
      <c r="Z11" s="50"/>
      <c r="AA11" s="47"/>
      <c r="AB11" s="47"/>
      <c r="AC11" s="47"/>
      <c r="AD11" s="47"/>
      <c r="AE11" s="50"/>
      <c r="AF11" s="50"/>
      <c r="AG11" s="50"/>
      <c r="AJ11" s="50"/>
      <c r="AK11" s="47"/>
      <c r="AL11" s="50"/>
      <c r="AM11" s="47"/>
      <c r="AN11" s="47"/>
      <c r="AO11" s="51"/>
    </row>
    <row r="12" spans="1:123" s="41" customFormat="1" ht="8.25" customHeight="1" thickBot="1" x14ac:dyDescent="0.3">
      <c r="H12" s="49"/>
      <c r="I12" s="49"/>
      <c r="J12" s="49"/>
      <c r="K12" s="49"/>
      <c r="L12" s="49"/>
      <c r="W12" s="50"/>
      <c r="X12" s="47"/>
      <c r="Y12" s="47"/>
      <c r="Z12" s="50"/>
      <c r="AA12" s="47"/>
      <c r="AB12" s="47"/>
      <c r="AC12" s="47"/>
      <c r="AD12" s="47"/>
      <c r="AE12" s="50"/>
      <c r="AF12" s="50"/>
      <c r="AG12" s="50"/>
      <c r="AJ12" s="50"/>
      <c r="AK12" s="47"/>
      <c r="AL12" s="50"/>
      <c r="AM12" s="47"/>
      <c r="AN12" s="47"/>
      <c r="AO12" s="51"/>
    </row>
    <row r="13" spans="1:123" s="41" customFormat="1" ht="15" customHeight="1" thickBot="1" x14ac:dyDescent="0.3">
      <c r="A13" s="158" t="s">
        <v>641</v>
      </c>
      <c r="B13" s="35"/>
      <c r="C13" s="52"/>
      <c r="D13" s="52"/>
      <c r="E13" s="217" t="s">
        <v>611</v>
      </c>
      <c r="F13" s="218"/>
      <c r="G13" s="218"/>
      <c r="H13" s="218"/>
      <c r="I13" s="218"/>
      <c r="J13" s="218"/>
      <c r="K13" s="218"/>
      <c r="L13" s="218"/>
      <c r="M13" s="218"/>
      <c r="N13" s="218"/>
      <c r="O13" s="218"/>
      <c r="P13" s="218"/>
      <c r="Q13" s="218"/>
      <c r="R13" s="218"/>
      <c r="S13" s="218"/>
      <c r="T13" s="218"/>
      <c r="U13" s="53"/>
      <c r="W13" s="137"/>
      <c r="X13" s="136" t="s">
        <v>590</v>
      </c>
      <c r="Y13" s="137"/>
      <c r="Z13" s="137"/>
      <c r="AA13" s="137"/>
      <c r="AB13" s="137"/>
      <c r="AC13" s="137"/>
      <c r="AD13" s="137"/>
      <c r="AE13" s="137"/>
      <c r="AF13" s="137"/>
      <c r="AG13" s="138"/>
      <c r="AH13" s="137"/>
      <c r="AI13" s="137"/>
      <c r="AJ13" s="138"/>
      <c r="AK13" s="138"/>
      <c r="AL13" s="138"/>
      <c r="AM13" s="138"/>
      <c r="AN13" s="139"/>
      <c r="AO13"/>
    </row>
    <row r="14" spans="1:123" s="65" customFormat="1" ht="122.25" customHeight="1" x14ac:dyDescent="0.2">
      <c r="A14" s="54" t="s">
        <v>0</v>
      </c>
      <c r="B14" s="55" t="s">
        <v>591</v>
      </c>
      <c r="C14" s="55" t="s">
        <v>592</v>
      </c>
      <c r="D14" s="55" t="s">
        <v>1</v>
      </c>
      <c r="E14" s="56" t="s">
        <v>227</v>
      </c>
      <c r="F14" s="57" t="s">
        <v>593</v>
      </c>
      <c r="G14" s="58" t="s">
        <v>3</v>
      </c>
      <c r="H14" s="59" t="s">
        <v>4</v>
      </c>
      <c r="I14" s="59" t="s">
        <v>594</v>
      </c>
      <c r="J14" s="59" t="s">
        <v>231</v>
      </c>
      <c r="K14" s="59" t="s">
        <v>233</v>
      </c>
      <c r="L14" s="59" t="s">
        <v>595</v>
      </c>
      <c r="M14" s="60" t="s">
        <v>235</v>
      </c>
      <c r="N14" s="59" t="s">
        <v>596</v>
      </c>
      <c r="O14" s="59" t="s">
        <v>228</v>
      </c>
      <c r="P14" s="59" t="s">
        <v>5</v>
      </c>
      <c r="Q14" s="60" t="s">
        <v>602</v>
      </c>
      <c r="R14" s="163" t="s">
        <v>627</v>
      </c>
      <c r="S14" s="59" t="s">
        <v>548</v>
      </c>
      <c r="T14" s="135" t="s">
        <v>549</v>
      </c>
      <c r="U14" s="58" t="s">
        <v>597</v>
      </c>
      <c r="V14" s="61" t="s">
        <v>598</v>
      </c>
      <c r="X14" s="140" t="s">
        <v>607</v>
      </c>
      <c r="Y14" s="62" t="s">
        <v>603</v>
      </c>
      <c r="Z14" s="62" t="s">
        <v>604</v>
      </c>
      <c r="AA14" s="62" t="s">
        <v>605</v>
      </c>
      <c r="AB14" s="62" t="s">
        <v>606</v>
      </c>
      <c r="AC14" s="63" t="s">
        <v>543</v>
      </c>
      <c r="AD14" s="62" t="s">
        <v>544</v>
      </c>
      <c r="AE14" s="62" t="s">
        <v>567</v>
      </c>
      <c r="AF14" s="62" t="s">
        <v>614</v>
      </c>
      <c r="AG14" s="62" t="s">
        <v>599</v>
      </c>
      <c r="AH14" s="57" t="s">
        <v>600</v>
      </c>
      <c r="AI14" s="203" t="s">
        <v>640</v>
      </c>
      <c r="AJ14" s="56" t="s">
        <v>545</v>
      </c>
      <c r="AK14" s="56" t="s">
        <v>547</v>
      </c>
      <c r="AL14" s="56" t="s">
        <v>531</v>
      </c>
      <c r="AM14" s="64" t="s">
        <v>546</v>
      </c>
      <c r="AN14" s="56" t="s">
        <v>601</v>
      </c>
    </row>
    <row r="15" spans="1:123" s="74" customFormat="1" ht="12.75" customHeight="1" x14ac:dyDescent="0.25">
      <c r="A15" s="66" t="s">
        <v>231</v>
      </c>
      <c r="B15" s="67"/>
      <c r="C15" s="67"/>
      <c r="D15" s="67"/>
      <c r="E15" s="68"/>
      <c r="F15" s="67"/>
      <c r="G15" s="69"/>
      <c r="H15" s="68"/>
      <c r="I15" s="68"/>
      <c r="J15" s="68"/>
      <c r="K15" s="68"/>
      <c r="L15" s="68"/>
      <c r="M15" s="68"/>
      <c r="N15" s="68"/>
      <c r="O15" s="68"/>
      <c r="P15" s="68"/>
      <c r="Q15" s="68"/>
      <c r="R15" s="70"/>
      <c r="S15" s="70"/>
      <c r="T15" s="70"/>
      <c r="U15" s="71"/>
      <c r="V15" s="67"/>
      <c r="W15" s="72"/>
      <c r="X15" s="72"/>
      <c r="Y15" s="72"/>
      <c r="Z15" s="73"/>
      <c r="AA15" s="73"/>
      <c r="AB15" s="73"/>
      <c r="AC15" s="73"/>
      <c r="AD15" s="73"/>
      <c r="AE15" s="73"/>
      <c r="AF15" s="73"/>
      <c r="AG15" s="73"/>
      <c r="AH15" s="73"/>
      <c r="AI15" s="73"/>
      <c r="AJ15" s="73"/>
      <c r="AK15" s="73"/>
      <c r="AL15" s="73"/>
      <c r="AM15" s="73"/>
      <c r="AN15" s="73"/>
      <c r="AO15" s="73"/>
      <c r="AR15" s="48"/>
      <c r="AS15" s="41"/>
      <c r="AT15" s="35"/>
      <c r="AU15" s="35"/>
      <c r="AV15" s="35"/>
      <c r="AW15" s="35"/>
      <c r="AX15" s="35"/>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row>
    <row r="16" spans="1:123" s="76" customFormat="1" x14ac:dyDescent="0.25">
      <c r="A16" s="75">
        <v>18249</v>
      </c>
      <c r="B16" s="76" t="s">
        <v>393</v>
      </c>
      <c r="C16" s="76" t="s">
        <v>152</v>
      </c>
      <c r="D16" s="76" t="s">
        <v>153</v>
      </c>
      <c r="E16" s="77" t="s">
        <v>234</v>
      </c>
      <c r="F16" s="77">
        <v>77659</v>
      </c>
      <c r="G16" s="76" t="s">
        <v>154</v>
      </c>
      <c r="H16" s="77">
        <v>5</v>
      </c>
      <c r="I16" s="76" t="s">
        <v>33</v>
      </c>
      <c r="J16" s="77"/>
      <c r="K16" s="77" t="s">
        <v>234</v>
      </c>
      <c r="L16" s="77"/>
      <c r="M16" s="76" t="s">
        <v>237</v>
      </c>
      <c r="N16" s="76">
        <v>23</v>
      </c>
      <c r="O16" s="76">
        <v>1</v>
      </c>
      <c r="P16" s="76">
        <v>24</v>
      </c>
      <c r="Q16" s="76" t="s">
        <v>7</v>
      </c>
      <c r="R16" s="78">
        <v>266484</v>
      </c>
      <c r="S16" s="79"/>
      <c r="T16" s="80" t="s">
        <v>234</v>
      </c>
      <c r="U16" s="76" t="s">
        <v>281</v>
      </c>
      <c r="V16" s="76" t="s">
        <v>394</v>
      </c>
      <c r="W16" s="77">
        <v>117</v>
      </c>
      <c r="X16" s="77">
        <v>5</v>
      </c>
      <c r="Y16" s="77">
        <v>17</v>
      </c>
      <c r="Z16" s="77">
        <v>8</v>
      </c>
      <c r="AA16" s="77">
        <v>8</v>
      </c>
      <c r="AB16" s="77">
        <v>0</v>
      </c>
      <c r="AC16" s="77">
        <v>0</v>
      </c>
      <c r="AD16" s="77">
        <f>SUM(W16:AC16)</f>
        <v>155</v>
      </c>
      <c r="AE16" s="77" t="s">
        <v>569</v>
      </c>
      <c r="AF16" s="77" t="s">
        <v>569</v>
      </c>
      <c r="AG16" s="156" t="s">
        <v>569</v>
      </c>
      <c r="AH16" s="36">
        <v>48199030200</v>
      </c>
      <c r="AI16" s="192" t="s">
        <v>628</v>
      </c>
      <c r="AJ16" s="36"/>
      <c r="AK16" s="36"/>
      <c r="AL16" s="36"/>
      <c r="AM16" s="36"/>
      <c r="AN16" s="36"/>
      <c r="AO16" s="77"/>
      <c r="AR16" s="81"/>
      <c r="AS16" s="82"/>
    </row>
    <row r="17" spans="1:124" s="76" customFormat="1" x14ac:dyDescent="0.25">
      <c r="A17" s="75">
        <v>18039</v>
      </c>
      <c r="B17" s="76" t="s">
        <v>59</v>
      </c>
      <c r="C17" s="76" t="s">
        <v>470</v>
      </c>
      <c r="D17" s="76" t="s">
        <v>60</v>
      </c>
      <c r="E17" s="77"/>
      <c r="F17" s="77">
        <v>78359</v>
      </c>
      <c r="G17" s="76" t="s">
        <v>61</v>
      </c>
      <c r="H17" s="77">
        <v>10</v>
      </c>
      <c r="I17" s="76" t="s">
        <v>33</v>
      </c>
      <c r="J17" s="77" t="s">
        <v>234</v>
      </c>
      <c r="K17" s="77"/>
      <c r="L17" s="77"/>
      <c r="M17" s="76" t="s">
        <v>397</v>
      </c>
      <c r="N17" s="76">
        <v>58</v>
      </c>
      <c r="O17" s="76">
        <v>0</v>
      </c>
      <c r="P17" s="76">
        <v>58</v>
      </c>
      <c r="Q17" s="76" t="s">
        <v>7</v>
      </c>
      <c r="R17" s="78">
        <v>700000</v>
      </c>
      <c r="S17" s="79"/>
      <c r="T17" s="80" t="s">
        <v>234</v>
      </c>
      <c r="U17" s="76" t="s">
        <v>387</v>
      </c>
      <c r="V17" s="76" t="s">
        <v>388</v>
      </c>
      <c r="W17" s="77">
        <v>109</v>
      </c>
      <c r="X17" s="77">
        <v>5</v>
      </c>
      <c r="Y17" s="77">
        <v>17</v>
      </c>
      <c r="Z17" s="77">
        <v>4</v>
      </c>
      <c r="AA17" s="77">
        <v>8</v>
      </c>
      <c r="AB17" s="77">
        <v>4</v>
      </c>
      <c r="AC17" s="77">
        <v>7</v>
      </c>
      <c r="AD17" s="83">
        <f>SUM(W17:AC17)</f>
        <v>154</v>
      </c>
      <c r="AE17" s="77" t="s">
        <v>569</v>
      </c>
      <c r="AF17" s="77" t="s">
        <v>569</v>
      </c>
      <c r="AG17" s="156" t="s">
        <v>612</v>
      </c>
      <c r="AH17" s="77">
        <v>48409010500</v>
      </c>
      <c r="AI17" s="192" t="s">
        <v>628</v>
      </c>
      <c r="AJ17" s="36"/>
      <c r="AK17" s="36"/>
      <c r="AL17" s="84"/>
      <c r="AM17" s="36"/>
      <c r="AN17" s="84"/>
      <c r="AR17" s="81"/>
      <c r="AS17" s="82"/>
    </row>
    <row r="18" spans="1:124" s="76" customFormat="1" x14ac:dyDescent="0.25">
      <c r="A18" s="75">
        <v>18013</v>
      </c>
      <c r="B18" s="76" t="s">
        <v>391</v>
      </c>
      <c r="C18" s="76" t="s">
        <v>30</v>
      </c>
      <c r="D18" s="76" t="s">
        <v>31</v>
      </c>
      <c r="E18" s="77"/>
      <c r="F18" s="77">
        <v>77535</v>
      </c>
      <c r="G18" s="76" t="s">
        <v>32</v>
      </c>
      <c r="H18" s="77">
        <v>6</v>
      </c>
      <c r="I18" s="76" t="s">
        <v>33</v>
      </c>
      <c r="J18" s="77"/>
      <c r="K18" s="77" t="s">
        <v>234</v>
      </c>
      <c r="L18" s="77"/>
      <c r="M18" s="76" t="s">
        <v>237</v>
      </c>
      <c r="N18" s="76">
        <v>48</v>
      </c>
      <c r="O18" s="76">
        <v>0</v>
      </c>
      <c r="P18" s="76">
        <v>48</v>
      </c>
      <c r="Q18" s="76" t="s">
        <v>277</v>
      </c>
      <c r="R18" s="78">
        <v>279322</v>
      </c>
      <c r="S18" s="79"/>
      <c r="T18" s="80" t="s">
        <v>234</v>
      </c>
      <c r="U18" s="76" t="s">
        <v>282</v>
      </c>
      <c r="V18" s="76" t="s">
        <v>341</v>
      </c>
      <c r="W18" s="77">
        <v>116</v>
      </c>
      <c r="X18" s="77">
        <v>5</v>
      </c>
      <c r="Y18" s="77">
        <v>17</v>
      </c>
      <c r="Z18" s="77">
        <v>8</v>
      </c>
      <c r="AA18" s="77">
        <v>8</v>
      </c>
      <c r="AB18" s="77">
        <v>0</v>
      </c>
      <c r="AC18" s="77">
        <v>0</v>
      </c>
      <c r="AD18" s="83">
        <f t="shared" ref="AD18:AD19" si="0">SUM(W18:AC18)</f>
        <v>154</v>
      </c>
      <c r="AE18" s="77" t="s">
        <v>569</v>
      </c>
      <c r="AF18" s="77" t="s">
        <v>569</v>
      </c>
      <c r="AG18" s="156" t="s">
        <v>612</v>
      </c>
      <c r="AH18" s="77">
        <v>48291700800</v>
      </c>
      <c r="AI18" s="192" t="s">
        <v>628</v>
      </c>
      <c r="AJ18" s="36"/>
      <c r="AK18" s="36"/>
      <c r="AL18" s="84"/>
      <c r="AM18" s="36"/>
      <c r="AN18" s="84"/>
      <c r="AR18" s="81"/>
      <c r="AS18" s="82"/>
    </row>
    <row r="19" spans="1:124" s="76" customFormat="1" x14ac:dyDescent="0.25">
      <c r="A19" s="75">
        <v>18118</v>
      </c>
      <c r="B19" s="76" t="s">
        <v>389</v>
      </c>
      <c r="C19" s="76" t="s">
        <v>619</v>
      </c>
      <c r="D19" s="76" t="s">
        <v>80</v>
      </c>
      <c r="E19" s="77"/>
      <c r="F19" s="77">
        <v>76067</v>
      </c>
      <c r="G19" s="76" t="s">
        <v>106</v>
      </c>
      <c r="H19" s="77">
        <v>3</v>
      </c>
      <c r="I19" s="76" t="s">
        <v>33</v>
      </c>
      <c r="J19" s="77" t="s">
        <v>234</v>
      </c>
      <c r="K19" s="77"/>
      <c r="L19" s="77"/>
      <c r="M19" s="76" t="s">
        <v>237</v>
      </c>
      <c r="N19" s="76">
        <v>39</v>
      </c>
      <c r="O19" s="76">
        <v>1</v>
      </c>
      <c r="P19" s="76">
        <v>40</v>
      </c>
      <c r="Q19" s="76" t="s">
        <v>277</v>
      </c>
      <c r="R19" s="78">
        <v>458783</v>
      </c>
      <c r="S19" s="79"/>
      <c r="T19" s="80"/>
      <c r="U19" s="76" t="s">
        <v>283</v>
      </c>
      <c r="V19" s="76" t="s">
        <v>342</v>
      </c>
      <c r="W19" s="77">
        <v>113</v>
      </c>
      <c r="X19" s="77">
        <v>0</v>
      </c>
      <c r="Y19" s="77">
        <v>17</v>
      </c>
      <c r="Z19" s="77">
        <v>8</v>
      </c>
      <c r="AA19" s="77">
        <v>8</v>
      </c>
      <c r="AB19" s="77">
        <v>0</v>
      </c>
      <c r="AC19" s="77">
        <v>7</v>
      </c>
      <c r="AD19" s="77">
        <f t="shared" si="0"/>
        <v>153</v>
      </c>
      <c r="AE19" s="77" t="s">
        <v>569</v>
      </c>
      <c r="AF19" s="77" t="s">
        <v>569</v>
      </c>
      <c r="AG19" s="156" t="s">
        <v>569</v>
      </c>
      <c r="AH19" s="77">
        <v>48363000600</v>
      </c>
      <c r="AI19" s="192" t="s">
        <v>628</v>
      </c>
      <c r="AJ19" s="77"/>
      <c r="AK19" s="77"/>
      <c r="AL19" s="77"/>
      <c r="AM19" s="77"/>
      <c r="AN19" s="77"/>
      <c r="AO19" s="77"/>
      <c r="AR19" s="81"/>
      <c r="AS19" s="82"/>
    </row>
    <row r="20" spans="1:124" s="76" customFormat="1" x14ac:dyDescent="0.25">
      <c r="A20" s="75">
        <v>18077</v>
      </c>
      <c r="B20" s="76" t="s">
        <v>89</v>
      </c>
      <c r="C20" s="76" t="s">
        <v>90</v>
      </c>
      <c r="D20" s="76" t="s">
        <v>32</v>
      </c>
      <c r="E20" s="77"/>
      <c r="F20" s="77">
        <v>77575</v>
      </c>
      <c r="G20" s="76" t="s">
        <v>32</v>
      </c>
      <c r="H20" s="77">
        <v>6</v>
      </c>
      <c r="I20" s="76" t="s">
        <v>33</v>
      </c>
      <c r="J20" s="77"/>
      <c r="K20" s="77" t="s">
        <v>234</v>
      </c>
      <c r="L20" s="77"/>
      <c r="M20" s="76" t="s">
        <v>237</v>
      </c>
      <c r="N20" s="76">
        <v>55</v>
      </c>
      <c r="O20" s="76">
        <v>1</v>
      </c>
      <c r="P20" s="76">
        <v>56</v>
      </c>
      <c r="Q20" s="76" t="s">
        <v>7</v>
      </c>
      <c r="R20" s="78">
        <v>458047</v>
      </c>
      <c r="S20" s="79"/>
      <c r="T20" s="80" t="s">
        <v>234</v>
      </c>
      <c r="U20" s="76" t="s">
        <v>286</v>
      </c>
      <c r="V20" s="76" t="s">
        <v>392</v>
      </c>
      <c r="W20" s="77">
        <v>110</v>
      </c>
      <c r="X20" s="77">
        <v>5</v>
      </c>
      <c r="Y20" s="77">
        <v>17</v>
      </c>
      <c r="Z20" s="77">
        <v>4</v>
      </c>
      <c r="AA20" s="77">
        <v>8</v>
      </c>
      <c r="AB20" s="77">
        <v>2</v>
      </c>
      <c r="AC20" s="77">
        <v>6</v>
      </c>
      <c r="AD20" s="77">
        <f>SUM(W20:AC20)</f>
        <v>152</v>
      </c>
      <c r="AE20" s="83" t="s">
        <v>569</v>
      </c>
      <c r="AF20" s="77" t="s">
        <v>569</v>
      </c>
      <c r="AG20" s="156" t="s">
        <v>612</v>
      </c>
      <c r="AH20" s="77">
        <v>48291701200</v>
      </c>
      <c r="AI20" s="192" t="s">
        <v>628</v>
      </c>
      <c r="AJ20" s="77"/>
      <c r="AK20" s="77"/>
      <c r="AL20" s="77"/>
      <c r="AM20" s="77"/>
      <c r="AN20" s="77"/>
      <c r="AR20" s="81"/>
      <c r="AS20" s="82"/>
    </row>
    <row r="21" spans="1:124" s="76" customFormat="1" x14ac:dyDescent="0.25">
      <c r="A21" s="75">
        <v>18251</v>
      </c>
      <c r="B21" s="76" t="s">
        <v>157</v>
      </c>
      <c r="C21" s="76" t="s">
        <v>396</v>
      </c>
      <c r="D21" s="76" t="s">
        <v>158</v>
      </c>
      <c r="E21" s="77"/>
      <c r="F21" s="77">
        <v>75845</v>
      </c>
      <c r="G21" s="76" t="s">
        <v>159</v>
      </c>
      <c r="H21" s="77">
        <v>5</v>
      </c>
      <c r="I21" s="76" t="s">
        <v>33</v>
      </c>
      <c r="J21" s="77"/>
      <c r="K21" s="77" t="s">
        <v>234</v>
      </c>
      <c r="L21" s="77"/>
      <c r="M21" s="76" t="s">
        <v>237</v>
      </c>
      <c r="N21" s="76">
        <v>32</v>
      </c>
      <c r="O21" s="76">
        <v>0</v>
      </c>
      <c r="P21" s="76">
        <v>32</v>
      </c>
      <c r="Q21" s="76" t="s">
        <v>277</v>
      </c>
      <c r="R21" s="78">
        <v>298953</v>
      </c>
      <c r="S21" s="79"/>
      <c r="T21" s="80"/>
      <c r="U21" s="76" t="s">
        <v>281</v>
      </c>
      <c r="V21" s="76" t="s">
        <v>394</v>
      </c>
      <c r="W21" s="77">
        <v>110</v>
      </c>
      <c r="X21" s="77">
        <v>5</v>
      </c>
      <c r="Y21" s="77">
        <v>17</v>
      </c>
      <c r="Z21" s="77">
        <v>4</v>
      </c>
      <c r="AA21" s="77">
        <v>8</v>
      </c>
      <c r="AB21" s="77">
        <v>4</v>
      </c>
      <c r="AC21" s="77">
        <v>0</v>
      </c>
      <c r="AD21" s="77">
        <f>SUM(W21:AC21)</f>
        <v>148</v>
      </c>
      <c r="AE21" s="77" t="s">
        <v>569</v>
      </c>
      <c r="AF21" s="77" t="s">
        <v>569</v>
      </c>
      <c r="AG21" s="156" t="s">
        <v>569</v>
      </c>
      <c r="AH21" s="85">
        <v>48455950200</v>
      </c>
      <c r="AI21" s="192" t="s">
        <v>628</v>
      </c>
      <c r="AJ21" s="36"/>
      <c r="AK21" s="36"/>
      <c r="AL21" s="36"/>
      <c r="AM21" s="36"/>
      <c r="AN21" s="36"/>
      <c r="AO21" s="77"/>
      <c r="AR21" s="81"/>
      <c r="AS21" s="82"/>
    </row>
    <row r="22" spans="1:124" s="76" customFormat="1" x14ac:dyDescent="0.25">
      <c r="A22" s="75">
        <v>18171</v>
      </c>
      <c r="B22" s="76" t="s">
        <v>613</v>
      </c>
      <c r="C22" s="76" t="s">
        <v>390</v>
      </c>
      <c r="D22" s="76" t="s">
        <v>6</v>
      </c>
      <c r="E22" s="77"/>
      <c r="F22" s="77">
        <v>78521</v>
      </c>
      <c r="G22" s="76" t="s">
        <v>8</v>
      </c>
      <c r="H22" s="77">
        <v>11</v>
      </c>
      <c r="I22" s="76" t="s">
        <v>9</v>
      </c>
      <c r="J22" s="77" t="s">
        <v>234</v>
      </c>
      <c r="K22" s="77"/>
      <c r="L22" s="77" t="s">
        <v>234</v>
      </c>
      <c r="M22" s="76" t="s">
        <v>236</v>
      </c>
      <c r="N22" s="76">
        <v>150</v>
      </c>
      <c r="O22" s="76">
        <v>0</v>
      </c>
      <c r="P22" s="76">
        <v>150</v>
      </c>
      <c r="Q22" s="76" t="s">
        <v>7</v>
      </c>
      <c r="R22" s="78">
        <v>2000000</v>
      </c>
      <c r="S22" s="79"/>
      <c r="T22" s="80" t="s">
        <v>234</v>
      </c>
      <c r="U22" s="76" t="s">
        <v>285</v>
      </c>
      <c r="V22" s="76" t="s">
        <v>344</v>
      </c>
      <c r="W22" s="77">
        <v>111</v>
      </c>
      <c r="X22" s="77">
        <v>0</v>
      </c>
      <c r="Y22" s="77">
        <v>17</v>
      </c>
      <c r="Z22" s="77">
        <v>4</v>
      </c>
      <c r="AA22" s="77">
        <v>8</v>
      </c>
      <c r="AB22" s="77">
        <v>4</v>
      </c>
      <c r="AC22" s="77">
        <v>0</v>
      </c>
      <c r="AD22" s="77">
        <f t="shared" ref="AD22:AD23" si="1">SUM(W22:AC22)</f>
        <v>144</v>
      </c>
      <c r="AE22" s="77" t="s">
        <v>569</v>
      </c>
      <c r="AF22" s="77" t="s">
        <v>569</v>
      </c>
      <c r="AG22" s="156" t="s">
        <v>612</v>
      </c>
      <c r="AH22" s="77">
        <v>48061013401</v>
      </c>
      <c r="AI22" s="192" t="s">
        <v>628</v>
      </c>
      <c r="AJ22" s="47"/>
      <c r="AK22" s="47"/>
      <c r="AL22" s="47"/>
      <c r="AM22" s="47"/>
      <c r="AN22" s="47"/>
      <c r="AO22" s="77"/>
    </row>
    <row r="23" spans="1:124" s="76" customFormat="1" x14ac:dyDescent="0.25">
      <c r="A23" s="75">
        <v>18250</v>
      </c>
      <c r="B23" s="76" t="s">
        <v>155</v>
      </c>
      <c r="C23" s="76" t="s">
        <v>395</v>
      </c>
      <c r="D23" s="76" t="s">
        <v>156</v>
      </c>
      <c r="E23" s="77"/>
      <c r="F23" s="77">
        <v>75951</v>
      </c>
      <c r="G23" s="76" t="s">
        <v>156</v>
      </c>
      <c r="H23" s="77">
        <v>5</v>
      </c>
      <c r="I23" s="76" t="s">
        <v>33</v>
      </c>
      <c r="J23" s="77"/>
      <c r="K23" s="77" t="s">
        <v>234</v>
      </c>
      <c r="L23" s="77"/>
      <c r="M23" s="76" t="s">
        <v>237</v>
      </c>
      <c r="N23" s="76">
        <v>59</v>
      </c>
      <c r="O23" s="76">
        <v>1</v>
      </c>
      <c r="P23" s="76">
        <v>60</v>
      </c>
      <c r="Q23" s="76" t="s">
        <v>7</v>
      </c>
      <c r="R23" s="78">
        <v>550735</v>
      </c>
      <c r="S23" s="79"/>
      <c r="T23" s="80"/>
      <c r="U23" s="76" t="s">
        <v>281</v>
      </c>
      <c r="V23" s="76" t="s">
        <v>394</v>
      </c>
      <c r="W23" s="77">
        <v>94</v>
      </c>
      <c r="X23" s="77">
        <v>5</v>
      </c>
      <c r="Y23" s="77">
        <v>17</v>
      </c>
      <c r="Z23" s="77">
        <v>8</v>
      </c>
      <c r="AA23" s="77">
        <v>8</v>
      </c>
      <c r="AB23" s="77">
        <v>0</v>
      </c>
      <c r="AC23" s="77">
        <v>0</v>
      </c>
      <c r="AD23" s="77">
        <f t="shared" si="1"/>
        <v>132</v>
      </c>
      <c r="AE23" s="77" t="s">
        <v>569</v>
      </c>
      <c r="AF23" s="77" t="s">
        <v>569</v>
      </c>
      <c r="AG23" s="156" t="s">
        <v>569</v>
      </c>
      <c r="AH23" s="86">
        <v>48241950100</v>
      </c>
      <c r="AI23" s="192" t="s">
        <v>628</v>
      </c>
      <c r="AJ23" s="86"/>
      <c r="AK23" s="86"/>
      <c r="AL23" s="86"/>
      <c r="AM23" s="86"/>
      <c r="AN23" s="86"/>
      <c r="AO23" s="77"/>
      <c r="AR23" s="81"/>
      <c r="AS23" s="82"/>
    </row>
    <row r="24" spans="1:124" s="76" customFormat="1" x14ac:dyDescent="0.25">
      <c r="A24" s="75">
        <v>18235</v>
      </c>
      <c r="B24" s="76" t="s">
        <v>385</v>
      </c>
      <c r="C24" s="76" t="s">
        <v>149</v>
      </c>
      <c r="D24" s="76" t="s">
        <v>119</v>
      </c>
      <c r="E24" s="77"/>
      <c r="F24" s="77">
        <v>78501</v>
      </c>
      <c r="G24" s="76" t="s">
        <v>55</v>
      </c>
      <c r="H24" s="77">
        <v>11</v>
      </c>
      <c r="I24" s="76" t="s">
        <v>9</v>
      </c>
      <c r="J24" s="77" t="s">
        <v>234</v>
      </c>
      <c r="K24" s="77" t="s">
        <v>234</v>
      </c>
      <c r="L24" s="77"/>
      <c r="M24" s="76" t="s">
        <v>237</v>
      </c>
      <c r="N24" s="76">
        <v>246</v>
      </c>
      <c r="O24" s="76">
        <v>0</v>
      </c>
      <c r="P24" s="76">
        <v>246</v>
      </c>
      <c r="Q24" s="76" t="s">
        <v>7</v>
      </c>
      <c r="R24" s="78">
        <v>1883683</v>
      </c>
      <c r="S24" s="79"/>
      <c r="T24" s="80" t="s">
        <v>234</v>
      </c>
      <c r="U24" s="76" t="s">
        <v>284</v>
      </c>
      <c r="V24" s="76" t="s">
        <v>343</v>
      </c>
      <c r="W24" s="77">
        <v>96</v>
      </c>
      <c r="X24" s="77">
        <v>0</v>
      </c>
      <c r="Y24" s="77">
        <v>17</v>
      </c>
      <c r="Z24" s="83">
        <v>4</v>
      </c>
      <c r="AA24" s="77">
        <v>8</v>
      </c>
      <c r="AB24" s="77">
        <v>4</v>
      </c>
      <c r="AC24" s="77">
        <v>0</v>
      </c>
      <c r="AD24" s="77">
        <f>SUM(W24:AC24)</f>
        <v>129</v>
      </c>
      <c r="AE24" s="77" t="s">
        <v>569</v>
      </c>
      <c r="AF24" s="182" t="s">
        <v>569</v>
      </c>
      <c r="AG24" s="156" t="s">
        <v>612</v>
      </c>
      <c r="AH24" s="86">
        <v>48215021000</v>
      </c>
      <c r="AI24" s="192" t="s">
        <v>628</v>
      </c>
      <c r="AJ24" s="86"/>
      <c r="AK24" s="86"/>
      <c r="AL24" s="86"/>
      <c r="AM24" s="86"/>
      <c r="AN24" s="86"/>
      <c r="AO24" s="77"/>
    </row>
    <row r="25" spans="1:124" s="76" customFormat="1" ht="12.75" x14ac:dyDescent="0.2">
      <c r="A25" s="87" t="s">
        <v>566</v>
      </c>
      <c r="B25" s="88"/>
      <c r="C25" s="89">
        <v>11530083.6</v>
      </c>
      <c r="E25" s="77"/>
      <c r="F25" s="77"/>
      <c r="H25" s="77"/>
      <c r="J25" s="77"/>
      <c r="K25" s="90"/>
      <c r="L25" s="77"/>
      <c r="Q25" s="91" t="s">
        <v>232</v>
      </c>
      <c r="R25" s="92">
        <f>SUM(R16:R24)</f>
        <v>6896007</v>
      </c>
      <c r="S25" s="93"/>
      <c r="T25" s="92"/>
      <c r="U25" s="94"/>
      <c r="W25" s="77"/>
      <c r="X25" s="77"/>
      <c r="Y25" s="77"/>
      <c r="Z25" s="77"/>
      <c r="AA25" s="77"/>
      <c r="AB25" s="77"/>
      <c r="AC25" s="77"/>
      <c r="AD25" s="77"/>
      <c r="AE25" s="77"/>
      <c r="AF25" s="77"/>
      <c r="AG25" s="77"/>
      <c r="AH25" s="77"/>
      <c r="AI25" s="77"/>
      <c r="AJ25" s="77"/>
      <c r="AK25" s="77"/>
      <c r="AL25" s="77"/>
      <c r="AM25" s="77"/>
      <c r="AN25" s="77"/>
      <c r="AO25" s="77"/>
    </row>
    <row r="26" spans="1:124" s="76" customFormat="1" ht="12.75" x14ac:dyDescent="0.2">
      <c r="A26" s="95"/>
      <c r="B26" s="96" t="s">
        <v>233</v>
      </c>
      <c r="C26" s="89">
        <v>3867335.2</v>
      </c>
      <c r="E26" s="77"/>
      <c r="F26" s="77"/>
      <c r="H26" s="77"/>
      <c r="J26" s="77"/>
      <c r="K26" s="90"/>
      <c r="L26" s="77"/>
      <c r="R26" s="78"/>
      <c r="S26" s="79"/>
      <c r="T26" s="78"/>
      <c r="U26" s="97"/>
      <c r="W26" s="77"/>
      <c r="X26" s="77"/>
      <c r="Y26" s="77"/>
      <c r="Z26" s="77"/>
      <c r="AA26" s="77"/>
      <c r="AB26" s="77"/>
      <c r="AC26" s="77"/>
      <c r="AD26" s="77"/>
      <c r="AE26" s="77"/>
      <c r="AF26" s="77"/>
      <c r="AG26" s="77"/>
      <c r="AH26" s="77"/>
      <c r="AI26" s="77"/>
      <c r="AJ26" s="77"/>
      <c r="AK26" s="77"/>
      <c r="AL26" s="77"/>
      <c r="AM26" s="77"/>
      <c r="AN26" s="77"/>
      <c r="AO26" s="77"/>
    </row>
    <row r="27" spans="1:124" s="76" customFormat="1" ht="7.5" customHeight="1" x14ac:dyDescent="0.2">
      <c r="A27" s="98"/>
      <c r="E27" s="77"/>
      <c r="F27" s="77"/>
      <c r="H27" s="77"/>
      <c r="J27" s="77"/>
      <c r="K27" s="77"/>
      <c r="L27" s="77"/>
      <c r="R27" s="78"/>
      <c r="S27" s="79"/>
      <c r="T27" s="78"/>
      <c r="W27" s="77"/>
      <c r="X27" s="77"/>
      <c r="Y27" s="77"/>
      <c r="Z27" s="77"/>
      <c r="AA27" s="77"/>
      <c r="AB27" s="77"/>
      <c r="AC27" s="77"/>
      <c r="AD27" s="77"/>
      <c r="AE27" s="77"/>
      <c r="AF27" s="77"/>
      <c r="AG27" s="77"/>
      <c r="AH27" s="77"/>
      <c r="AI27" s="77"/>
      <c r="AJ27" s="77"/>
      <c r="AK27" s="77"/>
      <c r="AL27" s="77"/>
      <c r="AM27" s="77"/>
      <c r="AN27" s="77"/>
      <c r="AO27" s="77"/>
    </row>
    <row r="28" spans="1:124" s="76" customFormat="1" ht="12.75" x14ac:dyDescent="0.2">
      <c r="A28" s="99" t="s">
        <v>238</v>
      </c>
      <c r="E28" s="77"/>
      <c r="F28" s="77"/>
      <c r="H28" s="77"/>
      <c r="J28" s="77"/>
      <c r="K28" s="77"/>
      <c r="L28" s="77"/>
      <c r="R28" s="78"/>
      <c r="S28" s="79"/>
      <c r="T28" s="78"/>
      <c r="W28" s="77"/>
      <c r="X28" s="77"/>
      <c r="Y28" s="77"/>
      <c r="Z28" s="77"/>
      <c r="AA28" s="77"/>
      <c r="AB28" s="77"/>
      <c r="AC28" s="77"/>
      <c r="AD28" s="77"/>
      <c r="AE28" s="77"/>
      <c r="AF28" s="77"/>
      <c r="AG28" s="77"/>
      <c r="AH28" s="77"/>
      <c r="AI28" s="77"/>
      <c r="AJ28" s="77"/>
      <c r="AK28" s="77"/>
      <c r="AL28" s="77"/>
      <c r="AM28" s="77"/>
      <c r="AN28" s="77"/>
      <c r="AO28" s="77"/>
    </row>
    <row r="29" spans="1:124" s="76" customFormat="1" x14ac:dyDescent="0.25">
      <c r="A29" s="75">
        <v>18040</v>
      </c>
      <c r="B29" s="76" t="s">
        <v>64</v>
      </c>
      <c r="C29" s="76" t="s">
        <v>500</v>
      </c>
      <c r="D29" s="76" t="s">
        <v>65</v>
      </c>
      <c r="E29" s="77" t="s">
        <v>234</v>
      </c>
      <c r="F29" s="77">
        <v>79364</v>
      </c>
      <c r="G29" s="76" t="s">
        <v>58</v>
      </c>
      <c r="H29" s="77">
        <v>1</v>
      </c>
      <c r="I29" s="76" t="s">
        <v>33</v>
      </c>
      <c r="L29" s="77"/>
      <c r="M29" s="76" t="s">
        <v>236</v>
      </c>
      <c r="N29" s="76">
        <v>48</v>
      </c>
      <c r="O29" s="76">
        <v>0</v>
      </c>
      <c r="P29" s="76">
        <v>48</v>
      </c>
      <c r="Q29" s="76" t="s">
        <v>7</v>
      </c>
      <c r="R29" s="78">
        <v>642500</v>
      </c>
      <c r="S29" s="80" t="s">
        <v>234</v>
      </c>
      <c r="T29" s="80" t="s">
        <v>234</v>
      </c>
      <c r="U29" s="76" t="s">
        <v>398</v>
      </c>
      <c r="V29" s="76" t="s">
        <v>345</v>
      </c>
      <c r="W29" s="77">
        <v>120</v>
      </c>
      <c r="X29" s="77">
        <v>0</v>
      </c>
      <c r="Y29" s="77">
        <v>17</v>
      </c>
      <c r="Z29" s="77">
        <v>4</v>
      </c>
      <c r="AA29" s="77">
        <v>8</v>
      </c>
      <c r="AB29" s="77">
        <v>4</v>
      </c>
      <c r="AC29" s="77">
        <v>0</v>
      </c>
      <c r="AD29" s="77">
        <f>SUM(W29:AC29)</f>
        <v>153</v>
      </c>
      <c r="AE29" s="77" t="s">
        <v>569</v>
      </c>
      <c r="AF29" s="77" t="s">
        <v>569</v>
      </c>
      <c r="AG29" s="156" t="s">
        <v>612</v>
      </c>
      <c r="AH29" s="77">
        <v>48303010700</v>
      </c>
      <c r="AI29" s="192" t="s">
        <v>628</v>
      </c>
      <c r="AJ29" s="77"/>
      <c r="AK29" s="77"/>
      <c r="AL29" s="77"/>
      <c r="AM29" s="77"/>
      <c r="AN29" s="77"/>
      <c r="AO29" s="77"/>
    </row>
    <row r="30" spans="1:124" s="76" customFormat="1" x14ac:dyDescent="0.25">
      <c r="A30" s="75">
        <v>18223</v>
      </c>
      <c r="B30" s="76" t="s">
        <v>146</v>
      </c>
      <c r="C30" s="76" t="s">
        <v>471</v>
      </c>
      <c r="D30" s="76" t="s">
        <v>147</v>
      </c>
      <c r="E30" s="77"/>
      <c r="F30" s="77">
        <v>79065</v>
      </c>
      <c r="G30" s="76" t="s">
        <v>131</v>
      </c>
      <c r="H30" s="77">
        <v>1</v>
      </c>
      <c r="I30" s="76" t="s">
        <v>33</v>
      </c>
      <c r="L30" s="77"/>
      <c r="M30" s="76" t="s">
        <v>236</v>
      </c>
      <c r="N30" s="76">
        <v>48</v>
      </c>
      <c r="O30" s="76">
        <v>12</v>
      </c>
      <c r="P30" s="76">
        <v>60</v>
      </c>
      <c r="Q30" s="76" t="s">
        <v>7</v>
      </c>
      <c r="R30" s="78">
        <v>777900</v>
      </c>
      <c r="S30" s="80"/>
      <c r="T30" s="80" t="s">
        <v>234</v>
      </c>
      <c r="U30" s="76" t="s">
        <v>287</v>
      </c>
      <c r="V30" s="76" t="s">
        <v>615</v>
      </c>
      <c r="W30" s="77">
        <v>119</v>
      </c>
      <c r="X30" s="77">
        <v>0</v>
      </c>
      <c r="Y30" s="77">
        <v>17</v>
      </c>
      <c r="Z30" s="77">
        <v>4</v>
      </c>
      <c r="AA30" s="77">
        <v>8</v>
      </c>
      <c r="AB30" s="77">
        <v>4</v>
      </c>
      <c r="AC30" s="77">
        <v>0</v>
      </c>
      <c r="AD30" s="77">
        <f>SUM(W30:AC30)</f>
        <v>152</v>
      </c>
      <c r="AE30" s="77" t="s">
        <v>569</v>
      </c>
      <c r="AF30" s="77" t="s">
        <v>569</v>
      </c>
      <c r="AG30" s="156" t="s">
        <v>612</v>
      </c>
      <c r="AH30" s="77">
        <v>48179950300</v>
      </c>
      <c r="AI30" s="192" t="s">
        <v>628</v>
      </c>
      <c r="AJ30" s="77"/>
      <c r="AK30" s="77"/>
      <c r="AL30" s="77"/>
      <c r="AM30" s="77"/>
      <c r="AN30" s="77"/>
      <c r="AO30" s="77"/>
      <c r="DT30" s="100"/>
    </row>
    <row r="31" spans="1:124" s="100" customFormat="1" ht="12.75" x14ac:dyDescent="0.2">
      <c r="A31" s="87" t="s">
        <v>565</v>
      </c>
      <c r="B31" s="88"/>
      <c r="C31" s="89">
        <v>761922.88</v>
      </c>
      <c r="D31" s="76"/>
      <c r="E31" s="77"/>
      <c r="F31" s="77"/>
      <c r="G31" s="76"/>
      <c r="H31" s="77"/>
      <c r="I31" s="101"/>
      <c r="J31" s="76"/>
      <c r="K31" s="76"/>
      <c r="L31" s="77"/>
      <c r="M31" s="76"/>
      <c r="N31" s="76"/>
      <c r="O31" s="76"/>
      <c r="P31" s="76"/>
      <c r="Q31" s="91" t="s">
        <v>232</v>
      </c>
      <c r="R31" s="92">
        <f>SUM(R29:R30)</f>
        <v>1420400</v>
      </c>
      <c r="S31" s="93"/>
      <c r="T31" s="92"/>
      <c r="U31" s="94"/>
      <c r="V31" s="76"/>
      <c r="W31" s="77"/>
      <c r="X31" s="77"/>
      <c r="Y31" s="77"/>
      <c r="Z31" s="77"/>
      <c r="AA31" s="77"/>
      <c r="AB31" s="77"/>
      <c r="AC31" s="77"/>
      <c r="AD31" s="77"/>
      <c r="AE31" s="77"/>
      <c r="AF31" s="77"/>
      <c r="AG31" s="77"/>
      <c r="AH31" s="77"/>
      <c r="AI31" s="77"/>
      <c r="AJ31" s="77"/>
      <c r="AK31" s="77"/>
      <c r="AL31" s="77"/>
      <c r="AM31" s="77"/>
      <c r="AN31" s="77"/>
      <c r="AO31" s="77"/>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row>
    <row r="32" spans="1:124" s="76" customFormat="1" ht="7.5" customHeight="1" x14ac:dyDescent="0.2">
      <c r="A32" s="98"/>
      <c r="E32" s="77"/>
      <c r="F32" s="77"/>
      <c r="H32" s="77"/>
      <c r="J32" s="77"/>
      <c r="K32" s="77"/>
      <c r="L32" s="77"/>
      <c r="R32" s="78"/>
      <c r="S32" s="79"/>
      <c r="T32" s="78"/>
      <c r="W32" s="77"/>
      <c r="X32" s="77"/>
      <c r="Y32" s="77"/>
      <c r="Z32" s="77"/>
      <c r="AA32" s="77"/>
      <c r="AB32" s="77"/>
      <c r="AC32" s="77"/>
      <c r="AD32" s="77"/>
      <c r="AE32" s="77"/>
      <c r="AF32" s="77"/>
      <c r="AG32" s="77"/>
      <c r="AH32" s="77"/>
      <c r="AI32" s="77"/>
      <c r="AJ32" s="77"/>
      <c r="AK32" s="77"/>
      <c r="AL32" s="77"/>
      <c r="AM32" s="77"/>
      <c r="AN32" s="77"/>
      <c r="AO32" s="77"/>
    </row>
    <row r="33" spans="1:124" s="76" customFormat="1" x14ac:dyDescent="0.25">
      <c r="A33" s="99" t="s">
        <v>239</v>
      </c>
      <c r="E33" s="77"/>
      <c r="F33" s="77"/>
      <c r="H33" s="77"/>
      <c r="L33" s="77"/>
      <c r="R33" s="78"/>
      <c r="S33" s="80"/>
      <c r="T33" s="80"/>
      <c r="W33" s="77"/>
      <c r="X33" s="77"/>
      <c r="Y33" s="77"/>
      <c r="Z33" s="77"/>
      <c r="AA33" s="77"/>
      <c r="AB33" s="77"/>
      <c r="AC33" s="77"/>
      <c r="AD33" s="77"/>
      <c r="AE33" s="77"/>
      <c r="AF33" s="77"/>
      <c r="AG33" s="77"/>
      <c r="AH33" s="77"/>
      <c r="AI33" s="77"/>
      <c r="AJ33" s="77"/>
      <c r="AK33" s="77"/>
      <c r="AL33" s="77"/>
      <c r="AM33" s="77"/>
      <c r="AN33" s="77"/>
      <c r="AO33" s="77"/>
      <c r="DT33" s="100"/>
    </row>
    <row r="34" spans="1:124" s="76" customFormat="1" x14ac:dyDescent="0.25">
      <c r="A34" s="75">
        <v>18162</v>
      </c>
      <c r="B34" s="76" t="s">
        <v>126</v>
      </c>
      <c r="C34" s="76" t="s">
        <v>501</v>
      </c>
      <c r="D34" s="76" t="s">
        <v>58</v>
      </c>
      <c r="E34" s="77"/>
      <c r="F34" s="77">
        <v>79401</v>
      </c>
      <c r="G34" s="76" t="s">
        <v>58</v>
      </c>
      <c r="H34" s="77">
        <v>1</v>
      </c>
      <c r="I34" s="76" t="s">
        <v>9</v>
      </c>
      <c r="L34" s="77"/>
      <c r="M34" s="76" t="s">
        <v>236</v>
      </c>
      <c r="N34" s="76">
        <v>108</v>
      </c>
      <c r="O34" s="76">
        <v>20</v>
      </c>
      <c r="P34" s="76">
        <v>128</v>
      </c>
      <c r="Q34" s="76" t="s">
        <v>278</v>
      </c>
      <c r="R34" s="78">
        <v>1417843</v>
      </c>
      <c r="S34" s="80"/>
      <c r="T34" s="80" t="s">
        <v>234</v>
      </c>
      <c r="U34" s="76" t="s">
        <v>400</v>
      </c>
      <c r="V34" s="76" t="s">
        <v>310</v>
      </c>
      <c r="W34" s="77">
        <v>124</v>
      </c>
      <c r="X34" s="77">
        <v>0</v>
      </c>
      <c r="Y34" s="77">
        <v>17</v>
      </c>
      <c r="Z34" s="77">
        <v>4</v>
      </c>
      <c r="AA34" s="77">
        <v>8</v>
      </c>
      <c r="AB34" s="77">
        <v>4</v>
      </c>
      <c r="AC34" s="77">
        <v>0</v>
      </c>
      <c r="AD34" s="77">
        <f>SUM(W34:AC34)</f>
        <v>157</v>
      </c>
      <c r="AE34" s="77" t="s">
        <v>569</v>
      </c>
      <c r="AF34" s="77" t="s">
        <v>569</v>
      </c>
      <c r="AG34" s="156" t="s">
        <v>612</v>
      </c>
      <c r="AH34" s="77">
        <v>48303000700</v>
      </c>
      <c r="AI34" s="192" t="s">
        <v>628</v>
      </c>
      <c r="AJ34" s="77"/>
      <c r="AK34" s="77"/>
      <c r="AL34" s="77"/>
      <c r="AM34" s="77"/>
      <c r="AN34" s="77"/>
      <c r="AO34" s="77"/>
      <c r="DT34" s="100"/>
    </row>
    <row r="35" spans="1:124" s="76" customFormat="1" ht="15.75" customHeight="1" x14ac:dyDescent="0.25">
      <c r="A35" s="75">
        <v>18038</v>
      </c>
      <c r="B35" s="76" t="s">
        <v>56</v>
      </c>
      <c r="C35" s="76" t="s">
        <v>57</v>
      </c>
      <c r="D35" s="76" t="s">
        <v>58</v>
      </c>
      <c r="E35" s="77"/>
      <c r="F35" s="77">
        <v>79401</v>
      </c>
      <c r="G35" s="76" t="s">
        <v>58</v>
      </c>
      <c r="H35" s="77">
        <v>1</v>
      </c>
      <c r="I35" s="76" t="s">
        <v>9</v>
      </c>
      <c r="L35" s="77"/>
      <c r="M35" s="76" t="s">
        <v>236</v>
      </c>
      <c r="N35" s="76">
        <v>72</v>
      </c>
      <c r="O35" s="76">
        <v>0</v>
      </c>
      <c r="P35" s="76">
        <v>72</v>
      </c>
      <c r="Q35" s="76" t="s">
        <v>7</v>
      </c>
      <c r="R35" s="78">
        <v>950000</v>
      </c>
      <c r="S35" s="80"/>
      <c r="T35" s="80" t="s">
        <v>234</v>
      </c>
      <c r="U35" s="76" t="s">
        <v>398</v>
      </c>
      <c r="V35" s="76" t="s">
        <v>345</v>
      </c>
      <c r="W35" s="77">
        <v>124</v>
      </c>
      <c r="X35" s="77">
        <v>0</v>
      </c>
      <c r="Y35" s="77">
        <v>17</v>
      </c>
      <c r="Z35" s="77">
        <v>4</v>
      </c>
      <c r="AA35" s="77">
        <v>0</v>
      </c>
      <c r="AB35" s="77">
        <v>4</v>
      </c>
      <c r="AC35" s="77">
        <v>0</v>
      </c>
      <c r="AD35" s="77">
        <f>SUM(W35:AC35)</f>
        <v>149</v>
      </c>
      <c r="AE35" s="167" t="s">
        <v>569</v>
      </c>
      <c r="AF35" s="77"/>
      <c r="AG35" s="156" t="s">
        <v>612</v>
      </c>
      <c r="AH35" s="77">
        <v>48303000700</v>
      </c>
      <c r="AI35" s="77"/>
      <c r="AJ35" s="77"/>
      <c r="AK35" s="77"/>
      <c r="AL35" s="77"/>
      <c r="AM35" s="77"/>
      <c r="AN35" s="77"/>
      <c r="AO35" s="77"/>
    </row>
    <row r="36" spans="1:124" s="76" customFormat="1" x14ac:dyDescent="0.25">
      <c r="A36" s="75">
        <v>18192</v>
      </c>
      <c r="B36" s="76" t="s">
        <v>399</v>
      </c>
      <c r="C36" s="76" t="s">
        <v>570</v>
      </c>
      <c r="D36" s="76" t="s">
        <v>58</v>
      </c>
      <c r="E36" s="77"/>
      <c r="F36" s="77">
        <v>79423</v>
      </c>
      <c r="G36" s="76" t="s">
        <v>58</v>
      </c>
      <c r="H36" s="77">
        <v>1</v>
      </c>
      <c r="I36" s="76" t="s">
        <v>9</v>
      </c>
      <c r="L36" s="77"/>
      <c r="M36" s="76" t="s">
        <v>236</v>
      </c>
      <c r="N36" s="76">
        <v>71</v>
      </c>
      <c r="O36" s="76">
        <v>13</v>
      </c>
      <c r="P36" s="76">
        <v>84</v>
      </c>
      <c r="Q36" s="76" t="s">
        <v>7</v>
      </c>
      <c r="R36" s="78">
        <v>1188287</v>
      </c>
      <c r="S36" s="80"/>
      <c r="T36" s="80"/>
      <c r="U36" s="76" t="s">
        <v>288</v>
      </c>
      <c r="V36" s="76" t="s">
        <v>346</v>
      </c>
      <c r="W36" s="77">
        <v>120</v>
      </c>
      <c r="X36" s="77">
        <v>0</v>
      </c>
      <c r="Y36" s="77">
        <v>17</v>
      </c>
      <c r="Z36" s="77">
        <v>4</v>
      </c>
      <c r="AA36" s="77">
        <v>0</v>
      </c>
      <c r="AB36" s="77">
        <v>4</v>
      </c>
      <c r="AC36" s="77">
        <v>0</v>
      </c>
      <c r="AD36" s="77">
        <f>SUM(W36:AC36)</f>
        <v>145</v>
      </c>
      <c r="AE36" s="77"/>
      <c r="AF36" s="77"/>
      <c r="AG36" s="77"/>
      <c r="AH36" s="77">
        <v>48303010510</v>
      </c>
      <c r="AI36" s="77"/>
      <c r="AJ36" s="77"/>
      <c r="AK36" s="77"/>
      <c r="AL36" s="77"/>
      <c r="AM36" s="77"/>
      <c r="AN36" s="77"/>
      <c r="AO36" s="77"/>
      <c r="DT36" s="100"/>
    </row>
    <row r="37" spans="1:124" s="76" customFormat="1" ht="12.75" x14ac:dyDescent="0.2">
      <c r="A37" s="87" t="s">
        <v>565</v>
      </c>
      <c r="B37" s="88"/>
      <c r="C37" s="89">
        <v>1363269.25</v>
      </c>
      <c r="E37" s="77"/>
      <c r="F37" s="77"/>
      <c r="H37" s="77"/>
      <c r="I37" s="101"/>
      <c r="L37" s="77"/>
      <c r="Q37" s="91" t="s">
        <v>232</v>
      </c>
      <c r="R37" s="92">
        <f>SUM(R34:R36)</f>
        <v>3556130</v>
      </c>
      <c r="S37" s="93"/>
      <c r="T37" s="92"/>
      <c r="U37" s="94"/>
      <c r="W37" s="77"/>
      <c r="X37" s="77"/>
      <c r="Y37" s="77"/>
      <c r="Z37" s="77"/>
      <c r="AA37" s="77"/>
      <c r="AB37" s="77"/>
      <c r="AC37" s="77"/>
      <c r="AD37" s="77"/>
      <c r="AE37" s="77"/>
      <c r="AF37" s="77"/>
      <c r="AG37" s="77"/>
      <c r="AH37" s="77"/>
      <c r="AI37" s="77"/>
      <c r="AJ37" s="77"/>
      <c r="AK37" s="77"/>
      <c r="AL37" s="77"/>
      <c r="AM37" s="77"/>
      <c r="AN37" s="77"/>
      <c r="AO37" s="77"/>
    </row>
    <row r="38" spans="1:124" s="76" customFormat="1" ht="7.5" customHeight="1" x14ac:dyDescent="0.2">
      <c r="A38" s="98"/>
      <c r="E38" s="77"/>
      <c r="F38" s="77"/>
      <c r="H38" s="77"/>
      <c r="J38" s="77"/>
      <c r="K38" s="77"/>
      <c r="L38" s="77"/>
      <c r="R38" s="78"/>
      <c r="S38" s="79"/>
      <c r="T38" s="78"/>
      <c r="W38" s="77"/>
      <c r="X38" s="77"/>
      <c r="Y38" s="77"/>
      <c r="Z38" s="77"/>
      <c r="AA38" s="77"/>
      <c r="AB38" s="77"/>
      <c r="AC38" s="77"/>
      <c r="AD38" s="77"/>
      <c r="AE38" s="77"/>
      <c r="AF38" s="77"/>
      <c r="AG38" s="77"/>
      <c r="AH38" s="77"/>
      <c r="AI38" s="77"/>
      <c r="AJ38" s="77"/>
      <c r="AK38" s="77"/>
      <c r="AL38" s="77"/>
      <c r="AM38" s="77"/>
      <c r="AN38" s="77"/>
      <c r="AO38" s="77"/>
    </row>
    <row r="39" spans="1:124" s="76" customFormat="1" x14ac:dyDescent="0.25">
      <c r="A39" s="99" t="s">
        <v>240</v>
      </c>
      <c r="E39" s="77"/>
      <c r="F39" s="77"/>
      <c r="H39" s="77"/>
      <c r="L39" s="77"/>
      <c r="R39" s="78"/>
      <c r="S39" s="80"/>
      <c r="T39" s="80"/>
      <c r="W39" s="77"/>
      <c r="X39" s="77"/>
      <c r="Y39" s="77"/>
      <c r="Z39" s="77"/>
      <c r="AA39" s="77"/>
      <c r="AB39" s="77"/>
      <c r="AC39" s="77"/>
      <c r="AD39" s="77"/>
      <c r="AE39" s="77"/>
      <c r="AF39" s="77"/>
      <c r="AG39" s="77"/>
      <c r="AH39" s="77"/>
      <c r="AI39" s="77"/>
      <c r="AJ39" s="77"/>
      <c r="AK39" s="77"/>
      <c r="AL39" s="77"/>
      <c r="AM39" s="77"/>
      <c r="AN39" s="77"/>
      <c r="AO39" s="77"/>
      <c r="DT39" s="100"/>
    </row>
    <row r="40" spans="1:124" s="76" customFormat="1" x14ac:dyDescent="0.25">
      <c r="A40" s="75">
        <v>18259</v>
      </c>
      <c r="B40" s="76" t="s">
        <v>161</v>
      </c>
      <c r="C40" s="76" t="s">
        <v>162</v>
      </c>
      <c r="D40" s="76" t="s">
        <v>163</v>
      </c>
      <c r="E40" s="77"/>
      <c r="F40" s="77">
        <v>76823</v>
      </c>
      <c r="G40" s="76" t="s">
        <v>99</v>
      </c>
      <c r="H40" s="77">
        <v>2</v>
      </c>
      <c r="I40" s="76" t="s">
        <v>33</v>
      </c>
      <c r="L40" s="77"/>
      <c r="M40" s="76" t="s">
        <v>236</v>
      </c>
      <c r="N40" s="76">
        <v>36</v>
      </c>
      <c r="O40" s="76">
        <v>0</v>
      </c>
      <c r="P40" s="76">
        <v>36</v>
      </c>
      <c r="Q40" s="76" t="s">
        <v>7</v>
      </c>
      <c r="R40" s="78">
        <v>500000</v>
      </c>
      <c r="S40" s="80"/>
      <c r="T40" s="80"/>
      <c r="U40" s="76" t="s">
        <v>347</v>
      </c>
      <c r="V40" s="76" t="s">
        <v>289</v>
      </c>
      <c r="W40" s="77">
        <v>120</v>
      </c>
      <c r="X40" s="77">
        <v>0</v>
      </c>
      <c r="Y40" s="77">
        <v>17</v>
      </c>
      <c r="Z40" s="77">
        <v>4</v>
      </c>
      <c r="AA40" s="77">
        <v>8</v>
      </c>
      <c r="AB40" s="77">
        <v>4</v>
      </c>
      <c r="AC40" s="77">
        <v>0</v>
      </c>
      <c r="AD40" s="77">
        <f>SUM(W40:AC40)</f>
        <v>153</v>
      </c>
      <c r="AE40" s="77" t="s">
        <v>569</v>
      </c>
      <c r="AF40" s="182" t="s">
        <v>569</v>
      </c>
      <c r="AG40" s="156" t="s">
        <v>612</v>
      </c>
      <c r="AH40" s="77">
        <v>48049950500</v>
      </c>
      <c r="AI40" s="192" t="s">
        <v>628</v>
      </c>
      <c r="AJ40" s="77">
        <v>0</v>
      </c>
      <c r="AK40" s="77">
        <v>7</v>
      </c>
      <c r="AL40" s="77">
        <v>0</v>
      </c>
      <c r="AM40" s="77">
        <v>8.5</v>
      </c>
      <c r="AN40" s="77"/>
    </row>
    <row r="41" spans="1:124" s="76" customFormat="1" x14ac:dyDescent="0.25">
      <c r="A41" s="75">
        <v>18036</v>
      </c>
      <c r="B41" s="76" t="s">
        <v>54</v>
      </c>
      <c r="C41" s="76" t="s">
        <v>250</v>
      </c>
      <c r="D41" s="76" t="s">
        <v>52</v>
      </c>
      <c r="E41" s="77"/>
      <c r="F41" s="77">
        <v>79510</v>
      </c>
      <c r="G41" s="76" t="s">
        <v>53</v>
      </c>
      <c r="H41" s="77">
        <v>2</v>
      </c>
      <c r="I41" s="76" t="s">
        <v>33</v>
      </c>
      <c r="L41" s="77"/>
      <c r="M41" s="76" t="s">
        <v>236</v>
      </c>
      <c r="N41" s="76">
        <v>40</v>
      </c>
      <c r="O41" s="76">
        <v>0</v>
      </c>
      <c r="P41" s="76">
        <v>40</v>
      </c>
      <c r="Q41" s="76" t="s">
        <v>7</v>
      </c>
      <c r="R41" s="78">
        <v>500000</v>
      </c>
      <c r="S41" s="80" t="s">
        <v>234</v>
      </c>
      <c r="T41" s="80" t="s">
        <v>234</v>
      </c>
      <c r="U41" s="76" t="s">
        <v>398</v>
      </c>
      <c r="V41" s="76" t="s">
        <v>345</v>
      </c>
      <c r="W41" s="77">
        <v>120</v>
      </c>
      <c r="X41" s="77">
        <v>0</v>
      </c>
      <c r="Y41" s="77">
        <v>17</v>
      </c>
      <c r="Z41" s="77">
        <v>4</v>
      </c>
      <c r="AA41" s="77">
        <v>8</v>
      </c>
      <c r="AB41" s="77">
        <v>4</v>
      </c>
      <c r="AC41" s="77">
        <v>0</v>
      </c>
      <c r="AD41" s="77">
        <f>SUM(W41:AC41)</f>
        <v>153</v>
      </c>
      <c r="AE41" s="77" t="s">
        <v>569</v>
      </c>
      <c r="AF41" s="77" t="s">
        <v>569</v>
      </c>
      <c r="AG41" s="156" t="s">
        <v>612</v>
      </c>
      <c r="AH41" s="36">
        <v>48059030102</v>
      </c>
      <c r="AI41" s="192" t="s">
        <v>628</v>
      </c>
      <c r="AJ41" s="36">
        <v>0</v>
      </c>
      <c r="AK41" s="36">
        <v>7</v>
      </c>
      <c r="AL41" s="36">
        <v>0</v>
      </c>
      <c r="AM41" s="36">
        <v>18.100000000000001</v>
      </c>
      <c r="AN41" s="47"/>
    </row>
    <row r="42" spans="1:124" s="76" customFormat="1" x14ac:dyDescent="0.25">
      <c r="A42" s="75">
        <v>18372</v>
      </c>
      <c r="B42" s="76" t="s">
        <v>215</v>
      </c>
      <c r="C42" s="76" t="s">
        <v>472</v>
      </c>
      <c r="D42" s="76" t="s">
        <v>123</v>
      </c>
      <c r="E42" s="77"/>
      <c r="F42" s="77">
        <v>76367</v>
      </c>
      <c r="G42" s="76" t="s">
        <v>67</v>
      </c>
      <c r="H42" s="77">
        <v>2</v>
      </c>
      <c r="I42" s="76" t="s">
        <v>33</v>
      </c>
      <c r="L42" s="77"/>
      <c r="M42" s="76" t="s">
        <v>236</v>
      </c>
      <c r="N42" s="76">
        <v>44</v>
      </c>
      <c r="O42" s="76">
        <v>5</v>
      </c>
      <c r="P42" s="76">
        <v>49</v>
      </c>
      <c r="Q42" s="76" t="s">
        <v>7</v>
      </c>
      <c r="R42" s="78">
        <v>500000</v>
      </c>
      <c r="S42" s="80"/>
      <c r="T42" s="80"/>
      <c r="U42" s="76" t="s">
        <v>348</v>
      </c>
      <c r="V42" s="76" t="s">
        <v>401</v>
      </c>
      <c r="W42" s="77">
        <v>120</v>
      </c>
      <c r="X42" s="77">
        <v>0</v>
      </c>
      <c r="Y42" s="77">
        <v>17</v>
      </c>
      <c r="Z42" s="77">
        <v>4</v>
      </c>
      <c r="AA42" s="77">
        <v>8</v>
      </c>
      <c r="AB42" s="77">
        <v>4</v>
      </c>
      <c r="AC42" s="77">
        <v>0</v>
      </c>
      <c r="AD42" s="77">
        <f>SUM(W42:AC42)</f>
        <v>153</v>
      </c>
      <c r="AE42" s="191" t="s">
        <v>569</v>
      </c>
      <c r="AF42" s="77"/>
      <c r="AG42" s="156" t="s">
        <v>612</v>
      </c>
      <c r="AH42" s="77">
        <v>48485013100</v>
      </c>
      <c r="AI42" s="77"/>
      <c r="AJ42" s="77">
        <v>0</v>
      </c>
      <c r="AK42" s="77">
        <v>0</v>
      </c>
      <c r="AL42" s="77">
        <v>3.8E-3</v>
      </c>
      <c r="AM42" s="77">
        <v>7.6</v>
      </c>
      <c r="AN42" s="77"/>
    </row>
    <row r="43" spans="1:124" s="76" customFormat="1" x14ac:dyDescent="0.25">
      <c r="A43" s="75">
        <v>18373</v>
      </c>
      <c r="B43" s="76" t="s">
        <v>216</v>
      </c>
      <c r="C43" s="76" t="s">
        <v>251</v>
      </c>
      <c r="D43" s="76" t="s">
        <v>217</v>
      </c>
      <c r="E43" s="77"/>
      <c r="F43" s="77">
        <v>76354</v>
      </c>
      <c r="G43" s="76" t="s">
        <v>67</v>
      </c>
      <c r="H43" s="77">
        <v>2</v>
      </c>
      <c r="I43" s="76" t="s">
        <v>33</v>
      </c>
      <c r="L43" s="77"/>
      <c r="M43" s="76" t="s">
        <v>236</v>
      </c>
      <c r="N43" s="76">
        <v>44</v>
      </c>
      <c r="O43" s="76">
        <v>5</v>
      </c>
      <c r="P43" s="76">
        <v>49</v>
      </c>
      <c r="Q43" s="76" t="s">
        <v>278</v>
      </c>
      <c r="R43" s="78">
        <v>500000</v>
      </c>
      <c r="S43" s="80"/>
      <c r="T43" s="80"/>
      <c r="U43" s="76" t="s">
        <v>348</v>
      </c>
      <c r="V43" s="76" t="s">
        <v>401</v>
      </c>
      <c r="W43" s="77">
        <v>119</v>
      </c>
      <c r="X43" s="77">
        <v>0</v>
      </c>
      <c r="Y43" s="77">
        <v>17</v>
      </c>
      <c r="Z43" s="77">
        <v>4</v>
      </c>
      <c r="AA43" s="77">
        <v>8</v>
      </c>
      <c r="AB43" s="77">
        <v>4</v>
      </c>
      <c r="AC43" s="77">
        <v>0</v>
      </c>
      <c r="AD43" s="77">
        <f>SUM(W43:AC43)</f>
        <v>152</v>
      </c>
      <c r="AE43" s="77"/>
      <c r="AF43" s="77"/>
      <c r="AG43" s="156" t="s">
        <v>612</v>
      </c>
      <c r="AH43" s="77">
        <v>48485013501</v>
      </c>
      <c r="AI43" s="77"/>
      <c r="AJ43" s="77"/>
      <c r="AK43" s="77"/>
      <c r="AL43" s="77"/>
      <c r="AM43" s="77"/>
      <c r="AN43" s="77"/>
      <c r="AO43" s="77"/>
      <c r="DT43" s="100"/>
    </row>
    <row r="44" spans="1:124" s="76" customFormat="1" ht="12.75" collapsed="1" x14ac:dyDescent="0.2">
      <c r="A44" s="87" t="s">
        <v>565</v>
      </c>
      <c r="B44" s="88"/>
      <c r="C44" s="89">
        <v>554008.78</v>
      </c>
      <c r="E44" s="77"/>
      <c r="F44" s="77"/>
      <c r="H44" s="77"/>
      <c r="I44" s="101"/>
      <c r="L44" s="77"/>
      <c r="Q44" s="91" t="s">
        <v>232</v>
      </c>
      <c r="R44" s="92">
        <f>SUM(R40:R43)</f>
        <v>2000000</v>
      </c>
      <c r="S44" s="93"/>
      <c r="T44" s="92"/>
      <c r="U44" s="94"/>
      <c r="W44" s="77"/>
      <c r="X44" s="77"/>
      <c r="Y44" s="77"/>
      <c r="Z44" s="77"/>
      <c r="AA44" s="77"/>
      <c r="AB44" s="77"/>
      <c r="AC44" s="77"/>
      <c r="AD44" s="77"/>
      <c r="AE44" s="77"/>
      <c r="AF44" s="77"/>
      <c r="AG44" s="77"/>
      <c r="AH44" s="77"/>
      <c r="AI44" s="77"/>
      <c r="AJ44" s="77"/>
      <c r="AK44" s="77"/>
      <c r="AL44" s="77"/>
      <c r="AM44" s="77"/>
      <c r="AN44" s="77"/>
      <c r="AO44" s="77"/>
    </row>
    <row r="45" spans="1:124" s="76" customFormat="1" ht="9.75" customHeight="1" x14ac:dyDescent="0.25">
      <c r="A45" s="98"/>
      <c r="E45" s="77"/>
      <c r="F45" s="77"/>
      <c r="H45" s="77"/>
      <c r="J45" s="77"/>
      <c r="K45" s="77"/>
      <c r="L45" s="77"/>
      <c r="R45" s="78"/>
      <c r="S45" s="79"/>
      <c r="T45" s="78"/>
      <c r="W45" s="77"/>
      <c r="X45" s="77"/>
      <c r="Y45" s="77"/>
      <c r="Z45" s="77"/>
      <c r="AA45" s="77"/>
      <c r="AB45" s="77"/>
      <c r="AC45" s="77"/>
      <c r="AD45" s="77"/>
      <c r="AE45" s="77"/>
      <c r="AF45" s="77"/>
      <c r="AG45" s="77"/>
      <c r="AH45" s="77"/>
      <c r="AI45" s="77"/>
      <c r="AJ45" s="77"/>
      <c r="AK45" s="77"/>
      <c r="AL45" s="77"/>
      <c r="AM45" s="77"/>
      <c r="AN45" s="77"/>
      <c r="AO45" s="77"/>
      <c r="AP45" s="82"/>
      <c r="AQ45" s="82"/>
      <c r="AR45" s="82"/>
      <c r="AW45" s="102"/>
      <c r="AX45" s="102"/>
    </row>
    <row r="46" spans="1:124" s="76" customFormat="1" x14ac:dyDescent="0.25">
      <c r="A46" s="99" t="s">
        <v>241</v>
      </c>
      <c r="E46" s="77"/>
      <c r="F46" s="77"/>
      <c r="H46" s="77"/>
      <c r="J46" s="77"/>
      <c r="K46" s="77"/>
      <c r="L46" s="77"/>
      <c r="R46" s="78"/>
      <c r="S46" s="79"/>
      <c r="T46" s="78"/>
      <c r="W46" s="77"/>
      <c r="X46" s="77"/>
      <c r="Y46" s="77"/>
      <c r="Z46" s="77"/>
      <c r="AA46" s="77"/>
      <c r="AB46" s="77"/>
      <c r="AC46" s="77"/>
      <c r="AD46" s="77"/>
      <c r="AE46" s="77"/>
      <c r="AF46" s="77"/>
      <c r="AG46" s="77"/>
      <c r="AH46" s="77"/>
      <c r="AI46" s="77"/>
      <c r="AJ46" s="77"/>
      <c r="AK46" s="77"/>
      <c r="AL46" s="77"/>
      <c r="AM46" s="77"/>
      <c r="AN46" s="77"/>
      <c r="AO46" s="77"/>
      <c r="AP46" s="82"/>
      <c r="AQ46" s="82"/>
      <c r="AR46" s="82"/>
      <c r="AW46" s="102"/>
      <c r="AX46" s="102"/>
    </row>
    <row r="47" spans="1:124" s="76" customFormat="1" ht="17.25" customHeight="1" x14ac:dyDescent="0.25">
      <c r="A47" s="103">
        <v>18314</v>
      </c>
      <c r="B47" s="100" t="s">
        <v>189</v>
      </c>
      <c r="C47" s="100" t="s">
        <v>616</v>
      </c>
      <c r="D47" s="100" t="s">
        <v>66</v>
      </c>
      <c r="E47" s="85"/>
      <c r="F47" s="85">
        <v>76308</v>
      </c>
      <c r="G47" s="100" t="s">
        <v>67</v>
      </c>
      <c r="H47" s="85">
        <v>2</v>
      </c>
      <c r="I47" s="100" t="s">
        <v>9</v>
      </c>
      <c r="J47" s="100"/>
      <c r="K47" s="100"/>
      <c r="L47" s="85"/>
      <c r="M47" s="100" t="s">
        <v>521</v>
      </c>
      <c r="N47" s="100">
        <v>36</v>
      </c>
      <c r="O47" s="100">
        <v>0</v>
      </c>
      <c r="P47" s="100">
        <v>36</v>
      </c>
      <c r="Q47" s="100" t="s">
        <v>7</v>
      </c>
      <c r="R47" s="104">
        <v>686427</v>
      </c>
      <c r="S47" s="80"/>
      <c r="T47" s="80"/>
      <c r="U47" s="100" t="s">
        <v>290</v>
      </c>
      <c r="V47" s="100" t="s">
        <v>349</v>
      </c>
      <c r="W47" s="85">
        <v>115</v>
      </c>
      <c r="X47" s="85">
        <v>0</v>
      </c>
      <c r="Y47" s="77">
        <v>17</v>
      </c>
      <c r="Z47" s="85">
        <v>4</v>
      </c>
      <c r="AA47" s="77">
        <v>8</v>
      </c>
      <c r="AB47" s="77">
        <v>4</v>
      </c>
      <c r="AC47" s="85">
        <v>0</v>
      </c>
      <c r="AD47" s="77">
        <f>SUM(W47:AC47)</f>
        <v>148</v>
      </c>
      <c r="AE47" s="77" t="s">
        <v>569</v>
      </c>
      <c r="AF47" s="184" t="s">
        <v>569</v>
      </c>
      <c r="AG47" s="156" t="s">
        <v>612</v>
      </c>
      <c r="AH47" s="85">
        <v>48485012600</v>
      </c>
      <c r="AI47" s="192" t="s">
        <v>628</v>
      </c>
      <c r="AJ47" s="85"/>
      <c r="AK47" s="85"/>
      <c r="AL47" s="85"/>
      <c r="AM47" s="85"/>
      <c r="AN47" s="85"/>
      <c r="AO47" s="85"/>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row>
    <row r="48" spans="1:124" s="76" customFormat="1" x14ac:dyDescent="0.25">
      <c r="A48" s="103">
        <v>18374</v>
      </c>
      <c r="B48" s="100" t="s">
        <v>218</v>
      </c>
      <c r="C48" s="100" t="s">
        <v>219</v>
      </c>
      <c r="D48" s="100" t="s">
        <v>66</v>
      </c>
      <c r="E48" s="85"/>
      <c r="F48" s="85">
        <v>76309</v>
      </c>
      <c r="G48" s="100" t="s">
        <v>67</v>
      </c>
      <c r="H48" s="85">
        <v>2</v>
      </c>
      <c r="I48" s="100" t="s">
        <v>9</v>
      </c>
      <c r="J48" s="100"/>
      <c r="K48" s="100"/>
      <c r="L48" s="85"/>
      <c r="M48" s="100" t="s">
        <v>236</v>
      </c>
      <c r="N48" s="100">
        <v>40</v>
      </c>
      <c r="O48" s="100">
        <v>5</v>
      </c>
      <c r="P48" s="100">
        <v>45</v>
      </c>
      <c r="Q48" s="100" t="s">
        <v>7</v>
      </c>
      <c r="R48" s="104">
        <v>500000</v>
      </c>
      <c r="S48" s="80"/>
      <c r="T48" s="80"/>
      <c r="U48" s="100" t="s">
        <v>348</v>
      </c>
      <c r="V48" s="100" t="s">
        <v>401</v>
      </c>
      <c r="W48" s="85">
        <v>119</v>
      </c>
      <c r="X48" s="85">
        <v>0</v>
      </c>
      <c r="Y48" s="77">
        <v>0</v>
      </c>
      <c r="Z48" s="85">
        <v>4</v>
      </c>
      <c r="AA48" s="77">
        <v>0</v>
      </c>
      <c r="AB48" s="77">
        <v>4</v>
      </c>
      <c r="AC48" s="85">
        <v>0</v>
      </c>
      <c r="AD48" s="77">
        <f>SUM(W48:AC48)</f>
        <v>127</v>
      </c>
      <c r="AE48" s="191" t="s">
        <v>569</v>
      </c>
      <c r="AF48" s="77"/>
      <c r="AG48" s="156" t="s">
        <v>612</v>
      </c>
      <c r="AH48" s="85">
        <v>48485012800</v>
      </c>
      <c r="AI48" s="85"/>
      <c r="AJ48" s="85"/>
      <c r="AK48" s="85"/>
      <c r="AL48" s="85"/>
      <c r="AM48" s="85"/>
      <c r="AN48" s="85"/>
      <c r="AO48" s="85"/>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row>
    <row r="49" spans="1:124" s="76" customFormat="1" ht="12.75" x14ac:dyDescent="0.2">
      <c r="A49" s="87" t="s">
        <v>565</v>
      </c>
      <c r="B49" s="88"/>
      <c r="C49" s="89">
        <v>528417.11</v>
      </c>
      <c r="E49" s="77"/>
      <c r="F49" s="77"/>
      <c r="H49" s="77"/>
      <c r="I49" s="101"/>
      <c r="L49" s="77"/>
      <c r="Q49" s="91" t="s">
        <v>232</v>
      </c>
      <c r="R49" s="92">
        <f>SUM(R47:R48)</f>
        <v>1186427</v>
      </c>
      <c r="S49" s="93"/>
      <c r="T49" s="92"/>
      <c r="U49" s="94"/>
      <c r="W49" s="77"/>
      <c r="X49" s="77"/>
      <c r="Y49" s="77"/>
      <c r="Z49" s="77"/>
      <c r="AA49" s="77"/>
      <c r="AB49" s="77"/>
      <c r="AC49" s="77"/>
      <c r="AD49" s="77"/>
      <c r="AE49" s="77"/>
      <c r="AF49" s="77"/>
      <c r="AG49" s="77"/>
      <c r="AH49" s="77"/>
      <c r="AI49" s="77"/>
      <c r="AJ49" s="77"/>
      <c r="AK49" s="77"/>
      <c r="AL49" s="77"/>
      <c r="AM49" s="77"/>
      <c r="AN49" s="77"/>
      <c r="AO49" s="77"/>
    </row>
    <row r="50" spans="1:124" s="76" customFormat="1" x14ac:dyDescent="0.25">
      <c r="A50" s="99" t="s">
        <v>242</v>
      </c>
      <c r="B50" s="100"/>
      <c r="C50" s="100"/>
      <c r="D50" s="100"/>
      <c r="E50" s="85"/>
      <c r="F50" s="85"/>
      <c r="G50" s="100"/>
      <c r="H50" s="85"/>
      <c r="I50" s="100"/>
      <c r="J50" s="100"/>
      <c r="K50" s="100"/>
      <c r="L50" s="85"/>
      <c r="M50" s="100"/>
      <c r="N50" s="100"/>
      <c r="O50" s="100"/>
      <c r="P50" s="100"/>
      <c r="Q50" s="100"/>
      <c r="R50" s="104"/>
      <c r="S50" s="80"/>
      <c r="T50" s="80"/>
      <c r="U50" s="100"/>
      <c r="V50" s="100"/>
      <c r="W50" s="85"/>
      <c r="X50" s="85"/>
      <c r="Y50" s="77"/>
      <c r="Z50" s="85"/>
      <c r="AA50" s="77"/>
      <c r="AB50" s="77"/>
      <c r="AC50" s="85"/>
      <c r="AD50" s="77"/>
      <c r="AE50" s="77"/>
      <c r="AF50" s="77"/>
      <c r="AG50" s="77"/>
      <c r="AH50" s="85"/>
      <c r="AI50" s="85"/>
      <c r="AJ50" s="85"/>
      <c r="AK50" s="85"/>
      <c r="AL50" s="85"/>
      <c r="AM50" s="85"/>
      <c r="AN50" s="85"/>
      <c r="AO50" s="85"/>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row>
    <row r="51" spans="1:124" s="76" customFormat="1" x14ac:dyDescent="0.25">
      <c r="A51" s="103">
        <v>18274</v>
      </c>
      <c r="B51" s="100" t="s">
        <v>175</v>
      </c>
      <c r="C51" s="100" t="s">
        <v>176</v>
      </c>
      <c r="D51" s="100" t="s">
        <v>73</v>
      </c>
      <c r="E51" s="85"/>
      <c r="F51" s="85">
        <v>76048</v>
      </c>
      <c r="G51" s="100" t="s">
        <v>74</v>
      </c>
      <c r="H51" s="85">
        <v>3</v>
      </c>
      <c r="I51" s="100" t="s">
        <v>33</v>
      </c>
      <c r="J51" s="100"/>
      <c r="K51" s="100"/>
      <c r="L51" s="85"/>
      <c r="M51" s="100" t="s">
        <v>236</v>
      </c>
      <c r="N51" s="100">
        <v>36</v>
      </c>
      <c r="O51" s="100">
        <v>12</v>
      </c>
      <c r="P51" s="100">
        <v>48</v>
      </c>
      <c r="Q51" s="100" t="s">
        <v>278</v>
      </c>
      <c r="R51" s="104">
        <v>570000</v>
      </c>
      <c r="S51" s="80"/>
      <c r="T51" s="80" t="s">
        <v>234</v>
      </c>
      <c r="U51" s="100" t="s">
        <v>292</v>
      </c>
      <c r="V51" s="100" t="s">
        <v>351</v>
      </c>
      <c r="W51" s="85">
        <v>119</v>
      </c>
      <c r="X51" s="85">
        <v>0</v>
      </c>
      <c r="Y51" s="77">
        <v>17</v>
      </c>
      <c r="Z51" s="85">
        <v>4</v>
      </c>
      <c r="AA51" s="77">
        <v>8</v>
      </c>
      <c r="AB51" s="77">
        <v>4</v>
      </c>
      <c r="AC51" s="85">
        <v>0</v>
      </c>
      <c r="AD51" s="77">
        <f>SUM(W51:AC51)</f>
        <v>152</v>
      </c>
      <c r="AE51" s="77" t="s">
        <v>569</v>
      </c>
      <c r="AF51" s="166" t="s">
        <v>569</v>
      </c>
      <c r="AG51" s="156" t="s">
        <v>612</v>
      </c>
      <c r="AH51" s="85">
        <v>48221160206</v>
      </c>
      <c r="AI51" s="192" t="s">
        <v>628</v>
      </c>
      <c r="AJ51" s="85"/>
      <c r="AK51" s="85"/>
      <c r="AL51" s="85"/>
      <c r="AM51" s="85"/>
      <c r="AN51" s="85"/>
      <c r="AO51" s="85"/>
      <c r="AP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row>
    <row r="52" spans="1:124" s="76" customFormat="1" x14ac:dyDescent="0.25">
      <c r="A52" s="103">
        <v>18069</v>
      </c>
      <c r="B52" s="100" t="s">
        <v>87</v>
      </c>
      <c r="C52" s="100" t="s">
        <v>474</v>
      </c>
      <c r="D52" s="100" t="s">
        <v>88</v>
      </c>
      <c r="E52" s="85"/>
      <c r="F52" s="85">
        <v>75442</v>
      </c>
      <c r="G52" s="100" t="s">
        <v>21</v>
      </c>
      <c r="H52" s="85">
        <v>3</v>
      </c>
      <c r="I52" s="100" t="s">
        <v>33</v>
      </c>
      <c r="J52" s="100"/>
      <c r="K52" s="100"/>
      <c r="L52" s="85"/>
      <c r="M52" s="100" t="s">
        <v>236</v>
      </c>
      <c r="N52" s="100">
        <v>53</v>
      </c>
      <c r="O52" s="100">
        <v>27</v>
      </c>
      <c r="P52" s="100">
        <v>80</v>
      </c>
      <c r="Q52" s="100" t="s">
        <v>7</v>
      </c>
      <c r="R52" s="104">
        <v>833805</v>
      </c>
      <c r="S52" s="80"/>
      <c r="T52" s="80" t="s">
        <v>234</v>
      </c>
      <c r="U52" s="100" t="s">
        <v>291</v>
      </c>
      <c r="V52" s="100" t="s">
        <v>350</v>
      </c>
      <c r="W52" s="85">
        <v>118</v>
      </c>
      <c r="X52" s="85">
        <v>0</v>
      </c>
      <c r="Y52" s="77">
        <v>17</v>
      </c>
      <c r="Z52" s="85">
        <v>4</v>
      </c>
      <c r="AA52" s="77">
        <v>8</v>
      </c>
      <c r="AB52" s="77">
        <v>4</v>
      </c>
      <c r="AC52" s="85">
        <v>0</v>
      </c>
      <c r="AD52" s="77">
        <f>SUM(W52:AC52)</f>
        <v>151</v>
      </c>
      <c r="AE52" s="77" t="s">
        <v>569</v>
      </c>
      <c r="AF52" s="182" t="s">
        <v>569</v>
      </c>
      <c r="AG52" s="156" t="s">
        <v>612</v>
      </c>
      <c r="AH52" s="85">
        <v>48085031100</v>
      </c>
      <c r="AI52" s="192" t="s">
        <v>628</v>
      </c>
      <c r="AJ52" s="85"/>
      <c r="AK52" s="85"/>
      <c r="AL52" s="85"/>
      <c r="AM52" s="85"/>
      <c r="AN52" s="85"/>
      <c r="AO52" s="85"/>
      <c r="AP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00"/>
      <c r="DS52" s="100"/>
    </row>
    <row r="53" spans="1:124" s="76" customFormat="1" x14ac:dyDescent="0.25">
      <c r="A53" s="103">
        <v>18057</v>
      </c>
      <c r="B53" s="100" t="s">
        <v>72</v>
      </c>
      <c r="C53" s="100" t="s">
        <v>473</v>
      </c>
      <c r="D53" s="100" t="s">
        <v>73</v>
      </c>
      <c r="E53" s="85" t="s">
        <v>234</v>
      </c>
      <c r="F53" s="85">
        <v>76049</v>
      </c>
      <c r="G53" s="100" t="s">
        <v>74</v>
      </c>
      <c r="H53" s="85">
        <v>3</v>
      </c>
      <c r="I53" s="100" t="s">
        <v>33</v>
      </c>
      <c r="J53" s="100"/>
      <c r="K53" s="100"/>
      <c r="L53" s="85" t="s">
        <v>234</v>
      </c>
      <c r="M53" s="100" t="s">
        <v>236</v>
      </c>
      <c r="N53" s="100">
        <v>48</v>
      </c>
      <c r="O53" s="100">
        <v>0</v>
      </c>
      <c r="P53" s="100">
        <v>48</v>
      </c>
      <c r="Q53" s="100" t="s">
        <v>278</v>
      </c>
      <c r="R53" s="104">
        <v>772000</v>
      </c>
      <c r="S53" s="80"/>
      <c r="T53" s="80"/>
      <c r="U53" s="100" t="s">
        <v>293</v>
      </c>
      <c r="V53" s="100" t="s">
        <v>352</v>
      </c>
      <c r="W53" s="85">
        <v>111</v>
      </c>
      <c r="X53" s="85">
        <v>0</v>
      </c>
      <c r="Y53" s="77">
        <v>17</v>
      </c>
      <c r="Z53" s="85">
        <v>4</v>
      </c>
      <c r="AA53" s="77">
        <v>8</v>
      </c>
      <c r="AB53" s="77">
        <v>4</v>
      </c>
      <c r="AC53" s="85">
        <v>0</v>
      </c>
      <c r="AD53" s="77">
        <f>SUM(W53:AC53)</f>
        <v>144</v>
      </c>
      <c r="AE53" s="77" t="s">
        <v>569</v>
      </c>
      <c r="AF53" s="77"/>
      <c r="AG53" s="156" t="s">
        <v>612</v>
      </c>
      <c r="AH53" s="85">
        <v>48221160209</v>
      </c>
      <c r="AI53" s="85"/>
      <c r="AJ53" s="120"/>
      <c r="AK53" s="120"/>
      <c r="AL53" s="120"/>
      <c r="AM53" s="120"/>
      <c r="AN53" s="120"/>
      <c r="AO53" s="85"/>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0"/>
      <c r="DI53" s="100"/>
      <c r="DJ53" s="100"/>
      <c r="DK53" s="100"/>
      <c r="DL53" s="100"/>
      <c r="DM53" s="100"/>
      <c r="DN53" s="100"/>
      <c r="DO53" s="100"/>
      <c r="DP53" s="100"/>
      <c r="DQ53" s="100"/>
      <c r="DR53" s="100"/>
      <c r="DS53" s="100"/>
    </row>
    <row r="54" spans="1:124" s="100" customFormat="1" ht="12.75" x14ac:dyDescent="0.2">
      <c r="A54" s="87" t="s">
        <v>565</v>
      </c>
      <c r="B54" s="88"/>
      <c r="C54" s="89">
        <v>653619</v>
      </c>
      <c r="D54" s="76"/>
      <c r="E54" s="77"/>
      <c r="F54" s="77"/>
      <c r="G54" s="76"/>
      <c r="H54" s="77"/>
      <c r="I54" s="101"/>
      <c r="J54" s="76"/>
      <c r="K54" s="76"/>
      <c r="L54" s="77"/>
      <c r="M54" s="76"/>
      <c r="N54" s="76"/>
      <c r="O54" s="76"/>
      <c r="P54" s="76"/>
      <c r="Q54" s="91" t="s">
        <v>232</v>
      </c>
      <c r="R54" s="92">
        <f>SUM(R51:R53)</f>
        <v>2175805</v>
      </c>
      <c r="S54" s="93"/>
      <c r="T54" s="92"/>
      <c r="U54" s="94"/>
      <c r="V54" s="76"/>
      <c r="W54" s="77"/>
      <c r="X54" s="77"/>
      <c r="Y54" s="77"/>
      <c r="Z54" s="77"/>
      <c r="AA54" s="77"/>
      <c r="AB54" s="77"/>
      <c r="AC54" s="77"/>
      <c r="AD54" s="77"/>
      <c r="AE54" s="77"/>
      <c r="AF54" s="77"/>
      <c r="AG54" s="77"/>
      <c r="AH54" s="77"/>
      <c r="AI54" s="77"/>
      <c r="AJ54" s="77"/>
      <c r="AK54" s="77"/>
      <c r="AL54" s="77"/>
      <c r="AM54" s="77"/>
      <c r="AN54" s="77"/>
      <c r="AO54" s="77"/>
      <c r="AP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row>
    <row r="55" spans="1:124" s="76" customFormat="1" x14ac:dyDescent="0.25">
      <c r="A55" s="98"/>
      <c r="E55" s="77"/>
      <c r="F55" s="77"/>
      <c r="H55" s="77"/>
      <c r="J55" s="77"/>
      <c r="K55" s="77"/>
      <c r="L55" s="77"/>
      <c r="R55" s="78"/>
      <c r="S55" s="79"/>
      <c r="T55" s="78"/>
      <c r="W55" s="77"/>
      <c r="X55" s="77"/>
      <c r="Y55" s="77"/>
      <c r="Z55" s="77"/>
      <c r="AA55" s="77"/>
      <c r="AB55" s="77"/>
      <c r="AC55" s="77"/>
      <c r="AD55" s="77"/>
      <c r="AE55" s="77"/>
      <c r="AF55" s="77"/>
      <c r="AG55" s="77"/>
      <c r="AH55" s="77"/>
      <c r="AI55" s="77"/>
      <c r="AJ55" s="77"/>
      <c r="AK55" s="77"/>
      <c r="AL55" s="77"/>
      <c r="AM55" s="77"/>
      <c r="AN55" s="77"/>
      <c r="AO55" s="77"/>
      <c r="AP55" s="82"/>
      <c r="AR55" s="82"/>
      <c r="AW55" s="102"/>
      <c r="AX55" s="102"/>
    </row>
    <row r="56" spans="1:124" x14ac:dyDescent="0.25">
      <c r="A56" s="99" t="s">
        <v>243</v>
      </c>
      <c r="AQ56" s="35"/>
    </row>
    <row r="57" spans="1:124" s="105" customFormat="1" x14ac:dyDescent="0.25">
      <c r="A57" s="103">
        <v>18018</v>
      </c>
      <c r="B57" s="105" t="s">
        <v>36</v>
      </c>
      <c r="C57" s="105" t="s">
        <v>506</v>
      </c>
      <c r="D57" s="105" t="s">
        <v>37</v>
      </c>
      <c r="E57" s="86"/>
      <c r="F57" s="86">
        <v>76105</v>
      </c>
      <c r="G57" s="105" t="s">
        <v>34</v>
      </c>
      <c r="H57" s="86">
        <v>3</v>
      </c>
      <c r="I57" s="105" t="s">
        <v>9</v>
      </c>
      <c r="L57" s="86"/>
      <c r="M57" s="105" t="s">
        <v>236</v>
      </c>
      <c r="N57" s="105">
        <v>96</v>
      </c>
      <c r="O57" s="105">
        <v>24</v>
      </c>
      <c r="P57" s="105">
        <v>120</v>
      </c>
      <c r="Q57" s="105" t="s">
        <v>278</v>
      </c>
      <c r="R57" s="106">
        <v>1500000</v>
      </c>
      <c r="S57" s="107"/>
      <c r="T57" s="107" t="s">
        <v>234</v>
      </c>
      <c r="U57" s="105" t="s">
        <v>303</v>
      </c>
      <c r="V57" s="105" t="s">
        <v>359</v>
      </c>
      <c r="W57" s="86">
        <v>105</v>
      </c>
      <c r="X57" s="86">
        <v>0</v>
      </c>
      <c r="Y57" s="83">
        <v>17</v>
      </c>
      <c r="Z57" s="86">
        <v>4</v>
      </c>
      <c r="AA57" s="83">
        <v>8</v>
      </c>
      <c r="AB57" s="83">
        <v>4</v>
      </c>
      <c r="AC57" s="86">
        <v>7</v>
      </c>
      <c r="AD57" s="83">
        <f>SUM(W57:AC57)</f>
        <v>145</v>
      </c>
      <c r="AE57" s="77" t="s">
        <v>569</v>
      </c>
      <c r="AF57" s="166" t="s">
        <v>569</v>
      </c>
      <c r="AG57" s="156" t="s">
        <v>569</v>
      </c>
      <c r="AH57" s="86">
        <v>48439104604</v>
      </c>
      <c r="AI57" s="192" t="s">
        <v>628</v>
      </c>
      <c r="AJ57" s="86"/>
      <c r="AK57" s="86"/>
      <c r="AL57" s="86"/>
      <c r="AM57" s="86"/>
      <c r="AN57" s="86"/>
      <c r="DT57" s="102"/>
    </row>
    <row r="58" spans="1:124" s="76" customFormat="1" x14ac:dyDescent="0.25">
      <c r="A58" s="103">
        <v>18361</v>
      </c>
      <c r="B58" s="100" t="s">
        <v>206</v>
      </c>
      <c r="C58" s="100" t="s">
        <v>404</v>
      </c>
      <c r="D58" s="100" t="s">
        <v>12</v>
      </c>
      <c r="E58" s="85"/>
      <c r="F58" s="85">
        <v>75061</v>
      </c>
      <c r="G58" s="100" t="s">
        <v>14</v>
      </c>
      <c r="H58" s="85">
        <v>3</v>
      </c>
      <c r="I58" s="100" t="s">
        <v>9</v>
      </c>
      <c r="J58" s="100"/>
      <c r="K58" s="100"/>
      <c r="L58" s="85"/>
      <c r="M58" s="100" t="s">
        <v>236</v>
      </c>
      <c r="N58" s="100">
        <v>50</v>
      </c>
      <c r="O58" s="100">
        <v>8</v>
      </c>
      <c r="P58" s="100">
        <v>58</v>
      </c>
      <c r="Q58" s="100" t="s">
        <v>278</v>
      </c>
      <c r="R58" s="104">
        <v>890850</v>
      </c>
      <c r="S58" s="80"/>
      <c r="T58" s="80" t="s">
        <v>234</v>
      </c>
      <c r="U58" s="100" t="s">
        <v>294</v>
      </c>
      <c r="V58" s="100" t="s">
        <v>349</v>
      </c>
      <c r="W58" s="85">
        <v>125</v>
      </c>
      <c r="X58" s="85">
        <v>0</v>
      </c>
      <c r="Y58" s="77">
        <v>17</v>
      </c>
      <c r="Z58" s="85">
        <v>4</v>
      </c>
      <c r="AA58" s="77">
        <v>8</v>
      </c>
      <c r="AB58" s="77">
        <v>4</v>
      </c>
      <c r="AC58" s="85">
        <v>0</v>
      </c>
      <c r="AD58" s="77">
        <f>SUM(W58:AC58)</f>
        <v>158</v>
      </c>
      <c r="AE58" s="77" t="s">
        <v>569</v>
      </c>
      <c r="AF58" s="183" t="s">
        <v>569</v>
      </c>
      <c r="AG58" s="157" t="s">
        <v>612</v>
      </c>
      <c r="AH58" s="36">
        <v>48113014501</v>
      </c>
      <c r="AI58" s="192" t="s">
        <v>628</v>
      </c>
      <c r="AJ58" s="36">
        <v>5</v>
      </c>
      <c r="AK58" s="36">
        <v>7</v>
      </c>
      <c r="AL58" s="36">
        <v>5.1999999999999998E-3</v>
      </c>
      <c r="AM58" s="36">
        <v>8.6</v>
      </c>
      <c r="AN58" s="47"/>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row>
    <row r="59" spans="1:124" s="100" customFormat="1" x14ac:dyDescent="0.25">
      <c r="A59" s="103">
        <v>18091</v>
      </c>
      <c r="B59" s="100" t="s">
        <v>414</v>
      </c>
      <c r="C59" s="100" t="s">
        <v>415</v>
      </c>
      <c r="D59" s="100" t="s">
        <v>13</v>
      </c>
      <c r="E59" s="85"/>
      <c r="F59" s="85">
        <v>75040</v>
      </c>
      <c r="G59" s="100" t="s">
        <v>14</v>
      </c>
      <c r="H59" s="85">
        <v>3</v>
      </c>
      <c r="I59" s="100" t="s">
        <v>9</v>
      </c>
      <c r="L59" s="85"/>
      <c r="M59" s="100" t="s">
        <v>236</v>
      </c>
      <c r="N59" s="100">
        <v>104</v>
      </c>
      <c r="O59" s="100">
        <v>16</v>
      </c>
      <c r="P59" s="100">
        <v>120</v>
      </c>
      <c r="Q59" s="100" t="s">
        <v>278</v>
      </c>
      <c r="R59" s="104">
        <v>1500000</v>
      </c>
      <c r="S59" s="80"/>
      <c r="T59" s="80" t="s">
        <v>234</v>
      </c>
      <c r="U59" s="100" t="s">
        <v>300</v>
      </c>
      <c r="V59" s="100" t="s">
        <v>357</v>
      </c>
      <c r="W59" s="85">
        <v>118</v>
      </c>
      <c r="X59" s="85">
        <v>0</v>
      </c>
      <c r="Y59" s="77">
        <v>17</v>
      </c>
      <c r="Z59" s="85">
        <v>4</v>
      </c>
      <c r="AA59" s="77">
        <v>8</v>
      </c>
      <c r="AB59" s="77">
        <v>4</v>
      </c>
      <c r="AC59" s="85">
        <v>7</v>
      </c>
      <c r="AD59" s="77">
        <f t="shared" ref="AD59:AD73" si="2">SUM(W59:AC59)</f>
        <v>158</v>
      </c>
      <c r="AE59" s="77" t="s">
        <v>569</v>
      </c>
      <c r="AF59" s="77" t="s">
        <v>569</v>
      </c>
      <c r="AG59" s="156" t="s">
        <v>612</v>
      </c>
      <c r="AH59" s="85">
        <v>48113018105</v>
      </c>
      <c r="AI59" s="192" t="s">
        <v>628</v>
      </c>
      <c r="AJ59" s="36">
        <v>5</v>
      </c>
      <c r="AK59" s="36">
        <v>7</v>
      </c>
      <c r="AL59" s="108">
        <v>5.4949981427162503E-3</v>
      </c>
      <c r="AM59" s="36">
        <v>22.7</v>
      </c>
      <c r="AN59" s="108"/>
    </row>
    <row r="60" spans="1:124" s="100" customFormat="1" x14ac:dyDescent="0.25">
      <c r="A60" s="103">
        <v>18376</v>
      </c>
      <c r="B60" s="100" t="s">
        <v>220</v>
      </c>
      <c r="C60" s="100" t="s">
        <v>476</v>
      </c>
      <c r="D60" s="100" t="s">
        <v>13</v>
      </c>
      <c r="E60" s="85"/>
      <c r="F60" s="85">
        <v>75043</v>
      </c>
      <c r="G60" s="100" t="s">
        <v>14</v>
      </c>
      <c r="H60" s="85">
        <v>3</v>
      </c>
      <c r="I60" s="100" t="s">
        <v>9</v>
      </c>
      <c r="L60" s="85"/>
      <c r="M60" s="100" t="s">
        <v>236</v>
      </c>
      <c r="N60" s="100">
        <v>90</v>
      </c>
      <c r="O60" s="100">
        <v>54</v>
      </c>
      <c r="P60" s="100">
        <v>144</v>
      </c>
      <c r="Q60" s="100" t="s">
        <v>7</v>
      </c>
      <c r="R60" s="104">
        <v>1500000</v>
      </c>
      <c r="S60" s="80"/>
      <c r="T60" s="80" t="s">
        <v>234</v>
      </c>
      <c r="U60" s="100" t="s">
        <v>407</v>
      </c>
      <c r="V60" s="100" t="s">
        <v>349</v>
      </c>
      <c r="W60" s="85">
        <v>122</v>
      </c>
      <c r="X60" s="85">
        <v>0</v>
      </c>
      <c r="Y60" s="77">
        <v>17</v>
      </c>
      <c r="Z60" s="85">
        <v>4</v>
      </c>
      <c r="AA60" s="77">
        <v>8</v>
      </c>
      <c r="AB60" s="77">
        <v>4</v>
      </c>
      <c r="AC60" s="85">
        <v>0</v>
      </c>
      <c r="AD60" s="83">
        <f t="shared" ref="AD60:AD61" si="3">SUM(W60:AC60)</f>
        <v>155</v>
      </c>
      <c r="AE60" s="77" t="s">
        <v>569</v>
      </c>
      <c r="AF60" s="77" t="s">
        <v>569</v>
      </c>
      <c r="AG60" s="156" t="s">
        <v>612</v>
      </c>
      <c r="AH60" s="85">
        <v>48113018137</v>
      </c>
      <c r="AI60" s="192" t="s">
        <v>628</v>
      </c>
      <c r="AJ60" s="109">
        <v>0</v>
      </c>
      <c r="AK60" s="109">
        <v>7</v>
      </c>
      <c r="AL60" s="108">
        <v>5.4949981427162503E-3</v>
      </c>
      <c r="AM60" s="85">
        <v>7</v>
      </c>
      <c r="AN60" s="108"/>
    </row>
    <row r="61" spans="1:124" s="100" customFormat="1" x14ac:dyDescent="0.25">
      <c r="A61" s="103">
        <v>18214</v>
      </c>
      <c r="B61" s="100" t="s">
        <v>139</v>
      </c>
      <c r="C61" s="100" t="s">
        <v>503</v>
      </c>
      <c r="D61" s="100" t="s">
        <v>406</v>
      </c>
      <c r="E61" s="85"/>
      <c r="F61" s="85">
        <v>75052</v>
      </c>
      <c r="G61" s="100" t="s">
        <v>14</v>
      </c>
      <c r="H61" s="85">
        <v>3</v>
      </c>
      <c r="I61" s="100" t="s">
        <v>9</v>
      </c>
      <c r="L61" s="85"/>
      <c r="M61" s="100" t="s">
        <v>236</v>
      </c>
      <c r="N61" s="100">
        <v>61</v>
      </c>
      <c r="O61" s="100">
        <v>32</v>
      </c>
      <c r="P61" s="100">
        <v>93</v>
      </c>
      <c r="Q61" s="105" t="s">
        <v>278</v>
      </c>
      <c r="R61" s="106">
        <v>1001246</v>
      </c>
      <c r="S61" s="107"/>
      <c r="T61" s="107" t="s">
        <v>234</v>
      </c>
      <c r="U61" s="105" t="s">
        <v>298</v>
      </c>
      <c r="V61" s="105" t="s">
        <v>355</v>
      </c>
      <c r="W61" s="86">
        <v>122</v>
      </c>
      <c r="X61" s="86">
        <v>0</v>
      </c>
      <c r="Y61" s="83">
        <v>17</v>
      </c>
      <c r="Z61" s="86">
        <v>4</v>
      </c>
      <c r="AA61" s="83">
        <v>8</v>
      </c>
      <c r="AB61" s="83">
        <v>4</v>
      </c>
      <c r="AC61" s="86">
        <v>0</v>
      </c>
      <c r="AD61" s="83">
        <f t="shared" si="3"/>
        <v>155</v>
      </c>
      <c r="AE61" s="83" t="s">
        <v>569</v>
      </c>
      <c r="AF61" s="83" t="s">
        <v>569</v>
      </c>
      <c r="AG61" s="83" t="s">
        <v>612</v>
      </c>
      <c r="AH61" s="86">
        <v>48113016412</v>
      </c>
      <c r="AI61" s="192" t="s">
        <v>628</v>
      </c>
      <c r="AJ61" s="110">
        <v>0</v>
      </c>
      <c r="AK61" s="110">
        <v>7</v>
      </c>
      <c r="AL61" s="111">
        <v>7.6566757493187997E-3</v>
      </c>
      <c r="AM61" s="86">
        <v>3</v>
      </c>
      <c r="AN61" s="111"/>
      <c r="DT61" s="76"/>
    </row>
    <row r="62" spans="1:124" s="76" customFormat="1" x14ac:dyDescent="0.25">
      <c r="A62" s="103">
        <v>18096</v>
      </c>
      <c r="B62" s="100" t="s">
        <v>100</v>
      </c>
      <c r="C62" s="100" t="s">
        <v>101</v>
      </c>
      <c r="D62" s="100" t="s">
        <v>102</v>
      </c>
      <c r="E62" s="85"/>
      <c r="F62" s="85">
        <v>75074</v>
      </c>
      <c r="G62" s="100" t="s">
        <v>21</v>
      </c>
      <c r="H62" s="85">
        <v>3</v>
      </c>
      <c r="I62" s="100" t="s">
        <v>9</v>
      </c>
      <c r="J62" s="100"/>
      <c r="K62" s="100"/>
      <c r="L62" s="85" t="s">
        <v>234</v>
      </c>
      <c r="M62" s="100" t="s">
        <v>236</v>
      </c>
      <c r="N62" s="100">
        <v>111</v>
      </c>
      <c r="O62" s="100">
        <v>28</v>
      </c>
      <c r="P62" s="100">
        <v>139</v>
      </c>
      <c r="Q62" s="100" t="s">
        <v>7</v>
      </c>
      <c r="R62" s="104">
        <v>1500000</v>
      </c>
      <c r="S62" s="80"/>
      <c r="T62" s="80" t="s">
        <v>234</v>
      </c>
      <c r="U62" s="100" t="s">
        <v>301</v>
      </c>
      <c r="V62" s="100" t="s">
        <v>304</v>
      </c>
      <c r="W62" s="85">
        <v>115</v>
      </c>
      <c r="X62" s="85">
        <v>0</v>
      </c>
      <c r="Y62" s="77">
        <v>17</v>
      </c>
      <c r="Z62" s="85">
        <v>8</v>
      </c>
      <c r="AA62" s="77">
        <v>8</v>
      </c>
      <c r="AB62" s="77">
        <v>0</v>
      </c>
      <c r="AC62" s="85">
        <v>5</v>
      </c>
      <c r="AD62" s="77">
        <f>SUM(W62:AC62)</f>
        <v>153</v>
      </c>
      <c r="AE62" s="77" t="s">
        <v>569</v>
      </c>
      <c r="AF62" s="166" t="s">
        <v>569</v>
      </c>
      <c r="AG62" s="156" t="s">
        <v>612</v>
      </c>
      <c r="AH62" s="85">
        <v>48085031900</v>
      </c>
      <c r="AI62" s="192" t="s">
        <v>628</v>
      </c>
      <c r="AJ62" s="109">
        <v>5</v>
      </c>
      <c r="AK62" s="109">
        <v>5</v>
      </c>
      <c r="AL62" s="111">
        <v>4.3E-3</v>
      </c>
      <c r="AM62" s="86">
        <v>26.7</v>
      </c>
      <c r="AN62" s="47"/>
      <c r="AO62" s="85"/>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row>
    <row r="63" spans="1:124" s="76" customFormat="1" x14ac:dyDescent="0.25">
      <c r="A63" s="103">
        <v>18087</v>
      </c>
      <c r="B63" s="100" t="s">
        <v>94</v>
      </c>
      <c r="C63" s="100" t="s">
        <v>95</v>
      </c>
      <c r="D63" s="100" t="s">
        <v>96</v>
      </c>
      <c r="E63" s="85"/>
      <c r="F63" s="85">
        <v>75088</v>
      </c>
      <c r="G63" s="100" t="s">
        <v>14</v>
      </c>
      <c r="H63" s="85">
        <v>3</v>
      </c>
      <c r="I63" s="100" t="s">
        <v>9</v>
      </c>
      <c r="J63" s="100"/>
      <c r="K63" s="100"/>
      <c r="L63" s="85"/>
      <c r="M63" s="100" t="s">
        <v>236</v>
      </c>
      <c r="N63" s="100">
        <v>76</v>
      </c>
      <c r="O63" s="100">
        <v>0</v>
      </c>
      <c r="P63" s="100">
        <v>76</v>
      </c>
      <c r="Q63" s="100" t="s">
        <v>7</v>
      </c>
      <c r="R63" s="104">
        <v>1500000</v>
      </c>
      <c r="S63" s="80"/>
      <c r="T63" s="80" t="s">
        <v>234</v>
      </c>
      <c r="U63" s="100" t="s">
        <v>299</v>
      </c>
      <c r="V63" s="100" t="s">
        <v>410</v>
      </c>
      <c r="W63" s="85">
        <v>120</v>
      </c>
      <c r="X63" s="85">
        <v>0</v>
      </c>
      <c r="Y63" s="77">
        <v>17</v>
      </c>
      <c r="Z63" s="85">
        <v>4</v>
      </c>
      <c r="AA63" s="77">
        <v>8</v>
      </c>
      <c r="AB63" s="77">
        <v>4</v>
      </c>
      <c r="AC63" s="85">
        <v>0</v>
      </c>
      <c r="AD63" s="77">
        <f>SUM(W63:AC63)</f>
        <v>153</v>
      </c>
      <c r="AE63" s="188" t="s">
        <v>569</v>
      </c>
      <c r="AF63" s="188" t="s">
        <v>610</v>
      </c>
      <c r="AG63" s="156" t="s">
        <v>612</v>
      </c>
      <c r="AH63" s="141">
        <v>48113018133</v>
      </c>
      <c r="AI63" s="193" t="s">
        <v>628</v>
      </c>
      <c r="AJ63" s="187">
        <v>0</v>
      </c>
      <c r="AK63" s="187">
        <v>7</v>
      </c>
      <c r="AL63" s="118">
        <v>2.3672293124742702E-3</v>
      </c>
      <c r="AM63" s="187">
        <v>6.3</v>
      </c>
      <c r="AN63" s="118"/>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row>
    <row r="64" spans="1:124" s="76" customFormat="1" ht="14.25" customHeight="1" collapsed="1" x14ac:dyDescent="0.25">
      <c r="A64" s="103">
        <v>18024</v>
      </c>
      <c r="B64" s="100" t="s">
        <v>42</v>
      </c>
      <c r="C64" s="100" t="s">
        <v>479</v>
      </c>
      <c r="D64" s="100" t="s">
        <v>43</v>
      </c>
      <c r="E64" s="85"/>
      <c r="F64" s="85">
        <v>75009</v>
      </c>
      <c r="G64" s="100" t="s">
        <v>21</v>
      </c>
      <c r="H64" s="85">
        <v>3</v>
      </c>
      <c r="I64" s="100" t="s">
        <v>9</v>
      </c>
      <c r="J64" s="100"/>
      <c r="K64" s="100"/>
      <c r="L64" s="85"/>
      <c r="M64" s="100" t="s">
        <v>236</v>
      </c>
      <c r="N64" s="100">
        <v>97</v>
      </c>
      <c r="O64" s="100">
        <v>23</v>
      </c>
      <c r="P64" s="100">
        <v>120</v>
      </c>
      <c r="Q64" s="112" t="s">
        <v>278</v>
      </c>
      <c r="R64" s="113">
        <v>1500000</v>
      </c>
      <c r="S64" s="114"/>
      <c r="T64" s="114" t="s">
        <v>234</v>
      </c>
      <c r="U64" s="112" t="s">
        <v>291</v>
      </c>
      <c r="V64" s="112" t="s">
        <v>350</v>
      </c>
      <c r="W64" s="115">
        <v>120</v>
      </c>
      <c r="X64" s="115">
        <v>0</v>
      </c>
      <c r="Y64" s="116">
        <v>17</v>
      </c>
      <c r="Z64" s="115">
        <v>4</v>
      </c>
      <c r="AA64" s="116">
        <v>8</v>
      </c>
      <c r="AB64" s="116">
        <v>4</v>
      </c>
      <c r="AC64" s="115">
        <v>0</v>
      </c>
      <c r="AD64" s="116">
        <f t="shared" si="2"/>
        <v>153</v>
      </c>
      <c r="AE64" s="116" t="s">
        <v>569</v>
      </c>
      <c r="AF64" s="116"/>
      <c r="AG64" s="116" t="s">
        <v>612</v>
      </c>
      <c r="AH64" s="115">
        <v>48085030305</v>
      </c>
      <c r="AI64" s="205" t="s">
        <v>618</v>
      </c>
      <c r="AJ64" s="205"/>
      <c r="AK64" s="205"/>
      <c r="AL64" s="205"/>
      <c r="AM64" s="205"/>
      <c r="AN64" s="205"/>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row>
    <row r="65" spans="1:124" s="100" customFormat="1" x14ac:dyDescent="0.25">
      <c r="A65" s="103">
        <v>18298</v>
      </c>
      <c r="B65" s="100" t="s">
        <v>183</v>
      </c>
      <c r="C65" s="100" t="s">
        <v>477</v>
      </c>
      <c r="D65" s="100" t="s">
        <v>184</v>
      </c>
      <c r="E65" s="85"/>
      <c r="F65" s="85">
        <v>75098</v>
      </c>
      <c r="G65" s="100" t="s">
        <v>173</v>
      </c>
      <c r="H65" s="85">
        <v>3</v>
      </c>
      <c r="I65" s="100" t="s">
        <v>9</v>
      </c>
      <c r="L65" s="85"/>
      <c r="M65" s="100" t="s">
        <v>236</v>
      </c>
      <c r="N65" s="100">
        <v>120</v>
      </c>
      <c r="O65" s="100">
        <v>8</v>
      </c>
      <c r="P65" s="100">
        <v>128</v>
      </c>
      <c r="Q65" s="112" t="s">
        <v>278</v>
      </c>
      <c r="R65" s="113">
        <v>1500000</v>
      </c>
      <c r="S65" s="114"/>
      <c r="T65" s="114" t="s">
        <v>234</v>
      </c>
      <c r="U65" s="112" t="s">
        <v>408</v>
      </c>
      <c r="V65" s="112" t="s">
        <v>409</v>
      </c>
      <c r="W65" s="115">
        <v>120</v>
      </c>
      <c r="X65" s="115">
        <v>0</v>
      </c>
      <c r="Y65" s="116">
        <v>17</v>
      </c>
      <c r="Z65" s="115">
        <v>4</v>
      </c>
      <c r="AA65" s="116">
        <v>8</v>
      </c>
      <c r="AB65" s="116">
        <v>4</v>
      </c>
      <c r="AC65" s="115">
        <v>0</v>
      </c>
      <c r="AD65" s="116">
        <f t="shared" ref="AD65:AD70" si="4">SUM(W65:AC65)</f>
        <v>153</v>
      </c>
      <c r="AE65" s="116"/>
      <c r="AF65" s="116"/>
      <c r="AG65" s="116"/>
      <c r="AH65" s="115">
        <v>48397040102</v>
      </c>
      <c r="AI65" s="205" t="s">
        <v>618</v>
      </c>
      <c r="AJ65" s="205"/>
      <c r="AK65" s="205"/>
      <c r="AL65" s="205"/>
      <c r="AM65" s="205"/>
      <c r="AN65" s="205"/>
    </row>
    <row r="66" spans="1:124" s="100" customFormat="1" x14ac:dyDescent="0.25">
      <c r="A66" s="103">
        <v>18220</v>
      </c>
      <c r="B66" s="100" t="s">
        <v>141</v>
      </c>
      <c r="C66" s="100" t="s">
        <v>507</v>
      </c>
      <c r="D66" s="100" t="s">
        <v>142</v>
      </c>
      <c r="E66" s="85"/>
      <c r="F66" s="85">
        <v>75165</v>
      </c>
      <c r="G66" s="100" t="s">
        <v>107</v>
      </c>
      <c r="H66" s="85">
        <v>3</v>
      </c>
      <c r="I66" s="100" t="s">
        <v>9</v>
      </c>
      <c r="L66" s="85"/>
      <c r="M66" s="100" t="s">
        <v>236</v>
      </c>
      <c r="N66" s="100">
        <v>107</v>
      </c>
      <c r="O66" s="100">
        <v>73</v>
      </c>
      <c r="P66" s="100">
        <v>180</v>
      </c>
      <c r="Q66" s="112" t="s">
        <v>278</v>
      </c>
      <c r="R66" s="113">
        <v>1500000</v>
      </c>
      <c r="S66" s="114"/>
      <c r="T66" s="114" t="s">
        <v>234</v>
      </c>
      <c r="U66" s="112" t="s">
        <v>298</v>
      </c>
      <c r="V66" s="112" t="s">
        <v>355</v>
      </c>
      <c r="W66" s="115">
        <v>120</v>
      </c>
      <c r="X66" s="115">
        <v>0</v>
      </c>
      <c r="Y66" s="116">
        <v>17</v>
      </c>
      <c r="Z66" s="115">
        <v>4</v>
      </c>
      <c r="AA66" s="116">
        <v>8</v>
      </c>
      <c r="AB66" s="116">
        <v>4</v>
      </c>
      <c r="AC66" s="115">
        <v>0</v>
      </c>
      <c r="AD66" s="116">
        <f t="shared" si="4"/>
        <v>153</v>
      </c>
      <c r="AE66" s="116"/>
      <c r="AF66" s="116"/>
      <c r="AG66" s="116" t="s">
        <v>612</v>
      </c>
      <c r="AH66" s="115">
        <v>48139060300</v>
      </c>
      <c r="AI66" s="205" t="s">
        <v>618</v>
      </c>
      <c r="AJ66" s="205"/>
      <c r="AK66" s="205"/>
      <c r="AL66" s="205"/>
      <c r="AM66" s="205"/>
      <c r="AN66" s="205"/>
      <c r="DT66" s="76"/>
    </row>
    <row r="67" spans="1:124" s="76" customFormat="1" x14ac:dyDescent="0.25">
      <c r="A67" s="103">
        <v>18000</v>
      </c>
      <c r="B67" s="100" t="s">
        <v>413</v>
      </c>
      <c r="C67" s="100" t="s">
        <v>505</v>
      </c>
      <c r="D67" s="100" t="s">
        <v>405</v>
      </c>
      <c r="E67" s="85"/>
      <c r="F67" s="85">
        <v>75042</v>
      </c>
      <c r="G67" s="100" t="s">
        <v>14</v>
      </c>
      <c r="H67" s="85">
        <v>3</v>
      </c>
      <c r="I67" s="100" t="s">
        <v>9</v>
      </c>
      <c r="J67" s="100"/>
      <c r="K67" s="100"/>
      <c r="L67" s="85" t="s">
        <v>234</v>
      </c>
      <c r="M67" s="100" t="s">
        <v>236</v>
      </c>
      <c r="N67" s="100">
        <v>94</v>
      </c>
      <c r="O67" s="100">
        <v>11</v>
      </c>
      <c r="P67" s="100">
        <v>105</v>
      </c>
      <c r="Q67" s="112" t="s">
        <v>278</v>
      </c>
      <c r="R67" s="113">
        <v>1500000</v>
      </c>
      <c r="S67" s="114" t="s">
        <v>234</v>
      </c>
      <c r="T67" s="114"/>
      <c r="U67" s="112" t="s">
        <v>296</v>
      </c>
      <c r="V67" s="112" t="s">
        <v>353</v>
      </c>
      <c r="W67" s="115">
        <v>118</v>
      </c>
      <c r="X67" s="115">
        <v>0</v>
      </c>
      <c r="Y67" s="116">
        <v>17</v>
      </c>
      <c r="Z67" s="115">
        <v>4</v>
      </c>
      <c r="AA67" s="116">
        <v>8</v>
      </c>
      <c r="AB67" s="116">
        <v>4</v>
      </c>
      <c r="AC67" s="115">
        <v>0</v>
      </c>
      <c r="AD67" s="116">
        <f t="shared" si="4"/>
        <v>151</v>
      </c>
      <c r="AE67" s="116" t="s">
        <v>569</v>
      </c>
      <c r="AF67" s="116"/>
      <c r="AG67" s="116" t="s">
        <v>569</v>
      </c>
      <c r="AH67" s="115">
        <v>48113018900</v>
      </c>
      <c r="AI67" s="205" t="s">
        <v>618</v>
      </c>
      <c r="AJ67" s="205"/>
      <c r="AK67" s="205"/>
      <c r="AL67" s="205"/>
      <c r="AM67" s="205"/>
      <c r="AN67" s="205"/>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row>
    <row r="68" spans="1:124" s="100" customFormat="1" x14ac:dyDescent="0.25">
      <c r="A68" s="103">
        <v>18269</v>
      </c>
      <c r="B68" s="100" t="s">
        <v>172</v>
      </c>
      <c r="C68" s="100" t="s">
        <v>402</v>
      </c>
      <c r="D68" s="100" t="s">
        <v>14</v>
      </c>
      <c r="E68" s="85"/>
      <c r="F68" s="85">
        <v>75201</v>
      </c>
      <c r="G68" s="100" t="s">
        <v>14</v>
      </c>
      <c r="H68" s="85">
        <v>3</v>
      </c>
      <c r="I68" s="100" t="s">
        <v>9</v>
      </c>
      <c r="L68" s="85"/>
      <c r="M68" s="100" t="s">
        <v>236</v>
      </c>
      <c r="N68" s="100">
        <v>105</v>
      </c>
      <c r="O68" s="100">
        <v>107</v>
      </c>
      <c r="P68" s="100">
        <v>212</v>
      </c>
      <c r="Q68" s="100" t="s">
        <v>7</v>
      </c>
      <c r="R68" s="104">
        <v>1500000</v>
      </c>
      <c r="S68" s="80"/>
      <c r="T68" s="80" t="s">
        <v>234</v>
      </c>
      <c r="U68" s="100" t="s">
        <v>295</v>
      </c>
      <c r="V68" s="100" t="s">
        <v>403</v>
      </c>
      <c r="W68" s="85">
        <v>125</v>
      </c>
      <c r="X68" s="85">
        <v>0</v>
      </c>
      <c r="Y68" s="77">
        <v>17</v>
      </c>
      <c r="Z68" s="85">
        <v>4</v>
      </c>
      <c r="AA68" s="77">
        <v>0</v>
      </c>
      <c r="AB68" s="77">
        <v>4</v>
      </c>
      <c r="AC68" s="85">
        <v>0</v>
      </c>
      <c r="AD68" s="77">
        <f t="shared" si="4"/>
        <v>150</v>
      </c>
      <c r="AE68" s="77" t="s">
        <v>569</v>
      </c>
      <c r="AF68" s="184" t="s">
        <v>569</v>
      </c>
      <c r="AG68" s="156" t="s">
        <v>612</v>
      </c>
      <c r="AH68" s="85">
        <v>48113001701</v>
      </c>
      <c r="AI68" s="192" t="s">
        <v>628</v>
      </c>
      <c r="AJ68" s="36">
        <v>5</v>
      </c>
      <c r="AK68" s="36">
        <v>7</v>
      </c>
      <c r="AL68" s="108">
        <v>1.5831831507875101E-2</v>
      </c>
      <c r="AM68" s="36">
        <v>4.9000000000000004</v>
      </c>
      <c r="AN68" s="108"/>
    </row>
    <row r="69" spans="1:124" s="76" customFormat="1" x14ac:dyDescent="0.25">
      <c r="A69" s="103">
        <v>18388</v>
      </c>
      <c r="B69" s="100" t="s">
        <v>223</v>
      </c>
      <c r="C69" s="100" t="s">
        <v>478</v>
      </c>
      <c r="D69" s="100" t="s">
        <v>102</v>
      </c>
      <c r="E69" s="85"/>
      <c r="F69" s="85">
        <v>75074</v>
      </c>
      <c r="G69" s="100" t="s">
        <v>21</v>
      </c>
      <c r="H69" s="85">
        <v>3</v>
      </c>
      <c r="I69" s="100" t="s">
        <v>9</v>
      </c>
      <c r="J69" s="100"/>
      <c r="K69" s="100"/>
      <c r="L69" s="85"/>
      <c r="M69" s="100" t="s">
        <v>236</v>
      </c>
      <c r="N69" s="100">
        <v>50</v>
      </c>
      <c r="O69" s="100">
        <v>10</v>
      </c>
      <c r="P69" s="100">
        <v>60</v>
      </c>
      <c r="Q69" s="112" t="s">
        <v>278</v>
      </c>
      <c r="R69" s="113">
        <v>741387</v>
      </c>
      <c r="S69" s="114"/>
      <c r="T69" s="114" t="s">
        <v>234</v>
      </c>
      <c r="U69" s="112" t="s">
        <v>302</v>
      </c>
      <c r="V69" s="112" t="s">
        <v>358</v>
      </c>
      <c r="W69" s="115">
        <v>115</v>
      </c>
      <c r="X69" s="115">
        <v>0</v>
      </c>
      <c r="Y69" s="116">
        <v>17</v>
      </c>
      <c r="Z69" s="115">
        <v>4</v>
      </c>
      <c r="AA69" s="116">
        <v>0</v>
      </c>
      <c r="AB69" s="116">
        <v>4</v>
      </c>
      <c r="AC69" s="115">
        <v>7</v>
      </c>
      <c r="AD69" s="116">
        <f t="shared" si="4"/>
        <v>147</v>
      </c>
      <c r="AE69" s="116"/>
      <c r="AF69" s="116"/>
      <c r="AG69" s="116"/>
      <c r="AH69" s="115">
        <v>48085031900</v>
      </c>
      <c r="AI69" s="205" t="s">
        <v>618</v>
      </c>
      <c r="AJ69" s="205"/>
      <c r="AK69" s="205"/>
      <c r="AL69" s="205"/>
      <c r="AM69" s="205"/>
      <c r="AN69" s="205"/>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row>
    <row r="70" spans="1:124" s="100" customFormat="1" x14ac:dyDescent="0.25">
      <c r="A70" s="103">
        <v>18221</v>
      </c>
      <c r="B70" s="100" t="s">
        <v>143</v>
      </c>
      <c r="C70" s="100" t="s">
        <v>504</v>
      </c>
      <c r="D70" s="100" t="s">
        <v>20</v>
      </c>
      <c r="E70" s="85"/>
      <c r="F70" s="85">
        <v>75407</v>
      </c>
      <c r="G70" s="100" t="s">
        <v>21</v>
      </c>
      <c r="H70" s="85">
        <v>3</v>
      </c>
      <c r="I70" s="100" t="s">
        <v>9</v>
      </c>
      <c r="L70" s="85"/>
      <c r="M70" s="100" t="s">
        <v>236</v>
      </c>
      <c r="N70" s="100">
        <v>107</v>
      </c>
      <c r="O70" s="100">
        <v>81</v>
      </c>
      <c r="P70" s="100">
        <v>188</v>
      </c>
      <c r="Q70" s="100" t="s">
        <v>7</v>
      </c>
      <c r="R70" s="104">
        <v>1500000</v>
      </c>
      <c r="S70" s="80"/>
      <c r="T70" s="80" t="s">
        <v>234</v>
      </c>
      <c r="U70" s="100" t="s">
        <v>411</v>
      </c>
      <c r="V70" s="100" t="s">
        <v>412</v>
      </c>
      <c r="W70" s="85">
        <v>119</v>
      </c>
      <c r="X70" s="85">
        <v>0</v>
      </c>
      <c r="Y70" s="77">
        <v>17</v>
      </c>
      <c r="Z70" s="85">
        <v>4</v>
      </c>
      <c r="AA70" s="77">
        <v>0</v>
      </c>
      <c r="AB70" s="77">
        <v>4</v>
      </c>
      <c r="AC70" s="85">
        <v>0</v>
      </c>
      <c r="AD70" s="77">
        <f t="shared" si="4"/>
        <v>144</v>
      </c>
      <c r="AE70" s="77" t="s">
        <v>569</v>
      </c>
      <c r="AF70" s="182" t="s">
        <v>569</v>
      </c>
      <c r="AG70" s="156" t="s">
        <v>612</v>
      </c>
      <c r="AH70" s="86">
        <v>48085031004</v>
      </c>
      <c r="AI70" s="192" t="s">
        <v>628</v>
      </c>
      <c r="AJ70" s="47"/>
      <c r="AK70" s="47"/>
      <c r="AL70" s="47"/>
      <c r="AM70" s="47"/>
      <c r="AN70" s="47"/>
      <c r="DT70" s="76"/>
    </row>
    <row r="71" spans="1:124" s="100" customFormat="1" x14ac:dyDescent="0.25">
      <c r="A71" s="103">
        <v>18067</v>
      </c>
      <c r="B71" s="100" t="s">
        <v>83</v>
      </c>
      <c r="C71" s="100" t="s">
        <v>252</v>
      </c>
      <c r="D71" s="100" t="s">
        <v>84</v>
      </c>
      <c r="E71" s="85"/>
      <c r="F71" s="85">
        <v>76036</v>
      </c>
      <c r="G71" s="100" t="s">
        <v>34</v>
      </c>
      <c r="H71" s="85">
        <v>3</v>
      </c>
      <c r="I71" s="100" t="s">
        <v>9</v>
      </c>
      <c r="L71" s="85"/>
      <c r="M71" s="100" t="s">
        <v>236</v>
      </c>
      <c r="N71" s="100">
        <v>90</v>
      </c>
      <c r="O71" s="100">
        <v>30</v>
      </c>
      <c r="P71" s="100">
        <v>120</v>
      </c>
      <c r="Q71" s="100" t="s">
        <v>7</v>
      </c>
      <c r="R71" s="104">
        <v>1500000</v>
      </c>
      <c r="S71" s="80"/>
      <c r="T71" s="80" t="s">
        <v>234</v>
      </c>
      <c r="U71" s="100" t="s">
        <v>291</v>
      </c>
      <c r="V71" s="100" t="s">
        <v>350</v>
      </c>
      <c r="W71" s="85">
        <v>110</v>
      </c>
      <c r="X71" s="85">
        <v>0</v>
      </c>
      <c r="Y71" s="77">
        <v>17</v>
      </c>
      <c r="Z71" s="85">
        <v>4</v>
      </c>
      <c r="AA71" s="77">
        <v>8</v>
      </c>
      <c r="AB71" s="77">
        <v>4</v>
      </c>
      <c r="AC71" s="85">
        <v>0</v>
      </c>
      <c r="AD71" s="77">
        <f t="shared" si="2"/>
        <v>143</v>
      </c>
      <c r="AE71" s="77" t="s">
        <v>569</v>
      </c>
      <c r="AF71" s="182" t="s">
        <v>569</v>
      </c>
      <c r="AG71" s="156" t="s">
        <v>612</v>
      </c>
      <c r="AH71" s="85">
        <v>48439111008</v>
      </c>
      <c r="AI71" s="192" t="s">
        <v>628</v>
      </c>
      <c r="AJ71" s="117">
        <v>0</v>
      </c>
      <c r="AK71" s="117">
        <v>7</v>
      </c>
      <c r="AL71" s="118">
        <v>3.66868914914632E-3</v>
      </c>
      <c r="AM71" s="117">
        <v>15.6</v>
      </c>
      <c r="AN71" s="118"/>
    </row>
    <row r="72" spans="1:124" s="197" customFormat="1" ht="15.75" customHeight="1" x14ac:dyDescent="0.2">
      <c r="A72" s="75">
        <v>18708</v>
      </c>
      <c r="B72" s="197" t="s">
        <v>635</v>
      </c>
      <c r="C72" s="197" t="s">
        <v>636</v>
      </c>
      <c r="D72" s="197" t="s">
        <v>102</v>
      </c>
      <c r="F72" s="83">
        <v>75025</v>
      </c>
      <c r="G72" s="197" t="s">
        <v>21</v>
      </c>
      <c r="H72" s="83">
        <v>3</v>
      </c>
      <c r="I72" s="197" t="s">
        <v>9</v>
      </c>
      <c r="J72" s="83"/>
      <c r="K72" s="83"/>
      <c r="L72" s="83"/>
      <c r="M72" s="197" t="s">
        <v>236</v>
      </c>
      <c r="N72" s="197">
        <v>20</v>
      </c>
      <c r="O72" s="197">
        <v>20</v>
      </c>
      <c r="P72" s="197">
        <v>40</v>
      </c>
      <c r="Q72" s="197" t="s">
        <v>7</v>
      </c>
      <c r="R72" s="104">
        <v>474312</v>
      </c>
      <c r="S72" s="198" t="s">
        <v>234</v>
      </c>
      <c r="T72" s="198"/>
      <c r="U72" s="197" t="s">
        <v>637</v>
      </c>
      <c r="V72" s="197" t="s">
        <v>301</v>
      </c>
      <c r="W72" s="197">
        <v>124</v>
      </c>
      <c r="X72" s="206" t="s">
        <v>638</v>
      </c>
      <c r="Y72" s="206"/>
      <c r="Z72" s="206"/>
      <c r="AA72" s="206"/>
      <c r="AB72" s="206"/>
      <c r="AC72" s="206"/>
      <c r="AD72" s="206"/>
      <c r="AE72" s="206"/>
      <c r="AF72" s="206"/>
      <c r="AG72" s="206"/>
      <c r="AH72" s="206"/>
      <c r="AI72" s="83" t="s">
        <v>628</v>
      </c>
      <c r="AJ72" s="83"/>
      <c r="AK72" s="83"/>
      <c r="AL72" s="199"/>
      <c r="AM72" s="200"/>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row>
    <row r="73" spans="1:124" s="100" customFormat="1" x14ac:dyDescent="0.25">
      <c r="A73" s="103">
        <v>18068</v>
      </c>
      <c r="B73" s="100" t="s">
        <v>85</v>
      </c>
      <c r="C73" s="100" t="s">
        <v>253</v>
      </c>
      <c r="D73" s="100" t="s">
        <v>86</v>
      </c>
      <c r="E73" s="85"/>
      <c r="F73" s="85">
        <v>76210</v>
      </c>
      <c r="G73" s="100" t="s">
        <v>86</v>
      </c>
      <c r="H73" s="85">
        <v>3</v>
      </c>
      <c r="I73" s="100" t="s">
        <v>9</v>
      </c>
      <c r="L73" s="85"/>
      <c r="M73" s="100" t="s">
        <v>236</v>
      </c>
      <c r="N73" s="100">
        <v>90</v>
      </c>
      <c r="O73" s="100">
        <v>30</v>
      </c>
      <c r="P73" s="100">
        <v>120</v>
      </c>
      <c r="Q73" s="100" t="s">
        <v>7</v>
      </c>
      <c r="R73" s="104">
        <v>1500000</v>
      </c>
      <c r="S73" s="80"/>
      <c r="T73" s="80" t="s">
        <v>234</v>
      </c>
      <c r="U73" s="100" t="s">
        <v>291</v>
      </c>
      <c r="V73" s="100" t="s">
        <v>350</v>
      </c>
      <c r="W73" s="85">
        <v>110</v>
      </c>
      <c r="X73" s="85">
        <v>0</v>
      </c>
      <c r="Y73" s="77">
        <v>17</v>
      </c>
      <c r="Z73" s="85">
        <v>4</v>
      </c>
      <c r="AA73" s="77">
        <v>8</v>
      </c>
      <c r="AB73" s="77">
        <v>4</v>
      </c>
      <c r="AC73" s="85">
        <v>0</v>
      </c>
      <c r="AD73" s="77">
        <f t="shared" si="2"/>
        <v>143</v>
      </c>
      <c r="AE73" s="77" t="s">
        <v>569</v>
      </c>
      <c r="AF73" s="77"/>
      <c r="AG73" s="156" t="s">
        <v>612</v>
      </c>
      <c r="AH73" s="85">
        <v>48121021406</v>
      </c>
      <c r="AI73" s="204" t="s">
        <v>617</v>
      </c>
      <c r="AJ73" s="204"/>
      <c r="AK73" s="204"/>
      <c r="AL73" s="204"/>
      <c r="AM73" s="204"/>
      <c r="AN73" s="204"/>
      <c r="DT73" s="76"/>
    </row>
    <row r="74" spans="1:124" s="100" customFormat="1" x14ac:dyDescent="0.25">
      <c r="A74" s="103">
        <v>18064</v>
      </c>
      <c r="B74" s="100" t="s">
        <v>82</v>
      </c>
      <c r="C74" s="100" t="s">
        <v>480</v>
      </c>
      <c r="D74" s="100" t="s">
        <v>37</v>
      </c>
      <c r="E74" s="85"/>
      <c r="F74" s="85">
        <v>76111</v>
      </c>
      <c r="G74" s="100" t="s">
        <v>34</v>
      </c>
      <c r="H74" s="85">
        <v>3</v>
      </c>
      <c r="I74" s="100" t="s">
        <v>9</v>
      </c>
      <c r="L74" s="85"/>
      <c r="M74" s="100" t="s">
        <v>236</v>
      </c>
      <c r="N74" s="100">
        <v>90</v>
      </c>
      <c r="O74" s="100">
        <v>30</v>
      </c>
      <c r="P74" s="100">
        <v>120</v>
      </c>
      <c r="Q74" s="100" t="s">
        <v>7</v>
      </c>
      <c r="R74" s="104">
        <v>1500000</v>
      </c>
      <c r="S74" s="80"/>
      <c r="T74" s="80" t="s">
        <v>234</v>
      </c>
      <c r="U74" s="100" t="s">
        <v>291</v>
      </c>
      <c r="V74" s="100" t="s">
        <v>350</v>
      </c>
      <c r="W74" s="85">
        <v>108</v>
      </c>
      <c r="X74" s="85">
        <v>0</v>
      </c>
      <c r="Y74" s="77">
        <v>17</v>
      </c>
      <c r="Z74" s="85">
        <v>4</v>
      </c>
      <c r="AA74" s="77">
        <v>0</v>
      </c>
      <c r="AB74" s="77">
        <v>4</v>
      </c>
      <c r="AC74" s="85">
        <v>7</v>
      </c>
      <c r="AD74" s="77">
        <f t="shared" ref="AD74:AD77" si="5">SUM(W74:AC74)</f>
        <v>140</v>
      </c>
      <c r="AE74" s="77"/>
      <c r="AF74" s="77"/>
      <c r="AG74" s="156" t="s">
        <v>612</v>
      </c>
      <c r="AH74" s="85">
        <v>48439101201</v>
      </c>
      <c r="AI74" s="204" t="s">
        <v>617</v>
      </c>
      <c r="AJ74" s="204"/>
      <c r="AK74" s="204"/>
      <c r="AL74" s="204"/>
      <c r="AM74" s="204"/>
      <c r="AN74" s="204"/>
    </row>
    <row r="75" spans="1:124" s="76" customFormat="1" ht="14.25" customHeight="1" collapsed="1" x14ac:dyDescent="0.25">
      <c r="A75" s="103">
        <v>18002</v>
      </c>
      <c r="B75" s="100" t="s">
        <v>17</v>
      </c>
      <c r="C75" s="100" t="s">
        <v>502</v>
      </c>
      <c r="D75" s="100" t="s">
        <v>405</v>
      </c>
      <c r="E75" s="85"/>
      <c r="F75" s="85">
        <v>75040</v>
      </c>
      <c r="G75" s="100" t="s">
        <v>14</v>
      </c>
      <c r="H75" s="85">
        <v>3</v>
      </c>
      <c r="I75" s="100" t="s">
        <v>9</v>
      </c>
      <c r="J75" s="100"/>
      <c r="K75" s="100"/>
      <c r="L75" s="85" t="s">
        <v>234</v>
      </c>
      <c r="M75" s="100" t="s">
        <v>236</v>
      </c>
      <c r="N75" s="100">
        <v>104</v>
      </c>
      <c r="O75" s="100">
        <v>12</v>
      </c>
      <c r="P75" s="100">
        <v>116</v>
      </c>
      <c r="Q75" s="112" t="s">
        <v>278</v>
      </c>
      <c r="R75" s="113">
        <v>1500000</v>
      </c>
      <c r="S75" s="114" t="s">
        <v>234</v>
      </c>
      <c r="T75" s="114"/>
      <c r="U75" s="112" t="s">
        <v>296</v>
      </c>
      <c r="V75" s="112" t="s">
        <v>353</v>
      </c>
      <c r="W75" s="115">
        <v>122</v>
      </c>
      <c r="X75" s="115">
        <v>0</v>
      </c>
      <c r="Y75" s="116">
        <v>17</v>
      </c>
      <c r="Z75" s="115">
        <v>4</v>
      </c>
      <c r="AA75" s="116">
        <v>8</v>
      </c>
      <c r="AB75" s="116">
        <v>4</v>
      </c>
      <c r="AC75" s="115">
        <v>0</v>
      </c>
      <c r="AD75" s="116">
        <f t="shared" si="5"/>
        <v>155</v>
      </c>
      <c r="AE75" s="151"/>
      <c r="AF75" s="143"/>
      <c r="AG75" s="153" t="s">
        <v>569</v>
      </c>
      <c r="AH75" s="143">
        <v>48113018121</v>
      </c>
      <c r="AI75" s="227" t="s">
        <v>576</v>
      </c>
      <c r="AJ75" s="227"/>
      <c r="AK75" s="227"/>
      <c r="AL75" s="227"/>
      <c r="AM75" s="227"/>
      <c r="AN75" s="227"/>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row>
    <row r="76" spans="1:124" s="76" customFormat="1" x14ac:dyDescent="0.25">
      <c r="A76" s="103">
        <v>18204</v>
      </c>
      <c r="B76" s="100" t="s">
        <v>134</v>
      </c>
      <c r="C76" s="100" t="s">
        <v>475</v>
      </c>
      <c r="D76" s="100" t="s">
        <v>14</v>
      </c>
      <c r="E76" s="85"/>
      <c r="F76" s="85">
        <v>75249</v>
      </c>
      <c r="G76" s="100" t="s">
        <v>14</v>
      </c>
      <c r="H76" s="85">
        <v>3</v>
      </c>
      <c r="I76" s="100" t="s">
        <v>9</v>
      </c>
      <c r="J76" s="100"/>
      <c r="K76" s="100"/>
      <c r="L76" s="85"/>
      <c r="M76" s="100" t="s">
        <v>236</v>
      </c>
      <c r="N76" s="100">
        <v>100</v>
      </c>
      <c r="O76" s="100">
        <v>0</v>
      </c>
      <c r="P76" s="100">
        <v>100</v>
      </c>
      <c r="Q76" s="112" t="s">
        <v>278</v>
      </c>
      <c r="R76" s="113">
        <v>1500000</v>
      </c>
      <c r="S76" s="114"/>
      <c r="T76" s="114" t="s">
        <v>234</v>
      </c>
      <c r="U76" s="112" t="s">
        <v>297</v>
      </c>
      <c r="V76" s="112" t="s">
        <v>354</v>
      </c>
      <c r="W76" s="115">
        <v>122</v>
      </c>
      <c r="X76" s="115">
        <v>0</v>
      </c>
      <c r="Y76" s="116">
        <v>17</v>
      </c>
      <c r="Z76" s="115">
        <v>4</v>
      </c>
      <c r="AA76" s="116">
        <v>8</v>
      </c>
      <c r="AB76" s="116">
        <v>4</v>
      </c>
      <c r="AC76" s="115">
        <v>0</v>
      </c>
      <c r="AD76" s="116">
        <f t="shared" si="5"/>
        <v>155</v>
      </c>
      <c r="AE76" s="151"/>
      <c r="AF76" s="143"/>
      <c r="AG76" s="144"/>
      <c r="AH76" s="143">
        <v>48113016510</v>
      </c>
      <c r="AI76" s="227" t="s">
        <v>575</v>
      </c>
      <c r="AJ76" s="227"/>
      <c r="AK76" s="227"/>
      <c r="AL76" s="227"/>
      <c r="AM76" s="227"/>
      <c r="AN76" s="227"/>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row>
    <row r="77" spans="1:124" s="100" customFormat="1" x14ac:dyDescent="0.25">
      <c r="A77" s="103">
        <v>18267</v>
      </c>
      <c r="B77" s="100" t="s">
        <v>168</v>
      </c>
      <c r="C77" s="100" t="s">
        <v>169</v>
      </c>
      <c r="D77" s="100" t="s">
        <v>416</v>
      </c>
      <c r="E77" s="85"/>
      <c r="F77" s="85">
        <v>76105</v>
      </c>
      <c r="G77" s="100" t="s">
        <v>34</v>
      </c>
      <c r="H77" s="85">
        <v>3</v>
      </c>
      <c r="I77" s="100" t="s">
        <v>9</v>
      </c>
      <c r="L77" s="85"/>
      <c r="M77" s="100" t="s">
        <v>236</v>
      </c>
      <c r="N77" s="100">
        <v>82</v>
      </c>
      <c r="O77" s="100">
        <v>45</v>
      </c>
      <c r="P77" s="100">
        <v>127</v>
      </c>
      <c r="Q77" s="100" t="s">
        <v>7</v>
      </c>
      <c r="R77" s="104">
        <v>1300491</v>
      </c>
      <c r="S77" s="80"/>
      <c r="T77" s="80" t="s">
        <v>234</v>
      </c>
      <c r="U77" s="100" t="s">
        <v>304</v>
      </c>
      <c r="V77" s="100" t="s">
        <v>356</v>
      </c>
      <c r="W77" s="85">
        <v>108</v>
      </c>
      <c r="X77" s="85">
        <v>0</v>
      </c>
      <c r="Y77" s="77">
        <v>17</v>
      </c>
      <c r="Z77" s="85">
        <v>4</v>
      </c>
      <c r="AA77" s="77">
        <v>0</v>
      </c>
      <c r="AB77" s="77">
        <v>4</v>
      </c>
      <c r="AC77" s="85">
        <v>7</v>
      </c>
      <c r="AD77" s="77">
        <f t="shared" si="5"/>
        <v>140</v>
      </c>
      <c r="AF77" s="141"/>
      <c r="AG77" s="156" t="s">
        <v>612</v>
      </c>
      <c r="AH77" s="141">
        <v>48439103500</v>
      </c>
      <c r="AI77" s="225" t="s">
        <v>574</v>
      </c>
      <c r="AJ77" s="225"/>
      <c r="AK77" s="225"/>
      <c r="AL77" s="225"/>
      <c r="AM77" s="225"/>
      <c r="AN77" s="225"/>
      <c r="DT77" s="76"/>
    </row>
    <row r="78" spans="1:124" s="76" customFormat="1" ht="12.75" x14ac:dyDescent="0.2">
      <c r="A78" s="87" t="s">
        <v>565</v>
      </c>
      <c r="B78" s="88"/>
      <c r="C78" s="201">
        <f>15306237+R72</f>
        <v>15780549</v>
      </c>
      <c r="D78" s="119" t="s">
        <v>585</v>
      </c>
      <c r="E78" s="77"/>
      <c r="F78" s="77"/>
      <c r="H78" s="77"/>
      <c r="I78" s="101"/>
      <c r="L78" s="77"/>
      <c r="Q78" s="91" t="s">
        <v>232</v>
      </c>
      <c r="R78" s="92">
        <f>SUM(R57:R77)</f>
        <v>28408286</v>
      </c>
      <c r="S78" s="93"/>
      <c r="T78" s="92"/>
      <c r="U78" s="94"/>
      <c r="W78" s="77"/>
      <c r="X78" s="77"/>
      <c r="Y78" s="77"/>
      <c r="Z78" s="77"/>
      <c r="AA78" s="77"/>
      <c r="AB78" s="77"/>
      <c r="AC78" s="77"/>
      <c r="AD78" s="77"/>
      <c r="AE78" s="77"/>
      <c r="AF78" s="77"/>
      <c r="AG78" s="77"/>
      <c r="AH78" s="77"/>
      <c r="AI78" s="77"/>
      <c r="AJ78" s="77"/>
      <c r="AK78" s="77"/>
      <c r="AL78" s="77"/>
      <c r="AM78" s="77"/>
      <c r="AN78" s="77"/>
      <c r="AO78" s="77"/>
    </row>
    <row r="80" spans="1:124" s="100" customFormat="1" x14ac:dyDescent="0.25">
      <c r="A80" s="99" t="s">
        <v>244</v>
      </c>
      <c r="E80" s="85"/>
      <c r="F80" s="85"/>
      <c r="H80" s="85"/>
      <c r="L80" s="85"/>
      <c r="R80" s="104"/>
      <c r="S80" s="80"/>
      <c r="T80" s="80"/>
      <c r="W80" s="85"/>
      <c r="X80" s="85"/>
      <c r="Y80" s="77"/>
      <c r="Z80" s="85"/>
      <c r="AA80" s="77"/>
      <c r="AB80" s="77"/>
      <c r="AC80" s="85"/>
      <c r="AD80" s="77"/>
      <c r="AE80" s="77"/>
      <c r="AF80" s="77"/>
      <c r="AG80" s="77"/>
      <c r="AH80" s="85"/>
      <c r="AI80" s="85"/>
      <c r="AJ80" s="85"/>
      <c r="AK80" s="85"/>
      <c r="AL80" s="85"/>
      <c r="AM80" s="85"/>
      <c r="AN80" s="85"/>
      <c r="AO80" s="85"/>
    </row>
    <row r="81" spans="1:124" s="100" customFormat="1" x14ac:dyDescent="0.25">
      <c r="A81" s="103">
        <v>18268</v>
      </c>
      <c r="B81" s="100" t="s">
        <v>170</v>
      </c>
      <c r="C81" s="100" t="s">
        <v>481</v>
      </c>
      <c r="D81" s="100" t="s">
        <v>171</v>
      </c>
      <c r="E81" s="85"/>
      <c r="F81" s="85">
        <v>75703</v>
      </c>
      <c r="G81" s="100" t="s">
        <v>138</v>
      </c>
      <c r="H81" s="85">
        <v>4</v>
      </c>
      <c r="I81" s="100" t="s">
        <v>33</v>
      </c>
      <c r="L81" s="85" t="s">
        <v>234</v>
      </c>
      <c r="M81" s="100" t="s">
        <v>236</v>
      </c>
      <c r="N81" s="100">
        <v>50</v>
      </c>
      <c r="O81" s="100">
        <v>10</v>
      </c>
      <c r="P81" s="100">
        <v>60</v>
      </c>
      <c r="Q81" s="100" t="s">
        <v>277</v>
      </c>
      <c r="R81" s="186">
        <v>662332</v>
      </c>
      <c r="S81" s="80"/>
      <c r="T81" s="80"/>
      <c r="U81" s="100" t="s">
        <v>542</v>
      </c>
      <c r="V81" s="100" t="s">
        <v>356</v>
      </c>
      <c r="W81" s="85">
        <v>120</v>
      </c>
      <c r="X81" s="85">
        <v>0</v>
      </c>
      <c r="Y81" s="77">
        <v>17</v>
      </c>
      <c r="Z81" s="85">
        <v>4</v>
      </c>
      <c r="AA81" s="77">
        <v>8</v>
      </c>
      <c r="AB81" s="77">
        <v>4</v>
      </c>
      <c r="AC81" s="85">
        <v>0</v>
      </c>
      <c r="AD81" s="77">
        <f>SUM(W81:AC81)</f>
        <v>153</v>
      </c>
      <c r="AE81" s="77" t="s">
        <v>569</v>
      </c>
      <c r="AF81" s="182" t="s">
        <v>569</v>
      </c>
      <c r="AG81" s="156" t="s">
        <v>612</v>
      </c>
      <c r="AH81" s="85">
        <v>48423001906</v>
      </c>
      <c r="AI81" s="192" t="s">
        <v>628</v>
      </c>
      <c r="AJ81" s="117">
        <v>0</v>
      </c>
      <c r="AK81" s="117">
        <v>7</v>
      </c>
      <c r="AL81" s="117">
        <v>0</v>
      </c>
      <c r="AM81" s="117">
        <v>4</v>
      </c>
      <c r="AN81" s="117"/>
    </row>
    <row r="82" spans="1:124" s="76" customFormat="1" ht="12.75" collapsed="1" x14ac:dyDescent="0.2">
      <c r="A82" s="87" t="s">
        <v>565</v>
      </c>
      <c r="B82" s="88"/>
      <c r="C82" s="89">
        <v>1650321.06</v>
      </c>
      <c r="E82" s="77"/>
      <c r="F82" s="77"/>
      <c r="H82" s="77"/>
      <c r="I82" s="101"/>
      <c r="L82" s="77"/>
      <c r="Q82" s="91" t="s">
        <v>232</v>
      </c>
      <c r="R82" s="92">
        <f>SUM(R81:R81)</f>
        <v>662332</v>
      </c>
      <c r="S82" s="93"/>
      <c r="T82" s="92"/>
      <c r="U82" s="94"/>
      <c r="W82" s="77"/>
      <c r="X82" s="77"/>
      <c r="Y82" s="77"/>
      <c r="Z82" s="77"/>
      <c r="AA82" s="77"/>
      <c r="AB82" s="77"/>
      <c r="AC82" s="77"/>
      <c r="AD82" s="77"/>
      <c r="AE82" s="77"/>
      <c r="AF82" s="77"/>
      <c r="AG82" s="77"/>
      <c r="AH82" s="77"/>
      <c r="AI82" s="77"/>
      <c r="AJ82" s="77"/>
      <c r="AK82" s="77"/>
      <c r="AL82" s="77"/>
      <c r="AM82" s="77"/>
      <c r="AN82" s="77"/>
      <c r="AO82" s="77"/>
    </row>
    <row r="83" spans="1:124" s="100" customFormat="1" x14ac:dyDescent="0.25">
      <c r="A83" s="103"/>
      <c r="E83" s="85"/>
      <c r="F83" s="85"/>
      <c r="H83" s="85"/>
      <c r="L83" s="85"/>
      <c r="R83" s="104"/>
      <c r="S83" s="80"/>
      <c r="T83" s="80"/>
      <c r="W83" s="85"/>
      <c r="X83" s="85"/>
      <c r="Y83" s="77"/>
      <c r="Z83" s="85"/>
      <c r="AA83" s="77"/>
      <c r="AB83" s="77"/>
      <c r="AC83" s="85"/>
      <c r="AD83" s="77"/>
      <c r="AE83" s="77"/>
      <c r="AF83" s="77"/>
      <c r="AG83" s="77"/>
      <c r="AH83" s="85"/>
      <c r="AI83" s="85"/>
      <c r="AJ83" s="85"/>
      <c r="AK83" s="85"/>
      <c r="AL83" s="85"/>
      <c r="AM83" s="85"/>
      <c r="AN83" s="85"/>
      <c r="AO83" s="85"/>
    </row>
    <row r="84" spans="1:124" s="100" customFormat="1" x14ac:dyDescent="0.25">
      <c r="A84" s="99" t="s">
        <v>245</v>
      </c>
      <c r="E84" s="85"/>
      <c r="F84" s="85"/>
      <c r="H84" s="85"/>
      <c r="L84" s="85"/>
      <c r="R84" s="104"/>
      <c r="S84" s="80"/>
      <c r="T84" s="80"/>
      <c r="W84" s="85"/>
      <c r="X84" s="85"/>
      <c r="Y84" s="77"/>
      <c r="Z84" s="85"/>
      <c r="AA84" s="77"/>
      <c r="AB84" s="77"/>
      <c r="AC84" s="85"/>
      <c r="AD84" s="77"/>
      <c r="AE84" s="77"/>
      <c r="AF84" s="77"/>
      <c r="AG84" s="77"/>
      <c r="AH84" s="85"/>
      <c r="AI84" s="85"/>
      <c r="AJ84" s="85"/>
      <c r="AK84" s="85"/>
      <c r="AL84" s="85"/>
      <c r="AM84" s="85"/>
      <c r="AN84" s="85"/>
      <c r="AO84" s="85"/>
    </row>
    <row r="85" spans="1:124" s="100" customFormat="1" x14ac:dyDescent="0.25">
      <c r="A85" s="103">
        <v>18370</v>
      </c>
      <c r="B85" s="100" t="s">
        <v>211</v>
      </c>
      <c r="C85" s="100" t="s">
        <v>418</v>
      </c>
      <c r="D85" s="100" t="s">
        <v>78</v>
      </c>
      <c r="E85" s="85"/>
      <c r="F85" s="85">
        <v>75601</v>
      </c>
      <c r="G85" s="100" t="s">
        <v>79</v>
      </c>
      <c r="H85" s="85">
        <v>4</v>
      </c>
      <c r="I85" s="100" t="s">
        <v>9</v>
      </c>
      <c r="L85" s="85"/>
      <c r="M85" s="100" t="s">
        <v>417</v>
      </c>
      <c r="N85" s="100">
        <v>36</v>
      </c>
      <c r="O85" s="100">
        <v>0</v>
      </c>
      <c r="P85" s="100">
        <v>36</v>
      </c>
      <c r="Q85" s="100" t="s">
        <v>277</v>
      </c>
      <c r="R85" s="104">
        <v>573024</v>
      </c>
      <c r="S85" s="80"/>
      <c r="T85" s="80"/>
      <c r="U85" s="100" t="s">
        <v>306</v>
      </c>
      <c r="V85" s="100" t="s">
        <v>349</v>
      </c>
      <c r="W85" s="85">
        <v>114</v>
      </c>
      <c r="X85" s="85">
        <v>0</v>
      </c>
      <c r="Y85" s="77">
        <v>17</v>
      </c>
      <c r="Z85" s="85">
        <v>4</v>
      </c>
      <c r="AA85" s="77">
        <v>8</v>
      </c>
      <c r="AB85" s="77">
        <v>4</v>
      </c>
      <c r="AC85" s="85">
        <v>7</v>
      </c>
      <c r="AD85" s="77">
        <f>SUM(W85:AC85)</f>
        <v>154</v>
      </c>
      <c r="AE85" s="77" t="s">
        <v>569</v>
      </c>
      <c r="AF85" s="165" t="s">
        <v>569</v>
      </c>
      <c r="AG85" s="154" t="s">
        <v>612</v>
      </c>
      <c r="AH85" s="85">
        <v>48183001100</v>
      </c>
      <c r="AI85" s="192" t="s">
        <v>628</v>
      </c>
      <c r="AJ85" s="47"/>
      <c r="AK85" s="47"/>
      <c r="AL85" s="47"/>
      <c r="AM85" s="47"/>
      <c r="AN85" s="47"/>
      <c r="AO85" s="85"/>
      <c r="DT85" s="76"/>
    </row>
    <row r="86" spans="1:124" s="100" customFormat="1" x14ac:dyDescent="0.25">
      <c r="A86" s="103">
        <v>18398</v>
      </c>
      <c r="B86" s="100" t="s">
        <v>225</v>
      </c>
      <c r="C86" s="100" t="s">
        <v>226</v>
      </c>
      <c r="D86" s="100" t="s">
        <v>78</v>
      </c>
      <c r="E86" s="85" t="s">
        <v>234</v>
      </c>
      <c r="F86" s="85">
        <v>75605</v>
      </c>
      <c r="G86" s="100" t="s">
        <v>104</v>
      </c>
      <c r="H86" s="85">
        <v>4</v>
      </c>
      <c r="I86" s="100" t="s">
        <v>9</v>
      </c>
      <c r="L86" s="85"/>
      <c r="M86" s="100" t="s">
        <v>236</v>
      </c>
      <c r="N86" s="100">
        <v>40</v>
      </c>
      <c r="O86" s="100">
        <v>5</v>
      </c>
      <c r="P86" s="100">
        <v>45</v>
      </c>
      <c r="Q86" s="100" t="s">
        <v>278</v>
      </c>
      <c r="R86" s="104">
        <v>557602</v>
      </c>
      <c r="S86" s="80"/>
      <c r="T86" s="80"/>
      <c r="U86" s="100" t="s">
        <v>306</v>
      </c>
      <c r="V86" s="100" t="s">
        <v>349</v>
      </c>
      <c r="W86" s="85">
        <v>120</v>
      </c>
      <c r="X86" s="85">
        <v>0</v>
      </c>
      <c r="Y86" s="77">
        <v>17</v>
      </c>
      <c r="Z86" s="85">
        <v>4</v>
      </c>
      <c r="AA86" s="77">
        <v>8</v>
      </c>
      <c r="AB86" s="77">
        <v>4</v>
      </c>
      <c r="AC86" s="85">
        <v>0</v>
      </c>
      <c r="AD86" s="77">
        <f>SUM(W86:AC86)</f>
        <v>153</v>
      </c>
      <c r="AE86" s="77" t="s">
        <v>569</v>
      </c>
      <c r="AF86" s="77" t="s">
        <v>569</v>
      </c>
      <c r="AG86" s="156" t="s">
        <v>612</v>
      </c>
      <c r="AH86" s="85">
        <v>48203020606</v>
      </c>
      <c r="AI86" s="192" t="s">
        <v>628</v>
      </c>
      <c r="AJ86" s="117">
        <v>0</v>
      </c>
      <c r="AK86" s="117">
        <v>7</v>
      </c>
      <c r="AL86" s="118">
        <v>4.7427616423505996E-3</v>
      </c>
      <c r="AM86" s="117">
        <v>9.8000000000000007</v>
      </c>
      <c r="AN86" s="118"/>
      <c r="DT86" s="76"/>
    </row>
    <row r="87" spans="1:124" s="76" customFormat="1" ht="12.75" x14ac:dyDescent="0.2">
      <c r="A87" s="87" t="s">
        <v>565</v>
      </c>
      <c r="B87" s="88"/>
      <c r="C87" s="89">
        <v>1160335.79</v>
      </c>
      <c r="E87" s="77"/>
      <c r="F87" s="77"/>
      <c r="H87" s="77"/>
      <c r="I87" s="101"/>
      <c r="L87" s="77"/>
      <c r="Q87" s="91" t="s">
        <v>232</v>
      </c>
      <c r="R87" s="92">
        <f>SUM(R85:R86)</f>
        <v>1130626</v>
      </c>
      <c r="S87" s="93"/>
      <c r="T87" s="92"/>
      <c r="U87" s="94"/>
      <c r="W87" s="77"/>
      <c r="X87" s="77"/>
      <c r="Y87" s="77"/>
      <c r="Z87" s="77"/>
      <c r="AA87" s="77"/>
      <c r="AB87" s="77"/>
      <c r="AC87" s="77"/>
      <c r="AD87" s="77"/>
      <c r="AE87" s="77"/>
      <c r="AF87" s="77"/>
      <c r="AG87" s="77"/>
      <c r="AH87" s="77"/>
      <c r="AI87" s="77"/>
      <c r="AJ87" s="77"/>
      <c r="AK87" s="77"/>
      <c r="AL87" s="77"/>
      <c r="AM87" s="77"/>
      <c r="AN87" s="77"/>
    </row>
    <row r="88" spans="1:124" s="76" customFormat="1" x14ac:dyDescent="0.25">
      <c r="A88" s="98"/>
      <c r="E88" s="77"/>
      <c r="F88" s="77"/>
      <c r="H88" s="77"/>
      <c r="J88" s="77"/>
      <c r="K88" s="77"/>
      <c r="L88" s="77"/>
      <c r="R88" s="78"/>
      <c r="S88" s="79"/>
      <c r="T88" s="78"/>
      <c r="W88" s="77"/>
      <c r="X88" s="77"/>
      <c r="Y88" s="77"/>
      <c r="Z88" s="77"/>
      <c r="AA88" s="77"/>
      <c r="AB88" s="77"/>
      <c r="AC88" s="77"/>
      <c r="AD88" s="77"/>
      <c r="AE88" s="77"/>
      <c r="AF88" s="77"/>
      <c r="AG88" s="77"/>
      <c r="AH88" s="77"/>
      <c r="AI88" s="77"/>
      <c r="AJ88" s="77"/>
      <c r="AK88" s="77"/>
      <c r="AL88" s="77"/>
      <c r="AM88" s="77"/>
      <c r="AN88" s="77"/>
      <c r="AP88" s="82"/>
      <c r="AR88" s="82"/>
      <c r="AW88" s="102"/>
      <c r="AX88" s="102"/>
    </row>
    <row r="89" spans="1:124" s="76" customFormat="1" x14ac:dyDescent="0.25">
      <c r="A89" s="99" t="s">
        <v>246</v>
      </c>
      <c r="E89" s="77"/>
      <c r="F89" s="77"/>
      <c r="H89" s="77"/>
      <c r="J89" s="77"/>
      <c r="K89" s="77"/>
      <c r="L89" s="77"/>
      <c r="R89" s="78"/>
      <c r="S89" s="79"/>
      <c r="T89" s="78"/>
      <c r="W89" s="77"/>
      <c r="X89" s="77"/>
      <c r="Y89" s="77"/>
      <c r="Z89" s="77"/>
      <c r="AA89" s="77"/>
      <c r="AB89" s="77"/>
      <c r="AC89" s="77"/>
      <c r="AD89" s="77"/>
      <c r="AE89" s="77"/>
      <c r="AF89" s="77"/>
      <c r="AG89" s="77"/>
      <c r="AH89" s="77"/>
      <c r="AI89" s="77"/>
      <c r="AJ89" s="77"/>
      <c r="AK89" s="77"/>
      <c r="AL89" s="77"/>
      <c r="AM89" s="77"/>
      <c r="AN89" s="77"/>
      <c r="AP89" s="82"/>
      <c r="AR89" s="82"/>
      <c r="AW89" s="102"/>
      <c r="AX89" s="102"/>
    </row>
    <row r="90" spans="1:124" s="100" customFormat="1" x14ac:dyDescent="0.25">
      <c r="A90" s="103">
        <v>18371</v>
      </c>
      <c r="B90" s="100" t="s">
        <v>212</v>
      </c>
      <c r="C90" s="100" t="s">
        <v>508</v>
      </c>
      <c r="D90" s="100" t="s">
        <v>213</v>
      </c>
      <c r="E90" s="85"/>
      <c r="F90" s="85">
        <v>75941</v>
      </c>
      <c r="G90" s="100" t="s">
        <v>214</v>
      </c>
      <c r="H90" s="85">
        <v>5</v>
      </c>
      <c r="I90" s="100" t="s">
        <v>33</v>
      </c>
      <c r="L90" s="85"/>
      <c r="M90" s="100" t="s">
        <v>236</v>
      </c>
      <c r="N90" s="100">
        <v>75</v>
      </c>
      <c r="O90" s="100">
        <v>5</v>
      </c>
      <c r="P90" s="100">
        <v>80</v>
      </c>
      <c r="Q90" s="100" t="s">
        <v>7</v>
      </c>
      <c r="R90" s="104">
        <v>848813</v>
      </c>
      <c r="S90" s="80"/>
      <c r="T90" s="80"/>
      <c r="U90" s="100" t="s">
        <v>419</v>
      </c>
      <c r="V90" s="100" t="s">
        <v>401</v>
      </c>
      <c r="W90" s="85">
        <v>120</v>
      </c>
      <c r="X90" s="85">
        <v>0</v>
      </c>
      <c r="Y90" s="77">
        <v>17</v>
      </c>
      <c r="Z90" s="85">
        <v>4</v>
      </c>
      <c r="AA90" s="77">
        <v>8</v>
      </c>
      <c r="AB90" s="77">
        <v>4</v>
      </c>
      <c r="AC90" s="85">
        <v>0</v>
      </c>
      <c r="AD90" s="77">
        <f>SUM(W90:AC90)</f>
        <v>153</v>
      </c>
      <c r="AE90" s="77" t="s">
        <v>569</v>
      </c>
      <c r="AF90" s="166" t="s">
        <v>569</v>
      </c>
      <c r="AG90" s="156" t="s">
        <v>612</v>
      </c>
      <c r="AH90" s="36">
        <v>48005001002</v>
      </c>
      <c r="AI90" s="192" t="s">
        <v>628</v>
      </c>
      <c r="AJ90" s="47"/>
      <c r="AK90" s="47"/>
      <c r="AL90" s="47"/>
      <c r="AM90" s="47"/>
      <c r="AN90" s="47"/>
      <c r="DT90" s="76"/>
    </row>
    <row r="91" spans="1:124" s="100" customFormat="1" x14ac:dyDescent="0.25">
      <c r="A91" s="103">
        <v>18283</v>
      </c>
      <c r="B91" s="100" t="s">
        <v>177</v>
      </c>
      <c r="C91" s="100" t="s">
        <v>482</v>
      </c>
      <c r="D91" s="100" t="s">
        <v>178</v>
      </c>
      <c r="E91" s="85" t="s">
        <v>234</v>
      </c>
      <c r="F91" s="85">
        <v>77625</v>
      </c>
      <c r="G91" s="100" t="s">
        <v>154</v>
      </c>
      <c r="H91" s="85">
        <v>5</v>
      </c>
      <c r="I91" s="100" t="s">
        <v>33</v>
      </c>
      <c r="L91" s="85" t="s">
        <v>234</v>
      </c>
      <c r="M91" s="100" t="s">
        <v>236</v>
      </c>
      <c r="N91" s="100">
        <v>68</v>
      </c>
      <c r="O91" s="100">
        <v>12</v>
      </c>
      <c r="P91" s="100">
        <v>80</v>
      </c>
      <c r="Q91" s="100" t="s">
        <v>7</v>
      </c>
      <c r="R91" s="104">
        <v>979220</v>
      </c>
      <c r="S91" s="80"/>
      <c r="T91" s="80"/>
      <c r="U91" s="100" t="s">
        <v>307</v>
      </c>
      <c r="V91" s="100" t="s">
        <v>360</v>
      </c>
      <c r="W91" s="85">
        <v>113</v>
      </c>
      <c r="X91" s="85">
        <v>5</v>
      </c>
      <c r="Y91" s="77">
        <v>17</v>
      </c>
      <c r="Z91" s="85">
        <v>4</v>
      </c>
      <c r="AA91" s="77">
        <v>8</v>
      </c>
      <c r="AB91" s="77">
        <v>4</v>
      </c>
      <c r="AC91" s="85">
        <v>0</v>
      </c>
      <c r="AD91" s="77">
        <f>SUM(W91:AC91)</f>
        <v>151</v>
      </c>
      <c r="AE91" s="85" t="s">
        <v>569</v>
      </c>
      <c r="AF91" s="77" t="s">
        <v>569</v>
      </c>
      <c r="AG91" s="156" t="s">
        <v>569</v>
      </c>
      <c r="AH91" s="85">
        <v>48199030400</v>
      </c>
      <c r="AI91" s="192" t="s">
        <v>628</v>
      </c>
      <c r="AJ91" s="85"/>
      <c r="AK91" s="85"/>
      <c r="AL91" s="85"/>
      <c r="AM91" s="85"/>
      <c r="AN91" s="85"/>
    </row>
    <row r="92" spans="1:124" s="100" customFormat="1" ht="12.75" x14ac:dyDescent="0.2">
      <c r="A92" s="87" t="s">
        <v>565</v>
      </c>
      <c r="B92" s="88"/>
      <c r="C92" s="89">
        <v>1013150.89</v>
      </c>
      <c r="D92" s="76"/>
      <c r="E92" s="77"/>
      <c r="F92" s="77"/>
      <c r="G92" s="76"/>
      <c r="H92" s="77"/>
      <c r="I92" s="101"/>
      <c r="J92" s="76"/>
      <c r="K92" s="76"/>
      <c r="L92" s="77"/>
      <c r="M92" s="76"/>
      <c r="N92" s="76"/>
      <c r="O92" s="76"/>
      <c r="P92" s="76"/>
      <c r="Q92" s="91" t="s">
        <v>232</v>
      </c>
      <c r="R92" s="92">
        <f>SUM(R90:R91)</f>
        <v>1828033</v>
      </c>
      <c r="S92" s="93"/>
      <c r="T92" s="92"/>
      <c r="U92" s="94"/>
      <c r="V92" s="76"/>
      <c r="W92" s="77"/>
      <c r="X92" s="77"/>
      <c r="Y92" s="77"/>
      <c r="Z92" s="77"/>
      <c r="AA92" s="77"/>
      <c r="AB92" s="77"/>
      <c r="AC92" s="77"/>
      <c r="AD92" s="77"/>
      <c r="AE92" s="77"/>
      <c r="AF92" s="77"/>
      <c r="AG92" s="77"/>
      <c r="AH92" s="77"/>
      <c r="AI92" s="77"/>
      <c r="AJ92" s="77"/>
      <c r="AK92" s="77"/>
      <c r="AL92" s="77"/>
      <c r="AM92" s="77"/>
      <c r="AN92" s="77"/>
      <c r="AP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row>
    <row r="93" spans="1:124" s="100" customFormat="1" x14ac:dyDescent="0.25">
      <c r="A93" s="103"/>
      <c r="E93" s="85"/>
      <c r="F93" s="85"/>
      <c r="H93" s="85"/>
      <c r="L93" s="85"/>
      <c r="R93" s="104"/>
      <c r="S93" s="80"/>
      <c r="T93" s="80"/>
      <c r="W93" s="85"/>
      <c r="X93" s="85"/>
      <c r="Y93" s="77"/>
      <c r="Z93" s="85"/>
      <c r="AA93" s="77"/>
      <c r="AB93" s="77"/>
      <c r="AC93" s="85"/>
      <c r="AD93" s="77"/>
      <c r="AE93" s="77"/>
      <c r="AF93" s="77"/>
      <c r="AG93" s="77"/>
      <c r="AH93" s="85"/>
      <c r="AI93" s="85"/>
      <c r="AJ93" s="85"/>
      <c r="AK93" s="85"/>
      <c r="AL93" s="85"/>
      <c r="AM93" s="85"/>
      <c r="AN93" s="85"/>
      <c r="DT93" s="76"/>
    </row>
    <row r="94" spans="1:124" s="100" customFormat="1" x14ac:dyDescent="0.25">
      <c r="A94" s="99" t="s">
        <v>247</v>
      </c>
      <c r="E94" s="85"/>
      <c r="F94" s="85"/>
      <c r="H94" s="85"/>
      <c r="L94" s="85"/>
      <c r="R94" s="104"/>
      <c r="S94" s="80"/>
      <c r="T94" s="80"/>
      <c r="W94" s="85"/>
      <c r="X94" s="85"/>
      <c r="Y94" s="77"/>
      <c r="Z94" s="85"/>
      <c r="AA94" s="77"/>
      <c r="AB94" s="77"/>
      <c r="AC94" s="85"/>
      <c r="AD94" s="77"/>
      <c r="AE94" s="77"/>
      <c r="AF94" s="77"/>
      <c r="AG94" s="77"/>
      <c r="AH94" s="85"/>
      <c r="AI94" s="85"/>
      <c r="AJ94" s="85"/>
      <c r="AK94" s="85"/>
      <c r="AL94" s="85"/>
      <c r="AM94" s="85"/>
      <c r="AN94" s="85"/>
      <c r="DT94" s="76"/>
    </row>
    <row r="95" spans="1:124" s="100" customFormat="1" x14ac:dyDescent="0.25">
      <c r="A95" s="103">
        <v>18095</v>
      </c>
      <c r="B95" s="100" t="s">
        <v>98</v>
      </c>
      <c r="C95" s="100" t="s">
        <v>483</v>
      </c>
      <c r="D95" s="100" t="s">
        <v>18</v>
      </c>
      <c r="E95" s="85"/>
      <c r="F95" s="85">
        <v>77707</v>
      </c>
      <c r="G95" s="100" t="s">
        <v>19</v>
      </c>
      <c r="H95" s="85">
        <v>5</v>
      </c>
      <c r="I95" s="100" t="s">
        <v>9</v>
      </c>
      <c r="L95" s="85"/>
      <c r="M95" s="100" t="s">
        <v>236</v>
      </c>
      <c r="N95" s="100">
        <v>74</v>
      </c>
      <c r="O95" s="100">
        <v>24</v>
      </c>
      <c r="P95" s="100">
        <v>98</v>
      </c>
      <c r="Q95" s="100" t="s">
        <v>278</v>
      </c>
      <c r="R95" s="104">
        <v>1067319</v>
      </c>
      <c r="S95" s="80"/>
      <c r="T95" s="80"/>
      <c r="U95" s="100" t="s">
        <v>308</v>
      </c>
      <c r="V95" s="100" t="s">
        <v>360</v>
      </c>
      <c r="W95" s="85">
        <v>114</v>
      </c>
      <c r="X95" s="85">
        <v>5</v>
      </c>
      <c r="Y95" s="77">
        <v>17</v>
      </c>
      <c r="Z95" s="85">
        <v>4</v>
      </c>
      <c r="AA95" s="77">
        <v>8</v>
      </c>
      <c r="AB95" s="77">
        <v>4</v>
      </c>
      <c r="AC95" s="85">
        <v>0</v>
      </c>
      <c r="AD95" s="77">
        <f>SUM(W95:AC95)</f>
        <v>152</v>
      </c>
      <c r="AE95" s="85" t="s">
        <v>569</v>
      </c>
      <c r="AF95" s="77" t="s">
        <v>569</v>
      </c>
      <c r="AG95" s="156" t="s">
        <v>569</v>
      </c>
      <c r="AH95" s="85">
        <v>48245001302</v>
      </c>
      <c r="AI95" s="192" t="s">
        <v>628</v>
      </c>
      <c r="AJ95" s="85"/>
      <c r="AK95" s="85"/>
      <c r="AL95" s="85"/>
      <c r="AM95" s="85"/>
      <c r="AN95" s="85"/>
    </row>
    <row r="96" spans="1:124" s="100" customFormat="1" ht="12.75" x14ac:dyDescent="0.2">
      <c r="A96" s="87" t="s">
        <v>565</v>
      </c>
      <c r="B96" s="88"/>
      <c r="C96" s="89">
        <v>816566.06</v>
      </c>
      <c r="D96" s="76"/>
      <c r="E96" s="77"/>
      <c r="F96" s="77"/>
      <c r="G96" s="76"/>
      <c r="H96" s="77"/>
      <c r="I96" s="101"/>
      <c r="J96" s="76"/>
      <c r="K96" s="76"/>
      <c r="L96" s="77"/>
      <c r="M96" s="76"/>
      <c r="N96" s="76"/>
      <c r="O96" s="76"/>
      <c r="P96" s="76"/>
      <c r="Q96" s="91" t="s">
        <v>232</v>
      </c>
      <c r="R96" s="92">
        <f>SUM(R95)</f>
        <v>1067319</v>
      </c>
      <c r="S96" s="93"/>
      <c r="T96" s="92"/>
      <c r="U96" s="94"/>
      <c r="V96" s="76"/>
      <c r="W96" s="77"/>
      <c r="X96" s="77"/>
      <c r="Y96" s="77"/>
      <c r="Z96" s="77"/>
      <c r="AA96" s="77"/>
      <c r="AB96" s="77"/>
      <c r="AC96" s="77"/>
      <c r="AD96" s="77"/>
      <c r="AE96" s="77"/>
      <c r="AF96" s="77"/>
      <c r="AG96" s="77"/>
      <c r="AH96" s="77"/>
      <c r="AI96" s="77"/>
      <c r="AJ96" s="77"/>
      <c r="AK96" s="77"/>
      <c r="AL96" s="77"/>
      <c r="AM96" s="77"/>
      <c r="AN96" s="77"/>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row>
    <row r="97" spans="1:124" s="100" customFormat="1" x14ac:dyDescent="0.25">
      <c r="A97" s="103"/>
      <c r="E97" s="85"/>
      <c r="F97" s="85"/>
      <c r="H97" s="85"/>
      <c r="L97" s="85"/>
      <c r="R97" s="104"/>
      <c r="S97" s="80"/>
      <c r="T97" s="80"/>
      <c r="W97" s="85"/>
      <c r="X97" s="85"/>
      <c r="Y97" s="77"/>
      <c r="Z97" s="85"/>
      <c r="AA97" s="77"/>
      <c r="AB97" s="77"/>
      <c r="AC97" s="85"/>
      <c r="AD97" s="77"/>
      <c r="AE97" s="77"/>
      <c r="AF97" s="77"/>
      <c r="AG97" s="77"/>
      <c r="AH97" s="85"/>
      <c r="AI97" s="85"/>
      <c r="AJ97" s="85"/>
      <c r="AK97" s="85"/>
      <c r="AL97" s="85"/>
      <c r="AM97" s="85"/>
      <c r="AN97" s="85"/>
    </row>
    <row r="98" spans="1:124" s="100" customFormat="1" x14ac:dyDescent="0.25">
      <c r="A98" s="99" t="s">
        <v>248</v>
      </c>
      <c r="E98" s="85"/>
      <c r="F98" s="85"/>
      <c r="H98" s="85"/>
      <c r="L98" s="85"/>
      <c r="R98" s="104"/>
      <c r="S98" s="80"/>
      <c r="T98" s="80"/>
      <c r="W98" s="85"/>
      <c r="X98" s="85"/>
      <c r="Y98" s="77"/>
      <c r="Z98" s="85"/>
      <c r="AA98" s="77"/>
      <c r="AB98" s="77"/>
      <c r="AC98" s="85"/>
      <c r="AD98" s="77"/>
      <c r="AE98" s="77"/>
      <c r="AF98" s="77"/>
      <c r="AG98" s="77"/>
      <c r="AH98" s="85"/>
      <c r="AI98" s="85"/>
      <c r="AJ98" s="85"/>
      <c r="AK98" s="85"/>
      <c r="AL98" s="85"/>
      <c r="AM98" s="85"/>
      <c r="AN98" s="85"/>
    </row>
    <row r="99" spans="1:124" s="105" customFormat="1" x14ac:dyDescent="0.25">
      <c r="A99" s="103">
        <v>18353</v>
      </c>
      <c r="B99" s="105" t="s">
        <v>422</v>
      </c>
      <c r="C99" s="105" t="s">
        <v>421</v>
      </c>
      <c r="D99" s="105" t="s">
        <v>420</v>
      </c>
      <c r="E99" s="86"/>
      <c r="F99" s="86">
        <v>77356</v>
      </c>
      <c r="G99" s="105" t="s">
        <v>187</v>
      </c>
      <c r="H99" s="86">
        <v>6</v>
      </c>
      <c r="I99" s="105" t="s">
        <v>33</v>
      </c>
      <c r="L99" s="86" t="s">
        <v>386</v>
      </c>
      <c r="M99" s="105" t="s">
        <v>236</v>
      </c>
      <c r="N99" s="105">
        <v>64</v>
      </c>
      <c r="O99" s="105">
        <v>16</v>
      </c>
      <c r="P99" s="105">
        <v>80</v>
      </c>
      <c r="Q99" s="105" t="s">
        <v>278</v>
      </c>
      <c r="R99" s="106">
        <v>750000</v>
      </c>
      <c r="S99" s="107"/>
      <c r="T99" s="107" t="s">
        <v>234</v>
      </c>
      <c r="U99" s="105" t="s">
        <v>309</v>
      </c>
      <c r="V99" s="105" t="s">
        <v>362</v>
      </c>
      <c r="W99" s="86">
        <v>116</v>
      </c>
      <c r="X99" s="86">
        <v>5</v>
      </c>
      <c r="Y99" s="83">
        <v>17</v>
      </c>
      <c r="Z99" s="86">
        <v>4</v>
      </c>
      <c r="AA99" s="83">
        <v>8</v>
      </c>
      <c r="AB99" s="83">
        <v>4</v>
      </c>
      <c r="AC99" s="86">
        <v>0</v>
      </c>
      <c r="AD99" s="83">
        <f>SUM(W99:AC99)</f>
        <v>154</v>
      </c>
      <c r="AE99" s="83" t="s">
        <v>569</v>
      </c>
      <c r="AF99" s="86" t="s">
        <v>569</v>
      </c>
      <c r="AG99" s="86" t="s">
        <v>612</v>
      </c>
      <c r="AH99" s="86">
        <v>48339694500</v>
      </c>
      <c r="AI99" s="192" t="s">
        <v>628</v>
      </c>
      <c r="AJ99" s="86"/>
      <c r="AK99" s="86"/>
      <c r="AL99" s="86"/>
      <c r="AM99" s="86"/>
      <c r="AN99" s="86"/>
    </row>
    <row r="100" spans="1:124" s="100" customFormat="1" x14ac:dyDescent="0.25">
      <c r="A100" s="103">
        <v>18305</v>
      </c>
      <c r="B100" s="100" t="s">
        <v>185</v>
      </c>
      <c r="C100" s="100" t="s">
        <v>186</v>
      </c>
      <c r="D100" s="100" t="s">
        <v>187</v>
      </c>
      <c r="E100" s="85"/>
      <c r="F100" s="85">
        <v>77356</v>
      </c>
      <c r="G100" s="100" t="s">
        <v>187</v>
      </c>
      <c r="H100" s="85">
        <v>6</v>
      </c>
      <c r="I100" s="100" t="s">
        <v>33</v>
      </c>
      <c r="L100" s="85">
        <v>0</v>
      </c>
      <c r="M100" s="100" t="s">
        <v>236</v>
      </c>
      <c r="N100" s="100">
        <v>32</v>
      </c>
      <c r="O100" s="100">
        <v>0</v>
      </c>
      <c r="P100" s="100">
        <v>32</v>
      </c>
      <c r="Q100" s="100" t="s">
        <v>278</v>
      </c>
      <c r="R100" s="104">
        <v>600327</v>
      </c>
      <c r="S100" s="80"/>
      <c r="T100" s="80" t="s">
        <v>234</v>
      </c>
      <c r="U100" s="100" t="s">
        <v>423</v>
      </c>
      <c r="V100" s="100" t="s">
        <v>361</v>
      </c>
      <c r="W100" s="85">
        <v>117</v>
      </c>
      <c r="X100" s="85">
        <v>0</v>
      </c>
      <c r="Y100" s="77">
        <v>17</v>
      </c>
      <c r="Z100" s="85">
        <v>4</v>
      </c>
      <c r="AA100" s="77">
        <v>8</v>
      </c>
      <c r="AB100" s="77">
        <v>4</v>
      </c>
      <c r="AC100" s="85">
        <v>0</v>
      </c>
      <c r="AD100" s="77">
        <f>SUM(W100:AC100)</f>
        <v>150</v>
      </c>
      <c r="AE100" s="85" t="s">
        <v>569</v>
      </c>
      <c r="AF100" s="77" t="s">
        <v>569</v>
      </c>
      <c r="AG100" s="156" t="s">
        <v>612</v>
      </c>
      <c r="AH100" s="85">
        <v>48339694600</v>
      </c>
      <c r="AJ100" s="85"/>
      <c r="AK100" s="85"/>
      <c r="AL100" s="85"/>
      <c r="AM100" s="85"/>
      <c r="AN100" s="85"/>
    </row>
    <row r="101" spans="1:124" s="76" customFormat="1" ht="12.75" x14ac:dyDescent="0.2">
      <c r="A101" s="87" t="s">
        <v>565</v>
      </c>
      <c r="B101" s="88"/>
      <c r="C101" s="89">
        <v>500000</v>
      </c>
      <c r="E101" s="77"/>
      <c r="F101" s="77"/>
      <c r="H101" s="77"/>
      <c r="I101" s="101"/>
      <c r="L101" s="77"/>
      <c r="Q101" s="91" t="s">
        <v>232</v>
      </c>
      <c r="R101" s="92">
        <f>SUM(R99:R100)</f>
        <v>1350327</v>
      </c>
      <c r="S101" s="93"/>
      <c r="T101" s="92"/>
      <c r="U101" s="94"/>
      <c r="W101" s="77"/>
      <c r="X101" s="77"/>
      <c r="Y101" s="77"/>
      <c r="Z101" s="77"/>
      <c r="AA101" s="77"/>
      <c r="AB101" s="77"/>
      <c r="AC101" s="77"/>
      <c r="AD101" s="77"/>
      <c r="AE101" s="77"/>
      <c r="AF101" s="77"/>
      <c r="AG101" s="77"/>
      <c r="AH101" s="77"/>
      <c r="AI101" s="77"/>
      <c r="AJ101" s="77"/>
      <c r="AK101" s="77"/>
      <c r="AL101" s="77"/>
      <c r="AM101" s="77"/>
      <c r="AN101" s="77"/>
    </row>
    <row r="102" spans="1:124" s="76" customFormat="1" x14ac:dyDescent="0.25">
      <c r="A102" s="98"/>
      <c r="E102" s="77"/>
      <c r="F102" s="77"/>
      <c r="H102" s="77"/>
      <c r="J102" s="77"/>
      <c r="K102" s="77"/>
      <c r="L102" s="77"/>
      <c r="R102" s="78"/>
      <c r="S102" s="79"/>
      <c r="T102" s="78"/>
      <c r="W102" s="77"/>
      <c r="X102" s="77"/>
      <c r="Y102" s="77"/>
      <c r="Z102" s="77"/>
      <c r="AA102" s="77"/>
      <c r="AB102" s="77"/>
      <c r="AC102" s="77"/>
      <c r="AD102" s="77"/>
      <c r="AE102" s="77"/>
      <c r="AF102" s="77"/>
      <c r="AG102" s="77"/>
      <c r="AH102" s="77"/>
      <c r="AI102" s="77"/>
      <c r="AJ102" s="77"/>
      <c r="AK102" s="77"/>
      <c r="AL102" s="77"/>
      <c r="AM102" s="77"/>
      <c r="AN102" s="77"/>
      <c r="AP102" s="82"/>
      <c r="AQ102" s="82"/>
      <c r="AR102" s="82"/>
      <c r="AW102" s="102"/>
      <c r="AX102" s="102"/>
    </row>
    <row r="103" spans="1:124" s="76" customFormat="1" x14ac:dyDescent="0.25">
      <c r="A103" s="99" t="s">
        <v>249</v>
      </c>
      <c r="E103" s="77"/>
      <c r="F103" s="77"/>
      <c r="H103" s="77"/>
      <c r="J103" s="77"/>
      <c r="K103" s="77"/>
      <c r="L103" s="77"/>
      <c r="R103" s="78"/>
      <c r="S103" s="79"/>
      <c r="T103" s="78"/>
      <c r="W103" s="77"/>
      <c r="X103" s="77"/>
      <c r="Y103" s="77"/>
      <c r="Z103" s="77"/>
      <c r="AA103" s="77"/>
      <c r="AB103" s="77"/>
      <c r="AC103" s="77"/>
      <c r="AD103" s="77"/>
      <c r="AE103" s="77"/>
      <c r="AF103" s="77"/>
      <c r="AG103" s="77"/>
      <c r="AH103" s="77"/>
      <c r="AI103" s="77"/>
      <c r="AJ103" s="77"/>
      <c r="AK103" s="77"/>
      <c r="AL103" s="77"/>
      <c r="AM103" s="77"/>
      <c r="AN103" s="77"/>
      <c r="AP103" s="82"/>
      <c r="AQ103" s="82"/>
      <c r="AR103" s="82"/>
      <c r="AW103" s="102"/>
      <c r="AX103" s="102"/>
    </row>
    <row r="104" spans="1:124" s="100" customFormat="1" x14ac:dyDescent="0.25">
      <c r="A104" s="103">
        <v>18243</v>
      </c>
      <c r="B104" s="100" t="s">
        <v>151</v>
      </c>
      <c r="C104" s="100" t="s">
        <v>151</v>
      </c>
      <c r="D104" s="100" t="s">
        <v>22</v>
      </c>
      <c r="E104" s="85"/>
      <c r="F104" s="85">
        <v>77004</v>
      </c>
      <c r="G104" s="100" t="s">
        <v>41</v>
      </c>
      <c r="H104" s="85">
        <v>6</v>
      </c>
      <c r="I104" s="100" t="s">
        <v>9</v>
      </c>
      <c r="L104" s="85" t="s">
        <v>234</v>
      </c>
      <c r="M104" s="100" t="s">
        <v>236</v>
      </c>
      <c r="N104" s="100">
        <v>112</v>
      </c>
      <c r="O104" s="100">
        <v>0</v>
      </c>
      <c r="P104" s="100">
        <v>112</v>
      </c>
      <c r="Q104" s="100" t="s">
        <v>278</v>
      </c>
      <c r="R104" s="104">
        <v>1500000</v>
      </c>
      <c r="S104" s="80"/>
      <c r="T104" s="80"/>
      <c r="U104" s="100" t="s">
        <v>435</v>
      </c>
      <c r="V104" s="100" t="s">
        <v>364</v>
      </c>
      <c r="W104" s="85">
        <v>120</v>
      </c>
      <c r="X104" s="85">
        <v>5</v>
      </c>
      <c r="Y104" s="77">
        <v>17</v>
      </c>
      <c r="Z104" s="85">
        <v>4</v>
      </c>
      <c r="AA104" s="77">
        <v>8</v>
      </c>
      <c r="AB104" s="77">
        <v>4</v>
      </c>
      <c r="AC104" s="85">
        <v>7</v>
      </c>
      <c r="AD104" s="77">
        <f>SUM(W104:AC104)</f>
        <v>165</v>
      </c>
      <c r="AE104" s="77" t="s">
        <v>569</v>
      </c>
      <c r="AF104" s="189" t="s">
        <v>569</v>
      </c>
      <c r="AG104" s="156" t="s">
        <v>612</v>
      </c>
      <c r="AH104" s="85">
        <v>48201312700</v>
      </c>
      <c r="AI104" s="192" t="s">
        <v>628</v>
      </c>
      <c r="AJ104" s="85"/>
      <c r="AK104" s="85"/>
      <c r="AL104" s="85"/>
      <c r="AM104" s="85"/>
      <c r="AN104" s="85"/>
      <c r="DT104" s="76"/>
    </row>
    <row r="105" spans="1:124" s="100" customFormat="1" x14ac:dyDescent="0.25">
      <c r="A105" s="103">
        <v>18333</v>
      </c>
      <c r="B105" s="100" t="s">
        <v>196</v>
      </c>
      <c r="C105" s="100" t="s">
        <v>432</v>
      </c>
      <c r="D105" s="100" t="s">
        <v>22</v>
      </c>
      <c r="E105" s="85"/>
      <c r="F105" s="85">
        <v>77009</v>
      </c>
      <c r="G105" s="100" t="s">
        <v>41</v>
      </c>
      <c r="H105" s="85">
        <v>6</v>
      </c>
      <c r="I105" s="100" t="s">
        <v>9</v>
      </c>
      <c r="L105" s="85"/>
      <c r="M105" s="100" t="s">
        <v>236</v>
      </c>
      <c r="N105" s="100">
        <v>76</v>
      </c>
      <c r="O105" s="100">
        <v>4</v>
      </c>
      <c r="P105" s="100">
        <v>80</v>
      </c>
      <c r="Q105" s="100" t="s">
        <v>7</v>
      </c>
      <c r="R105" s="104">
        <v>1458549</v>
      </c>
      <c r="S105" s="80"/>
      <c r="T105" s="80" t="s">
        <v>234</v>
      </c>
      <c r="U105" s="100" t="s">
        <v>431</v>
      </c>
      <c r="V105" s="100" t="s">
        <v>366</v>
      </c>
      <c r="W105" s="85">
        <v>118</v>
      </c>
      <c r="X105" s="85">
        <v>5</v>
      </c>
      <c r="Y105" s="77">
        <v>17</v>
      </c>
      <c r="Z105" s="85">
        <v>4</v>
      </c>
      <c r="AA105" s="77">
        <v>8</v>
      </c>
      <c r="AB105" s="77">
        <v>4</v>
      </c>
      <c r="AC105" s="85">
        <v>7</v>
      </c>
      <c r="AD105" s="77">
        <f>SUM(W105:AC105)</f>
        <v>163</v>
      </c>
      <c r="AE105" s="77" t="s">
        <v>569</v>
      </c>
      <c r="AF105" s="77" t="s">
        <v>569</v>
      </c>
      <c r="AG105" s="156" t="s">
        <v>612</v>
      </c>
      <c r="AH105" s="85">
        <v>48201210600</v>
      </c>
      <c r="AI105" s="192" t="s">
        <v>628</v>
      </c>
      <c r="AJ105" s="36">
        <v>5</v>
      </c>
      <c r="AK105" s="36">
        <v>7</v>
      </c>
      <c r="AL105" s="36">
        <v>1.61E-2</v>
      </c>
      <c r="AM105" s="36">
        <v>19.2</v>
      </c>
      <c r="AN105" s="47"/>
    </row>
    <row r="106" spans="1:124" s="76" customFormat="1" x14ac:dyDescent="0.25">
      <c r="A106" s="103">
        <v>18306</v>
      </c>
      <c r="B106" s="100" t="s">
        <v>188</v>
      </c>
      <c r="C106" s="100" t="s">
        <v>427</v>
      </c>
      <c r="D106" s="100" t="s">
        <v>22</v>
      </c>
      <c r="E106" s="85"/>
      <c r="F106" s="85">
        <v>77003</v>
      </c>
      <c r="G106" s="100" t="s">
        <v>41</v>
      </c>
      <c r="H106" s="85">
        <v>6</v>
      </c>
      <c r="I106" s="100" t="s">
        <v>9</v>
      </c>
      <c r="J106" s="100"/>
      <c r="K106" s="100"/>
      <c r="L106" s="85"/>
      <c r="M106" s="100" t="s">
        <v>236</v>
      </c>
      <c r="N106" s="100">
        <v>105</v>
      </c>
      <c r="O106" s="100">
        <v>15</v>
      </c>
      <c r="P106" s="100">
        <v>120</v>
      </c>
      <c r="Q106" s="100" t="s">
        <v>278</v>
      </c>
      <c r="R106" s="104">
        <v>1500000</v>
      </c>
      <c r="S106" s="80"/>
      <c r="T106" s="80" t="s">
        <v>234</v>
      </c>
      <c r="U106" s="100" t="s">
        <v>313</v>
      </c>
      <c r="V106" s="100" t="s">
        <v>426</v>
      </c>
      <c r="W106" s="85">
        <v>116</v>
      </c>
      <c r="X106" s="85">
        <v>5</v>
      </c>
      <c r="Y106" s="77">
        <v>17</v>
      </c>
      <c r="Z106" s="85">
        <v>4</v>
      </c>
      <c r="AA106" s="77">
        <v>8</v>
      </c>
      <c r="AB106" s="77">
        <v>4</v>
      </c>
      <c r="AC106" s="85">
        <v>7</v>
      </c>
      <c r="AD106" s="77">
        <f>SUM(W106:AC106)</f>
        <v>161</v>
      </c>
      <c r="AE106" s="72" t="s">
        <v>569</v>
      </c>
      <c r="AF106" s="185" t="s">
        <v>569</v>
      </c>
      <c r="AG106" s="157" t="s">
        <v>612</v>
      </c>
      <c r="AH106" s="72">
        <v>48201310100</v>
      </c>
      <c r="AI106" s="192" t="s">
        <v>628</v>
      </c>
      <c r="AJ106" s="72">
        <v>5</v>
      </c>
      <c r="AK106" s="72">
        <v>7</v>
      </c>
      <c r="AL106" s="72">
        <v>1.61E-2</v>
      </c>
      <c r="AM106" s="72">
        <v>42.1</v>
      </c>
      <c r="AN106" s="72"/>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100"/>
      <c r="DK106" s="100"/>
      <c r="DL106" s="100"/>
      <c r="DM106" s="100"/>
      <c r="DN106" s="100"/>
      <c r="DO106" s="100"/>
      <c r="DP106" s="100"/>
      <c r="DQ106" s="100"/>
      <c r="DR106" s="100"/>
      <c r="DS106" s="100"/>
      <c r="DT106" s="100"/>
    </row>
    <row r="107" spans="1:124" s="76" customFormat="1" x14ac:dyDescent="0.25">
      <c r="A107" s="103">
        <v>18137</v>
      </c>
      <c r="B107" s="100" t="s">
        <v>115</v>
      </c>
      <c r="C107" s="100" t="s">
        <v>488</v>
      </c>
      <c r="D107" s="100" t="s">
        <v>22</v>
      </c>
      <c r="E107" s="85"/>
      <c r="F107" s="85">
        <v>77036</v>
      </c>
      <c r="G107" s="100" t="s">
        <v>41</v>
      </c>
      <c r="H107" s="85">
        <v>6</v>
      </c>
      <c r="I107" s="100" t="s">
        <v>9</v>
      </c>
      <c r="J107" s="100"/>
      <c r="K107" s="100"/>
      <c r="L107" s="85" t="s">
        <v>234</v>
      </c>
      <c r="M107" s="100" t="s">
        <v>236</v>
      </c>
      <c r="N107" s="100">
        <v>170</v>
      </c>
      <c r="O107" s="100">
        <v>0</v>
      </c>
      <c r="P107" s="100">
        <v>170</v>
      </c>
      <c r="Q107" s="100" t="s">
        <v>428</v>
      </c>
      <c r="R107" s="104">
        <v>1500000</v>
      </c>
      <c r="S107" s="80"/>
      <c r="T107" s="80"/>
      <c r="U107" s="100" t="s">
        <v>316</v>
      </c>
      <c r="V107" s="100" t="s">
        <v>367</v>
      </c>
      <c r="W107" s="85">
        <v>116</v>
      </c>
      <c r="X107" s="85">
        <v>5</v>
      </c>
      <c r="Y107" s="77">
        <v>17</v>
      </c>
      <c r="Z107" s="85">
        <v>4</v>
      </c>
      <c r="AA107" s="77">
        <v>8</v>
      </c>
      <c r="AB107" s="77">
        <v>4</v>
      </c>
      <c r="AC107" s="85">
        <v>7</v>
      </c>
      <c r="AD107" s="77">
        <f t="shared" ref="AD107:AD122" si="6">SUM(W107:AC107)</f>
        <v>161</v>
      </c>
      <c r="AE107" s="77" t="s">
        <v>569</v>
      </c>
      <c r="AF107" s="77" t="s">
        <v>569</v>
      </c>
      <c r="AG107" s="156" t="s">
        <v>612</v>
      </c>
      <c r="AH107" s="85">
        <v>48201432801</v>
      </c>
      <c r="AI107" s="192" t="s">
        <v>628</v>
      </c>
      <c r="AJ107" s="121">
        <v>0</v>
      </c>
      <c r="AK107" s="121">
        <v>7</v>
      </c>
      <c r="AL107" s="122">
        <v>1.6061642075189401E-2</v>
      </c>
      <c r="AM107" s="121">
        <v>31.8</v>
      </c>
      <c r="AN107" s="122"/>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100"/>
      <c r="DK107" s="100"/>
      <c r="DL107" s="100"/>
      <c r="DM107" s="100"/>
      <c r="DN107" s="100"/>
      <c r="DO107" s="100"/>
      <c r="DP107" s="100"/>
      <c r="DQ107" s="100"/>
      <c r="DR107" s="100"/>
      <c r="DS107" s="100"/>
      <c r="DT107" s="100"/>
    </row>
    <row r="108" spans="1:124" s="76" customFormat="1" x14ac:dyDescent="0.25">
      <c r="A108" s="103">
        <v>18254</v>
      </c>
      <c r="B108" s="100" t="s">
        <v>160</v>
      </c>
      <c r="C108" s="100" t="s">
        <v>254</v>
      </c>
      <c r="D108" s="100" t="s">
        <v>22</v>
      </c>
      <c r="E108" s="85"/>
      <c r="F108" s="85">
        <v>77008</v>
      </c>
      <c r="G108" s="100" t="s">
        <v>41</v>
      </c>
      <c r="H108" s="85">
        <v>6</v>
      </c>
      <c r="I108" s="100" t="s">
        <v>9</v>
      </c>
      <c r="J108" s="100"/>
      <c r="K108" s="100"/>
      <c r="L108" s="85"/>
      <c r="M108" s="100" t="s">
        <v>236</v>
      </c>
      <c r="N108" s="100">
        <v>120</v>
      </c>
      <c r="O108" s="100">
        <v>0</v>
      </c>
      <c r="P108" s="100">
        <v>120</v>
      </c>
      <c r="Q108" s="100" t="s">
        <v>7</v>
      </c>
      <c r="R108" s="104">
        <v>1500000</v>
      </c>
      <c r="S108" s="80"/>
      <c r="T108" s="80" t="s">
        <v>234</v>
      </c>
      <c r="U108" s="100" t="s">
        <v>310</v>
      </c>
      <c r="V108" s="100" t="s">
        <v>442</v>
      </c>
      <c r="W108" s="85">
        <v>122</v>
      </c>
      <c r="X108" s="85">
        <v>5</v>
      </c>
      <c r="Y108" s="77">
        <v>17</v>
      </c>
      <c r="Z108" s="85">
        <v>4</v>
      </c>
      <c r="AA108" s="77">
        <v>8</v>
      </c>
      <c r="AB108" s="77">
        <v>4</v>
      </c>
      <c r="AC108" s="85">
        <v>0</v>
      </c>
      <c r="AD108" s="77">
        <f t="shared" si="6"/>
        <v>160</v>
      </c>
      <c r="AE108" s="77" t="s">
        <v>569</v>
      </c>
      <c r="AF108" s="77" t="s">
        <v>569</v>
      </c>
      <c r="AG108" s="156" t="s">
        <v>612</v>
      </c>
      <c r="AH108" s="85">
        <v>48201510900</v>
      </c>
      <c r="AI108" s="192" t="s">
        <v>628</v>
      </c>
      <c r="AJ108" s="121">
        <v>0</v>
      </c>
      <c r="AK108" s="121">
        <v>7</v>
      </c>
      <c r="AL108" s="122">
        <v>1.6061642075189401E-2</v>
      </c>
      <c r="AM108" s="121">
        <v>17.5</v>
      </c>
      <c r="AN108" s="122"/>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c r="DB108" s="100"/>
      <c r="DC108" s="100"/>
      <c r="DD108" s="100"/>
      <c r="DE108" s="100"/>
      <c r="DF108" s="100"/>
      <c r="DG108" s="100"/>
      <c r="DH108" s="100"/>
      <c r="DI108" s="100"/>
      <c r="DJ108" s="100"/>
      <c r="DK108" s="100"/>
      <c r="DL108" s="100"/>
      <c r="DM108" s="100"/>
      <c r="DN108" s="100"/>
      <c r="DO108" s="100"/>
      <c r="DP108" s="100"/>
      <c r="DQ108" s="100"/>
      <c r="DR108" s="100"/>
      <c r="DS108" s="100"/>
    </row>
    <row r="109" spans="1:124" s="100" customFormat="1" x14ac:dyDescent="0.25">
      <c r="A109" s="103">
        <v>18138</v>
      </c>
      <c r="B109" s="100" t="s">
        <v>116</v>
      </c>
      <c r="C109" s="100" t="s">
        <v>117</v>
      </c>
      <c r="D109" s="100" t="s">
        <v>22</v>
      </c>
      <c r="E109" s="85"/>
      <c r="F109" s="85">
        <v>77087</v>
      </c>
      <c r="G109" s="100" t="s">
        <v>41</v>
      </c>
      <c r="H109" s="85">
        <v>6</v>
      </c>
      <c r="I109" s="100" t="s">
        <v>9</v>
      </c>
      <c r="L109" s="85"/>
      <c r="M109" s="100" t="s">
        <v>236</v>
      </c>
      <c r="N109" s="100">
        <v>115</v>
      </c>
      <c r="O109" s="100">
        <v>29</v>
      </c>
      <c r="P109" s="100">
        <v>144</v>
      </c>
      <c r="Q109" s="100" t="s">
        <v>278</v>
      </c>
      <c r="R109" s="104">
        <v>1500000</v>
      </c>
      <c r="S109" s="80"/>
      <c r="T109" s="80"/>
      <c r="U109" s="100" t="s">
        <v>315</v>
      </c>
      <c r="V109" s="100" t="s">
        <v>330</v>
      </c>
      <c r="W109" s="85">
        <v>115</v>
      </c>
      <c r="X109" s="85">
        <v>5</v>
      </c>
      <c r="Y109" s="77">
        <v>17</v>
      </c>
      <c r="Z109" s="85">
        <v>4</v>
      </c>
      <c r="AA109" s="77">
        <v>8</v>
      </c>
      <c r="AB109" s="77">
        <v>4</v>
      </c>
      <c r="AC109" s="85">
        <v>7</v>
      </c>
      <c r="AD109" s="77">
        <f t="shared" si="6"/>
        <v>160</v>
      </c>
      <c r="AE109" s="77" t="s">
        <v>569</v>
      </c>
      <c r="AF109" s="152" t="s">
        <v>569</v>
      </c>
      <c r="AG109" s="156" t="s">
        <v>612</v>
      </c>
      <c r="AH109" s="85">
        <v>48201332600</v>
      </c>
      <c r="AI109" s="192" t="s">
        <v>628</v>
      </c>
      <c r="AJ109" s="121">
        <v>0</v>
      </c>
      <c r="AK109" s="121">
        <v>7</v>
      </c>
      <c r="AL109" s="122">
        <v>1.6061642075189401E-2</v>
      </c>
      <c r="AM109" s="121">
        <v>34.4</v>
      </c>
      <c r="AN109" s="122"/>
    </row>
    <row r="110" spans="1:124" s="100" customFormat="1" x14ac:dyDescent="0.25">
      <c r="A110" s="103">
        <v>18320</v>
      </c>
      <c r="B110" s="100" t="s">
        <v>190</v>
      </c>
      <c r="C110" s="100" t="s">
        <v>257</v>
      </c>
      <c r="D110" s="100" t="s">
        <v>191</v>
      </c>
      <c r="E110" s="85"/>
      <c r="F110" s="85">
        <v>77586</v>
      </c>
      <c r="G110" s="100" t="s">
        <v>41</v>
      </c>
      <c r="H110" s="85">
        <v>6</v>
      </c>
      <c r="I110" s="100" t="s">
        <v>9</v>
      </c>
      <c r="L110" s="85"/>
      <c r="M110" s="100" t="s">
        <v>236</v>
      </c>
      <c r="N110" s="100">
        <v>92</v>
      </c>
      <c r="O110" s="100">
        <v>0</v>
      </c>
      <c r="P110" s="100">
        <v>92</v>
      </c>
      <c r="Q110" s="112" t="s">
        <v>278</v>
      </c>
      <c r="R110" s="113">
        <v>1500000</v>
      </c>
      <c r="S110" s="114"/>
      <c r="T110" s="114" t="s">
        <v>234</v>
      </c>
      <c r="U110" s="112" t="s">
        <v>431</v>
      </c>
      <c r="V110" s="112" t="s">
        <v>366</v>
      </c>
      <c r="W110" s="115">
        <v>120</v>
      </c>
      <c r="X110" s="115">
        <v>5</v>
      </c>
      <c r="Y110" s="116">
        <v>17</v>
      </c>
      <c r="Z110" s="115">
        <v>4</v>
      </c>
      <c r="AA110" s="116">
        <v>8</v>
      </c>
      <c r="AB110" s="116">
        <v>4</v>
      </c>
      <c r="AC110" s="115">
        <v>0</v>
      </c>
      <c r="AD110" s="116">
        <f t="shared" si="6"/>
        <v>158</v>
      </c>
      <c r="AE110" s="116" t="s">
        <v>569</v>
      </c>
      <c r="AF110" s="116" t="s">
        <v>569</v>
      </c>
      <c r="AG110" s="116" t="s">
        <v>612</v>
      </c>
      <c r="AH110" s="115">
        <v>48201341502</v>
      </c>
      <c r="AI110" s="205" t="s">
        <v>618</v>
      </c>
      <c r="AJ110" s="205"/>
      <c r="AK110" s="205"/>
      <c r="AL110" s="205"/>
      <c r="AM110" s="205"/>
      <c r="AN110" s="205"/>
    </row>
    <row r="111" spans="1:124" s="100" customFormat="1" x14ac:dyDescent="0.25">
      <c r="A111" s="103">
        <v>18033</v>
      </c>
      <c r="B111" s="100" t="s">
        <v>51</v>
      </c>
      <c r="C111" s="100" t="s">
        <v>255</v>
      </c>
      <c r="D111" s="100" t="s">
        <v>522</v>
      </c>
      <c r="E111" s="85" t="s">
        <v>234</v>
      </c>
      <c r="F111" s="85">
        <v>77477</v>
      </c>
      <c r="G111" s="100" t="s">
        <v>25</v>
      </c>
      <c r="H111" s="85">
        <v>6</v>
      </c>
      <c r="I111" s="100" t="s">
        <v>9</v>
      </c>
      <c r="L111" s="85"/>
      <c r="M111" s="100" t="s">
        <v>236</v>
      </c>
      <c r="N111" s="100">
        <v>87</v>
      </c>
      <c r="O111" s="100">
        <v>37</v>
      </c>
      <c r="P111" s="100">
        <v>124</v>
      </c>
      <c r="Q111" s="100" t="s">
        <v>7</v>
      </c>
      <c r="R111" s="104">
        <v>1286253</v>
      </c>
      <c r="S111" s="80"/>
      <c r="T111" s="80" t="s">
        <v>234</v>
      </c>
      <c r="U111" s="100" t="s">
        <v>312</v>
      </c>
      <c r="V111" s="100" t="s">
        <v>341</v>
      </c>
      <c r="W111" s="85">
        <v>120</v>
      </c>
      <c r="X111" s="85">
        <v>5</v>
      </c>
      <c r="Y111" s="77">
        <v>17</v>
      </c>
      <c r="Z111" s="85">
        <v>4</v>
      </c>
      <c r="AA111" s="77">
        <v>8</v>
      </c>
      <c r="AB111" s="77">
        <v>4</v>
      </c>
      <c r="AC111" s="85">
        <v>0</v>
      </c>
      <c r="AD111" s="77">
        <f>SUM(W111:AC111)</f>
        <v>158</v>
      </c>
      <c r="AE111" s="77" t="s">
        <v>569</v>
      </c>
      <c r="AF111" s="77" t="s">
        <v>569</v>
      </c>
      <c r="AG111" s="156" t="s">
        <v>612</v>
      </c>
      <c r="AH111" s="85">
        <v>48157671100</v>
      </c>
      <c r="AI111" s="192" t="s">
        <v>628</v>
      </c>
      <c r="AJ111" s="121">
        <v>0</v>
      </c>
      <c r="AK111" s="121">
        <v>7</v>
      </c>
      <c r="AL111" s="122">
        <v>3.6106457086177001E-3</v>
      </c>
      <c r="AM111" s="121">
        <v>17.7</v>
      </c>
      <c r="AN111" s="123">
        <v>0.97989999999999999</v>
      </c>
      <c r="DT111" s="76"/>
    </row>
    <row r="112" spans="1:124" s="76" customFormat="1" collapsed="1" x14ac:dyDescent="0.25">
      <c r="A112" s="103">
        <v>18047</v>
      </c>
      <c r="B112" s="100" t="s">
        <v>69</v>
      </c>
      <c r="C112" s="100" t="s">
        <v>255</v>
      </c>
      <c r="D112" s="100" t="s">
        <v>522</v>
      </c>
      <c r="E112" s="85" t="s">
        <v>234</v>
      </c>
      <c r="F112" s="85">
        <v>77477</v>
      </c>
      <c r="G112" s="100" t="s">
        <v>25</v>
      </c>
      <c r="H112" s="85">
        <v>6</v>
      </c>
      <c r="I112" s="100" t="s">
        <v>9</v>
      </c>
      <c r="J112" s="100"/>
      <c r="K112" s="100"/>
      <c r="L112" s="85"/>
      <c r="M112" s="100" t="s">
        <v>236</v>
      </c>
      <c r="N112" s="100">
        <v>55</v>
      </c>
      <c r="O112" s="100">
        <v>13</v>
      </c>
      <c r="P112" s="100">
        <v>68</v>
      </c>
      <c r="Q112" s="100" t="s">
        <v>7</v>
      </c>
      <c r="R112" s="104">
        <v>1500000</v>
      </c>
      <c r="S112" s="80"/>
      <c r="T112" s="80" t="s">
        <v>234</v>
      </c>
      <c r="U112" s="100" t="s">
        <v>312</v>
      </c>
      <c r="V112" s="100" t="s">
        <v>341</v>
      </c>
      <c r="W112" s="85">
        <v>120</v>
      </c>
      <c r="X112" s="85">
        <v>5</v>
      </c>
      <c r="Y112" s="77">
        <v>17</v>
      </c>
      <c r="Z112" s="85">
        <v>4</v>
      </c>
      <c r="AA112" s="77">
        <v>8</v>
      </c>
      <c r="AB112" s="77">
        <v>4</v>
      </c>
      <c r="AC112" s="85">
        <v>0</v>
      </c>
      <c r="AD112" s="77">
        <f t="shared" si="6"/>
        <v>158</v>
      </c>
      <c r="AE112" s="77" t="s">
        <v>569</v>
      </c>
      <c r="AF112" s="77" t="s">
        <v>569</v>
      </c>
      <c r="AG112" s="156" t="s">
        <v>612</v>
      </c>
      <c r="AH112" s="85">
        <v>48157671100</v>
      </c>
      <c r="AI112" s="192" t="s">
        <v>628</v>
      </c>
      <c r="AJ112" s="121">
        <v>0</v>
      </c>
      <c r="AK112" s="121">
        <v>7</v>
      </c>
      <c r="AL112" s="122">
        <v>3.6106457086177001E-3</v>
      </c>
      <c r="AM112" s="121">
        <v>17.7</v>
      </c>
      <c r="AN112" s="123">
        <v>0.97909999999999997</v>
      </c>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00"/>
      <c r="DG112" s="100"/>
      <c r="DH112" s="100"/>
      <c r="DI112" s="100"/>
      <c r="DJ112" s="100"/>
      <c r="DK112" s="100"/>
      <c r="DL112" s="100"/>
      <c r="DM112" s="100"/>
      <c r="DN112" s="100"/>
      <c r="DO112" s="100"/>
      <c r="DP112" s="100"/>
      <c r="DQ112" s="100"/>
      <c r="DR112" s="100"/>
      <c r="DS112" s="100"/>
      <c r="DT112" s="100"/>
    </row>
    <row r="113" spans="1:124" s="76" customFormat="1" x14ac:dyDescent="0.25">
      <c r="A113" s="103">
        <v>18043</v>
      </c>
      <c r="B113" s="100" t="s">
        <v>68</v>
      </c>
      <c r="C113" s="100" t="s">
        <v>255</v>
      </c>
      <c r="D113" s="100" t="s">
        <v>522</v>
      </c>
      <c r="E113" s="85" t="s">
        <v>234</v>
      </c>
      <c r="F113" s="85">
        <v>77477</v>
      </c>
      <c r="G113" s="100" t="s">
        <v>25</v>
      </c>
      <c r="H113" s="85">
        <v>6</v>
      </c>
      <c r="I113" s="100" t="s">
        <v>9</v>
      </c>
      <c r="J113" s="100"/>
      <c r="K113" s="100"/>
      <c r="L113" s="85"/>
      <c r="M113" s="100" t="s">
        <v>236</v>
      </c>
      <c r="N113" s="100">
        <v>95</v>
      </c>
      <c r="O113" s="100">
        <v>29</v>
      </c>
      <c r="P113" s="100">
        <v>124</v>
      </c>
      <c r="Q113" s="112" t="s">
        <v>278</v>
      </c>
      <c r="R113" s="113">
        <v>1500000</v>
      </c>
      <c r="S113" s="114"/>
      <c r="T113" s="114"/>
      <c r="U113" s="112" t="s">
        <v>440</v>
      </c>
      <c r="V113" s="112" t="s">
        <v>439</v>
      </c>
      <c r="W113" s="115">
        <v>120</v>
      </c>
      <c r="X113" s="115">
        <v>5</v>
      </c>
      <c r="Y113" s="116">
        <v>17</v>
      </c>
      <c r="Z113" s="115">
        <v>4</v>
      </c>
      <c r="AA113" s="116">
        <v>8</v>
      </c>
      <c r="AB113" s="116">
        <v>4</v>
      </c>
      <c r="AC113" s="115">
        <v>0</v>
      </c>
      <c r="AD113" s="116">
        <f t="shared" si="6"/>
        <v>158</v>
      </c>
      <c r="AE113" s="116"/>
      <c r="AF113" s="116"/>
      <c r="AG113" s="116" t="s">
        <v>612</v>
      </c>
      <c r="AH113" s="115">
        <v>48157671100</v>
      </c>
      <c r="AI113" s="205" t="s">
        <v>618</v>
      </c>
      <c r="AJ113" s="205"/>
      <c r="AK113" s="205"/>
      <c r="AL113" s="205"/>
      <c r="AM113" s="205"/>
      <c r="AN113" s="205"/>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100"/>
      <c r="DK113" s="100"/>
      <c r="DL113" s="100"/>
      <c r="DM113" s="100"/>
      <c r="DN113" s="100"/>
      <c r="DO113" s="100"/>
      <c r="DP113" s="100"/>
      <c r="DQ113" s="100"/>
      <c r="DR113" s="100"/>
      <c r="DS113" s="100"/>
    </row>
    <row r="114" spans="1:124" s="100" customFormat="1" x14ac:dyDescent="0.25">
      <c r="A114" s="103">
        <v>18159</v>
      </c>
      <c r="B114" s="100" t="s">
        <v>124</v>
      </c>
      <c r="C114" s="100" t="s">
        <v>511</v>
      </c>
      <c r="D114" s="100" t="s">
        <v>22</v>
      </c>
      <c r="E114" s="85" t="s">
        <v>234</v>
      </c>
      <c r="F114" s="85">
        <v>77044</v>
      </c>
      <c r="G114" s="100" t="s">
        <v>41</v>
      </c>
      <c r="H114" s="85">
        <v>6</v>
      </c>
      <c r="I114" s="100" t="s">
        <v>9</v>
      </c>
      <c r="L114" s="85"/>
      <c r="M114" s="100" t="s">
        <v>236</v>
      </c>
      <c r="N114" s="100">
        <v>91</v>
      </c>
      <c r="O114" s="100">
        <v>23</v>
      </c>
      <c r="P114" s="100">
        <v>114</v>
      </c>
      <c r="Q114" s="100" t="s">
        <v>7</v>
      </c>
      <c r="R114" s="104">
        <v>1500000</v>
      </c>
      <c r="S114" s="80"/>
      <c r="T114" s="80" t="s">
        <v>234</v>
      </c>
      <c r="U114" s="100" t="s">
        <v>437</v>
      </c>
      <c r="V114" s="100" t="s">
        <v>365</v>
      </c>
      <c r="W114" s="85">
        <v>120</v>
      </c>
      <c r="X114" s="85">
        <v>5</v>
      </c>
      <c r="Y114" s="77">
        <v>17</v>
      </c>
      <c r="Z114" s="85">
        <v>4</v>
      </c>
      <c r="AA114" s="77">
        <v>8</v>
      </c>
      <c r="AB114" s="77">
        <v>4</v>
      </c>
      <c r="AC114" s="85">
        <v>0</v>
      </c>
      <c r="AD114" s="77">
        <f>SUM(W114:AC114)</f>
        <v>158</v>
      </c>
      <c r="AE114" s="162" t="s">
        <v>569</v>
      </c>
      <c r="AF114" s="184" t="s">
        <v>569</v>
      </c>
      <c r="AG114" s="156" t="s">
        <v>612</v>
      </c>
      <c r="AH114" s="85">
        <v>48201232302</v>
      </c>
      <c r="AI114" s="192" t="s">
        <v>628</v>
      </c>
      <c r="AJ114" s="121">
        <v>0</v>
      </c>
      <c r="AK114" s="121">
        <v>7</v>
      </c>
      <c r="AL114" s="122">
        <v>1.1054177774941601E-2</v>
      </c>
      <c r="AM114" s="121">
        <v>12.3</v>
      </c>
      <c r="AN114" s="122"/>
    </row>
    <row r="115" spans="1:124" s="76" customFormat="1" collapsed="1" x14ac:dyDescent="0.25">
      <c r="A115" s="103">
        <v>18339</v>
      </c>
      <c r="B115" s="100" t="s">
        <v>199</v>
      </c>
      <c r="C115" s="100" t="s">
        <v>434</v>
      </c>
      <c r="D115" s="100" t="s">
        <v>105</v>
      </c>
      <c r="E115" s="85"/>
      <c r="F115" s="85">
        <v>77505</v>
      </c>
      <c r="G115" s="100" t="s">
        <v>41</v>
      </c>
      <c r="H115" s="85">
        <v>6</v>
      </c>
      <c r="I115" s="100" t="s">
        <v>9</v>
      </c>
      <c r="J115" s="100"/>
      <c r="K115" s="100"/>
      <c r="L115" s="85" t="s">
        <v>234</v>
      </c>
      <c r="M115" s="100" t="s">
        <v>236</v>
      </c>
      <c r="N115" s="100">
        <v>115</v>
      </c>
      <c r="O115" s="100">
        <v>53</v>
      </c>
      <c r="P115" s="100">
        <v>168</v>
      </c>
      <c r="Q115" s="112" t="s">
        <v>278</v>
      </c>
      <c r="R115" s="113">
        <v>1500000</v>
      </c>
      <c r="S115" s="114"/>
      <c r="T115" s="114" t="s">
        <v>234</v>
      </c>
      <c r="U115" s="112" t="s">
        <v>309</v>
      </c>
      <c r="V115" s="112" t="s">
        <v>362</v>
      </c>
      <c r="W115" s="115">
        <v>120</v>
      </c>
      <c r="X115" s="115">
        <v>5</v>
      </c>
      <c r="Y115" s="116">
        <v>17</v>
      </c>
      <c r="Z115" s="115">
        <v>4</v>
      </c>
      <c r="AA115" s="116">
        <v>8</v>
      </c>
      <c r="AB115" s="116">
        <v>4</v>
      </c>
      <c r="AC115" s="115">
        <v>0</v>
      </c>
      <c r="AD115" s="116">
        <f t="shared" si="6"/>
        <v>158</v>
      </c>
      <c r="AE115" s="116"/>
      <c r="AF115" s="116"/>
      <c r="AG115" s="116" t="s">
        <v>612</v>
      </c>
      <c r="AH115" s="115">
        <v>48201342100</v>
      </c>
      <c r="AI115" s="205" t="s">
        <v>618</v>
      </c>
      <c r="AJ115" s="205"/>
      <c r="AK115" s="205"/>
      <c r="AL115" s="205"/>
      <c r="AM115" s="205"/>
      <c r="AN115" s="205"/>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c r="DP115" s="100"/>
      <c r="DQ115" s="100"/>
      <c r="DR115" s="100"/>
      <c r="DS115" s="100"/>
      <c r="DT115" s="100"/>
    </row>
    <row r="116" spans="1:124" s="76" customFormat="1" x14ac:dyDescent="0.25">
      <c r="A116" s="103">
        <v>18009</v>
      </c>
      <c r="B116" s="100" t="s">
        <v>23</v>
      </c>
      <c r="C116" s="100" t="s">
        <v>510</v>
      </c>
      <c r="D116" s="100" t="s">
        <v>24</v>
      </c>
      <c r="E116" s="85"/>
      <c r="F116" s="85">
        <v>77471</v>
      </c>
      <c r="G116" s="100" t="s">
        <v>25</v>
      </c>
      <c r="H116" s="85">
        <v>6</v>
      </c>
      <c r="I116" s="100" t="s">
        <v>9</v>
      </c>
      <c r="J116" s="100"/>
      <c r="K116" s="100"/>
      <c r="L116" s="85"/>
      <c r="M116" s="100" t="s">
        <v>236</v>
      </c>
      <c r="N116" s="100">
        <v>112</v>
      </c>
      <c r="O116" s="100">
        <v>26</v>
      </c>
      <c r="P116" s="100">
        <v>138</v>
      </c>
      <c r="Q116" s="112" t="s">
        <v>278</v>
      </c>
      <c r="R116" s="113">
        <v>1499877</v>
      </c>
      <c r="S116" s="114"/>
      <c r="T116" s="114" t="s">
        <v>234</v>
      </c>
      <c r="U116" s="112" t="s">
        <v>311</v>
      </c>
      <c r="V116" s="112" t="s">
        <v>363</v>
      </c>
      <c r="W116" s="115">
        <v>120</v>
      </c>
      <c r="X116" s="115">
        <v>5</v>
      </c>
      <c r="Y116" s="116">
        <v>17</v>
      </c>
      <c r="Z116" s="115">
        <v>4</v>
      </c>
      <c r="AA116" s="116">
        <v>8</v>
      </c>
      <c r="AB116" s="116">
        <v>4</v>
      </c>
      <c r="AC116" s="115">
        <v>0</v>
      </c>
      <c r="AD116" s="116">
        <f>SUM(W116:AC116)</f>
        <v>158</v>
      </c>
      <c r="AE116" s="116"/>
      <c r="AF116" s="116"/>
      <c r="AG116" s="116"/>
      <c r="AH116" s="115">
        <v>48157675200</v>
      </c>
      <c r="AI116" s="205" t="s">
        <v>618</v>
      </c>
      <c r="AJ116" s="205"/>
      <c r="AK116" s="205"/>
      <c r="AL116" s="205"/>
      <c r="AM116" s="205"/>
      <c r="AN116" s="205"/>
      <c r="AO116" s="86"/>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c r="DP116" s="100"/>
      <c r="DQ116" s="100"/>
      <c r="DR116" s="100"/>
      <c r="DS116" s="100"/>
    </row>
    <row r="117" spans="1:124" s="100" customFormat="1" x14ac:dyDescent="0.25">
      <c r="A117" s="103">
        <v>18161</v>
      </c>
      <c r="B117" s="100" t="s">
        <v>125</v>
      </c>
      <c r="C117" s="100" t="s">
        <v>484</v>
      </c>
      <c r="D117" s="100" t="s">
        <v>22</v>
      </c>
      <c r="E117" s="85"/>
      <c r="F117" s="85">
        <v>77075</v>
      </c>
      <c r="G117" s="100" t="s">
        <v>41</v>
      </c>
      <c r="H117" s="85">
        <v>6</v>
      </c>
      <c r="I117" s="100" t="s">
        <v>9</v>
      </c>
      <c r="L117" s="85"/>
      <c r="M117" s="100" t="s">
        <v>236</v>
      </c>
      <c r="N117" s="100">
        <v>90</v>
      </c>
      <c r="O117" s="100">
        <v>24</v>
      </c>
      <c r="P117" s="100">
        <v>114</v>
      </c>
      <c r="Q117" s="112" t="s">
        <v>278</v>
      </c>
      <c r="R117" s="113">
        <v>1500000</v>
      </c>
      <c r="S117" s="114"/>
      <c r="T117" s="114" t="s">
        <v>234</v>
      </c>
      <c r="U117" s="112" t="s">
        <v>436</v>
      </c>
      <c r="V117" s="112" t="s">
        <v>365</v>
      </c>
      <c r="W117" s="115">
        <v>120</v>
      </c>
      <c r="X117" s="115">
        <v>5</v>
      </c>
      <c r="Y117" s="116">
        <v>17</v>
      </c>
      <c r="Z117" s="115">
        <v>4</v>
      </c>
      <c r="AA117" s="116">
        <v>8</v>
      </c>
      <c r="AB117" s="116">
        <v>4</v>
      </c>
      <c r="AC117" s="115">
        <v>0</v>
      </c>
      <c r="AD117" s="116">
        <f t="shared" si="6"/>
        <v>158</v>
      </c>
      <c r="AE117" s="116"/>
      <c r="AF117" s="116"/>
      <c r="AG117" s="116"/>
      <c r="AH117" s="115">
        <v>48201333901</v>
      </c>
      <c r="AI117" s="205" t="s">
        <v>618</v>
      </c>
      <c r="AJ117" s="205"/>
      <c r="AK117" s="205"/>
      <c r="AL117" s="205"/>
      <c r="AM117" s="205"/>
      <c r="AN117" s="205"/>
    </row>
    <row r="118" spans="1:124" s="100" customFormat="1" x14ac:dyDescent="0.25">
      <c r="A118" s="103">
        <v>18355</v>
      </c>
      <c r="B118" s="100" t="s">
        <v>433</v>
      </c>
      <c r="C118" s="100" t="s">
        <v>485</v>
      </c>
      <c r="D118" s="100" t="s">
        <v>22</v>
      </c>
      <c r="E118" s="85"/>
      <c r="F118" s="85">
        <v>77040</v>
      </c>
      <c r="G118" s="100" t="s">
        <v>41</v>
      </c>
      <c r="H118" s="85">
        <v>6</v>
      </c>
      <c r="I118" s="100" t="s">
        <v>9</v>
      </c>
      <c r="L118" s="85" t="s">
        <v>234</v>
      </c>
      <c r="M118" s="100" t="s">
        <v>236</v>
      </c>
      <c r="N118" s="100">
        <v>115</v>
      </c>
      <c r="O118" s="100">
        <v>35</v>
      </c>
      <c r="P118" s="100">
        <v>150</v>
      </c>
      <c r="Q118" s="100" t="s">
        <v>7</v>
      </c>
      <c r="R118" s="104">
        <v>1500000</v>
      </c>
      <c r="S118" s="80"/>
      <c r="T118" s="80" t="s">
        <v>234</v>
      </c>
      <c r="U118" s="100" t="s">
        <v>309</v>
      </c>
      <c r="V118" s="100" t="s">
        <v>362</v>
      </c>
      <c r="W118" s="85">
        <v>120</v>
      </c>
      <c r="X118" s="85">
        <v>5</v>
      </c>
      <c r="Y118" s="77">
        <v>17</v>
      </c>
      <c r="Z118" s="85">
        <v>4</v>
      </c>
      <c r="AA118" s="77">
        <v>8</v>
      </c>
      <c r="AB118" s="77">
        <v>4</v>
      </c>
      <c r="AC118" s="85">
        <v>0</v>
      </c>
      <c r="AD118" s="77">
        <f t="shared" si="6"/>
        <v>158</v>
      </c>
      <c r="AE118" s="189" t="s">
        <v>569</v>
      </c>
      <c r="AF118" s="77"/>
      <c r="AG118" s="156" t="s">
        <v>612</v>
      </c>
      <c r="AH118" s="85">
        <v>48201532300</v>
      </c>
      <c r="AI118" s="85"/>
      <c r="AJ118" s="121">
        <v>0</v>
      </c>
      <c r="AK118" s="121">
        <v>7</v>
      </c>
      <c r="AL118" s="122">
        <v>1.6061642075189401E-2</v>
      </c>
      <c r="AM118" s="121">
        <v>16.3</v>
      </c>
      <c r="AN118" s="123">
        <v>1.98</v>
      </c>
    </row>
    <row r="119" spans="1:124" s="76" customFormat="1" x14ac:dyDescent="0.25">
      <c r="A119" s="103">
        <v>18093</v>
      </c>
      <c r="B119" s="100" t="s">
        <v>97</v>
      </c>
      <c r="C119" s="100" t="s">
        <v>438</v>
      </c>
      <c r="D119" s="100" t="s">
        <v>22</v>
      </c>
      <c r="E119" s="85"/>
      <c r="F119" s="85">
        <v>77067</v>
      </c>
      <c r="G119" s="100" t="s">
        <v>41</v>
      </c>
      <c r="H119" s="85">
        <v>6</v>
      </c>
      <c r="I119" s="100" t="s">
        <v>9</v>
      </c>
      <c r="J119" s="100"/>
      <c r="K119" s="100"/>
      <c r="L119" s="85"/>
      <c r="M119" s="100" t="s">
        <v>236</v>
      </c>
      <c r="N119" s="100">
        <v>90</v>
      </c>
      <c r="O119" s="100">
        <v>36</v>
      </c>
      <c r="P119" s="100">
        <v>126</v>
      </c>
      <c r="Q119" s="100" t="s">
        <v>7</v>
      </c>
      <c r="R119" s="104">
        <v>1500000</v>
      </c>
      <c r="S119" s="80"/>
      <c r="T119" s="80" t="s">
        <v>234</v>
      </c>
      <c r="U119" s="100" t="s">
        <v>300</v>
      </c>
      <c r="V119" s="100" t="s">
        <v>357</v>
      </c>
      <c r="W119" s="85">
        <v>120</v>
      </c>
      <c r="X119" s="85">
        <v>5</v>
      </c>
      <c r="Y119" s="77">
        <v>17</v>
      </c>
      <c r="Z119" s="85">
        <v>4</v>
      </c>
      <c r="AA119" s="77">
        <v>8</v>
      </c>
      <c r="AB119" s="77">
        <v>4</v>
      </c>
      <c r="AC119" s="85">
        <v>0</v>
      </c>
      <c r="AD119" s="77">
        <f t="shared" si="6"/>
        <v>158</v>
      </c>
      <c r="AE119" s="77"/>
      <c r="AF119" s="77"/>
      <c r="AG119" s="156" t="s">
        <v>612</v>
      </c>
      <c r="AH119" s="85">
        <v>48201550500</v>
      </c>
      <c r="AI119" s="85"/>
      <c r="AJ119" s="121">
        <v>0</v>
      </c>
      <c r="AK119" s="121">
        <v>7</v>
      </c>
      <c r="AL119" s="122">
        <v>1.6061642075189401E-2</v>
      </c>
      <c r="AM119" s="121">
        <v>18.2</v>
      </c>
      <c r="AN119" s="122"/>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0"/>
      <c r="BR119" s="100"/>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c r="DB119" s="100"/>
      <c r="DC119" s="100"/>
      <c r="DD119" s="100"/>
      <c r="DE119" s="100"/>
      <c r="DF119" s="100"/>
      <c r="DG119" s="100"/>
      <c r="DH119" s="100"/>
      <c r="DI119" s="100"/>
      <c r="DJ119" s="100"/>
      <c r="DK119" s="100"/>
      <c r="DL119" s="100"/>
      <c r="DM119" s="100"/>
      <c r="DN119" s="100"/>
      <c r="DO119" s="100"/>
      <c r="DP119" s="100"/>
      <c r="DQ119" s="100"/>
      <c r="DR119" s="100"/>
      <c r="DS119" s="100"/>
      <c r="DT119" s="100"/>
    </row>
    <row r="120" spans="1:124" s="76" customFormat="1" x14ac:dyDescent="0.25">
      <c r="A120" s="103">
        <v>18383</v>
      </c>
      <c r="B120" s="100" t="s">
        <v>222</v>
      </c>
      <c r="C120" s="100" t="s">
        <v>487</v>
      </c>
      <c r="D120" s="100" t="s">
        <v>22</v>
      </c>
      <c r="E120" s="85"/>
      <c r="F120" s="85">
        <v>77049</v>
      </c>
      <c r="G120" s="100" t="s">
        <v>41</v>
      </c>
      <c r="H120" s="85">
        <v>6</v>
      </c>
      <c r="I120" s="100" t="s">
        <v>9</v>
      </c>
      <c r="J120" s="100"/>
      <c r="K120" s="100"/>
      <c r="L120" s="85"/>
      <c r="M120" s="100" t="s">
        <v>236</v>
      </c>
      <c r="N120" s="100">
        <v>96</v>
      </c>
      <c r="O120" s="100">
        <v>24</v>
      </c>
      <c r="P120" s="100">
        <v>120</v>
      </c>
      <c r="Q120" s="100" t="s">
        <v>7</v>
      </c>
      <c r="R120" s="104">
        <v>1500000</v>
      </c>
      <c r="S120" s="80"/>
      <c r="T120" s="80" t="s">
        <v>234</v>
      </c>
      <c r="U120" s="100" t="s">
        <v>314</v>
      </c>
      <c r="V120" s="100" t="s">
        <v>349</v>
      </c>
      <c r="W120" s="85">
        <v>120</v>
      </c>
      <c r="X120" s="85">
        <v>5</v>
      </c>
      <c r="Y120" s="77">
        <v>17</v>
      </c>
      <c r="Z120" s="85">
        <v>4</v>
      </c>
      <c r="AA120" s="77">
        <v>8</v>
      </c>
      <c r="AB120" s="77">
        <v>4</v>
      </c>
      <c r="AC120" s="85">
        <v>0</v>
      </c>
      <c r="AD120" s="77">
        <f t="shared" si="6"/>
        <v>158</v>
      </c>
      <c r="AE120" s="77"/>
      <c r="AF120" s="77"/>
      <c r="AG120" s="77"/>
      <c r="AH120" s="85">
        <v>48201232401</v>
      </c>
      <c r="AI120" s="85"/>
      <c r="AJ120" s="121">
        <v>0</v>
      </c>
      <c r="AK120" s="121">
        <v>7</v>
      </c>
      <c r="AL120" s="122">
        <v>1.6061642075189401E-2</v>
      </c>
      <c r="AM120" s="121">
        <v>18.399999999999999</v>
      </c>
      <c r="AN120" s="122"/>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0"/>
      <c r="DK120" s="100"/>
      <c r="DL120" s="100"/>
      <c r="DM120" s="100"/>
      <c r="DN120" s="100"/>
      <c r="DO120" s="100"/>
      <c r="DP120" s="100"/>
      <c r="DQ120" s="100"/>
      <c r="DR120" s="100"/>
      <c r="DS120" s="100"/>
      <c r="DT120" s="100"/>
    </row>
    <row r="121" spans="1:124" s="100" customFormat="1" x14ac:dyDescent="0.25">
      <c r="A121" s="103">
        <v>18382</v>
      </c>
      <c r="B121" s="100" t="s">
        <v>221</v>
      </c>
      <c r="C121" s="100" t="s">
        <v>486</v>
      </c>
      <c r="D121" s="100" t="s">
        <v>22</v>
      </c>
      <c r="E121" s="85"/>
      <c r="F121" s="85">
        <v>77498</v>
      </c>
      <c r="G121" s="100" t="s">
        <v>25</v>
      </c>
      <c r="H121" s="85">
        <v>6</v>
      </c>
      <c r="I121" s="100" t="s">
        <v>9</v>
      </c>
      <c r="L121" s="85"/>
      <c r="M121" s="100" t="s">
        <v>236</v>
      </c>
      <c r="N121" s="100">
        <v>96</v>
      </c>
      <c r="O121" s="100">
        <v>24</v>
      </c>
      <c r="P121" s="100">
        <v>120</v>
      </c>
      <c r="Q121" s="100" t="s">
        <v>7</v>
      </c>
      <c r="R121" s="104">
        <v>1500000</v>
      </c>
      <c r="S121" s="80"/>
      <c r="T121" s="80" t="s">
        <v>234</v>
      </c>
      <c r="U121" s="100" t="s">
        <v>314</v>
      </c>
      <c r="V121" s="100" t="s">
        <v>349</v>
      </c>
      <c r="W121" s="85">
        <v>120</v>
      </c>
      <c r="X121" s="85">
        <v>5</v>
      </c>
      <c r="Y121" s="77">
        <v>17</v>
      </c>
      <c r="Z121" s="85">
        <v>4</v>
      </c>
      <c r="AA121" s="77">
        <v>8</v>
      </c>
      <c r="AB121" s="77">
        <v>4</v>
      </c>
      <c r="AC121" s="85">
        <v>0</v>
      </c>
      <c r="AD121" s="77">
        <f t="shared" si="6"/>
        <v>158</v>
      </c>
      <c r="AE121" s="77"/>
      <c r="AF121" s="77"/>
      <c r="AG121" s="77"/>
      <c r="AH121" s="85">
        <v>48157672400</v>
      </c>
      <c r="AI121" s="85"/>
      <c r="AJ121" s="121">
        <v>0</v>
      </c>
      <c r="AK121" s="121">
        <v>7</v>
      </c>
      <c r="AL121" s="122">
        <v>1.6061642075189401E-2</v>
      </c>
      <c r="AM121" s="121">
        <v>19.100000000000001</v>
      </c>
      <c r="AN121" s="122"/>
    </row>
    <row r="122" spans="1:124" s="76" customFormat="1" x14ac:dyDescent="0.25">
      <c r="A122" s="103">
        <v>18338</v>
      </c>
      <c r="B122" s="100" t="s">
        <v>198</v>
      </c>
      <c r="C122" s="100" t="s">
        <v>512</v>
      </c>
      <c r="D122" s="100" t="s">
        <v>22</v>
      </c>
      <c r="E122" s="85"/>
      <c r="F122" s="85">
        <v>77060</v>
      </c>
      <c r="G122" s="100" t="s">
        <v>41</v>
      </c>
      <c r="H122" s="85">
        <v>6</v>
      </c>
      <c r="I122" s="100" t="s">
        <v>9</v>
      </c>
      <c r="J122" s="100"/>
      <c r="K122" s="100"/>
      <c r="L122" s="85"/>
      <c r="M122" s="100" t="s">
        <v>236</v>
      </c>
      <c r="N122" s="100">
        <v>102</v>
      </c>
      <c r="O122" s="100">
        <v>18</v>
      </c>
      <c r="P122" s="100">
        <v>120</v>
      </c>
      <c r="Q122" s="100" t="s">
        <v>7</v>
      </c>
      <c r="R122" s="104">
        <v>1500000</v>
      </c>
      <c r="S122" s="80"/>
      <c r="T122" s="80" t="s">
        <v>234</v>
      </c>
      <c r="U122" s="100" t="s">
        <v>317</v>
      </c>
      <c r="V122" s="100" t="s">
        <v>322</v>
      </c>
      <c r="W122" s="85">
        <v>113</v>
      </c>
      <c r="X122" s="85">
        <v>5</v>
      </c>
      <c r="Y122" s="77">
        <v>17</v>
      </c>
      <c r="Z122" s="85">
        <v>4</v>
      </c>
      <c r="AA122" s="77">
        <v>8</v>
      </c>
      <c r="AB122" s="77">
        <v>4</v>
      </c>
      <c r="AC122" s="85">
        <v>7</v>
      </c>
      <c r="AD122" s="77">
        <f t="shared" si="6"/>
        <v>158</v>
      </c>
      <c r="AE122" s="77"/>
      <c r="AF122" s="77"/>
      <c r="AG122" s="77"/>
      <c r="AH122" s="85">
        <v>48201240600</v>
      </c>
      <c r="AI122" s="85"/>
      <c r="AJ122" s="121">
        <v>0</v>
      </c>
      <c r="AK122" s="121">
        <v>7</v>
      </c>
      <c r="AL122" s="122">
        <v>1.6061642075189401E-2</v>
      </c>
      <c r="AM122" s="121">
        <v>43.4</v>
      </c>
      <c r="AN122" s="122"/>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c r="DB122" s="100"/>
      <c r="DC122" s="100"/>
      <c r="DD122" s="100"/>
      <c r="DE122" s="100"/>
      <c r="DF122" s="100"/>
      <c r="DG122" s="100"/>
      <c r="DH122" s="100"/>
      <c r="DI122" s="100"/>
      <c r="DJ122" s="100"/>
      <c r="DK122" s="100"/>
      <c r="DL122" s="100"/>
      <c r="DM122" s="100"/>
      <c r="DN122" s="100"/>
      <c r="DO122" s="100"/>
      <c r="DP122" s="100"/>
      <c r="DQ122" s="100"/>
      <c r="DR122" s="100"/>
      <c r="DS122" s="100"/>
      <c r="DT122" s="100"/>
    </row>
    <row r="123" spans="1:124" s="76" customFormat="1" x14ac:dyDescent="0.25">
      <c r="A123" s="103">
        <v>18218</v>
      </c>
      <c r="B123" s="100" t="s">
        <v>140</v>
      </c>
      <c r="C123" s="100" t="s">
        <v>509</v>
      </c>
      <c r="D123" s="100" t="s">
        <v>22</v>
      </c>
      <c r="E123" s="85" t="s">
        <v>234</v>
      </c>
      <c r="F123" s="85">
        <v>77064</v>
      </c>
      <c r="G123" s="100" t="s">
        <v>41</v>
      </c>
      <c r="H123" s="85">
        <v>6</v>
      </c>
      <c r="I123" s="100" t="s">
        <v>9</v>
      </c>
      <c r="J123" s="100"/>
      <c r="K123" s="100"/>
      <c r="L123" s="85"/>
      <c r="M123" s="100" t="s">
        <v>236</v>
      </c>
      <c r="N123" s="100">
        <v>119</v>
      </c>
      <c r="O123" s="100">
        <v>101</v>
      </c>
      <c r="P123" s="100">
        <v>220</v>
      </c>
      <c r="Q123" s="100" t="s">
        <v>7</v>
      </c>
      <c r="R123" s="104">
        <v>1500000</v>
      </c>
      <c r="S123" s="80"/>
      <c r="T123" s="80"/>
      <c r="U123" s="100" t="s">
        <v>425</v>
      </c>
      <c r="V123" s="100" t="s">
        <v>424</v>
      </c>
      <c r="W123" s="85">
        <v>118</v>
      </c>
      <c r="X123" s="85">
        <v>0</v>
      </c>
      <c r="Y123" s="77">
        <v>0</v>
      </c>
      <c r="Z123" s="85">
        <v>4</v>
      </c>
      <c r="AA123" s="77">
        <v>8</v>
      </c>
      <c r="AB123" s="77">
        <v>0</v>
      </c>
      <c r="AC123" s="85">
        <v>0</v>
      </c>
      <c r="AD123" s="77">
        <f>SUM(W123:AC123)</f>
        <v>130</v>
      </c>
      <c r="AE123" s="77"/>
      <c r="AF123" s="77"/>
      <c r="AG123" s="77"/>
      <c r="AH123" s="85">
        <v>48201552500</v>
      </c>
      <c r="AI123" s="85"/>
      <c r="AJ123" s="85"/>
      <c r="AK123" s="85"/>
      <c r="AL123" s="85"/>
      <c r="AM123" s="85"/>
      <c r="AN123" s="85"/>
      <c r="AO123" s="85"/>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0"/>
      <c r="DJ123" s="100"/>
      <c r="DK123" s="100"/>
      <c r="DL123" s="100"/>
      <c r="DM123" s="100"/>
      <c r="DN123" s="100"/>
      <c r="DO123" s="100"/>
      <c r="DP123" s="100"/>
      <c r="DQ123" s="100"/>
      <c r="DR123" s="100"/>
      <c r="DS123" s="100"/>
      <c r="DT123" s="100"/>
    </row>
    <row r="124" spans="1:124" s="100" customFormat="1" x14ac:dyDescent="0.25">
      <c r="A124" s="103">
        <v>18327</v>
      </c>
      <c r="B124" s="100" t="s">
        <v>195</v>
      </c>
      <c r="C124" s="100" t="s">
        <v>441</v>
      </c>
      <c r="D124" s="100" t="s">
        <v>22</v>
      </c>
      <c r="E124" s="85"/>
      <c r="F124" s="85">
        <v>77003</v>
      </c>
      <c r="G124" s="100" t="s">
        <v>41</v>
      </c>
      <c r="H124" s="85">
        <v>6</v>
      </c>
      <c r="I124" s="100" t="s">
        <v>9</v>
      </c>
      <c r="L124" s="85"/>
      <c r="M124" s="100" t="s">
        <v>236</v>
      </c>
      <c r="N124" s="100">
        <v>76</v>
      </c>
      <c r="O124" s="100">
        <v>4</v>
      </c>
      <c r="P124" s="100">
        <v>80</v>
      </c>
      <c r="Q124" s="100" t="s">
        <v>7</v>
      </c>
      <c r="R124" s="104">
        <v>1500000</v>
      </c>
      <c r="S124" s="80"/>
      <c r="T124" s="80" t="s">
        <v>234</v>
      </c>
      <c r="U124" s="100" t="s">
        <v>431</v>
      </c>
      <c r="V124" s="100" t="s">
        <v>366</v>
      </c>
      <c r="W124" s="85">
        <v>122</v>
      </c>
      <c r="X124" s="85">
        <v>5</v>
      </c>
      <c r="Y124" s="77">
        <v>17</v>
      </c>
      <c r="Z124" s="85">
        <v>4</v>
      </c>
      <c r="AA124" s="77">
        <v>8</v>
      </c>
      <c r="AB124" s="77">
        <v>4</v>
      </c>
      <c r="AC124" s="85">
        <v>0</v>
      </c>
      <c r="AD124" s="77">
        <f>SUM(W124:AC124)</f>
        <v>160</v>
      </c>
      <c r="AF124" s="142"/>
      <c r="AG124" s="157" t="s">
        <v>612</v>
      </c>
      <c r="AH124" s="142">
        <v>48201310200</v>
      </c>
      <c r="AI124" s="226" t="s">
        <v>577</v>
      </c>
      <c r="AJ124" s="226"/>
      <c r="AK124" s="226"/>
      <c r="AL124" s="226"/>
      <c r="AM124" s="226"/>
      <c r="AN124" s="226"/>
      <c r="AO124" s="85"/>
      <c r="DT124" s="76"/>
    </row>
    <row r="125" spans="1:124" s="76" customFormat="1" x14ac:dyDescent="0.25">
      <c r="A125" s="103">
        <v>18354</v>
      </c>
      <c r="B125" s="100" t="s">
        <v>203</v>
      </c>
      <c r="C125" s="100" t="s">
        <v>256</v>
      </c>
      <c r="D125" s="100" t="s">
        <v>22</v>
      </c>
      <c r="E125" s="85"/>
      <c r="F125" s="85">
        <v>77040</v>
      </c>
      <c r="G125" s="100" t="s">
        <v>41</v>
      </c>
      <c r="H125" s="85">
        <v>6</v>
      </c>
      <c r="I125" s="100" t="s">
        <v>9</v>
      </c>
      <c r="J125" s="100"/>
      <c r="K125" s="100"/>
      <c r="L125" s="85" t="s">
        <v>234</v>
      </c>
      <c r="M125" s="100" t="s">
        <v>236</v>
      </c>
      <c r="N125" s="100">
        <v>115</v>
      </c>
      <c r="O125" s="100">
        <v>35</v>
      </c>
      <c r="P125" s="100">
        <v>150</v>
      </c>
      <c r="Q125" s="100" t="s">
        <v>7</v>
      </c>
      <c r="R125" s="104">
        <v>1500000</v>
      </c>
      <c r="S125" s="80"/>
      <c r="T125" s="80" t="s">
        <v>234</v>
      </c>
      <c r="U125" s="100" t="s">
        <v>309</v>
      </c>
      <c r="V125" s="100" t="s">
        <v>362</v>
      </c>
      <c r="W125" s="85">
        <v>120</v>
      </c>
      <c r="X125" s="85">
        <v>5</v>
      </c>
      <c r="Y125" s="77">
        <v>17</v>
      </c>
      <c r="Z125" s="85">
        <v>4</v>
      </c>
      <c r="AA125" s="77">
        <v>8</v>
      </c>
      <c r="AB125" s="77">
        <v>4</v>
      </c>
      <c r="AC125" s="85">
        <v>0</v>
      </c>
      <c r="AD125" s="77">
        <f>SUM(W125:AC125)</f>
        <v>158</v>
      </c>
      <c r="AF125" s="142"/>
      <c r="AG125" s="157" t="s">
        <v>612</v>
      </c>
      <c r="AH125" s="142">
        <v>48201532300</v>
      </c>
      <c r="AI125" s="226" t="s">
        <v>579</v>
      </c>
      <c r="AJ125" s="226"/>
      <c r="AK125" s="226"/>
      <c r="AL125" s="226"/>
      <c r="AM125" s="226"/>
      <c r="AN125" s="226"/>
      <c r="AP125" s="100"/>
      <c r="AQ125" s="100"/>
      <c r="AR125" s="100"/>
      <c r="AS125" s="100"/>
      <c r="AT125" s="100"/>
      <c r="AU125" s="100"/>
      <c r="AV125" s="100"/>
      <c r="AW125" s="100"/>
      <c r="AX125" s="100"/>
      <c r="AY125" s="100"/>
      <c r="AZ125" s="100"/>
      <c r="BA125" s="100"/>
      <c r="BB125" s="100"/>
      <c r="BC125" s="100"/>
      <c r="BD125" s="100"/>
      <c r="BE125" s="100"/>
      <c r="BF125" s="100"/>
      <c r="BG125" s="100"/>
      <c r="BH125" s="100"/>
      <c r="BI125" s="100"/>
      <c r="BJ125" s="100"/>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c r="CN125" s="100"/>
      <c r="CO125" s="100"/>
      <c r="CP125" s="100"/>
      <c r="CQ125" s="100"/>
      <c r="CR125" s="100"/>
      <c r="CS125" s="100"/>
      <c r="CT125" s="100"/>
      <c r="CU125" s="100"/>
      <c r="CV125" s="100"/>
      <c r="CW125" s="100"/>
      <c r="CX125" s="100"/>
      <c r="CY125" s="100"/>
      <c r="CZ125" s="100"/>
      <c r="DA125" s="100"/>
      <c r="DB125" s="100"/>
      <c r="DC125" s="100"/>
      <c r="DD125" s="100"/>
      <c r="DE125" s="100"/>
      <c r="DF125" s="100"/>
      <c r="DG125" s="100"/>
      <c r="DH125" s="100"/>
      <c r="DI125" s="100"/>
      <c r="DJ125" s="100"/>
      <c r="DK125" s="100"/>
      <c r="DL125" s="100"/>
      <c r="DM125" s="100"/>
      <c r="DN125" s="100"/>
      <c r="DO125" s="100"/>
      <c r="DP125" s="100"/>
      <c r="DQ125" s="100"/>
      <c r="DR125" s="100"/>
      <c r="DS125" s="100"/>
      <c r="DT125" s="100"/>
    </row>
    <row r="126" spans="1:124" s="76" customFormat="1" x14ac:dyDescent="0.25">
      <c r="A126" s="103">
        <v>18337</v>
      </c>
      <c r="B126" s="100" t="s">
        <v>430</v>
      </c>
      <c r="C126" s="100" t="s">
        <v>429</v>
      </c>
      <c r="D126" s="100" t="s">
        <v>22</v>
      </c>
      <c r="E126" s="85"/>
      <c r="F126" s="85">
        <v>77009</v>
      </c>
      <c r="G126" s="100" t="s">
        <v>41</v>
      </c>
      <c r="H126" s="85">
        <v>6</v>
      </c>
      <c r="I126" s="100" t="s">
        <v>9</v>
      </c>
      <c r="J126" s="100"/>
      <c r="K126" s="100"/>
      <c r="L126" s="85"/>
      <c r="M126" s="100" t="s">
        <v>236</v>
      </c>
      <c r="N126" s="100">
        <v>90</v>
      </c>
      <c r="O126" s="100">
        <v>56</v>
      </c>
      <c r="P126" s="100">
        <v>146</v>
      </c>
      <c r="Q126" s="100" t="s">
        <v>7</v>
      </c>
      <c r="R126" s="104">
        <v>1500000</v>
      </c>
      <c r="S126" s="80"/>
      <c r="T126" s="80" t="s">
        <v>234</v>
      </c>
      <c r="U126" s="100" t="s">
        <v>307</v>
      </c>
      <c r="V126" s="100" t="s">
        <v>360</v>
      </c>
      <c r="W126" s="85">
        <v>118</v>
      </c>
      <c r="X126" s="85">
        <v>5</v>
      </c>
      <c r="Y126" s="77">
        <v>17</v>
      </c>
      <c r="Z126" s="85">
        <v>4</v>
      </c>
      <c r="AA126" s="77">
        <v>8</v>
      </c>
      <c r="AB126" s="77">
        <v>4</v>
      </c>
      <c r="AC126" s="85">
        <v>0</v>
      </c>
      <c r="AD126" s="77">
        <f>SUM(W126:AC126)</f>
        <v>156</v>
      </c>
      <c r="AF126" s="142"/>
      <c r="AG126" s="157" t="s">
        <v>569</v>
      </c>
      <c r="AH126" s="142">
        <v>48201210600</v>
      </c>
      <c r="AI126" s="226" t="s">
        <v>578</v>
      </c>
      <c r="AJ126" s="226"/>
      <c r="AK126" s="226"/>
      <c r="AL126" s="226"/>
      <c r="AM126" s="226"/>
      <c r="AN126" s="226"/>
      <c r="AP126" s="100"/>
      <c r="AQ126" s="100"/>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0"/>
      <c r="CY126" s="100"/>
      <c r="CZ126" s="100"/>
      <c r="DA126" s="100"/>
      <c r="DB126" s="100"/>
      <c r="DC126" s="100"/>
      <c r="DD126" s="100"/>
      <c r="DE126" s="100"/>
      <c r="DF126" s="100"/>
      <c r="DG126" s="100"/>
      <c r="DH126" s="100"/>
      <c r="DI126" s="100"/>
      <c r="DJ126" s="100"/>
      <c r="DK126" s="100"/>
      <c r="DL126" s="100"/>
      <c r="DM126" s="100"/>
      <c r="DN126" s="100"/>
      <c r="DO126" s="100"/>
      <c r="DP126" s="100"/>
      <c r="DQ126" s="100"/>
      <c r="DR126" s="100"/>
      <c r="DS126" s="100"/>
      <c r="DT126" s="100"/>
    </row>
    <row r="127" spans="1:124" s="76" customFormat="1" ht="12.75" collapsed="1" x14ac:dyDescent="0.2">
      <c r="A127" s="87" t="s">
        <v>565</v>
      </c>
      <c r="B127" s="88"/>
      <c r="C127" s="89">
        <v>13587011.07</v>
      </c>
      <c r="D127" s="119" t="s">
        <v>586</v>
      </c>
      <c r="E127" s="77"/>
      <c r="F127" s="77"/>
      <c r="H127" s="77"/>
      <c r="I127" s="101"/>
      <c r="L127" s="77"/>
      <c r="Q127" s="91" t="s">
        <v>232</v>
      </c>
      <c r="R127" s="92">
        <f>SUM(R104:R126)</f>
        <v>34244679</v>
      </c>
      <c r="S127" s="93"/>
      <c r="T127" s="92"/>
      <c r="U127" s="94"/>
      <c r="W127" s="77"/>
      <c r="X127" s="77"/>
      <c r="Y127" s="77"/>
      <c r="Z127" s="77"/>
      <c r="AA127" s="77"/>
      <c r="AB127" s="77"/>
      <c r="AC127" s="77"/>
      <c r="AD127" s="77"/>
      <c r="AE127" s="77"/>
      <c r="AF127" s="77"/>
      <c r="AG127" s="77"/>
      <c r="AH127" s="77"/>
      <c r="AI127" s="77"/>
      <c r="AJ127" s="77"/>
      <c r="AK127" s="77"/>
      <c r="AL127" s="77"/>
      <c r="AM127" s="77"/>
      <c r="AN127" s="77"/>
      <c r="AO127" s="77"/>
    </row>
    <row r="128" spans="1:124" s="100" customFormat="1" x14ac:dyDescent="0.25">
      <c r="A128" s="103"/>
      <c r="E128" s="85"/>
      <c r="F128" s="85"/>
      <c r="H128" s="85"/>
      <c r="L128" s="85"/>
      <c r="R128" s="104"/>
      <c r="S128" s="80"/>
      <c r="T128" s="80"/>
      <c r="W128" s="85"/>
      <c r="X128" s="85"/>
      <c r="Y128" s="77"/>
      <c r="Z128" s="85"/>
      <c r="AA128" s="77"/>
      <c r="AB128" s="77"/>
      <c r="AC128" s="85"/>
      <c r="AD128" s="77"/>
      <c r="AE128" s="77"/>
      <c r="AF128" s="77"/>
      <c r="AG128" s="77"/>
      <c r="AH128" s="85"/>
      <c r="AI128" s="85"/>
      <c r="AJ128" s="85"/>
      <c r="AK128" s="85"/>
      <c r="AL128" s="85"/>
      <c r="AM128" s="85"/>
      <c r="AN128" s="85"/>
      <c r="AO128" s="85"/>
    </row>
    <row r="129" spans="1:124" s="100" customFormat="1" x14ac:dyDescent="0.25">
      <c r="A129" s="124" t="s">
        <v>259</v>
      </c>
      <c r="E129" s="85"/>
      <c r="F129" s="85"/>
      <c r="H129" s="85"/>
      <c r="L129" s="85"/>
      <c r="R129" s="104"/>
      <c r="S129" s="80"/>
      <c r="T129" s="80"/>
      <c r="W129" s="85"/>
      <c r="X129" s="85"/>
      <c r="Y129" s="77"/>
      <c r="Z129" s="85"/>
      <c r="AA129" s="77"/>
      <c r="AB129" s="77"/>
      <c r="AC129" s="85"/>
      <c r="AD129" s="77"/>
      <c r="AE129" s="77"/>
      <c r="AF129" s="77"/>
      <c r="AG129" s="77"/>
      <c r="AH129" s="85"/>
      <c r="AI129" s="85"/>
      <c r="AJ129" s="85"/>
      <c r="AK129" s="85"/>
      <c r="AL129" s="85"/>
      <c r="AM129" s="85"/>
      <c r="AN129" s="85"/>
      <c r="AO129" s="85"/>
    </row>
    <row r="130" spans="1:124" s="76" customFormat="1" x14ac:dyDescent="0.25">
      <c r="A130" s="103">
        <v>18245</v>
      </c>
      <c r="B130" s="100" t="s">
        <v>443</v>
      </c>
      <c r="C130" s="100" t="s">
        <v>490</v>
      </c>
      <c r="D130" s="100" t="s">
        <v>45</v>
      </c>
      <c r="E130" s="85"/>
      <c r="F130" s="85">
        <v>78644</v>
      </c>
      <c r="G130" s="100" t="s">
        <v>46</v>
      </c>
      <c r="H130" s="85">
        <v>7</v>
      </c>
      <c r="I130" s="100" t="s">
        <v>33</v>
      </c>
      <c r="J130" s="100"/>
      <c r="K130" s="100"/>
      <c r="L130" s="85"/>
      <c r="M130" s="100" t="s">
        <v>236</v>
      </c>
      <c r="N130" s="100">
        <v>40</v>
      </c>
      <c r="O130" s="100">
        <v>8</v>
      </c>
      <c r="P130" s="100">
        <v>48</v>
      </c>
      <c r="Q130" s="100" t="s">
        <v>7</v>
      </c>
      <c r="R130" s="104">
        <v>500000</v>
      </c>
      <c r="S130" s="80"/>
      <c r="T130" s="80" t="s">
        <v>234</v>
      </c>
      <c r="U130" s="100" t="s">
        <v>318</v>
      </c>
      <c r="V130" s="100" t="s">
        <v>369</v>
      </c>
      <c r="W130" s="85">
        <v>120</v>
      </c>
      <c r="X130" s="85">
        <v>5</v>
      </c>
      <c r="Y130" s="77">
        <v>17</v>
      </c>
      <c r="Z130" s="85">
        <v>4</v>
      </c>
      <c r="AA130" s="77">
        <v>8</v>
      </c>
      <c r="AB130" s="77">
        <v>4</v>
      </c>
      <c r="AC130" s="85">
        <v>0</v>
      </c>
      <c r="AD130" s="77">
        <f>SUM(W130:AC130)</f>
        <v>158</v>
      </c>
      <c r="AE130" s="77" t="s">
        <v>569</v>
      </c>
      <c r="AF130" s="77" t="s">
        <v>569</v>
      </c>
      <c r="AG130" s="156" t="s">
        <v>612</v>
      </c>
      <c r="AH130" s="85">
        <v>48055960300</v>
      </c>
      <c r="AI130" s="192" t="s">
        <v>628</v>
      </c>
      <c r="AJ130" s="85">
        <v>0</v>
      </c>
      <c r="AK130" s="85">
        <v>7</v>
      </c>
      <c r="AL130" s="85">
        <v>1.3444351080895299E-2</v>
      </c>
      <c r="AM130" s="85">
        <v>12.5</v>
      </c>
      <c r="AN130" s="121">
        <v>2.76</v>
      </c>
      <c r="AO130" s="85"/>
      <c r="AP130" s="100"/>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c r="CN130" s="100"/>
      <c r="CO130" s="100"/>
      <c r="CP130" s="100"/>
      <c r="CQ130" s="100"/>
      <c r="CR130" s="100"/>
      <c r="CS130" s="100"/>
      <c r="CT130" s="100"/>
      <c r="CU130" s="100"/>
      <c r="CV130" s="100"/>
      <c r="CW130" s="100"/>
      <c r="CX130" s="100"/>
      <c r="CY130" s="100"/>
      <c r="CZ130" s="100"/>
      <c r="DA130" s="100"/>
      <c r="DB130" s="100"/>
      <c r="DC130" s="100"/>
      <c r="DD130" s="100"/>
      <c r="DE130" s="100"/>
      <c r="DF130" s="100"/>
      <c r="DG130" s="100"/>
      <c r="DH130" s="100"/>
      <c r="DI130" s="100"/>
      <c r="DJ130" s="100"/>
      <c r="DK130" s="100"/>
      <c r="DL130" s="100"/>
      <c r="DM130" s="100"/>
      <c r="DN130" s="100"/>
      <c r="DO130" s="100"/>
      <c r="DP130" s="100"/>
      <c r="DQ130" s="100"/>
      <c r="DR130" s="100"/>
      <c r="DS130" s="100"/>
      <c r="DT130" s="100"/>
    </row>
    <row r="131" spans="1:124" s="105" customFormat="1" x14ac:dyDescent="0.25">
      <c r="A131" s="103">
        <v>18026</v>
      </c>
      <c r="B131" s="105" t="s">
        <v>44</v>
      </c>
      <c r="C131" s="105" t="s">
        <v>489</v>
      </c>
      <c r="D131" s="105" t="s">
        <v>45</v>
      </c>
      <c r="E131" s="86"/>
      <c r="F131" s="86">
        <v>78644</v>
      </c>
      <c r="G131" s="105" t="s">
        <v>46</v>
      </c>
      <c r="H131" s="86">
        <v>7</v>
      </c>
      <c r="I131" s="105" t="s">
        <v>33</v>
      </c>
      <c r="L131" s="86"/>
      <c r="M131" s="105" t="s">
        <v>236</v>
      </c>
      <c r="N131" s="105">
        <v>30</v>
      </c>
      <c r="O131" s="105">
        <v>18</v>
      </c>
      <c r="P131" s="105">
        <v>48</v>
      </c>
      <c r="Q131" s="105" t="s">
        <v>278</v>
      </c>
      <c r="R131" s="106">
        <v>500000</v>
      </c>
      <c r="S131" s="107"/>
      <c r="T131" s="107" t="s">
        <v>234</v>
      </c>
      <c r="U131" s="105" t="s">
        <v>444</v>
      </c>
      <c r="V131" s="105" t="s">
        <v>368</v>
      </c>
      <c r="W131" s="86">
        <v>120</v>
      </c>
      <c r="X131" s="86">
        <v>5</v>
      </c>
      <c r="Y131" s="83">
        <v>17</v>
      </c>
      <c r="Z131" s="86">
        <v>4</v>
      </c>
      <c r="AA131" s="83">
        <v>8</v>
      </c>
      <c r="AB131" s="83">
        <v>4</v>
      </c>
      <c r="AC131" s="86">
        <v>0</v>
      </c>
      <c r="AD131" s="83">
        <f>SUM(W131:AC131)</f>
        <v>158</v>
      </c>
      <c r="AE131" s="83" t="s">
        <v>569</v>
      </c>
      <c r="AF131" s="83" t="s">
        <v>569</v>
      </c>
      <c r="AG131" s="83" t="s">
        <v>569</v>
      </c>
      <c r="AH131" s="86">
        <v>48055960300</v>
      </c>
      <c r="AI131" s="160"/>
      <c r="AJ131" s="86">
        <v>0</v>
      </c>
      <c r="AK131" s="86">
        <v>7</v>
      </c>
      <c r="AL131" s="86">
        <v>1.3444351080895299E-2</v>
      </c>
      <c r="AM131" s="86">
        <v>12.5</v>
      </c>
      <c r="AN131" s="123">
        <v>1.95</v>
      </c>
      <c r="AO131" s="86"/>
      <c r="DT131" s="102"/>
    </row>
    <row r="132" spans="1:124" s="76" customFormat="1" ht="12.75" x14ac:dyDescent="0.2">
      <c r="A132" s="87" t="s">
        <v>565</v>
      </c>
      <c r="B132" s="88"/>
      <c r="C132" s="89">
        <v>500000</v>
      </c>
      <c r="D132" s="119"/>
      <c r="E132" s="77"/>
      <c r="F132" s="77"/>
      <c r="H132" s="77"/>
      <c r="I132" s="101"/>
      <c r="L132" s="77"/>
      <c r="Q132" s="91" t="s">
        <v>232</v>
      </c>
      <c r="R132" s="92">
        <f>SUM(R130:R131)</f>
        <v>1000000</v>
      </c>
      <c r="S132" s="93"/>
      <c r="T132" s="92"/>
      <c r="U132" s="94"/>
      <c r="W132" s="77"/>
      <c r="X132" s="77"/>
      <c r="Y132" s="77"/>
      <c r="Z132" s="77"/>
      <c r="AA132" s="77"/>
      <c r="AB132" s="77"/>
      <c r="AC132" s="77"/>
      <c r="AD132" s="77"/>
      <c r="AE132" s="77"/>
      <c r="AF132" s="77"/>
      <c r="AG132" s="77"/>
      <c r="AH132" s="77"/>
      <c r="AI132" s="77"/>
      <c r="AJ132" s="77"/>
      <c r="AK132" s="77"/>
      <c r="AL132" s="77"/>
      <c r="AM132" s="77"/>
      <c r="AN132" s="77"/>
      <c r="AO132" s="77"/>
    </row>
    <row r="133" spans="1:124" s="76" customFormat="1" x14ac:dyDescent="0.25">
      <c r="A133" s="103"/>
      <c r="B133" s="100"/>
      <c r="C133" s="100"/>
      <c r="D133" s="100"/>
      <c r="E133" s="85"/>
      <c r="F133" s="85"/>
      <c r="G133" s="100"/>
      <c r="H133" s="85"/>
      <c r="I133" s="100"/>
      <c r="J133" s="100"/>
      <c r="K133" s="100"/>
      <c r="L133" s="85"/>
      <c r="M133" s="100"/>
      <c r="N133" s="100"/>
      <c r="O133" s="100"/>
      <c r="P133" s="100"/>
      <c r="Q133" s="100"/>
      <c r="R133" s="104"/>
      <c r="S133" s="80"/>
      <c r="T133" s="80"/>
      <c r="U133" s="100"/>
      <c r="V133" s="100"/>
      <c r="W133" s="85"/>
      <c r="X133" s="85"/>
      <c r="Y133" s="77"/>
      <c r="Z133" s="85"/>
      <c r="AA133" s="77"/>
      <c r="AB133" s="77"/>
      <c r="AC133" s="85"/>
      <c r="AD133" s="77"/>
      <c r="AE133" s="77"/>
      <c r="AF133" s="77"/>
      <c r="AG133" s="77"/>
      <c r="AH133" s="85"/>
      <c r="AI133" s="85"/>
      <c r="AJ133" s="85"/>
      <c r="AK133" s="85"/>
      <c r="AL133" s="85"/>
      <c r="AM133" s="85"/>
      <c r="AN133" s="85"/>
      <c r="AO133" s="85"/>
      <c r="AP133" s="100"/>
      <c r="AR133" s="100"/>
      <c r="AS133" s="100"/>
      <c r="AT133" s="100"/>
      <c r="AU133" s="100"/>
      <c r="AV133" s="100"/>
      <c r="AW133" s="100"/>
      <c r="AX133" s="100"/>
      <c r="AY133" s="100"/>
      <c r="AZ133" s="100"/>
      <c r="BA133" s="100"/>
      <c r="BB133" s="100"/>
      <c r="BC133" s="100"/>
      <c r="BD133" s="100"/>
      <c r="BE133" s="100"/>
      <c r="BF133" s="100"/>
      <c r="BG133" s="100"/>
      <c r="BH133" s="100"/>
      <c r="BI133" s="100"/>
      <c r="BJ133" s="100"/>
      <c r="BK133" s="100"/>
      <c r="BL133" s="100"/>
      <c r="BM133" s="100"/>
      <c r="BN133" s="100"/>
      <c r="BO133" s="100"/>
      <c r="BP133" s="100"/>
      <c r="BQ133" s="100"/>
      <c r="BR133" s="100"/>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c r="CN133" s="100"/>
      <c r="CO133" s="100"/>
      <c r="CP133" s="100"/>
      <c r="CQ133" s="100"/>
      <c r="CR133" s="100"/>
      <c r="CS133" s="100"/>
      <c r="CT133" s="100"/>
      <c r="CU133" s="100"/>
      <c r="CV133" s="100"/>
      <c r="CW133" s="100"/>
      <c r="CX133" s="100"/>
      <c r="CY133" s="100"/>
      <c r="CZ133" s="100"/>
      <c r="DA133" s="100"/>
      <c r="DB133" s="100"/>
      <c r="DC133" s="100"/>
      <c r="DD133" s="100"/>
      <c r="DE133" s="100"/>
      <c r="DF133" s="100"/>
      <c r="DG133" s="100"/>
      <c r="DH133" s="100"/>
      <c r="DI133" s="100"/>
      <c r="DJ133" s="100"/>
      <c r="DK133" s="100"/>
      <c r="DL133" s="100"/>
      <c r="DM133" s="100"/>
      <c r="DN133" s="100"/>
      <c r="DO133" s="100"/>
      <c r="DP133" s="100"/>
      <c r="DQ133" s="100"/>
      <c r="DR133" s="100"/>
      <c r="DS133" s="100"/>
      <c r="DT133" s="100"/>
    </row>
    <row r="134" spans="1:124" s="76" customFormat="1" x14ac:dyDescent="0.25">
      <c r="A134" s="99" t="s">
        <v>260</v>
      </c>
      <c r="B134" s="100"/>
      <c r="C134" s="100"/>
      <c r="D134" s="100"/>
      <c r="E134" s="85"/>
      <c r="F134" s="85"/>
      <c r="G134" s="100"/>
      <c r="H134" s="85"/>
      <c r="I134" s="100"/>
      <c r="J134" s="100"/>
      <c r="K134" s="100"/>
      <c r="L134" s="85"/>
      <c r="M134" s="100"/>
      <c r="N134" s="100"/>
      <c r="O134" s="100"/>
      <c r="P134" s="100"/>
      <c r="Q134" s="100"/>
      <c r="R134" s="104"/>
      <c r="S134" s="80"/>
      <c r="T134" s="80"/>
      <c r="U134" s="100"/>
      <c r="V134" s="100"/>
      <c r="W134" s="85"/>
      <c r="X134" s="85"/>
      <c r="Y134" s="77"/>
      <c r="Z134" s="85"/>
      <c r="AA134" s="77"/>
      <c r="AB134" s="77"/>
      <c r="AC134" s="85"/>
      <c r="AD134" s="77"/>
      <c r="AE134" s="77"/>
      <c r="AF134" s="77"/>
      <c r="AG134" s="77"/>
      <c r="AH134" s="85"/>
      <c r="AI134" s="85"/>
      <c r="AJ134" s="85"/>
      <c r="AK134" s="85"/>
      <c r="AL134" s="85"/>
      <c r="AM134" s="85"/>
      <c r="AN134" s="85"/>
      <c r="AO134" s="85"/>
      <c r="AP134" s="100"/>
      <c r="AR134" s="100"/>
      <c r="AS134" s="100"/>
      <c r="AT134" s="100"/>
      <c r="AU134" s="100"/>
      <c r="AV134" s="100"/>
      <c r="AW134" s="100"/>
      <c r="AX134" s="100"/>
      <c r="AY134" s="100"/>
      <c r="AZ134" s="100"/>
      <c r="BA134" s="100"/>
      <c r="BB134" s="100"/>
      <c r="BC134" s="100"/>
      <c r="BD134" s="100"/>
      <c r="BE134" s="100"/>
      <c r="BF134" s="100"/>
      <c r="BG134" s="100"/>
      <c r="BH134" s="100"/>
      <c r="BI134" s="100"/>
      <c r="BJ134" s="100"/>
      <c r="BK134" s="100"/>
      <c r="BL134" s="100"/>
      <c r="BM134" s="100"/>
      <c r="BN134" s="100"/>
      <c r="BO134" s="100"/>
      <c r="BP134" s="100"/>
      <c r="BQ134" s="100"/>
      <c r="BR134" s="100"/>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c r="CN134" s="100"/>
      <c r="CO134" s="100"/>
      <c r="CP134" s="100"/>
      <c r="CQ134" s="100"/>
      <c r="CR134" s="100"/>
      <c r="CS134" s="100"/>
      <c r="CT134" s="100"/>
      <c r="CU134" s="100"/>
      <c r="CV134" s="100"/>
      <c r="CW134" s="100"/>
      <c r="CX134" s="100"/>
      <c r="CY134" s="100"/>
      <c r="CZ134" s="100"/>
      <c r="DA134" s="100"/>
      <c r="DB134" s="100"/>
      <c r="DC134" s="100"/>
      <c r="DD134" s="100"/>
      <c r="DE134" s="100"/>
      <c r="DF134" s="100"/>
      <c r="DG134" s="100"/>
      <c r="DH134" s="100"/>
      <c r="DI134" s="100"/>
      <c r="DJ134" s="100"/>
      <c r="DK134" s="100"/>
      <c r="DL134" s="100"/>
      <c r="DM134" s="100"/>
      <c r="DN134" s="100"/>
      <c r="DO134" s="100"/>
      <c r="DP134" s="100"/>
      <c r="DQ134" s="100"/>
      <c r="DR134" s="100"/>
      <c r="DS134" s="100"/>
      <c r="DT134" s="100"/>
    </row>
    <row r="135" spans="1:124" s="76" customFormat="1" collapsed="1" x14ac:dyDescent="0.25">
      <c r="A135" s="103">
        <v>18099</v>
      </c>
      <c r="B135" s="100" t="s">
        <v>103</v>
      </c>
      <c r="C135" s="100" t="s">
        <v>491</v>
      </c>
      <c r="D135" s="100" t="s">
        <v>10</v>
      </c>
      <c r="E135" s="85"/>
      <c r="F135" s="85">
        <v>78759</v>
      </c>
      <c r="G135" s="100" t="s">
        <v>11</v>
      </c>
      <c r="H135" s="85">
        <v>7</v>
      </c>
      <c r="I135" s="100" t="s">
        <v>9</v>
      </c>
      <c r="J135" s="100"/>
      <c r="K135" s="100"/>
      <c r="L135" s="85" t="s">
        <v>234</v>
      </c>
      <c r="M135" s="100" t="s">
        <v>236</v>
      </c>
      <c r="N135" s="100">
        <v>132</v>
      </c>
      <c r="O135" s="100">
        <v>0</v>
      </c>
      <c r="P135" s="100">
        <v>132</v>
      </c>
      <c r="Q135" s="100" t="s">
        <v>428</v>
      </c>
      <c r="R135" s="104">
        <v>1500000</v>
      </c>
      <c r="S135" s="80" t="s">
        <v>234</v>
      </c>
      <c r="T135" s="80" t="s">
        <v>234</v>
      </c>
      <c r="U135" s="100" t="s">
        <v>319</v>
      </c>
      <c r="V135" s="100" t="s">
        <v>370</v>
      </c>
      <c r="W135" s="85">
        <v>125</v>
      </c>
      <c r="X135" s="85">
        <v>0</v>
      </c>
      <c r="Y135" s="77">
        <v>17</v>
      </c>
      <c r="Z135" s="85">
        <v>4</v>
      </c>
      <c r="AA135" s="77">
        <v>8</v>
      </c>
      <c r="AB135" s="77">
        <v>4</v>
      </c>
      <c r="AC135" s="85">
        <v>0</v>
      </c>
      <c r="AD135" s="77">
        <f t="shared" ref="AD135" si="7">SUM(W135:AC135)</f>
        <v>158</v>
      </c>
      <c r="AE135" s="77" t="s">
        <v>569</v>
      </c>
      <c r="AF135" s="77" t="s">
        <v>569</v>
      </c>
      <c r="AG135" s="156" t="s">
        <v>612</v>
      </c>
      <c r="AH135" s="85">
        <v>48453001829</v>
      </c>
      <c r="AI135" s="192" t="s">
        <v>628</v>
      </c>
      <c r="AJ135" s="85"/>
      <c r="AK135" s="85"/>
      <c r="AL135" s="85"/>
      <c r="AM135" s="85"/>
      <c r="AN135" s="85"/>
      <c r="AO135" s="85"/>
      <c r="AP135" s="100"/>
      <c r="AQ135" s="100"/>
      <c r="AR135" s="100"/>
      <c r="AS135" s="100"/>
      <c r="AT135" s="100"/>
      <c r="AU135" s="100"/>
      <c r="AV135" s="100"/>
      <c r="AW135" s="100"/>
      <c r="AX135" s="100"/>
      <c r="AY135" s="100"/>
      <c r="AZ135" s="100"/>
      <c r="BA135" s="100"/>
      <c r="BB135" s="100"/>
      <c r="BC135" s="100"/>
      <c r="BD135" s="100"/>
      <c r="BE135" s="100"/>
      <c r="BF135" s="100"/>
      <c r="BG135" s="100"/>
      <c r="BH135" s="100"/>
      <c r="BI135" s="100"/>
      <c r="BJ135" s="100"/>
      <c r="BK135" s="100"/>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c r="CN135" s="100"/>
      <c r="CO135" s="100"/>
      <c r="CP135" s="100"/>
      <c r="CQ135" s="100"/>
      <c r="CR135" s="100"/>
      <c r="CS135" s="100"/>
      <c r="CT135" s="100"/>
      <c r="CU135" s="100"/>
      <c r="CV135" s="100"/>
      <c r="CW135" s="100"/>
      <c r="CX135" s="100"/>
      <c r="CY135" s="100"/>
      <c r="CZ135" s="100"/>
      <c r="DA135" s="100"/>
      <c r="DB135" s="100"/>
      <c r="DC135" s="100"/>
      <c r="DD135" s="100"/>
      <c r="DE135" s="100"/>
      <c r="DF135" s="100"/>
      <c r="DG135" s="100"/>
      <c r="DH135" s="100"/>
      <c r="DI135" s="100"/>
      <c r="DJ135" s="100"/>
      <c r="DK135" s="100"/>
      <c r="DL135" s="100"/>
      <c r="DM135" s="100"/>
      <c r="DN135" s="100"/>
      <c r="DO135" s="100"/>
      <c r="DP135" s="100"/>
      <c r="DQ135" s="100"/>
      <c r="DR135" s="100"/>
      <c r="DS135" s="100"/>
      <c r="DT135" s="100"/>
    </row>
    <row r="136" spans="1:124" s="76" customFormat="1" x14ac:dyDescent="0.25">
      <c r="A136" s="103">
        <v>18015</v>
      </c>
      <c r="B136" s="100" t="s">
        <v>35</v>
      </c>
      <c r="C136" s="100" t="s">
        <v>447</v>
      </c>
      <c r="D136" s="100" t="s">
        <v>10</v>
      </c>
      <c r="E136" s="85"/>
      <c r="F136" s="85">
        <v>78741</v>
      </c>
      <c r="G136" s="100" t="s">
        <v>11</v>
      </c>
      <c r="H136" s="85">
        <v>7</v>
      </c>
      <c r="I136" s="100" t="s">
        <v>9</v>
      </c>
      <c r="J136" s="100"/>
      <c r="K136" s="100"/>
      <c r="L136" s="85"/>
      <c r="M136" s="100" t="s">
        <v>236</v>
      </c>
      <c r="N136" s="100">
        <v>55</v>
      </c>
      <c r="O136" s="100">
        <v>10</v>
      </c>
      <c r="P136" s="100">
        <v>65</v>
      </c>
      <c r="Q136" s="100" t="s">
        <v>7</v>
      </c>
      <c r="R136" s="104">
        <v>1010620</v>
      </c>
      <c r="S136" s="80"/>
      <c r="T136" s="80" t="s">
        <v>234</v>
      </c>
      <c r="U136" s="100" t="s">
        <v>320</v>
      </c>
      <c r="V136" s="100" t="s">
        <v>446</v>
      </c>
      <c r="W136" s="85">
        <v>117</v>
      </c>
      <c r="X136" s="85">
        <v>0</v>
      </c>
      <c r="Y136" s="77">
        <v>17</v>
      </c>
      <c r="Z136" s="85">
        <v>4</v>
      </c>
      <c r="AA136" s="77">
        <v>8</v>
      </c>
      <c r="AB136" s="77">
        <v>4</v>
      </c>
      <c r="AC136" s="85">
        <v>7</v>
      </c>
      <c r="AD136" s="77">
        <f>SUM(W136:AC136)</f>
        <v>157</v>
      </c>
      <c r="AE136" s="77" t="s">
        <v>569</v>
      </c>
      <c r="AF136" s="77" t="s">
        <v>569</v>
      </c>
      <c r="AG136" s="156" t="s">
        <v>612</v>
      </c>
      <c r="AH136" s="85">
        <v>48453002318</v>
      </c>
      <c r="AI136" s="192" t="s">
        <v>628</v>
      </c>
      <c r="AJ136" s="47"/>
      <c r="AK136" s="47"/>
      <c r="AL136" s="47"/>
      <c r="AM136" s="47"/>
      <c r="AN136" s="47"/>
      <c r="AO136" s="85"/>
      <c r="AP136" s="100"/>
      <c r="AR136" s="100"/>
      <c r="AS136" s="100"/>
      <c r="AT136" s="100"/>
      <c r="AU136" s="100"/>
      <c r="AV136" s="100"/>
      <c r="AW136" s="100"/>
      <c r="AX136" s="100"/>
      <c r="AY136" s="100"/>
      <c r="AZ136" s="100"/>
      <c r="BA136" s="100"/>
      <c r="BB136" s="100"/>
      <c r="BC136" s="100"/>
      <c r="BD136" s="100"/>
      <c r="BE136" s="100"/>
      <c r="BF136" s="100"/>
      <c r="BG136" s="100"/>
      <c r="BH136" s="100"/>
      <c r="BI136" s="100"/>
      <c r="BJ136" s="100"/>
      <c r="BK136" s="100"/>
      <c r="BL136" s="100"/>
      <c r="BM136" s="100"/>
      <c r="BN136" s="100"/>
      <c r="BO136" s="100"/>
      <c r="BP136" s="100"/>
      <c r="BQ136" s="100"/>
      <c r="BR136" s="100"/>
      <c r="BS136" s="100"/>
      <c r="BT136" s="100"/>
      <c r="BU136" s="100"/>
      <c r="BV136" s="100"/>
      <c r="BW136" s="100"/>
      <c r="BX136" s="100"/>
      <c r="BY136" s="100"/>
      <c r="BZ136" s="100"/>
      <c r="CA136" s="100"/>
      <c r="CB136" s="100"/>
      <c r="CC136" s="100"/>
      <c r="CD136" s="100"/>
      <c r="CE136" s="100"/>
      <c r="CF136" s="100"/>
      <c r="CG136" s="100"/>
      <c r="CH136" s="100"/>
      <c r="CI136" s="100"/>
      <c r="CJ136" s="100"/>
      <c r="CK136" s="100"/>
      <c r="CL136" s="100"/>
      <c r="CM136" s="100"/>
      <c r="CN136" s="100"/>
      <c r="CO136" s="100"/>
      <c r="CP136" s="100"/>
      <c r="CQ136" s="100"/>
      <c r="CR136" s="100"/>
      <c r="CS136" s="100"/>
      <c r="CT136" s="100"/>
      <c r="CU136" s="100"/>
      <c r="CV136" s="100"/>
      <c r="CW136" s="100"/>
      <c r="CX136" s="100"/>
      <c r="CY136" s="100"/>
      <c r="CZ136" s="100"/>
      <c r="DA136" s="100"/>
      <c r="DB136" s="100"/>
      <c r="DC136" s="100"/>
      <c r="DD136" s="100"/>
      <c r="DE136" s="100"/>
      <c r="DF136" s="100"/>
      <c r="DG136" s="100"/>
      <c r="DH136" s="100"/>
      <c r="DI136" s="100"/>
      <c r="DJ136" s="100"/>
      <c r="DK136" s="100"/>
      <c r="DL136" s="100"/>
      <c r="DM136" s="100"/>
      <c r="DN136" s="100"/>
      <c r="DO136" s="100"/>
      <c r="DP136" s="100"/>
      <c r="DQ136" s="100"/>
      <c r="DR136" s="100"/>
      <c r="DS136" s="100"/>
    </row>
    <row r="137" spans="1:124" s="100" customFormat="1" x14ac:dyDescent="0.25">
      <c r="A137" s="103">
        <v>18081</v>
      </c>
      <c r="B137" s="100" t="s">
        <v>91</v>
      </c>
      <c r="C137" s="100" t="s">
        <v>492</v>
      </c>
      <c r="D137" s="100" t="s">
        <v>10</v>
      </c>
      <c r="E137" s="85"/>
      <c r="F137" s="85">
        <v>78702</v>
      </c>
      <c r="G137" s="100" t="s">
        <v>11</v>
      </c>
      <c r="H137" s="85">
        <v>7</v>
      </c>
      <c r="I137" s="100" t="s">
        <v>9</v>
      </c>
      <c r="L137" s="85" t="s">
        <v>234</v>
      </c>
      <c r="M137" s="100" t="s">
        <v>236</v>
      </c>
      <c r="N137" s="100">
        <v>135</v>
      </c>
      <c r="O137" s="100">
        <v>21</v>
      </c>
      <c r="P137" s="100">
        <v>156</v>
      </c>
      <c r="Q137" s="100" t="s">
        <v>7</v>
      </c>
      <c r="R137" s="104">
        <v>1500000</v>
      </c>
      <c r="S137" s="80"/>
      <c r="T137" s="80" t="s">
        <v>234</v>
      </c>
      <c r="U137" s="100" t="s">
        <v>321</v>
      </c>
      <c r="V137" s="100" t="s">
        <v>371</v>
      </c>
      <c r="W137" s="85">
        <v>115</v>
      </c>
      <c r="X137" s="85">
        <v>0</v>
      </c>
      <c r="Y137" s="77">
        <v>17</v>
      </c>
      <c r="Z137" s="85">
        <v>8</v>
      </c>
      <c r="AA137" s="77">
        <v>8</v>
      </c>
      <c r="AB137" s="77">
        <v>0</v>
      </c>
      <c r="AC137" s="85">
        <v>7</v>
      </c>
      <c r="AD137" s="77">
        <f>SUM(W137:AC137)</f>
        <v>155</v>
      </c>
      <c r="AE137" s="77" t="s">
        <v>569</v>
      </c>
      <c r="AF137" s="161" t="s">
        <v>569</v>
      </c>
      <c r="AG137" s="156" t="s">
        <v>569</v>
      </c>
      <c r="AH137" s="85">
        <v>48453000902</v>
      </c>
      <c r="AI137" s="192" t="s">
        <v>628</v>
      </c>
      <c r="AJ137" s="121">
        <v>5</v>
      </c>
      <c r="AK137" s="121">
        <v>7</v>
      </c>
      <c r="AL137" s="118">
        <v>1.86007501175229E-2</v>
      </c>
      <c r="AM137" s="121">
        <v>26.6</v>
      </c>
      <c r="AN137" s="118"/>
      <c r="AQ137" s="76"/>
      <c r="DT137" s="76"/>
    </row>
    <row r="138" spans="1:124" s="100" customFormat="1" x14ac:dyDescent="0.25">
      <c r="A138" s="103">
        <v>18335</v>
      </c>
      <c r="B138" s="100" t="s">
        <v>197</v>
      </c>
      <c r="C138" s="100" t="s">
        <v>445</v>
      </c>
      <c r="D138" s="100" t="s">
        <v>10</v>
      </c>
      <c r="E138" s="85"/>
      <c r="F138" s="85">
        <v>78751</v>
      </c>
      <c r="G138" s="100" t="s">
        <v>11</v>
      </c>
      <c r="H138" s="85">
        <v>7</v>
      </c>
      <c r="I138" s="100" t="s">
        <v>9</v>
      </c>
      <c r="L138" s="85" t="s">
        <v>234</v>
      </c>
      <c r="M138" s="100" t="s">
        <v>236</v>
      </c>
      <c r="N138" s="100">
        <v>122</v>
      </c>
      <c r="O138" s="100">
        <v>24</v>
      </c>
      <c r="P138" s="100">
        <v>146</v>
      </c>
      <c r="Q138" s="100" t="s">
        <v>7</v>
      </c>
      <c r="R138" s="104">
        <v>1500000</v>
      </c>
      <c r="S138" s="80"/>
      <c r="T138" s="80" t="s">
        <v>234</v>
      </c>
      <c r="U138" s="100" t="s">
        <v>322</v>
      </c>
      <c r="V138" s="100" t="s">
        <v>302</v>
      </c>
      <c r="W138" s="85">
        <v>115</v>
      </c>
      <c r="X138" s="85">
        <v>0</v>
      </c>
      <c r="Y138" s="77">
        <v>17</v>
      </c>
      <c r="Z138" s="85">
        <v>4</v>
      </c>
      <c r="AA138" s="77">
        <v>8</v>
      </c>
      <c r="AB138" s="77">
        <v>4</v>
      </c>
      <c r="AC138" s="85">
        <v>7</v>
      </c>
      <c r="AD138" s="77">
        <f>SUM(W138:AC138)</f>
        <v>155</v>
      </c>
      <c r="AE138" s="77" t="s">
        <v>569</v>
      </c>
      <c r="AF138" s="182" t="s">
        <v>569</v>
      </c>
      <c r="AG138" s="156" t="s">
        <v>612</v>
      </c>
      <c r="AH138" s="85">
        <v>48453002105</v>
      </c>
      <c r="AI138" s="192" t="s">
        <v>628</v>
      </c>
      <c r="AJ138" s="36">
        <v>5</v>
      </c>
      <c r="AK138" s="36">
        <v>7</v>
      </c>
      <c r="AL138" s="36">
        <v>1.8599999999999998E-2</v>
      </c>
      <c r="AM138" s="36">
        <v>27.7</v>
      </c>
      <c r="AN138" s="36"/>
    </row>
    <row r="139" spans="1:124" s="100" customFormat="1" x14ac:dyDescent="0.25">
      <c r="A139" s="103">
        <v>18323</v>
      </c>
      <c r="B139" s="100" t="s">
        <v>194</v>
      </c>
      <c r="C139" s="100" t="s">
        <v>493</v>
      </c>
      <c r="D139" s="100" t="s">
        <v>10</v>
      </c>
      <c r="E139" s="85"/>
      <c r="F139" s="85">
        <v>78702</v>
      </c>
      <c r="G139" s="100" t="s">
        <v>11</v>
      </c>
      <c r="H139" s="85">
        <v>7</v>
      </c>
      <c r="I139" s="100" t="s">
        <v>9</v>
      </c>
      <c r="L139" s="85"/>
      <c r="M139" s="100" t="s">
        <v>236</v>
      </c>
      <c r="N139" s="100">
        <v>90</v>
      </c>
      <c r="O139" s="100">
        <v>2</v>
      </c>
      <c r="P139" s="100">
        <v>92</v>
      </c>
      <c r="Q139" s="100" t="s">
        <v>7</v>
      </c>
      <c r="R139" s="104">
        <v>1295300</v>
      </c>
      <c r="S139" s="80"/>
      <c r="T139" s="80" t="s">
        <v>234</v>
      </c>
      <c r="U139" s="100" t="s">
        <v>302</v>
      </c>
      <c r="V139" s="100" t="s">
        <v>358</v>
      </c>
      <c r="W139" s="85">
        <v>115</v>
      </c>
      <c r="X139" s="85">
        <v>0</v>
      </c>
      <c r="Y139" s="77">
        <v>17</v>
      </c>
      <c r="Z139" s="85">
        <v>4</v>
      </c>
      <c r="AA139" s="77">
        <v>8</v>
      </c>
      <c r="AB139" s="77">
        <v>4</v>
      </c>
      <c r="AC139" s="85">
        <v>5</v>
      </c>
      <c r="AD139" s="77">
        <f>SUM(W139:AC139)</f>
        <v>153</v>
      </c>
      <c r="AF139" s="40"/>
      <c r="AG139" s="36"/>
      <c r="AH139" s="40">
        <v>48453000902</v>
      </c>
      <c r="AI139" s="224" t="s">
        <v>580</v>
      </c>
      <c r="AJ139" s="224"/>
      <c r="AK139" s="224"/>
      <c r="AL139" s="224"/>
      <c r="AM139" s="224"/>
      <c r="AN139" s="224"/>
    </row>
    <row r="140" spans="1:124" s="100" customFormat="1" ht="12.75" x14ac:dyDescent="0.2">
      <c r="A140" s="87" t="s">
        <v>565</v>
      </c>
      <c r="B140" s="88"/>
      <c r="C140" s="89">
        <v>4614812.46</v>
      </c>
      <c r="D140" s="119" t="s">
        <v>587</v>
      </c>
      <c r="E140" s="77"/>
      <c r="F140" s="77"/>
      <c r="G140" s="76"/>
      <c r="H140" s="77"/>
      <c r="I140" s="101"/>
      <c r="J140" s="76"/>
      <c r="K140" s="76"/>
      <c r="L140" s="77"/>
      <c r="M140" s="76"/>
      <c r="N140" s="76"/>
      <c r="O140" s="76"/>
      <c r="P140" s="76"/>
      <c r="Q140" s="91" t="s">
        <v>232</v>
      </c>
      <c r="R140" s="92">
        <f>SUM(R135:R139)</f>
        <v>6805920</v>
      </c>
      <c r="S140" s="93"/>
      <c r="T140" s="92"/>
      <c r="U140" s="94"/>
      <c r="V140" s="76"/>
      <c r="W140" s="77"/>
      <c r="X140" s="77"/>
      <c r="Y140" s="77"/>
      <c r="Z140" s="77"/>
      <c r="AA140" s="77"/>
      <c r="AB140" s="77"/>
      <c r="AC140" s="77"/>
      <c r="AD140" s="77"/>
      <c r="AE140" s="77"/>
      <c r="AF140" s="77"/>
      <c r="AG140" s="77"/>
      <c r="AH140" s="77"/>
      <c r="AI140" s="77"/>
      <c r="AJ140" s="77"/>
      <c r="AK140" s="77"/>
      <c r="AL140" s="77"/>
      <c r="AM140" s="77"/>
      <c r="AN140" s="77"/>
      <c r="AP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row>
    <row r="141" spans="1:124" s="76" customFormat="1" x14ac:dyDescent="0.25">
      <c r="A141" s="99" t="s">
        <v>261</v>
      </c>
      <c r="E141" s="77"/>
      <c r="F141" s="77"/>
      <c r="H141" s="77"/>
      <c r="J141" s="77"/>
      <c r="K141" s="77"/>
      <c r="L141" s="77"/>
      <c r="R141" s="78"/>
      <c r="S141" s="79"/>
      <c r="T141" s="78"/>
      <c r="W141" s="77"/>
      <c r="X141" s="77"/>
      <c r="Y141" s="77"/>
      <c r="Z141" s="77"/>
      <c r="AA141" s="77"/>
      <c r="AB141" s="77"/>
      <c r="AC141" s="77"/>
      <c r="AD141" s="77"/>
      <c r="AE141" s="77"/>
      <c r="AF141" s="77"/>
      <c r="AG141" s="77"/>
      <c r="AH141" s="77"/>
      <c r="AI141" s="77"/>
      <c r="AJ141" s="77"/>
      <c r="AK141" s="77"/>
      <c r="AL141" s="77"/>
      <c r="AM141" s="77"/>
      <c r="AN141" s="77"/>
      <c r="AP141" s="82"/>
      <c r="AR141" s="82"/>
      <c r="AW141" s="102"/>
      <c r="AX141" s="102"/>
    </row>
    <row r="142" spans="1:124" s="100" customFormat="1" x14ac:dyDescent="0.25">
      <c r="A142" s="103">
        <v>18126</v>
      </c>
      <c r="B142" s="100" t="s">
        <v>108</v>
      </c>
      <c r="C142" s="100" t="s">
        <v>494</v>
      </c>
      <c r="D142" s="100" t="s">
        <v>46</v>
      </c>
      <c r="E142" s="85" t="s">
        <v>234</v>
      </c>
      <c r="F142" s="85">
        <v>77836</v>
      </c>
      <c r="G142" s="100" t="s">
        <v>109</v>
      </c>
      <c r="H142" s="85">
        <v>8</v>
      </c>
      <c r="I142" s="100" t="s">
        <v>33</v>
      </c>
      <c r="L142" s="85"/>
      <c r="M142" s="100" t="s">
        <v>236</v>
      </c>
      <c r="N142" s="100">
        <v>72</v>
      </c>
      <c r="O142" s="100">
        <v>0</v>
      </c>
      <c r="P142" s="100">
        <v>72</v>
      </c>
      <c r="Q142" s="100" t="s">
        <v>7</v>
      </c>
      <c r="R142" s="104">
        <v>818762</v>
      </c>
      <c r="S142" s="80"/>
      <c r="T142" s="80"/>
      <c r="U142" s="100" t="s">
        <v>323</v>
      </c>
      <c r="V142" s="100" t="s">
        <v>372</v>
      </c>
      <c r="W142" s="85">
        <v>95</v>
      </c>
      <c r="X142" s="85">
        <v>0</v>
      </c>
      <c r="Y142" s="77">
        <v>17</v>
      </c>
      <c r="Z142" s="85">
        <v>4</v>
      </c>
      <c r="AA142" s="77">
        <v>0</v>
      </c>
      <c r="AB142" s="77">
        <v>4</v>
      </c>
      <c r="AC142" s="85">
        <v>0</v>
      </c>
      <c r="AD142" s="77">
        <f>SUM(W142:AC142)</f>
        <v>120</v>
      </c>
      <c r="AE142" s="77" t="s">
        <v>569</v>
      </c>
      <c r="AF142" s="77" t="s">
        <v>569</v>
      </c>
      <c r="AG142" s="156" t="s">
        <v>612</v>
      </c>
      <c r="AH142" s="85">
        <v>48051970200</v>
      </c>
      <c r="AI142" s="192" t="s">
        <v>628</v>
      </c>
      <c r="AJ142" s="85"/>
      <c r="AK142" s="85"/>
      <c r="AL142" s="85"/>
      <c r="AM142" s="85"/>
      <c r="AN142" s="85"/>
    </row>
    <row r="143" spans="1:124" s="100" customFormat="1" ht="12.75" x14ac:dyDescent="0.2">
      <c r="A143" s="87" t="s">
        <v>565</v>
      </c>
      <c r="B143" s="88"/>
      <c r="C143" s="89">
        <v>625026.87</v>
      </c>
      <c r="D143" s="76"/>
      <c r="E143" s="77"/>
      <c r="F143" s="77"/>
      <c r="G143" s="76"/>
      <c r="H143" s="77"/>
      <c r="I143" s="101"/>
      <c r="J143" s="76"/>
      <c r="K143" s="76"/>
      <c r="L143" s="77"/>
      <c r="M143" s="76"/>
      <c r="N143" s="76"/>
      <c r="O143" s="76"/>
      <c r="P143" s="76"/>
      <c r="Q143" s="91" t="s">
        <v>232</v>
      </c>
      <c r="R143" s="92">
        <f>SUM(R142)</f>
        <v>818762</v>
      </c>
      <c r="S143" s="93"/>
      <c r="T143" s="92"/>
      <c r="U143" s="94"/>
      <c r="V143" s="76"/>
      <c r="W143" s="77"/>
      <c r="X143" s="77"/>
      <c r="Y143" s="77"/>
      <c r="Z143" s="77"/>
      <c r="AA143" s="77"/>
      <c r="AB143" s="77"/>
      <c r="AC143" s="77"/>
      <c r="AD143" s="77"/>
      <c r="AE143" s="77"/>
      <c r="AF143" s="77"/>
      <c r="AG143" s="77"/>
      <c r="AH143" s="77"/>
      <c r="AI143" s="77"/>
      <c r="AJ143" s="77"/>
      <c r="AK143" s="77"/>
      <c r="AL143" s="77"/>
      <c r="AM143" s="77"/>
      <c r="AN143" s="77"/>
      <c r="AP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row>
    <row r="144" spans="1:124" s="100" customFormat="1" x14ac:dyDescent="0.25">
      <c r="A144" s="103"/>
      <c r="E144" s="85"/>
      <c r="F144" s="85"/>
      <c r="H144" s="85"/>
      <c r="L144" s="85"/>
      <c r="R144" s="104"/>
      <c r="S144" s="80"/>
      <c r="T144" s="80"/>
      <c r="W144" s="85"/>
      <c r="X144" s="85"/>
      <c r="Y144" s="77"/>
      <c r="Z144" s="85"/>
      <c r="AA144" s="77"/>
      <c r="AB144" s="77"/>
      <c r="AC144" s="85"/>
      <c r="AD144" s="77"/>
      <c r="AE144" s="77"/>
      <c r="AF144" s="77"/>
      <c r="AG144" s="77"/>
      <c r="AH144" s="85"/>
      <c r="AI144" s="85"/>
      <c r="AJ144" s="85"/>
      <c r="AK144" s="85"/>
      <c r="AL144" s="85"/>
      <c r="AM144" s="85"/>
      <c r="AN144" s="85"/>
    </row>
    <row r="145" spans="1:124" s="100" customFormat="1" x14ac:dyDescent="0.25">
      <c r="A145" s="99" t="s">
        <v>262</v>
      </c>
      <c r="E145" s="85"/>
      <c r="F145" s="85"/>
      <c r="H145" s="85"/>
      <c r="L145" s="85"/>
      <c r="R145" s="104"/>
      <c r="S145" s="80"/>
      <c r="T145" s="80"/>
      <c r="W145" s="85"/>
      <c r="X145" s="85"/>
      <c r="Y145" s="77"/>
      <c r="Z145" s="85"/>
      <c r="AA145" s="77"/>
      <c r="AB145" s="77"/>
      <c r="AC145" s="85"/>
      <c r="AD145" s="77"/>
      <c r="AE145" s="77"/>
      <c r="AF145" s="77"/>
      <c r="AG145" s="77"/>
      <c r="AH145" s="85"/>
      <c r="AI145" s="85"/>
      <c r="AJ145" s="85"/>
      <c r="AK145" s="85"/>
      <c r="AL145" s="85"/>
      <c r="AM145" s="85"/>
      <c r="AN145" s="85"/>
    </row>
    <row r="146" spans="1:124" s="100" customFormat="1" x14ac:dyDescent="0.25">
      <c r="A146" s="103">
        <v>18058</v>
      </c>
      <c r="B146" s="76" t="s">
        <v>75</v>
      </c>
      <c r="C146" s="100" t="s">
        <v>495</v>
      </c>
      <c r="D146" s="100" t="s">
        <v>76</v>
      </c>
      <c r="E146" s="85"/>
      <c r="F146" s="85">
        <v>77845</v>
      </c>
      <c r="G146" s="100" t="s">
        <v>77</v>
      </c>
      <c r="H146" s="85">
        <v>8</v>
      </c>
      <c r="I146" s="100" t="s">
        <v>9</v>
      </c>
      <c r="L146" s="85"/>
      <c r="M146" s="100" t="s">
        <v>236</v>
      </c>
      <c r="N146" s="100">
        <v>92</v>
      </c>
      <c r="O146" s="100">
        <v>28</v>
      </c>
      <c r="P146" s="100">
        <v>120</v>
      </c>
      <c r="Q146" s="100" t="s">
        <v>278</v>
      </c>
      <c r="R146" s="104">
        <v>1500000</v>
      </c>
      <c r="S146" s="80"/>
      <c r="T146" s="80"/>
      <c r="U146" s="100" t="s">
        <v>449</v>
      </c>
      <c r="V146" s="100" t="s">
        <v>448</v>
      </c>
      <c r="W146" s="85">
        <v>106</v>
      </c>
      <c r="X146" s="85">
        <v>0</v>
      </c>
      <c r="Y146" s="77">
        <v>17</v>
      </c>
      <c r="Z146" s="85">
        <v>4</v>
      </c>
      <c r="AA146" s="77">
        <v>8</v>
      </c>
      <c r="AB146" s="77">
        <v>4</v>
      </c>
      <c r="AC146" s="85">
        <v>0</v>
      </c>
      <c r="AD146" s="77">
        <f>SUM(W146:AC146)</f>
        <v>139</v>
      </c>
      <c r="AE146" s="77" t="s">
        <v>569</v>
      </c>
      <c r="AF146" s="77" t="s">
        <v>569</v>
      </c>
      <c r="AG146" s="156" t="s">
        <v>612</v>
      </c>
      <c r="AH146" s="85">
        <v>48041002009</v>
      </c>
      <c r="AI146" s="192" t="s">
        <v>628</v>
      </c>
      <c r="AJ146" s="85"/>
      <c r="AK146" s="85"/>
      <c r="AL146" s="85"/>
      <c r="AM146" s="85"/>
      <c r="AN146" s="85"/>
    </row>
    <row r="147" spans="1:124" s="100" customFormat="1" ht="12.75" x14ac:dyDescent="0.2">
      <c r="A147" s="87" t="s">
        <v>565</v>
      </c>
      <c r="B147" s="88"/>
      <c r="C147" s="89">
        <v>1650657.57</v>
      </c>
      <c r="D147" s="76"/>
      <c r="E147" s="77"/>
      <c r="F147" s="77"/>
      <c r="G147" s="76"/>
      <c r="H147" s="77"/>
      <c r="I147" s="101"/>
      <c r="J147" s="76"/>
      <c r="K147" s="76"/>
      <c r="L147" s="77"/>
      <c r="M147" s="76"/>
      <c r="N147" s="76"/>
      <c r="O147" s="76"/>
      <c r="P147" s="76"/>
      <c r="Q147" s="91" t="s">
        <v>232</v>
      </c>
      <c r="R147" s="92">
        <f>SUM(R146)</f>
        <v>1500000</v>
      </c>
      <c r="S147" s="93"/>
      <c r="T147" s="92"/>
      <c r="U147" s="94"/>
      <c r="V147" s="76"/>
      <c r="W147" s="77"/>
      <c r="X147" s="77"/>
      <c r="Y147" s="77"/>
      <c r="Z147" s="77"/>
      <c r="AA147" s="77"/>
      <c r="AB147" s="77"/>
      <c r="AC147" s="77"/>
      <c r="AD147" s="77"/>
      <c r="AE147" s="77"/>
      <c r="AF147" s="77"/>
      <c r="AG147" s="77"/>
      <c r="AH147" s="77"/>
      <c r="AI147" s="77"/>
      <c r="AJ147" s="77"/>
      <c r="AK147" s="77"/>
      <c r="AL147" s="77"/>
      <c r="AM147" s="77"/>
      <c r="AN147" s="77"/>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6"/>
      <c r="BR147" s="76"/>
      <c r="BS147" s="76"/>
      <c r="BT147" s="76"/>
      <c r="BU147" s="76"/>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row>
    <row r="148" spans="1:124" s="100" customFormat="1" x14ac:dyDescent="0.25">
      <c r="A148" s="103"/>
      <c r="B148" s="76"/>
      <c r="E148" s="85"/>
      <c r="F148" s="85"/>
      <c r="H148" s="85"/>
      <c r="L148" s="85"/>
      <c r="R148" s="104"/>
      <c r="S148" s="80"/>
      <c r="T148" s="80"/>
      <c r="W148" s="85"/>
      <c r="X148" s="85"/>
      <c r="Y148" s="77"/>
      <c r="Z148" s="85"/>
      <c r="AA148" s="77"/>
      <c r="AB148" s="77"/>
      <c r="AC148" s="85"/>
      <c r="AD148" s="77"/>
      <c r="AE148" s="77"/>
      <c r="AF148" s="77"/>
      <c r="AG148" s="77"/>
      <c r="AH148" s="85"/>
      <c r="AI148" s="85"/>
      <c r="AJ148" s="85"/>
      <c r="AK148" s="85"/>
      <c r="AL148" s="85"/>
      <c r="AM148" s="85"/>
      <c r="AN148" s="85"/>
    </row>
    <row r="149" spans="1:124" s="100" customFormat="1" x14ac:dyDescent="0.25">
      <c r="A149" s="99" t="s">
        <v>263</v>
      </c>
      <c r="B149" s="76"/>
      <c r="E149" s="85"/>
      <c r="F149" s="85"/>
      <c r="H149" s="85"/>
      <c r="L149" s="85"/>
      <c r="R149" s="104"/>
      <c r="S149" s="80"/>
      <c r="T149" s="80"/>
      <c r="W149" s="85"/>
      <c r="X149" s="85"/>
      <c r="Y149" s="77"/>
      <c r="Z149" s="85"/>
      <c r="AA149" s="77"/>
      <c r="AB149" s="77"/>
      <c r="AC149" s="85"/>
      <c r="AD149" s="77"/>
      <c r="AE149" s="77"/>
      <c r="AF149" s="77"/>
      <c r="AG149" s="77"/>
      <c r="AH149" s="85"/>
      <c r="AI149" s="85"/>
      <c r="AJ149" s="85"/>
      <c r="AK149" s="85"/>
      <c r="AL149" s="85"/>
      <c r="AM149" s="85"/>
      <c r="AN149" s="85"/>
    </row>
    <row r="150" spans="1:124" s="100" customFormat="1" x14ac:dyDescent="0.25">
      <c r="A150" s="103">
        <v>18369</v>
      </c>
      <c r="B150" s="100" t="s">
        <v>208</v>
      </c>
      <c r="C150" s="100" t="s">
        <v>209</v>
      </c>
      <c r="D150" s="100" t="s">
        <v>210</v>
      </c>
      <c r="E150" s="85"/>
      <c r="F150" s="85">
        <v>78133</v>
      </c>
      <c r="G150" s="100" t="s">
        <v>40</v>
      </c>
      <c r="H150" s="85">
        <v>9</v>
      </c>
      <c r="I150" s="100" t="s">
        <v>33</v>
      </c>
      <c r="L150" s="85"/>
      <c r="M150" s="100" t="s">
        <v>236</v>
      </c>
      <c r="N150" s="100">
        <v>29</v>
      </c>
      <c r="O150" s="100">
        <v>6</v>
      </c>
      <c r="P150" s="100">
        <v>35</v>
      </c>
      <c r="Q150" s="100" t="s">
        <v>278</v>
      </c>
      <c r="R150" s="104">
        <v>500000</v>
      </c>
      <c r="S150" s="80" t="s">
        <v>234</v>
      </c>
      <c r="T150" s="80" t="s">
        <v>234</v>
      </c>
      <c r="U150" s="100" t="s">
        <v>290</v>
      </c>
      <c r="V150" s="100" t="s">
        <v>349</v>
      </c>
      <c r="W150" s="85">
        <v>120</v>
      </c>
      <c r="X150" s="85">
        <v>0</v>
      </c>
      <c r="Y150" s="77">
        <v>17</v>
      </c>
      <c r="Z150" s="85">
        <v>4</v>
      </c>
      <c r="AA150" s="77">
        <v>8</v>
      </c>
      <c r="AB150" s="77">
        <v>4</v>
      </c>
      <c r="AC150" s="85">
        <v>0</v>
      </c>
      <c r="AD150" s="77">
        <f>SUM(W150:AC150)</f>
        <v>153</v>
      </c>
      <c r="AE150" s="77" t="s">
        <v>569</v>
      </c>
      <c r="AF150" s="184" t="s">
        <v>569</v>
      </c>
      <c r="AG150" s="156" t="s">
        <v>612</v>
      </c>
      <c r="AH150" s="85">
        <v>48091310607</v>
      </c>
      <c r="AI150" s="192" t="s">
        <v>628</v>
      </c>
      <c r="AJ150" s="121">
        <v>0</v>
      </c>
      <c r="AK150" s="121">
        <v>7</v>
      </c>
      <c r="AL150" s="125">
        <v>0</v>
      </c>
      <c r="AM150" s="121">
        <v>6.2</v>
      </c>
      <c r="AN150" s="125"/>
    </row>
    <row r="151" spans="1:124" s="100" customFormat="1" x14ac:dyDescent="0.25">
      <c r="A151" s="103">
        <v>18019</v>
      </c>
      <c r="B151" s="100" t="s">
        <v>38</v>
      </c>
      <c r="C151" s="100" t="s">
        <v>496</v>
      </c>
      <c r="D151" s="100" t="s">
        <v>39</v>
      </c>
      <c r="E151" s="85" t="s">
        <v>234</v>
      </c>
      <c r="F151" s="85">
        <v>78163</v>
      </c>
      <c r="G151" s="100" t="s">
        <v>40</v>
      </c>
      <c r="H151" s="85">
        <v>9</v>
      </c>
      <c r="I151" s="100" t="s">
        <v>33</v>
      </c>
      <c r="L151" s="85"/>
      <c r="M151" s="100" t="s">
        <v>236</v>
      </c>
      <c r="N151" s="100">
        <v>34</v>
      </c>
      <c r="O151" s="100">
        <v>32</v>
      </c>
      <c r="P151" s="100">
        <v>66</v>
      </c>
      <c r="Q151" s="100" t="s">
        <v>278</v>
      </c>
      <c r="R151" s="104">
        <v>500000</v>
      </c>
      <c r="S151" s="80"/>
      <c r="T151" s="80" t="s">
        <v>234</v>
      </c>
      <c r="U151" s="100" t="s">
        <v>444</v>
      </c>
      <c r="V151" s="100" t="s">
        <v>368</v>
      </c>
      <c r="W151" s="85">
        <v>120</v>
      </c>
      <c r="X151" s="85">
        <v>0</v>
      </c>
      <c r="Y151" s="77">
        <v>17</v>
      </c>
      <c r="Z151" s="85">
        <v>4</v>
      </c>
      <c r="AA151" s="77">
        <v>8</v>
      </c>
      <c r="AB151" s="77">
        <v>4</v>
      </c>
      <c r="AC151" s="85">
        <v>0</v>
      </c>
      <c r="AD151" s="77">
        <f>SUM(W151:AC151)</f>
        <v>153</v>
      </c>
      <c r="AE151" s="77" t="s">
        <v>569</v>
      </c>
      <c r="AF151" s="77" t="s">
        <v>569</v>
      </c>
      <c r="AG151" s="156" t="s">
        <v>569</v>
      </c>
      <c r="AH151" s="85">
        <v>48091310703</v>
      </c>
      <c r="AI151" s="192" t="s">
        <v>628</v>
      </c>
      <c r="AJ151" s="121">
        <v>0</v>
      </c>
      <c r="AK151" s="121">
        <v>7</v>
      </c>
      <c r="AL151" s="118">
        <v>3.3519459676340799E-3</v>
      </c>
      <c r="AM151" s="121">
        <v>9.5</v>
      </c>
      <c r="AN151" s="126"/>
      <c r="DT151" s="76"/>
    </row>
    <row r="152" spans="1:124" s="100" customFormat="1" ht="12.75" x14ac:dyDescent="0.2">
      <c r="A152" s="87" t="s">
        <v>565</v>
      </c>
      <c r="B152" s="88"/>
      <c r="C152" s="89">
        <v>507742.15</v>
      </c>
      <c r="D152" s="76"/>
      <c r="E152" s="77"/>
      <c r="F152" s="77"/>
      <c r="G152" s="76"/>
      <c r="H152" s="77"/>
      <c r="I152" s="101"/>
      <c r="J152" s="76"/>
      <c r="K152" s="76"/>
      <c r="L152" s="77"/>
      <c r="M152" s="76"/>
      <c r="N152" s="76"/>
      <c r="O152" s="76"/>
      <c r="P152" s="76"/>
      <c r="Q152" s="91" t="s">
        <v>232</v>
      </c>
      <c r="R152" s="92">
        <f>SUM(R150:R151)</f>
        <v>1000000</v>
      </c>
      <c r="S152" s="93"/>
      <c r="T152" s="92"/>
      <c r="U152" s="94"/>
      <c r="V152" s="76"/>
      <c r="W152" s="77"/>
      <c r="X152" s="77"/>
      <c r="Y152" s="77"/>
      <c r="Z152" s="77"/>
      <c r="AA152" s="77"/>
      <c r="AB152" s="77"/>
      <c r="AC152" s="77"/>
      <c r="AD152" s="77"/>
      <c r="AE152" s="77"/>
      <c r="AF152" s="77"/>
      <c r="AG152" s="77"/>
      <c r="AH152" s="77"/>
      <c r="AI152" s="77"/>
      <c r="AJ152" s="77"/>
      <c r="AK152" s="77"/>
      <c r="AL152" s="77"/>
      <c r="AM152" s="77"/>
      <c r="AN152" s="77"/>
      <c r="AO152" s="77"/>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6"/>
      <c r="BN152" s="76"/>
      <c r="BO152" s="76"/>
      <c r="BP152" s="76"/>
      <c r="BQ152" s="76"/>
      <c r="BR152" s="76"/>
      <c r="BS152" s="76"/>
      <c r="BT152" s="76"/>
      <c r="BU152" s="76"/>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row>
    <row r="153" spans="1:124" s="76" customFormat="1" x14ac:dyDescent="0.25">
      <c r="A153" s="98"/>
      <c r="E153" s="77"/>
      <c r="F153" s="77"/>
      <c r="H153" s="77"/>
      <c r="J153" s="77"/>
      <c r="K153" s="77"/>
      <c r="L153" s="77"/>
      <c r="R153" s="78"/>
      <c r="S153" s="79"/>
      <c r="T153" s="78"/>
      <c r="W153" s="77"/>
      <c r="X153" s="77"/>
      <c r="Y153" s="77"/>
      <c r="Z153" s="77"/>
      <c r="AA153" s="77"/>
      <c r="AB153" s="77"/>
      <c r="AC153" s="77"/>
      <c r="AD153" s="77"/>
      <c r="AE153" s="77"/>
      <c r="AF153" s="77"/>
      <c r="AG153" s="77"/>
      <c r="AH153" s="77"/>
      <c r="AI153" s="77"/>
      <c r="AJ153" s="77"/>
      <c r="AK153" s="77"/>
      <c r="AL153" s="77"/>
      <c r="AM153" s="77"/>
      <c r="AN153" s="77"/>
      <c r="AO153" s="77"/>
      <c r="AP153" s="82"/>
      <c r="AQ153" s="82"/>
      <c r="AR153" s="82"/>
      <c r="AW153" s="102"/>
      <c r="AX153" s="102"/>
    </row>
    <row r="154" spans="1:124" s="76" customFormat="1" x14ac:dyDescent="0.25">
      <c r="A154" s="99" t="s">
        <v>264</v>
      </c>
      <c r="E154" s="77"/>
      <c r="F154" s="77"/>
      <c r="H154" s="77"/>
      <c r="J154" s="77"/>
      <c r="K154" s="77"/>
      <c r="L154" s="77"/>
      <c r="R154" s="78"/>
      <c r="S154" s="79"/>
      <c r="T154" s="78"/>
      <c r="W154" s="77"/>
      <c r="X154" s="77"/>
      <c r="Y154" s="77"/>
      <c r="Z154" s="77"/>
      <c r="AA154" s="77"/>
      <c r="AB154" s="77"/>
      <c r="AC154" s="77"/>
      <c r="AD154" s="77"/>
      <c r="AE154" s="77"/>
      <c r="AF154" s="77"/>
      <c r="AG154" s="77"/>
      <c r="AH154" s="77"/>
      <c r="AI154" s="77"/>
      <c r="AJ154" s="77"/>
      <c r="AK154" s="77"/>
      <c r="AL154" s="77"/>
      <c r="AM154" s="77"/>
      <c r="AN154" s="77"/>
      <c r="AO154" s="77"/>
      <c r="AP154" s="82"/>
      <c r="AQ154" s="82"/>
      <c r="AR154" s="82"/>
      <c r="AW154" s="102"/>
      <c r="AX154" s="102"/>
    </row>
    <row r="155" spans="1:124" s="100" customFormat="1" x14ac:dyDescent="0.25">
      <c r="A155" s="103">
        <v>18273</v>
      </c>
      <c r="B155" s="100" t="s">
        <v>174</v>
      </c>
      <c r="C155" s="120" t="s">
        <v>498</v>
      </c>
      <c r="D155" s="100" t="s">
        <v>15</v>
      </c>
      <c r="E155" s="85"/>
      <c r="F155" s="85">
        <v>78215</v>
      </c>
      <c r="G155" s="100" t="s">
        <v>16</v>
      </c>
      <c r="H155" s="85">
        <v>9</v>
      </c>
      <c r="I155" s="100" t="s">
        <v>9</v>
      </c>
      <c r="L155" s="85" t="s">
        <v>234</v>
      </c>
      <c r="M155" s="100" t="s">
        <v>236</v>
      </c>
      <c r="N155" s="100">
        <v>86</v>
      </c>
      <c r="O155" s="100">
        <v>8</v>
      </c>
      <c r="P155" s="100">
        <v>94</v>
      </c>
      <c r="Q155" s="100" t="s">
        <v>7</v>
      </c>
      <c r="R155" s="104">
        <v>1161298</v>
      </c>
      <c r="S155" s="80"/>
      <c r="T155" s="80" t="s">
        <v>234</v>
      </c>
      <c r="U155" s="100" t="s">
        <v>327</v>
      </c>
      <c r="V155" s="100" t="s">
        <v>453</v>
      </c>
      <c r="W155" s="85">
        <v>120</v>
      </c>
      <c r="X155" s="85">
        <v>0</v>
      </c>
      <c r="Y155" s="77">
        <v>17</v>
      </c>
      <c r="Z155" s="85">
        <v>8</v>
      </c>
      <c r="AA155" s="77">
        <v>8</v>
      </c>
      <c r="AB155" s="77">
        <v>0</v>
      </c>
      <c r="AC155" s="85">
        <v>7</v>
      </c>
      <c r="AD155" s="77">
        <f t="shared" ref="AD155:AD159" si="8">SUM(W155:AC155)</f>
        <v>160</v>
      </c>
      <c r="AE155" s="77" t="s">
        <v>569</v>
      </c>
      <c r="AF155" s="77" t="s">
        <v>569</v>
      </c>
      <c r="AG155" s="156" t="s">
        <v>612</v>
      </c>
      <c r="AH155" s="85">
        <v>48029110900</v>
      </c>
      <c r="AI155" s="192" t="s">
        <v>628</v>
      </c>
      <c r="AJ155" s="85">
        <v>5</v>
      </c>
      <c r="AK155" s="85">
        <v>7</v>
      </c>
      <c r="AL155" s="85">
        <v>1.2199046454404601E-2</v>
      </c>
      <c r="AM155" s="85">
        <v>20.399999999999999</v>
      </c>
      <c r="AN155" s="85"/>
      <c r="AO155" s="85"/>
    </row>
    <row r="156" spans="1:124" s="100" customFormat="1" x14ac:dyDescent="0.25">
      <c r="A156" s="103">
        <v>18084</v>
      </c>
      <c r="B156" s="100" t="s">
        <v>92</v>
      </c>
      <c r="C156" s="100" t="s">
        <v>456</v>
      </c>
      <c r="D156" s="100" t="s">
        <v>15</v>
      </c>
      <c r="E156" s="85"/>
      <c r="F156" s="85">
        <v>78207</v>
      </c>
      <c r="G156" s="100" t="s">
        <v>455</v>
      </c>
      <c r="H156" s="85">
        <v>9</v>
      </c>
      <c r="I156" s="100" t="s">
        <v>9</v>
      </c>
      <c r="L156" s="85" t="s">
        <v>234</v>
      </c>
      <c r="M156" s="100" t="s">
        <v>454</v>
      </c>
      <c r="N156" s="100">
        <v>102</v>
      </c>
      <c r="O156" s="100">
        <v>0</v>
      </c>
      <c r="P156" s="100">
        <v>102</v>
      </c>
      <c r="Q156" s="100" t="s">
        <v>7</v>
      </c>
      <c r="R156" s="104">
        <v>1500000</v>
      </c>
      <c r="S156" s="80"/>
      <c r="T156" s="80" t="s">
        <v>234</v>
      </c>
      <c r="U156" s="100" t="s">
        <v>326</v>
      </c>
      <c r="V156" s="100" t="s">
        <v>349</v>
      </c>
      <c r="W156" s="85">
        <v>120</v>
      </c>
      <c r="X156" s="85">
        <v>0</v>
      </c>
      <c r="Y156" s="77">
        <v>17</v>
      </c>
      <c r="Z156" s="85">
        <v>8</v>
      </c>
      <c r="AA156" s="77">
        <v>8</v>
      </c>
      <c r="AB156" s="77">
        <v>0</v>
      </c>
      <c r="AC156" s="85">
        <v>7</v>
      </c>
      <c r="AD156" s="77">
        <f>SUM(W156:AC156)</f>
        <v>160</v>
      </c>
      <c r="AE156" s="77" t="s">
        <v>569</v>
      </c>
      <c r="AF156" s="77" t="s">
        <v>569</v>
      </c>
      <c r="AG156" s="156" t="s">
        <v>569</v>
      </c>
      <c r="AH156" s="85">
        <v>48029170401</v>
      </c>
      <c r="AI156" s="192" t="s">
        <v>628</v>
      </c>
      <c r="AJ156" s="36">
        <v>5</v>
      </c>
      <c r="AK156" s="36">
        <v>7</v>
      </c>
      <c r="AL156" s="36">
        <v>1.2200000000000001E-2</v>
      </c>
      <c r="AM156" s="36">
        <v>50.1</v>
      </c>
      <c r="AN156" s="47"/>
      <c r="AO156" s="85"/>
    </row>
    <row r="157" spans="1:124" s="100" customFormat="1" x14ac:dyDescent="0.25">
      <c r="A157" s="103">
        <v>18289</v>
      </c>
      <c r="B157" s="100" t="s">
        <v>180</v>
      </c>
      <c r="C157" s="100" t="s">
        <v>181</v>
      </c>
      <c r="D157" s="100" t="s">
        <v>15</v>
      </c>
      <c r="E157" s="85"/>
      <c r="F157" s="85">
        <v>78210</v>
      </c>
      <c r="G157" s="100" t="s">
        <v>16</v>
      </c>
      <c r="H157" s="85">
        <v>9</v>
      </c>
      <c r="I157" s="100" t="s">
        <v>9</v>
      </c>
      <c r="L157" s="85" t="s">
        <v>234</v>
      </c>
      <c r="M157" s="100" t="s">
        <v>236</v>
      </c>
      <c r="N157" s="100">
        <v>49</v>
      </c>
      <c r="O157" s="100">
        <v>8</v>
      </c>
      <c r="P157" s="100">
        <v>57</v>
      </c>
      <c r="Q157" s="100" t="s">
        <v>7</v>
      </c>
      <c r="R157" s="104">
        <v>975000</v>
      </c>
      <c r="S157" s="80"/>
      <c r="T157" s="80" t="s">
        <v>234</v>
      </c>
      <c r="U157" s="100" t="s">
        <v>328</v>
      </c>
      <c r="V157" s="100" t="s">
        <v>374</v>
      </c>
      <c r="W157" s="85">
        <v>118</v>
      </c>
      <c r="X157" s="85">
        <v>0</v>
      </c>
      <c r="Y157" s="77">
        <v>17</v>
      </c>
      <c r="Z157" s="85">
        <v>8</v>
      </c>
      <c r="AA157" s="77">
        <v>8</v>
      </c>
      <c r="AB157" s="77">
        <v>0</v>
      </c>
      <c r="AC157" s="85">
        <v>7</v>
      </c>
      <c r="AD157" s="77">
        <f>SUM(W157:AC157)</f>
        <v>158</v>
      </c>
      <c r="AE157" s="77" t="s">
        <v>569</v>
      </c>
      <c r="AF157" s="182" t="s">
        <v>569</v>
      </c>
      <c r="AG157" s="156" t="s">
        <v>612</v>
      </c>
      <c r="AH157" s="85">
        <v>48029140300</v>
      </c>
      <c r="AI157" s="192" t="s">
        <v>628</v>
      </c>
      <c r="AJ157" s="47"/>
      <c r="AK157" s="47"/>
      <c r="AL157" s="47"/>
      <c r="AM157" s="47"/>
      <c r="AN157" s="47"/>
      <c r="AO157" s="85"/>
    </row>
    <row r="158" spans="1:124" s="100" customFormat="1" x14ac:dyDescent="0.25">
      <c r="A158" s="103">
        <v>18142</v>
      </c>
      <c r="B158" s="100" t="s">
        <v>118</v>
      </c>
      <c r="C158" s="100" t="s">
        <v>451</v>
      </c>
      <c r="D158" s="100" t="s">
        <v>15</v>
      </c>
      <c r="E158" s="85"/>
      <c r="F158" s="85">
        <v>78223</v>
      </c>
      <c r="G158" s="100" t="s">
        <v>16</v>
      </c>
      <c r="H158" s="85">
        <v>9</v>
      </c>
      <c r="I158" s="100" t="s">
        <v>9</v>
      </c>
      <c r="L158" s="85"/>
      <c r="M158" s="100" t="s">
        <v>236</v>
      </c>
      <c r="N158" s="100">
        <v>83</v>
      </c>
      <c r="O158" s="100">
        <v>19</v>
      </c>
      <c r="P158" s="100">
        <v>102</v>
      </c>
      <c r="Q158" s="105" t="s">
        <v>278</v>
      </c>
      <c r="R158" s="106">
        <v>1140000</v>
      </c>
      <c r="S158" s="107"/>
      <c r="T158" s="107" t="s">
        <v>234</v>
      </c>
      <c r="U158" s="105" t="s">
        <v>305</v>
      </c>
      <c r="V158" s="105" t="s">
        <v>450</v>
      </c>
      <c r="W158" s="86">
        <v>115</v>
      </c>
      <c r="X158" s="86">
        <v>0</v>
      </c>
      <c r="Y158" s="83">
        <v>17</v>
      </c>
      <c r="Z158" s="86">
        <v>4</v>
      </c>
      <c r="AA158" s="83">
        <v>8</v>
      </c>
      <c r="AB158" s="83">
        <v>4</v>
      </c>
      <c r="AC158" s="86">
        <v>7</v>
      </c>
      <c r="AD158" s="83">
        <f t="shared" si="8"/>
        <v>155</v>
      </c>
      <c r="AE158" s="83" t="s">
        <v>569</v>
      </c>
      <c r="AF158" s="83" t="s">
        <v>569</v>
      </c>
      <c r="AG158" s="83" t="s">
        <v>612</v>
      </c>
      <c r="AH158" s="86">
        <v>48029141600</v>
      </c>
      <c r="AI158" s="192" t="s">
        <v>628</v>
      </c>
      <c r="AJ158" s="123">
        <v>0</v>
      </c>
      <c r="AK158" s="123">
        <v>7</v>
      </c>
      <c r="AL158" s="127">
        <v>1.2199046454404601E-2</v>
      </c>
      <c r="AM158" s="123">
        <v>11.7</v>
      </c>
      <c r="AN158" s="127"/>
    </row>
    <row r="159" spans="1:124" s="100" customFormat="1" x14ac:dyDescent="0.25">
      <c r="A159" s="103">
        <v>18052</v>
      </c>
      <c r="B159" s="100" t="s">
        <v>70</v>
      </c>
      <c r="C159" s="100" t="s">
        <v>258</v>
      </c>
      <c r="D159" s="100" t="s">
        <v>15</v>
      </c>
      <c r="E159" s="85"/>
      <c r="F159" s="85">
        <v>78218</v>
      </c>
      <c r="G159" s="100" t="s">
        <v>16</v>
      </c>
      <c r="H159" s="85">
        <v>9</v>
      </c>
      <c r="I159" s="100" t="s">
        <v>9</v>
      </c>
      <c r="L159" s="85"/>
      <c r="M159" s="100" t="s">
        <v>236</v>
      </c>
      <c r="N159" s="100">
        <v>84</v>
      </c>
      <c r="O159" s="100">
        <v>18</v>
      </c>
      <c r="P159" s="100">
        <v>102</v>
      </c>
      <c r="Q159" s="112" t="s">
        <v>278</v>
      </c>
      <c r="R159" s="113">
        <v>1467404</v>
      </c>
      <c r="S159" s="114" t="s">
        <v>234</v>
      </c>
      <c r="T159" s="114" t="s">
        <v>234</v>
      </c>
      <c r="U159" s="112" t="s">
        <v>324</v>
      </c>
      <c r="V159" s="112" t="s">
        <v>373</v>
      </c>
      <c r="W159" s="115">
        <v>121</v>
      </c>
      <c r="X159" s="115">
        <v>0</v>
      </c>
      <c r="Y159" s="116">
        <v>17</v>
      </c>
      <c r="Z159" s="115">
        <v>4</v>
      </c>
      <c r="AA159" s="116">
        <v>8</v>
      </c>
      <c r="AB159" s="116">
        <v>4</v>
      </c>
      <c r="AC159" s="115">
        <v>0</v>
      </c>
      <c r="AD159" s="116">
        <f t="shared" si="8"/>
        <v>154</v>
      </c>
      <c r="AE159" s="116" t="s">
        <v>569</v>
      </c>
      <c r="AF159" s="116"/>
      <c r="AG159" s="116" t="s">
        <v>610</v>
      </c>
      <c r="AH159" s="115">
        <v>48029121809</v>
      </c>
      <c r="AI159" s="205" t="s">
        <v>618</v>
      </c>
      <c r="AJ159" s="205"/>
      <c r="AK159" s="205"/>
      <c r="AL159" s="205"/>
      <c r="AM159" s="205"/>
      <c r="AN159" s="205"/>
    </row>
    <row r="160" spans="1:124" s="100" customFormat="1" x14ac:dyDescent="0.25">
      <c r="A160" s="103">
        <v>18086</v>
      </c>
      <c r="B160" s="100" t="s">
        <v>93</v>
      </c>
      <c r="C160" s="100" t="s">
        <v>497</v>
      </c>
      <c r="D160" s="100" t="s">
        <v>15</v>
      </c>
      <c r="E160" s="85"/>
      <c r="F160" s="85">
        <v>78260</v>
      </c>
      <c r="G160" s="100" t="s">
        <v>16</v>
      </c>
      <c r="H160" s="85">
        <v>9</v>
      </c>
      <c r="I160" s="100" t="s">
        <v>9</v>
      </c>
      <c r="L160" s="85" t="s">
        <v>234</v>
      </c>
      <c r="M160" s="100" t="s">
        <v>236</v>
      </c>
      <c r="N160" s="100">
        <v>92</v>
      </c>
      <c r="O160" s="100">
        <v>54</v>
      </c>
      <c r="P160" s="100">
        <v>146</v>
      </c>
      <c r="Q160" s="112" t="s">
        <v>278</v>
      </c>
      <c r="R160" s="113">
        <v>1490823.6570255512</v>
      </c>
      <c r="S160" s="114"/>
      <c r="T160" s="114" t="s">
        <v>234</v>
      </c>
      <c r="U160" s="112" t="s">
        <v>325</v>
      </c>
      <c r="V160" s="112" t="s">
        <v>326</v>
      </c>
      <c r="W160" s="115">
        <v>120</v>
      </c>
      <c r="X160" s="115">
        <v>0</v>
      </c>
      <c r="Y160" s="116">
        <v>17</v>
      </c>
      <c r="Z160" s="115">
        <v>4</v>
      </c>
      <c r="AA160" s="116">
        <v>8</v>
      </c>
      <c r="AB160" s="116">
        <v>4</v>
      </c>
      <c r="AC160" s="115">
        <v>0</v>
      </c>
      <c r="AD160" s="116">
        <f>SUM(W160:AC160)</f>
        <v>153</v>
      </c>
      <c r="AE160" s="116" t="s">
        <v>569</v>
      </c>
      <c r="AF160" s="116"/>
      <c r="AG160" s="116" t="s">
        <v>612</v>
      </c>
      <c r="AH160" s="115">
        <v>48029191810</v>
      </c>
      <c r="AI160" s="205" t="s">
        <v>618</v>
      </c>
      <c r="AJ160" s="205"/>
      <c r="AK160" s="205"/>
      <c r="AL160" s="205"/>
      <c r="AM160" s="205"/>
      <c r="AN160" s="205"/>
    </row>
    <row r="161" spans="1:124" s="100" customFormat="1" x14ac:dyDescent="0.25">
      <c r="A161" s="103">
        <v>18166</v>
      </c>
      <c r="B161" s="100" t="s">
        <v>127</v>
      </c>
      <c r="C161" s="100" t="s">
        <v>452</v>
      </c>
      <c r="D161" s="100" t="s">
        <v>15</v>
      </c>
      <c r="E161" s="85"/>
      <c r="F161" s="85">
        <v>78207</v>
      </c>
      <c r="G161" s="100" t="s">
        <v>16</v>
      </c>
      <c r="H161" s="85">
        <v>9</v>
      </c>
      <c r="I161" s="100" t="s">
        <v>9</v>
      </c>
      <c r="L161" s="85"/>
      <c r="M161" s="100" t="s">
        <v>236</v>
      </c>
      <c r="N161" s="100">
        <v>88</v>
      </c>
      <c r="O161" s="100">
        <v>8</v>
      </c>
      <c r="P161" s="100">
        <v>96</v>
      </c>
      <c r="Q161" s="112" t="s">
        <v>278</v>
      </c>
      <c r="R161" s="113">
        <v>1500000</v>
      </c>
      <c r="S161" s="114"/>
      <c r="T161" s="114" t="s">
        <v>234</v>
      </c>
      <c r="U161" s="112" t="s">
        <v>329</v>
      </c>
      <c r="V161" s="112" t="s">
        <v>375</v>
      </c>
      <c r="W161" s="115">
        <v>117</v>
      </c>
      <c r="X161" s="115">
        <v>0</v>
      </c>
      <c r="Y161" s="116">
        <v>17</v>
      </c>
      <c r="Z161" s="115">
        <v>4</v>
      </c>
      <c r="AA161" s="116">
        <v>8</v>
      </c>
      <c r="AB161" s="116">
        <v>4</v>
      </c>
      <c r="AC161" s="115">
        <v>5</v>
      </c>
      <c r="AD161" s="116">
        <f>SUM(W161:AC161)</f>
        <v>155</v>
      </c>
      <c r="AE161" s="112"/>
      <c r="AF161" s="143"/>
      <c r="AG161" s="164" t="s">
        <v>612</v>
      </c>
      <c r="AH161" s="143"/>
      <c r="AI161" s="227" t="s">
        <v>582</v>
      </c>
      <c r="AJ161" s="227"/>
      <c r="AK161" s="227"/>
      <c r="AL161" s="227"/>
      <c r="AM161" s="227"/>
      <c r="AN161" s="227"/>
      <c r="AO161" s="85"/>
      <c r="DT161" s="76"/>
    </row>
    <row r="162" spans="1:124" s="100" customFormat="1" x14ac:dyDescent="0.25">
      <c r="A162" s="103">
        <v>18054</v>
      </c>
      <c r="B162" s="100" t="s">
        <v>71</v>
      </c>
      <c r="C162" s="100" t="s">
        <v>457</v>
      </c>
      <c r="D162" s="100" t="s">
        <v>15</v>
      </c>
      <c r="E162" s="85"/>
      <c r="F162" s="85">
        <v>78210</v>
      </c>
      <c r="G162" s="100" t="s">
        <v>16</v>
      </c>
      <c r="H162" s="85">
        <v>9</v>
      </c>
      <c r="I162" s="100" t="s">
        <v>9</v>
      </c>
      <c r="L162" s="85" t="s">
        <v>234</v>
      </c>
      <c r="M162" s="100" t="s">
        <v>236</v>
      </c>
      <c r="N162" s="100">
        <v>46</v>
      </c>
      <c r="O162" s="100">
        <v>9</v>
      </c>
      <c r="P162" s="100">
        <v>55</v>
      </c>
      <c r="Q162" s="100" t="s">
        <v>7</v>
      </c>
      <c r="R162" s="104">
        <v>898576</v>
      </c>
      <c r="S162" s="80" t="s">
        <v>234</v>
      </c>
      <c r="T162" s="80" t="s">
        <v>234</v>
      </c>
      <c r="U162" s="100" t="s">
        <v>324</v>
      </c>
      <c r="V162" s="100" t="s">
        <v>373</v>
      </c>
      <c r="W162" s="85">
        <v>120</v>
      </c>
      <c r="X162" s="85">
        <v>0</v>
      </c>
      <c r="Y162" s="77">
        <v>17</v>
      </c>
      <c r="Z162" s="85">
        <v>4</v>
      </c>
      <c r="AA162" s="77">
        <v>0</v>
      </c>
      <c r="AB162" s="77">
        <v>4</v>
      </c>
      <c r="AC162" s="85">
        <v>7</v>
      </c>
      <c r="AD162" s="77">
        <f>SUM(W162:AC162)</f>
        <v>152</v>
      </c>
      <c r="AF162" s="40"/>
      <c r="AG162" s="155" t="s">
        <v>612</v>
      </c>
      <c r="AH162" s="40"/>
      <c r="AI162" s="224" t="s">
        <v>581</v>
      </c>
      <c r="AJ162" s="224"/>
      <c r="AK162" s="224"/>
      <c r="AL162" s="224"/>
      <c r="AM162" s="224"/>
      <c r="AN162" s="224"/>
      <c r="DT162" s="76"/>
    </row>
    <row r="163" spans="1:124" s="100" customFormat="1" ht="12.75" x14ac:dyDescent="0.2">
      <c r="A163" s="87" t="s">
        <v>565</v>
      </c>
      <c r="B163" s="88"/>
      <c r="C163" s="89">
        <v>5441724.3300000001</v>
      </c>
      <c r="D163" s="119" t="s">
        <v>588</v>
      </c>
      <c r="E163" s="77"/>
      <c r="F163" s="77"/>
      <c r="G163" s="76"/>
      <c r="H163" s="77"/>
      <c r="I163" s="101"/>
      <c r="J163" s="76"/>
      <c r="K163" s="76"/>
      <c r="L163" s="77"/>
      <c r="M163" s="76"/>
      <c r="N163" s="76"/>
      <c r="O163" s="76"/>
      <c r="P163" s="76"/>
      <c r="Q163" s="91" t="s">
        <v>232</v>
      </c>
      <c r="R163" s="92">
        <f>SUM(R155:R162)</f>
        <v>10133101.657025551</v>
      </c>
      <c r="S163" s="93"/>
      <c r="T163" s="92"/>
      <c r="U163" s="94"/>
      <c r="V163" s="76"/>
      <c r="W163" s="77"/>
      <c r="X163" s="77"/>
      <c r="Y163" s="77"/>
      <c r="Z163" s="77"/>
      <c r="AA163" s="77"/>
      <c r="AB163" s="77"/>
      <c r="AC163" s="77"/>
      <c r="AD163" s="77"/>
      <c r="AE163" s="77"/>
      <c r="AF163" s="77"/>
      <c r="AG163" s="77"/>
      <c r="AH163" s="77"/>
      <c r="AI163" s="77"/>
      <c r="AJ163" s="77"/>
      <c r="AK163" s="77"/>
      <c r="AL163" s="77"/>
      <c r="AM163" s="77"/>
      <c r="AN163" s="77"/>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c r="BQ163" s="76"/>
      <c r="BR163" s="76"/>
      <c r="BS163" s="76"/>
      <c r="BT163" s="76"/>
      <c r="BU163" s="76"/>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row>
    <row r="164" spans="1:124" s="100" customFormat="1" x14ac:dyDescent="0.25">
      <c r="A164" s="103"/>
      <c r="E164" s="85"/>
      <c r="F164" s="85"/>
      <c r="H164" s="85"/>
      <c r="L164" s="85"/>
      <c r="R164" s="104"/>
      <c r="S164" s="80"/>
      <c r="T164" s="80"/>
      <c r="W164" s="85"/>
      <c r="X164" s="85"/>
      <c r="Y164" s="77"/>
      <c r="Z164" s="85"/>
      <c r="AA164" s="77"/>
      <c r="AB164" s="77"/>
      <c r="AC164" s="85"/>
      <c r="AD164" s="77"/>
      <c r="AE164" s="77"/>
      <c r="AF164" s="77"/>
      <c r="AG164" s="77"/>
      <c r="AH164" s="85"/>
      <c r="AI164" s="85"/>
      <c r="AJ164" s="85"/>
      <c r="AK164" s="85"/>
      <c r="AL164" s="85"/>
      <c r="AM164" s="85"/>
      <c r="AN164" s="85"/>
    </row>
    <row r="165" spans="1:124" s="76" customFormat="1" ht="12.75" x14ac:dyDescent="0.2">
      <c r="A165" s="99" t="s">
        <v>265</v>
      </c>
      <c r="E165" s="77"/>
      <c r="F165" s="77"/>
      <c r="H165" s="77"/>
      <c r="J165" s="77"/>
      <c r="K165" s="77"/>
      <c r="L165" s="77"/>
      <c r="R165" s="78"/>
      <c r="S165" s="79"/>
      <c r="T165" s="78"/>
      <c r="W165" s="77"/>
      <c r="X165" s="77"/>
      <c r="Y165" s="77"/>
      <c r="Z165" s="77"/>
      <c r="AA165" s="77"/>
      <c r="AB165" s="77"/>
      <c r="AC165" s="77"/>
      <c r="AD165" s="77"/>
      <c r="AE165" s="77"/>
      <c r="AF165" s="77"/>
      <c r="AG165" s="77"/>
      <c r="AH165" s="77"/>
      <c r="AI165" s="77"/>
      <c r="AJ165" s="77"/>
      <c r="AK165" s="77"/>
      <c r="AL165" s="77"/>
      <c r="AM165" s="77"/>
      <c r="AN165" s="77"/>
    </row>
    <row r="166" spans="1:124" s="76" customFormat="1" x14ac:dyDescent="0.25">
      <c r="A166" s="103">
        <v>18260</v>
      </c>
      <c r="B166" s="100" t="s">
        <v>164</v>
      </c>
      <c r="C166" s="100" t="s">
        <v>458</v>
      </c>
      <c r="D166" s="100" t="s">
        <v>165</v>
      </c>
      <c r="E166" s="85" t="s">
        <v>234</v>
      </c>
      <c r="F166" s="85">
        <v>77954</v>
      </c>
      <c r="G166" s="100" t="s">
        <v>166</v>
      </c>
      <c r="H166" s="85">
        <v>10</v>
      </c>
      <c r="I166" s="100" t="s">
        <v>33</v>
      </c>
      <c r="J166" s="100"/>
      <c r="K166" s="100"/>
      <c r="L166" s="85"/>
      <c r="M166" s="100" t="s">
        <v>236</v>
      </c>
      <c r="N166" s="100">
        <v>44</v>
      </c>
      <c r="O166" s="100">
        <v>4</v>
      </c>
      <c r="P166" s="100">
        <v>48</v>
      </c>
      <c r="Q166" s="100" t="s">
        <v>278</v>
      </c>
      <c r="R166" s="104">
        <v>584842</v>
      </c>
      <c r="S166" s="80"/>
      <c r="T166" s="80"/>
      <c r="U166" s="100" t="s">
        <v>331</v>
      </c>
      <c r="V166" s="100" t="s">
        <v>377</v>
      </c>
      <c r="W166" s="85">
        <v>120</v>
      </c>
      <c r="X166" s="85">
        <v>5</v>
      </c>
      <c r="Y166" s="77">
        <v>17</v>
      </c>
      <c r="Z166" s="85">
        <v>4</v>
      </c>
      <c r="AA166" s="77">
        <v>8</v>
      </c>
      <c r="AB166" s="77">
        <v>4</v>
      </c>
      <c r="AC166" s="85">
        <v>0</v>
      </c>
      <c r="AD166" s="77">
        <f>SUM(W166:AC166)</f>
        <v>158</v>
      </c>
      <c r="AE166" s="77" t="s">
        <v>569</v>
      </c>
      <c r="AF166" s="77" t="s">
        <v>569</v>
      </c>
      <c r="AG166" s="156" t="s">
        <v>612</v>
      </c>
      <c r="AH166" s="85">
        <v>48123970400</v>
      </c>
      <c r="AI166" s="192" t="s">
        <v>628</v>
      </c>
      <c r="AJ166" s="85"/>
      <c r="AK166" s="85"/>
      <c r="AL166" s="85"/>
      <c r="AM166" s="85"/>
      <c r="AN166" s="85"/>
      <c r="AP166" s="100"/>
      <c r="AQ166" s="100"/>
      <c r="AR166" s="100"/>
      <c r="AS166" s="100"/>
      <c r="AT166" s="100"/>
      <c r="AU166" s="100"/>
      <c r="AV166" s="100"/>
      <c r="AW166" s="100"/>
      <c r="AX166" s="100"/>
      <c r="AY166" s="100"/>
      <c r="AZ166" s="100"/>
      <c r="BA166" s="100"/>
      <c r="BB166" s="100"/>
      <c r="BC166" s="100"/>
      <c r="BD166" s="100"/>
      <c r="BE166" s="100"/>
      <c r="BF166" s="100"/>
      <c r="BG166" s="100"/>
      <c r="BH166" s="100"/>
      <c r="BI166" s="100"/>
      <c r="BJ166" s="100"/>
      <c r="BK166" s="100"/>
      <c r="BL166" s="100"/>
      <c r="BM166" s="100"/>
      <c r="BN166" s="100"/>
      <c r="BO166" s="100"/>
      <c r="BP166" s="100"/>
      <c r="BQ166" s="100"/>
      <c r="BR166" s="100"/>
      <c r="BS166" s="100"/>
      <c r="BT166" s="100"/>
      <c r="BU166" s="100"/>
      <c r="BV166" s="100"/>
      <c r="BW166" s="100"/>
      <c r="BX166" s="100"/>
      <c r="BY166" s="100"/>
      <c r="BZ166" s="100"/>
      <c r="CA166" s="100"/>
      <c r="CB166" s="100"/>
      <c r="CC166" s="100"/>
      <c r="CD166" s="100"/>
      <c r="CE166" s="100"/>
      <c r="CF166" s="100"/>
      <c r="CG166" s="100"/>
      <c r="CH166" s="100"/>
      <c r="CI166" s="100"/>
      <c r="CJ166" s="100"/>
      <c r="CK166" s="100"/>
      <c r="CL166" s="100"/>
      <c r="CM166" s="100"/>
      <c r="CN166" s="100"/>
      <c r="CO166" s="100"/>
      <c r="CP166" s="100"/>
      <c r="CQ166" s="100"/>
      <c r="CR166" s="100"/>
      <c r="CS166" s="100"/>
      <c r="CT166" s="100"/>
      <c r="CU166" s="100"/>
      <c r="CV166" s="100"/>
      <c r="CW166" s="100"/>
      <c r="CX166" s="100"/>
      <c r="CY166" s="100"/>
      <c r="CZ166" s="100"/>
      <c r="DA166" s="100"/>
      <c r="DB166" s="100"/>
      <c r="DC166" s="100"/>
      <c r="DD166" s="100"/>
      <c r="DE166" s="100"/>
      <c r="DF166" s="100"/>
      <c r="DG166" s="100"/>
      <c r="DH166" s="100"/>
      <c r="DI166" s="100"/>
      <c r="DJ166" s="100"/>
      <c r="DK166" s="100"/>
      <c r="DL166" s="100"/>
      <c r="DM166" s="100"/>
      <c r="DN166" s="100"/>
      <c r="DO166" s="100"/>
      <c r="DP166" s="100"/>
      <c r="DQ166" s="100"/>
      <c r="DR166" s="100"/>
      <c r="DS166" s="100"/>
      <c r="DT166" s="100"/>
    </row>
    <row r="167" spans="1:124" s="100" customFormat="1" ht="12.75" x14ac:dyDescent="0.2">
      <c r="A167" s="87" t="s">
        <v>565</v>
      </c>
      <c r="B167" s="88"/>
      <c r="C167" s="89">
        <v>668053.57999999996</v>
      </c>
      <c r="D167" s="76"/>
      <c r="E167" s="77"/>
      <c r="F167" s="77"/>
      <c r="G167" s="76"/>
      <c r="H167" s="77"/>
      <c r="I167" s="101"/>
      <c r="J167" s="76"/>
      <c r="K167" s="76"/>
      <c r="L167" s="77"/>
      <c r="M167" s="76"/>
      <c r="N167" s="76"/>
      <c r="O167" s="76"/>
      <c r="P167" s="76"/>
      <c r="Q167" s="91" t="s">
        <v>232</v>
      </c>
      <c r="R167" s="92">
        <f>SUM(R166)</f>
        <v>584842</v>
      </c>
      <c r="S167" s="93"/>
      <c r="T167" s="92"/>
      <c r="U167" s="94"/>
      <c r="V167" s="76"/>
      <c r="W167" s="77"/>
      <c r="X167" s="77"/>
      <c r="Y167" s="77"/>
      <c r="Z167" s="77"/>
      <c r="AA167" s="77"/>
      <c r="AB167" s="77"/>
      <c r="AC167" s="77"/>
      <c r="AD167" s="77"/>
      <c r="AE167" s="77"/>
      <c r="AF167" s="77"/>
      <c r="AG167" s="77"/>
      <c r="AH167" s="77"/>
      <c r="AI167" s="77"/>
      <c r="AJ167" s="77"/>
      <c r="AK167" s="77"/>
      <c r="AL167" s="77"/>
      <c r="AM167" s="77"/>
      <c r="AN167" s="77"/>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c r="BM167" s="76"/>
      <c r="BN167" s="76"/>
      <c r="BO167" s="76"/>
      <c r="BP167" s="76"/>
      <c r="BQ167" s="76"/>
      <c r="BR167" s="76"/>
      <c r="BS167" s="76"/>
      <c r="BT167" s="76"/>
      <c r="BU167" s="76"/>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row>
    <row r="168" spans="1:124" s="76" customFormat="1" x14ac:dyDescent="0.25">
      <c r="A168" s="98"/>
      <c r="E168" s="77"/>
      <c r="F168" s="77"/>
      <c r="H168" s="77"/>
      <c r="J168" s="77"/>
      <c r="K168" s="77"/>
      <c r="L168" s="77"/>
      <c r="R168" s="78"/>
      <c r="S168" s="79"/>
      <c r="T168" s="78"/>
      <c r="W168" s="77"/>
      <c r="X168" s="77"/>
      <c r="Y168" s="77"/>
      <c r="Z168" s="77"/>
      <c r="AA168" s="77"/>
      <c r="AB168" s="77"/>
      <c r="AC168" s="77"/>
      <c r="AD168" s="77"/>
      <c r="AE168" s="77"/>
      <c r="AF168" s="77"/>
      <c r="AG168" s="77"/>
      <c r="AH168" s="77"/>
      <c r="AI168" s="77"/>
      <c r="AJ168" s="77"/>
      <c r="AK168" s="77"/>
      <c r="AL168" s="77"/>
      <c r="AM168" s="77"/>
      <c r="AN168" s="77"/>
      <c r="AP168" s="82"/>
      <c r="AQ168" s="82"/>
      <c r="AR168" s="82"/>
      <c r="AW168" s="102"/>
      <c r="AX168" s="102"/>
    </row>
    <row r="169" spans="1:124" s="76" customFormat="1" ht="12.75" collapsed="1" x14ac:dyDescent="0.2">
      <c r="A169" s="99" t="s">
        <v>266</v>
      </c>
      <c r="E169" s="77"/>
      <c r="F169" s="77"/>
      <c r="H169" s="77"/>
      <c r="J169" s="77"/>
      <c r="K169" s="77"/>
      <c r="L169" s="77"/>
      <c r="R169" s="78"/>
      <c r="S169" s="79"/>
      <c r="T169" s="78"/>
      <c r="W169" s="77"/>
      <c r="X169" s="77"/>
      <c r="Y169" s="77"/>
      <c r="Z169" s="77"/>
      <c r="AA169" s="77"/>
      <c r="AB169" s="77"/>
      <c r="AC169" s="77"/>
      <c r="AD169" s="77"/>
      <c r="AE169" s="77"/>
      <c r="AF169" s="77"/>
      <c r="AG169" s="77"/>
      <c r="AH169" s="77"/>
      <c r="AI169" s="77"/>
      <c r="AJ169" s="77"/>
      <c r="AK169" s="77"/>
      <c r="AL169" s="77"/>
      <c r="AM169" s="77"/>
      <c r="AN169" s="77"/>
    </row>
    <row r="170" spans="1:124" s="100" customFormat="1" x14ac:dyDescent="0.25">
      <c r="A170" s="103">
        <v>18261</v>
      </c>
      <c r="B170" s="100" t="s">
        <v>167</v>
      </c>
      <c r="C170" s="100" t="s">
        <v>267</v>
      </c>
      <c r="D170" s="100" t="s">
        <v>63</v>
      </c>
      <c r="E170" s="85"/>
      <c r="F170" s="85">
        <v>78374</v>
      </c>
      <c r="G170" s="100" t="s">
        <v>61</v>
      </c>
      <c r="H170" s="85">
        <v>10</v>
      </c>
      <c r="I170" s="100" t="s">
        <v>9</v>
      </c>
      <c r="L170" s="85"/>
      <c r="M170" s="100" t="s">
        <v>236</v>
      </c>
      <c r="N170" s="100">
        <v>54</v>
      </c>
      <c r="O170" s="100">
        <v>6</v>
      </c>
      <c r="P170" s="100">
        <v>60</v>
      </c>
      <c r="Q170" s="100" t="s">
        <v>278</v>
      </c>
      <c r="R170" s="104">
        <v>762700</v>
      </c>
      <c r="S170" s="80"/>
      <c r="T170" s="80"/>
      <c r="U170" s="100" t="s">
        <v>331</v>
      </c>
      <c r="V170" s="100" t="s">
        <v>377</v>
      </c>
      <c r="W170" s="85">
        <v>120</v>
      </c>
      <c r="X170" s="85">
        <v>5</v>
      </c>
      <c r="Y170" s="77">
        <v>17</v>
      </c>
      <c r="Z170" s="85">
        <v>4</v>
      </c>
      <c r="AA170" s="77">
        <v>8</v>
      </c>
      <c r="AB170" s="77">
        <v>4</v>
      </c>
      <c r="AC170" s="85">
        <v>0</v>
      </c>
      <c r="AD170" s="77">
        <f>SUM(W170:AC170)</f>
        <v>158</v>
      </c>
      <c r="AE170" s="77" t="s">
        <v>569</v>
      </c>
      <c r="AF170" s="77" t="s">
        <v>569</v>
      </c>
      <c r="AG170" s="156" t="s">
        <v>612</v>
      </c>
      <c r="AH170" s="85">
        <v>48409010601</v>
      </c>
      <c r="AI170" s="192" t="s">
        <v>628</v>
      </c>
      <c r="AJ170" s="121">
        <v>0</v>
      </c>
      <c r="AK170" s="121">
        <v>7</v>
      </c>
      <c r="AL170" s="122">
        <v>0</v>
      </c>
      <c r="AM170" s="121">
        <v>8.9</v>
      </c>
      <c r="AN170" s="122"/>
    </row>
    <row r="171" spans="1:124" s="100" customFormat="1" x14ac:dyDescent="0.25">
      <c r="A171" s="103">
        <v>18186</v>
      </c>
      <c r="B171" s="100" t="s">
        <v>128</v>
      </c>
      <c r="C171" s="100" t="s">
        <v>129</v>
      </c>
      <c r="D171" s="100" t="s">
        <v>49</v>
      </c>
      <c r="E171" s="85"/>
      <c r="F171" s="85">
        <v>78417</v>
      </c>
      <c r="G171" s="100" t="s">
        <v>50</v>
      </c>
      <c r="H171" s="85">
        <v>10</v>
      </c>
      <c r="I171" s="100" t="s">
        <v>9</v>
      </c>
      <c r="L171" s="85"/>
      <c r="M171" s="100" t="s">
        <v>236</v>
      </c>
      <c r="N171" s="100">
        <v>73</v>
      </c>
      <c r="O171" s="100">
        <v>8</v>
      </c>
      <c r="P171" s="100">
        <v>81</v>
      </c>
      <c r="Q171" s="100" t="s">
        <v>7</v>
      </c>
      <c r="R171" s="104">
        <v>1291158</v>
      </c>
      <c r="S171" s="80"/>
      <c r="T171" s="80" t="s">
        <v>234</v>
      </c>
      <c r="U171" s="100" t="s">
        <v>332</v>
      </c>
      <c r="V171" s="100" t="s">
        <v>376</v>
      </c>
      <c r="W171" s="85">
        <v>120</v>
      </c>
      <c r="X171" s="85">
        <v>5</v>
      </c>
      <c r="Y171" s="77">
        <v>17</v>
      </c>
      <c r="Z171" s="85">
        <v>4</v>
      </c>
      <c r="AA171" s="77">
        <v>8</v>
      </c>
      <c r="AB171" s="77">
        <v>4</v>
      </c>
      <c r="AC171" s="85">
        <v>0</v>
      </c>
      <c r="AD171" s="77">
        <f>SUM(W171:AC171)</f>
        <v>158</v>
      </c>
      <c r="AE171" s="77" t="s">
        <v>569</v>
      </c>
      <c r="AF171" s="182" t="s">
        <v>569</v>
      </c>
      <c r="AG171" s="156" t="s">
        <v>569</v>
      </c>
      <c r="AH171" s="85">
        <v>48355001802</v>
      </c>
      <c r="AI171" s="192" t="s">
        <v>628</v>
      </c>
      <c r="AJ171" s="121">
        <v>0</v>
      </c>
      <c r="AK171" s="121">
        <v>7</v>
      </c>
      <c r="AL171" s="118">
        <v>9.9427195723398396E-3</v>
      </c>
      <c r="AM171" s="121">
        <v>6.4</v>
      </c>
      <c r="AN171" s="128">
        <v>2.08</v>
      </c>
      <c r="DT171" s="76"/>
    </row>
    <row r="172" spans="1:124" s="100" customFormat="1" x14ac:dyDescent="0.25">
      <c r="A172" s="103">
        <v>18288</v>
      </c>
      <c r="B172" s="100" t="s">
        <v>179</v>
      </c>
      <c r="C172" s="100" t="s">
        <v>513</v>
      </c>
      <c r="D172" s="100" t="s">
        <v>49</v>
      </c>
      <c r="E172" s="85"/>
      <c r="F172" s="85">
        <v>78417</v>
      </c>
      <c r="G172" s="100" t="s">
        <v>50</v>
      </c>
      <c r="H172" s="85">
        <v>10</v>
      </c>
      <c r="I172" s="100" t="s">
        <v>9</v>
      </c>
      <c r="L172" s="85" t="s">
        <v>234</v>
      </c>
      <c r="M172" s="100" t="s">
        <v>236</v>
      </c>
      <c r="N172" s="100">
        <v>69</v>
      </c>
      <c r="O172" s="100">
        <v>12</v>
      </c>
      <c r="P172" s="100">
        <v>81</v>
      </c>
      <c r="Q172" s="100" t="s">
        <v>7</v>
      </c>
      <c r="R172" s="104">
        <v>1291158</v>
      </c>
      <c r="S172" s="80"/>
      <c r="T172" s="80" t="s">
        <v>234</v>
      </c>
      <c r="U172" s="100" t="s">
        <v>328</v>
      </c>
      <c r="V172" s="100" t="s">
        <v>374</v>
      </c>
      <c r="W172" s="85">
        <v>120</v>
      </c>
      <c r="X172" s="85">
        <v>5</v>
      </c>
      <c r="Y172" s="77">
        <v>17</v>
      </c>
      <c r="Z172" s="85">
        <v>4</v>
      </c>
      <c r="AA172" s="77">
        <v>8</v>
      </c>
      <c r="AB172" s="77">
        <v>4</v>
      </c>
      <c r="AC172" s="85">
        <v>0</v>
      </c>
      <c r="AD172" s="77">
        <f>SUM(W172:AC172)</f>
        <v>158</v>
      </c>
      <c r="AE172" s="190" t="s">
        <v>568</v>
      </c>
      <c r="AF172" s="77"/>
      <c r="AG172" s="156" t="s">
        <v>612</v>
      </c>
      <c r="AH172" s="85">
        <v>48355001802</v>
      </c>
      <c r="AI172" s="85"/>
      <c r="AJ172" s="121">
        <v>0</v>
      </c>
      <c r="AK172" s="121">
        <v>7</v>
      </c>
      <c r="AL172" s="118">
        <v>9.9427195723398396E-3</v>
      </c>
      <c r="AM172" s="121">
        <v>6.4</v>
      </c>
      <c r="AN172" s="128">
        <v>2.04</v>
      </c>
    </row>
    <row r="173" spans="1:124" s="100" customFormat="1" ht="12.75" x14ac:dyDescent="0.2">
      <c r="A173" s="87" t="s">
        <v>565</v>
      </c>
      <c r="B173" s="88"/>
      <c r="C173" s="89">
        <v>1481784.58</v>
      </c>
      <c r="D173" s="76"/>
      <c r="E173" s="77"/>
      <c r="F173" s="77"/>
      <c r="G173" s="76"/>
      <c r="H173" s="77"/>
      <c r="I173" s="101"/>
      <c r="J173" s="76"/>
      <c r="K173" s="76"/>
      <c r="L173" s="77"/>
      <c r="M173" s="76"/>
      <c r="N173" s="76"/>
      <c r="O173" s="76"/>
      <c r="P173" s="76"/>
      <c r="Q173" s="91" t="s">
        <v>232</v>
      </c>
      <c r="R173" s="92">
        <f>SUM(R170:R172)</f>
        <v>3345016</v>
      </c>
      <c r="S173" s="93"/>
      <c r="T173" s="92"/>
      <c r="U173" s="94"/>
      <c r="V173" s="76"/>
      <c r="W173" s="77"/>
      <c r="X173" s="77"/>
      <c r="Y173" s="77"/>
      <c r="Z173" s="77"/>
      <c r="AA173" s="77"/>
      <c r="AB173" s="77"/>
      <c r="AC173" s="77"/>
      <c r="AD173" s="77"/>
      <c r="AE173" s="77"/>
      <c r="AF173" s="77"/>
      <c r="AG173" s="77"/>
      <c r="AH173" s="77"/>
      <c r="AI173" s="77"/>
      <c r="AJ173" s="77"/>
      <c r="AK173" s="77"/>
      <c r="AL173" s="77"/>
      <c r="AM173" s="77"/>
      <c r="AN173" s="77"/>
      <c r="AO173" s="77"/>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c r="DN173" s="76"/>
      <c r="DO173" s="76"/>
      <c r="DP173" s="76"/>
      <c r="DQ173" s="76"/>
      <c r="DR173" s="76"/>
      <c r="DS173" s="76"/>
    </row>
    <row r="174" spans="1:124" s="76" customFormat="1" x14ac:dyDescent="0.25">
      <c r="A174" s="98"/>
      <c r="E174" s="77"/>
      <c r="F174" s="77"/>
      <c r="H174" s="77"/>
      <c r="J174" s="77"/>
      <c r="K174" s="77"/>
      <c r="L174" s="77"/>
      <c r="R174" s="78"/>
      <c r="S174" s="79"/>
      <c r="T174" s="78"/>
      <c r="W174" s="77"/>
      <c r="X174" s="77"/>
      <c r="Y174" s="77"/>
      <c r="Z174" s="77"/>
      <c r="AA174" s="77"/>
      <c r="AB174" s="77"/>
      <c r="AC174" s="77"/>
      <c r="AD174" s="77"/>
      <c r="AE174" s="77"/>
      <c r="AF174" s="77"/>
      <c r="AG174" s="77"/>
      <c r="AH174" s="77"/>
      <c r="AI174" s="77"/>
      <c r="AJ174" s="77"/>
      <c r="AK174" s="77"/>
      <c r="AL174" s="77"/>
      <c r="AM174" s="77"/>
      <c r="AN174" s="77"/>
      <c r="AO174" s="77"/>
      <c r="AP174" s="82"/>
      <c r="AQ174" s="82"/>
      <c r="AR174" s="82"/>
      <c r="AW174" s="102"/>
      <c r="AX174" s="102"/>
    </row>
    <row r="175" spans="1:124" s="76" customFormat="1" ht="12.75" x14ac:dyDescent="0.2">
      <c r="A175" s="99" t="s">
        <v>268</v>
      </c>
      <c r="E175" s="77"/>
      <c r="F175" s="77"/>
      <c r="H175" s="77"/>
      <c r="J175" s="77"/>
      <c r="K175" s="77"/>
      <c r="L175" s="77"/>
      <c r="R175" s="78"/>
      <c r="S175" s="79"/>
      <c r="T175" s="78"/>
      <c r="W175" s="77"/>
      <c r="X175" s="77"/>
      <c r="Y175" s="77"/>
      <c r="Z175" s="77"/>
      <c r="AA175" s="77"/>
      <c r="AB175" s="77"/>
      <c r="AC175" s="77"/>
      <c r="AD175" s="77"/>
      <c r="AE175" s="77"/>
      <c r="AF175" s="77"/>
      <c r="AG175" s="77"/>
      <c r="AH175" s="77"/>
      <c r="AI175" s="77"/>
      <c r="AJ175" s="77"/>
      <c r="AK175" s="77"/>
      <c r="AL175" s="77"/>
      <c r="AM175" s="77"/>
      <c r="AN175" s="77"/>
      <c r="AO175" s="77"/>
    </row>
    <row r="176" spans="1:124" s="100" customFormat="1" x14ac:dyDescent="0.25">
      <c r="A176" s="103">
        <v>18230</v>
      </c>
      <c r="B176" s="100" t="s">
        <v>148</v>
      </c>
      <c r="C176" s="100" t="s">
        <v>461</v>
      </c>
      <c r="D176" s="100" t="s">
        <v>460</v>
      </c>
      <c r="E176" s="85"/>
      <c r="F176" s="85">
        <v>78583</v>
      </c>
      <c r="G176" s="100" t="s">
        <v>8</v>
      </c>
      <c r="H176" s="85">
        <v>11</v>
      </c>
      <c r="I176" s="100" t="s">
        <v>33</v>
      </c>
      <c r="L176" s="85"/>
      <c r="M176" s="100" t="s">
        <v>236</v>
      </c>
      <c r="N176" s="100">
        <v>52</v>
      </c>
      <c r="O176" s="100">
        <v>12</v>
      </c>
      <c r="P176" s="100">
        <v>64</v>
      </c>
      <c r="Q176" s="100" t="s">
        <v>7</v>
      </c>
      <c r="R176" s="104">
        <v>770000</v>
      </c>
      <c r="S176" s="80"/>
      <c r="T176" s="80" t="s">
        <v>234</v>
      </c>
      <c r="U176" s="100" t="s">
        <v>284</v>
      </c>
      <c r="V176" s="100" t="s">
        <v>525</v>
      </c>
      <c r="W176" s="85">
        <v>117</v>
      </c>
      <c r="X176" s="85">
        <v>0</v>
      </c>
      <c r="Y176" s="77">
        <v>17</v>
      </c>
      <c r="Z176" s="85">
        <v>4</v>
      </c>
      <c r="AA176" s="77">
        <v>8</v>
      </c>
      <c r="AB176" s="77">
        <v>4</v>
      </c>
      <c r="AC176" s="85">
        <v>0</v>
      </c>
      <c r="AD176" s="77">
        <f>SUM(W176:AC176)</f>
        <v>150</v>
      </c>
      <c r="AE176" s="77" t="s">
        <v>569</v>
      </c>
      <c r="AF176" s="166" t="s">
        <v>569</v>
      </c>
      <c r="AG176" s="156" t="s">
        <v>612</v>
      </c>
      <c r="AH176" s="85">
        <v>48061010100</v>
      </c>
      <c r="AI176" s="192" t="s">
        <v>628</v>
      </c>
      <c r="AJ176" s="85"/>
      <c r="AK176" s="85"/>
      <c r="AL176" s="85"/>
      <c r="AM176" s="85"/>
      <c r="AN176" s="85"/>
      <c r="AO176" s="85"/>
      <c r="DT176" s="76"/>
    </row>
    <row r="177" spans="1:124" s="100" customFormat="1" x14ac:dyDescent="0.25">
      <c r="A177" s="103">
        <v>18322</v>
      </c>
      <c r="B177" s="100" t="s">
        <v>459</v>
      </c>
      <c r="C177" s="100" t="s">
        <v>192</v>
      </c>
      <c r="D177" s="100" t="s">
        <v>193</v>
      </c>
      <c r="E177" s="85"/>
      <c r="F177" s="85">
        <v>78593</v>
      </c>
      <c r="G177" s="100" t="s">
        <v>8</v>
      </c>
      <c r="H177" s="85">
        <v>11</v>
      </c>
      <c r="I177" s="100" t="s">
        <v>33</v>
      </c>
      <c r="L177" s="85" t="s">
        <v>234</v>
      </c>
      <c r="M177" s="100" t="s">
        <v>236</v>
      </c>
      <c r="N177" s="100">
        <v>50</v>
      </c>
      <c r="O177" s="100">
        <v>0</v>
      </c>
      <c r="P177" s="100">
        <v>50</v>
      </c>
      <c r="Q177" s="100" t="s">
        <v>7</v>
      </c>
      <c r="R177" s="104">
        <v>679000</v>
      </c>
      <c r="S177" s="80" t="s">
        <v>234</v>
      </c>
      <c r="T177" s="80" t="s">
        <v>234</v>
      </c>
      <c r="U177" s="100" t="s">
        <v>378</v>
      </c>
      <c r="V177" s="100" t="s">
        <v>333</v>
      </c>
      <c r="W177" s="85">
        <v>110</v>
      </c>
      <c r="X177" s="85">
        <v>0</v>
      </c>
      <c r="Y177" s="77">
        <v>17</v>
      </c>
      <c r="Z177" s="85">
        <v>4</v>
      </c>
      <c r="AA177" s="77">
        <v>8</v>
      </c>
      <c r="AB177" s="77">
        <v>4</v>
      </c>
      <c r="AC177" s="85">
        <v>0</v>
      </c>
      <c r="AD177" s="77">
        <f>SUM(W177:AC177)</f>
        <v>143</v>
      </c>
      <c r="AE177" s="162" t="s">
        <v>569</v>
      </c>
      <c r="AF177" s="182" t="s">
        <v>569</v>
      </c>
      <c r="AG177" s="156" t="s">
        <v>612</v>
      </c>
      <c r="AH177" s="85">
        <v>48061010301</v>
      </c>
      <c r="AI177" s="192" t="s">
        <v>628</v>
      </c>
      <c r="AJ177" s="85"/>
      <c r="AK177" s="85"/>
      <c r="AL177" s="85"/>
      <c r="AM177" s="85"/>
      <c r="AN177" s="85"/>
      <c r="AO177" s="85"/>
    </row>
    <row r="178" spans="1:124" s="100" customFormat="1" ht="12.75" x14ac:dyDescent="0.2">
      <c r="A178" s="87" t="s">
        <v>565</v>
      </c>
      <c r="B178" s="88"/>
      <c r="C178" s="89">
        <v>909811.04</v>
      </c>
      <c r="D178" s="76"/>
      <c r="E178" s="77"/>
      <c r="F178" s="77"/>
      <c r="G178" s="76"/>
      <c r="H178" s="77"/>
      <c r="I178" s="101"/>
      <c r="J178" s="76"/>
      <c r="K178" s="76"/>
      <c r="L178" s="77"/>
      <c r="M178" s="76"/>
      <c r="N178" s="76"/>
      <c r="O178" s="76"/>
      <c r="P178" s="76"/>
      <c r="Q178" s="91" t="s">
        <v>232</v>
      </c>
      <c r="R178" s="92">
        <f>SUM(R176:R177)</f>
        <v>1449000</v>
      </c>
      <c r="S178" s="93"/>
      <c r="T178" s="92"/>
      <c r="U178" s="94"/>
      <c r="V178" s="76"/>
      <c r="W178" s="77"/>
      <c r="X178" s="77"/>
      <c r="Y178" s="77"/>
      <c r="Z178" s="77"/>
      <c r="AA178" s="77"/>
      <c r="AB178" s="77"/>
      <c r="AC178" s="77"/>
      <c r="AD178" s="77"/>
      <c r="AE178" s="77"/>
      <c r="AF178" s="77"/>
      <c r="AG178" s="77"/>
      <c r="AH178" s="77"/>
      <c r="AI178" s="77"/>
      <c r="AJ178" s="77"/>
      <c r="AK178" s="77"/>
      <c r="AL178" s="77"/>
      <c r="AM178" s="77"/>
      <c r="AN178" s="77"/>
      <c r="AO178" s="77"/>
      <c r="AP178" s="76"/>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c r="CA178" s="76"/>
      <c r="CB178" s="76"/>
      <c r="CC178" s="76"/>
      <c r="CD178" s="76"/>
      <c r="CE178" s="76"/>
      <c r="CF178" s="76"/>
      <c r="CG178" s="76"/>
      <c r="CH178" s="76"/>
      <c r="CI178" s="76"/>
      <c r="CJ178" s="76"/>
      <c r="CK178" s="76"/>
      <c r="CL178" s="76"/>
      <c r="CM178" s="76"/>
      <c r="CN178" s="76"/>
      <c r="CO178" s="76"/>
      <c r="CP178" s="76"/>
      <c r="CQ178" s="76"/>
      <c r="CR178" s="76"/>
      <c r="CS178" s="76"/>
      <c r="CT178" s="76"/>
      <c r="CU178" s="76"/>
      <c r="CV178" s="76"/>
      <c r="CW178" s="76"/>
      <c r="CX178" s="76"/>
      <c r="CY178" s="76"/>
      <c r="CZ178" s="76"/>
      <c r="DA178" s="76"/>
      <c r="DB178" s="76"/>
      <c r="DC178" s="76"/>
      <c r="DD178" s="76"/>
      <c r="DE178" s="76"/>
      <c r="DF178" s="76"/>
      <c r="DG178" s="76"/>
      <c r="DH178" s="76"/>
      <c r="DI178" s="76"/>
      <c r="DJ178" s="76"/>
      <c r="DK178" s="76"/>
      <c r="DL178" s="76"/>
      <c r="DM178" s="76"/>
      <c r="DN178" s="76"/>
      <c r="DO178" s="76"/>
      <c r="DP178" s="76"/>
      <c r="DQ178" s="76"/>
      <c r="DR178" s="76"/>
      <c r="DS178" s="76"/>
    </row>
    <row r="179" spans="1:124" s="76" customFormat="1" x14ac:dyDescent="0.25">
      <c r="A179" s="98"/>
      <c r="E179" s="77"/>
      <c r="F179" s="77"/>
      <c r="H179" s="77"/>
      <c r="J179" s="77"/>
      <c r="K179" s="77"/>
      <c r="L179" s="77"/>
      <c r="R179" s="78"/>
      <c r="S179" s="79"/>
      <c r="T179" s="78"/>
      <c r="W179" s="77"/>
      <c r="X179" s="77"/>
      <c r="Y179" s="77"/>
      <c r="Z179" s="77"/>
      <c r="AA179" s="77"/>
      <c r="AB179" s="77"/>
      <c r="AC179" s="77"/>
      <c r="AD179" s="77"/>
      <c r="AE179" s="77"/>
      <c r="AF179" s="77"/>
      <c r="AG179" s="77"/>
      <c r="AH179" s="77"/>
      <c r="AI179" s="77"/>
      <c r="AJ179" s="77"/>
      <c r="AK179" s="77"/>
      <c r="AL179" s="77"/>
      <c r="AM179" s="77"/>
      <c r="AN179" s="77"/>
      <c r="AO179" s="77"/>
      <c r="AP179" s="82"/>
      <c r="AQ179" s="82"/>
      <c r="AR179" s="82"/>
      <c r="AW179" s="102"/>
      <c r="AX179" s="102"/>
    </row>
    <row r="180" spans="1:124" s="100" customFormat="1" ht="12.75" x14ac:dyDescent="0.2">
      <c r="A180" s="99" t="s">
        <v>269</v>
      </c>
      <c r="B180" s="76"/>
      <c r="C180" s="76"/>
      <c r="D180" s="76"/>
      <c r="E180" s="77"/>
      <c r="F180" s="77"/>
      <c r="G180" s="76"/>
      <c r="H180" s="77"/>
      <c r="I180" s="76"/>
      <c r="J180" s="77"/>
      <c r="K180" s="77"/>
      <c r="L180" s="77"/>
      <c r="M180" s="76"/>
      <c r="N180" s="76"/>
      <c r="O180" s="76"/>
      <c r="P180" s="76"/>
      <c r="Q180" s="76"/>
      <c r="R180" s="78"/>
      <c r="S180" s="79"/>
      <c r="T180" s="78"/>
      <c r="U180" s="76"/>
      <c r="V180" s="76"/>
      <c r="W180" s="77"/>
      <c r="X180" s="77"/>
      <c r="Y180" s="77"/>
      <c r="Z180" s="77"/>
      <c r="AA180" s="77"/>
      <c r="AB180" s="77"/>
      <c r="AC180" s="77"/>
      <c r="AD180" s="77"/>
      <c r="AE180" s="77"/>
      <c r="AF180" s="77"/>
      <c r="AG180" s="77"/>
      <c r="AH180" s="77"/>
      <c r="AI180" s="77"/>
      <c r="AJ180" s="77"/>
      <c r="AK180" s="77"/>
      <c r="AL180" s="77"/>
      <c r="AM180" s="77"/>
      <c r="AN180" s="77"/>
      <c r="AO180" s="77"/>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c r="DS180" s="76"/>
    </row>
    <row r="181" spans="1:124" s="100" customFormat="1" x14ac:dyDescent="0.25">
      <c r="A181" s="103">
        <v>18357</v>
      </c>
      <c r="B181" s="100" t="s">
        <v>204</v>
      </c>
      <c r="C181" s="100" t="s">
        <v>462</v>
      </c>
      <c r="D181" s="100" t="s">
        <v>573</v>
      </c>
      <c r="E181" s="85" t="s">
        <v>234</v>
      </c>
      <c r="F181" s="85">
        <v>78575</v>
      </c>
      <c r="G181" s="100" t="s">
        <v>8</v>
      </c>
      <c r="H181" s="85">
        <v>11</v>
      </c>
      <c r="I181" s="100" t="s">
        <v>9</v>
      </c>
      <c r="L181" s="85"/>
      <c r="M181" s="100" t="s">
        <v>236</v>
      </c>
      <c r="N181" s="100">
        <v>101</v>
      </c>
      <c r="O181" s="100">
        <v>19</v>
      </c>
      <c r="P181" s="100">
        <v>120</v>
      </c>
      <c r="Q181" s="100" t="s">
        <v>7</v>
      </c>
      <c r="R181" s="104">
        <v>1500000</v>
      </c>
      <c r="S181" s="80"/>
      <c r="T181" s="80" t="s">
        <v>234</v>
      </c>
      <c r="U181" s="100" t="s">
        <v>336</v>
      </c>
      <c r="V181" s="100" t="s">
        <v>380</v>
      </c>
      <c r="W181" s="85">
        <v>120</v>
      </c>
      <c r="X181" s="85">
        <v>0</v>
      </c>
      <c r="Y181" s="77">
        <v>17</v>
      </c>
      <c r="Z181" s="85">
        <v>4</v>
      </c>
      <c r="AA181" s="77">
        <v>8</v>
      </c>
      <c r="AB181" s="77">
        <v>4</v>
      </c>
      <c r="AC181" s="85">
        <v>0</v>
      </c>
      <c r="AD181" s="77">
        <f>SUM(W181:AC181)</f>
        <v>153</v>
      </c>
      <c r="AE181" s="77" t="s">
        <v>569</v>
      </c>
      <c r="AF181" s="166" t="s">
        <v>569</v>
      </c>
      <c r="AG181" s="156" t="s">
        <v>612</v>
      </c>
      <c r="AH181" s="85">
        <v>48061012506</v>
      </c>
      <c r="AI181" s="192" t="s">
        <v>628</v>
      </c>
      <c r="AJ181" s="121">
        <v>0</v>
      </c>
      <c r="AK181" s="121">
        <v>7</v>
      </c>
      <c r="AL181" s="125">
        <v>0</v>
      </c>
      <c r="AM181" s="121">
        <v>21.3</v>
      </c>
      <c r="AN181" s="131">
        <v>4.41</v>
      </c>
    </row>
    <row r="182" spans="1:124" s="100" customFormat="1" x14ac:dyDescent="0.25">
      <c r="A182" s="75">
        <v>18358</v>
      </c>
      <c r="B182" s="76" t="s">
        <v>205</v>
      </c>
      <c r="C182" s="76" t="s">
        <v>270</v>
      </c>
      <c r="D182" s="76" t="s">
        <v>573</v>
      </c>
      <c r="E182" s="77" t="s">
        <v>234</v>
      </c>
      <c r="F182" s="77">
        <v>78575</v>
      </c>
      <c r="G182" s="76" t="s">
        <v>8</v>
      </c>
      <c r="H182" s="77">
        <v>11</v>
      </c>
      <c r="I182" s="76" t="s">
        <v>9</v>
      </c>
      <c r="J182" s="77"/>
      <c r="K182" s="77"/>
      <c r="L182" s="77"/>
      <c r="M182" s="76" t="s">
        <v>236</v>
      </c>
      <c r="N182" s="76">
        <v>105</v>
      </c>
      <c r="O182" s="76">
        <v>19</v>
      </c>
      <c r="P182" s="76">
        <v>124</v>
      </c>
      <c r="Q182" s="76" t="s">
        <v>278</v>
      </c>
      <c r="R182" s="78">
        <v>1500000</v>
      </c>
      <c r="S182" s="80"/>
      <c r="T182" s="80" t="s">
        <v>234</v>
      </c>
      <c r="U182" s="76" t="s">
        <v>336</v>
      </c>
      <c r="V182" s="76" t="s">
        <v>380</v>
      </c>
      <c r="W182" s="77">
        <v>120</v>
      </c>
      <c r="X182" s="77">
        <v>0</v>
      </c>
      <c r="Y182" s="77">
        <v>17</v>
      </c>
      <c r="Z182" s="129">
        <v>4</v>
      </c>
      <c r="AA182" s="77">
        <v>8</v>
      </c>
      <c r="AB182" s="77">
        <v>4</v>
      </c>
      <c r="AC182" s="129">
        <v>0</v>
      </c>
      <c r="AD182" s="77">
        <f t="shared" ref="AD182:AD186" si="9">SUM(W182:AC182)</f>
        <v>153</v>
      </c>
      <c r="AE182" s="77" t="s">
        <v>569</v>
      </c>
      <c r="AF182" s="166" t="s">
        <v>569</v>
      </c>
      <c r="AG182" s="156" t="s">
        <v>612</v>
      </c>
      <c r="AH182" s="129">
        <v>48061012506</v>
      </c>
      <c r="AI182" s="192" t="s">
        <v>628</v>
      </c>
      <c r="AJ182" s="121">
        <v>0</v>
      </c>
      <c r="AK182" s="121">
        <v>7</v>
      </c>
      <c r="AL182" s="125">
        <v>0</v>
      </c>
      <c r="AM182" s="121">
        <v>21.3</v>
      </c>
      <c r="AN182" s="130">
        <v>4.4000000000000004</v>
      </c>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c r="DN182" s="76"/>
      <c r="DO182" s="76"/>
      <c r="DP182" s="76"/>
      <c r="DQ182" s="76"/>
      <c r="DR182" s="76"/>
      <c r="DS182" s="76"/>
      <c r="DT182" s="76"/>
    </row>
    <row r="183" spans="1:124" s="100" customFormat="1" x14ac:dyDescent="0.25">
      <c r="A183" s="103">
        <v>18188</v>
      </c>
      <c r="B183" s="100" t="s">
        <v>130</v>
      </c>
      <c r="C183" s="100" t="s">
        <v>515</v>
      </c>
      <c r="D183" s="100" t="s">
        <v>524</v>
      </c>
      <c r="E183" s="85" t="s">
        <v>234</v>
      </c>
      <c r="F183" s="85">
        <v>78596</v>
      </c>
      <c r="G183" s="100" t="s">
        <v>55</v>
      </c>
      <c r="H183" s="85">
        <v>11</v>
      </c>
      <c r="I183" s="100" t="s">
        <v>9</v>
      </c>
      <c r="L183" s="85"/>
      <c r="M183" s="100" t="s">
        <v>236</v>
      </c>
      <c r="N183" s="100">
        <v>95</v>
      </c>
      <c r="O183" s="100">
        <v>19</v>
      </c>
      <c r="P183" s="100">
        <v>114</v>
      </c>
      <c r="Q183" s="100" t="s">
        <v>277</v>
      </c>
      <c r="R183" s="104">
        <v>1500000</v>
      </c>
      <c r="S183" s="80"/>
      <c r="T183" s="80" t="s">
        <v>234</v>
      </c>
      <c r="U183" s="100" t="s">
        <v>332</v>
      </c>
      <c r="V183" s="100" t="s">
        <v>376</v>
      </c>
      <c r="W183" s="85">
        <v>120</v>
      </c>
      <c r="X183" s="85">
        <v>0</v>
      </c>
      <c r="Y183" s="77">
        <v>17</v>
      </c>
      <c r="Z183" s="85">
        <v>4</v>
      </c>
      <c r="AA183" s="77">
        <v>8</v>
      </c>
      <c r="AB183" s="77">
        <v>4</v>
      </c>
      <c r="AC183" s="85">
        <v>0</v>
      </c>
      <c r="AD183" s="77">
        <f t="shared" si="9"/>
        <v>153</v>
      </c>
      <c r="AE183" s="77" t="s">
        <v>569</v>
      </c>
      <c r="AF183" s="184" t="s">
        <v>569</v>
      </c>
      <c r="AG183" s="156" t="s">
        <v>569</v>
      </c>
      <c r="AH183" s="85">
        <v>48215022402</v>
      </c>
      <c r="AI183" s="192" t="s">
        <v>628</v>
      </c>
      <c r="AJ183" s="121">
        <v>0</v>
      </c>
      <c r="AK183" s="121">
        <v>7</v>
      </c>
      <c r="AL183" s="125">
        <v>0</v>
      </c>
      <c r="AM183" s="121">
        <v>24.6</v>
      </c>
      <c r="AN183" s="130">
        <v>1.97</v>
      </c>
      <c r="DT183" s="76"/>
    </row>
    <row r="184" spans="1:124" s="100" customFormat="1" x14ac:dyDescent="0.25">
      <c r="A184" s="103">
        <v>18208</v>
      </c>
      <c r="B184" s="100" t="s">
        <v>137</v>
      </c>
      <c r="C184" s="100" t="s">
        <v>499</v>
      </c>
      <c r="D184" s="100" t="s">
        <v>524</v>
      </c>
      <c r="E184" s="85" t="s">
        <v>234</v>
      </c>
      <c r="F184" s="85">
        <v>78596</v>
      </c>
      <c r="G184" s="100" t="s">
        <v>55</v>
      </c>
      <c r="H184" s="85">
        <v>11</v>
      </c>
      <c r="I184" s="100" t="s">
        <v>9</v>
      </c>
      <c r="L184" s="85"/>
      <c r="M184" s="100" t="s">
        <v>236</v>
      </c>
      <c r="N184" s="100">
        <v>102</v>
      </c>
      <c r="O184" s="100">
        <v>18</v>
      </c>
      <c r="P184" s="100">
        <v>120</v>
      </c>
      <c r="Q184" s="100" t="s">
        <v>278</v>
      </c>
      <c r="R184" s="104">
        <v>1315170</v>
      </c>
      <c r="S184" s="80"/>
      <c r="T184" s="80" t="s">
        <v>234</v>
      </c>
      <c r="U184" s="100" t="s">
        <v>334</v>
      </c>
      <c r="V184" s="100" t="s">
        <v>310</v>
      </c>
      <c r="W184" s="85">
        <v>120</v>
      </c>
      <c r="X184" s="85">
        <v>0</v>
      </c>
      <c r="Y184" s="77">
        <v>17</v>
      </c>
      <c r="Z184" s="85">
        <v>4</v>
      </c>
      <c r="AA184" s="77">
        <v>8</v>
      </c>
      <c r="AB184" s="77">
        <v>4</v>
      </c>
      <c r="AC184" s="85">
        <v>0</v>
      </c>
      <c r="AD184" s="77">
        <f t="shared" si="9"/>
        <v>153</v>
      </c>
      <c r="AE184" s="77" t="s">
        <v>569</v>
      </c>
      <c r="AF184" s="166" t="s">
        <v>569</v>
      </c>
      <c r="AG184" s="156" t="s">
        <v>612</v>
      </c>
      <c r="AH184" s="85">
        <v>48215022402</v>
      </c>
      <c r="AI184" s="192" t="s">
        <v>628</v>
      </c>
      <c r="AJ184" s="121">
        <v>0</v>
      </c>
      <c r="AK184" s="121">
        <v>7</v>
      </c>
      <c r="AL184" s="125">
        <v>0</v>
      </c>
      <c r="AM184" s="121">
        <v>24.6</v>
      </c>
      <c r="AN184" s="123">
        <v>0.81</v>
      </c>
      <c r="DT184" s="76"/>
    </row>
    <row r="185" spans="1:124" s="76" customFormat="1" collapsed="1" x14ac:dyDescent="0.25">
      <c r="A185" s="103">
        <v>18293</v>
      </c>
      <c r="B185" s="100" t="s">
        <v>182</v>
      </c>
      <c r="C185" s="100" t="s">
        <v>517</v>
      </c>
      <c r="D185" s="100" t="s">
        <v>122</v>
      </c>
      <c r="E185" s="85"/>
      <c r="F185" s="85">
        <v>78572</v>
      </c>
      <c r="G185" s="100" t="s">
        <v>55</v>
      </c>
      <c r="H185" s="85">
        <v>11</v>
      </c>
      <c r="I185" s="100" t="s">
        <v>9</v>
      </c>
      <c r="J185" s="100"/>
      <c r="K185" s="100"/>
      <c r="L185" s="85"/>
      <c r="M185" s="100" t="s">
        <v>236</v>
      </c>
      <c r="N185" s="100">
        <v>100</v>
      </c>
      <c r="O185" s="100">
        <v>20</v>
      </c>
      <c r="P185" s="100">
        <v>120</v>
      </c>
      <c r="Q185" s="100" t="s">
        <v>7</v>
      </c>
      <c r="R185" s="104">
        <v>1500000</v>
      </c>
      <c r="S185" s="80"/>
      <c r="T185" s="80" t="s">
        <v>234</v>
      </c>
      <c r="U185" s="100" t="s">
        <v>335</v>
      </c>
      <c r="V185" s="100" t="s">
        <v>379</v>
      </c>
      <c r="W185" s="85">
        <v>120</v>
      </c>
      <c r="X185" s="85">
        <v>0</v>
      </c>
      <c r="Y185" s="77">
        <v>17</v>
      </c>
      <c r="Z185" s="85">
        <v>4</v>
      </c>
      <c r="AA185" s="77">
        <v>8</v>
      </c>
      <c r="AB185" s="77">
        <v>4</v>
      </c>
      <c r="AC185" s="85">
        <v>0</v>
      </c>
      <c r="AD185" s="77">
        <f t="shared" si="9"/>
        <v>153</v>
      </c>
      <c r="AE185" s="188" t="s">
        <v>569</v>
      </c>
      <c r="AF185" s="189" t="s">
        <v>569</v>
      </c>
      <c r="AG185" s="156" t="s">
        <v>612</v>
      </c>
      <c r="AH185" s="85">
        <v>48215024205</v>
      </c>
      <c r="AI185" s="192" t="s">
        <v>628</v>
      </c>
      <c r="AJ185" s="121">
        <v>0</v>
      </c>
      <c r="AK185" s="121">
        <v>7</v>
      </c>
      <c r="AL185" s="121">
        <v>0</v>
      </c>
      <c r="AM185" s="121">
        <v>29.5</v>
      </c>
      <c r="AN185" s="123">
        <v>2.44</v>
      </c>
      <c r="AP185" s="100"/>
      <c r="AQ185" s="100"/>
      <c r="AR185" s="100"/>
      <c r="AS185" s="100"/>
      <c r="AT185" s="100"/>
      <c r="AU185" s="100"/>
      <c r="AV185" s="100"/>
      <c r="AW185" s="100"/>
      <c r="AX185" s="100"/>
      <c r="AY185" s="100"/>
      <c r="AZ185" s="100"/>
      <c r="BA185" s="100"/>
      <c r="BB185" s="100"/>
      <c r="BC185" s="100"/>
      <c r="BD185" s="100"/>
      <c r="BE185" s="100"/>
      <c r="BF185" s="100"/>
      <c r="BG185" s="100"/>
      <c r="BH185" s="100"/>
      <c r="BI185" s="100"/>
      <c r="BJ185" s="100"/>
      <c r="BK185" s="100"/>
      <c r="BL185" s="100"/>
      <c r="BM185" s="100"/>
      <c r="BN185" s="100"/>
      <c r="BO185" s="100"/>
      <c r="BP185" s="100"/>
      <c r="BQ185" s="100"/>
      <c r="BR185" s="100"/>
      <c r="BS185" s="100"/>
      <c r="BT185" s="100"/>
      <c r="BU185" s="100"/>
      <c r="BV185" s="100"/>
      <c r="BW185" s="100"/>
      <c r="BX185" s="100"/>
      <c r="BY185" s="100"/>
      <c r="BZ185" s="100"/>
      <c r="CA185" s="100"/>
      <c r="CB185" s="100"/>
      <c r="CC185" s="100"/>
      <c r="CD185" s="100"/>
      <c r="CE185" s="100"/>
      <c r="CF185" s="100"/>
      <c r="CG185" s="100"/>
      <c r="CH185" s="100"/>
      <c r="CI185" s="100"/>
      <c r="CJ185" s="100"/>
      <c r="CK185" s="100"/>
      <c r="CL185" s="100"/>
      <c r="CM185" s="100"/>
      <c r="CN185" s="100"/>
      <c r="CO185" s="100"/>
      <c r="CP185" s="100"/>
      <c r="CQ185" s="100"/>
      <c r="CR185" s="100"/>
      <c r="CS185" s="100"/>
      <c r="CT185" s="100"/>
      <c r="CU185" s="100"/>
      <c r="CV185" s="100"/>
      <c r="CW185" s="100"/>
      <c r="CX185" s="100"/>
      <c r="CY185" s="100"/>
      <c r="CZ185" s="100"/>
      <c r="DA185" s="100"/>
      <c r="DB185" s="100"/>
      <c r="DC185" s="100"/>
      <c r="DD185" s="100"/>
      <c r="DE185" s="100"/>
      <c r="DF185" s="100"/>
      <c r="DG185" s="100"/>
      <c r="DH185" s="100"/>
      <c r="DI185" s="100"/>
      <c r="DJ185" s="100"/>
      <c r="DK185" s="100"/>
      <c r="DL185" s="100"/>
      <c r="DM185" s="100"/>
      <c r="DN185" s="100"/>
      <c r="DO185" s="100"/>
      <c r="DP185" s="100"/>
      <c r="DQ185" s="100"/>
      <c r="DR185" s="100"/>
      <c r="DS185" s="100"/>
      <c r="DT185" s="100"/>
    </row>
    <row r="186" spans="1:124" s="100" customFormat="1" x14ac:dyDescent="0.25">
      <c r="A186" s="103">
        <v>18148</v>
      </c>
      <c r="B186" s="100" t="s">
        <v>120</v>
      </c>
      <c r="C186" s="100" t="s">
        <v>121</v>
      </c>
      <c r="D186" s="100" t="s">
        <v>122</v>
      </c>
      <c r="E186" s="85"/>
      <c r="F186" s="85">
        <v>78572</v>
      </c>
      <c r="G186" s="100" t="s">
        <v>55</v>
      </c>
      <c r="H186" s="85">
        <v>11</v>
      </c>
      <c r="I186" s="100" t="s">
        <v>9</v>
      </c>
      <c r="L186" s="85"/>
      <c r="M186" s="100" t="s">
        <v>236</v>
      </c>
      <c r="N186" s="100">
        <v>74</v>
      </c>
      <c r="O186" s="100">
        <v>18</v>
      </c>
      <c r="P186" s="100">
        <v>92</v>
      </c>
      <c r="Q186" s="100" t="s">
        <v>7</v>
      </c>
      <c r="R186" s="104">
        <v>1030000</v>
      </c>
      <c r="S186" s="80"/>
      <c r="T186" s="80" t="s">
        <v>234</v>
      </c>
      <c r="U186" s="100" t="s">
        <v>305</v>
      </c>
      <c r="V186" s="100" t="s">
        <v>450</v>
      </c>
      <c r="W186" s="85">
        <v>120</v>
      </c>
      <c r="X186" s="85">
        <v>0</v>
      </c>
      <c r="Y186" s="77">
        <v>17</v>
      </c>
      <c r="Z186" s="85">
        <v>4</v>
      </c>
      <c r="AA186" s="77">
        <v>8</v>
      </c>
      <c r="AB186" s="77">
        <v>4</v>
      </c>
      <c r="AC186" s="85">
        <v>0</v>
      </c>
      <c r="AD186" s="77">
        <f t="shared" si="9"/>
        <v>153</v>
      </c>
      <c r="AE186" s="190" t="s">
        <v>568</v>
      </c>
      <c r="AF186" s="77"/>
      <c r="AG186" s="156" t="s">
        <v>612</v>
      </c>
      <c r="AH186" s="85">
        <v>48215024205</v>
      </c>
      <c r="AI186" s="85"/>
      <c r="AJ186" s="121">
        <v>0</v>
      </c>
      <c r="AK186" s="121">
        <v>7</v>
      </c>
      <c r="AL186" s="121">
        <v>0</v>
      </c>
      <c r="AM186" s="121">
        <v>29.5</v>
      </c>
      <c r="AN186" s="123">
        <v>2.0699999999999998</v>
      </c>
    </row>
    <row r="187" spans="1:124" s="100" customFormat="1" x14ac:dyDescent="0.25">
      <c r="A187" s="103">
        <v>18196</v>
      </c>
      <c r="B187" s="100" t="s">
        <v>132</v>
      </c>
      <c r="C187" s="100" t="s">
        <v>514</v>
      </c>
      <c r="D187" s="100" t="s">
        <v>523</v>
      </c>
      <c r="E187" s="85" t="s">
        <v>234</v>
      </c>
      <c r="F187" s="85">
        <v>78589</v>
      </c>
      <c r="G187" s="100" t="s">
        <v>55</v>
      </c>
      <c r="H187" s="85">
        <v>11</v>
      </c>
      <c r="I187" s="100" t="s">
        <v>9</v>
      </c>
      <c r="L187" s="85"/>
      <c r="M187" s="100" t="s">
        <v>236</v>
      </c>
      <c r="N187" s="100">
        <v>119</v>
      </c>
      <c r="O187" s="100">
        <v>21</v>
      </c>
      <c r="P187" s="100">
        <v>140</v>
      </c>
      <c r="Q187" s="100" t="s">
        <v>7</v>
      </c>
      <c r="R187" s="104">
        <v>1500000</v>
      </c>
      <c r="S187" s="80"/>
      <c r="T187" s="80" t="s">
        <v>234</v>
      </c>
      <c r="U187" s="100" t="s">
        <v>334</v>
      </c>
      <c r="V187" s="100" t="s">
        <v>310</v>
      </c>
      <c r="W187" s="85">
        <v>120</v>
      </c>
      <c r="X187" s="85">
        <v>0</v>
      </c>
      <c r="Y187" s="77">
        <v>17</v>
      </c>
      <c r="Z187" s="85">
        <v>4</v>
      </c>
      <c r="AA187" s="77">
        <v>8</v>
      </c>
      <c r="AB187" s="77">
        <v>4</v>
      </c>
      <c r="AC187" s="85">
        <v>0</v>
      </c>
      <c r="AD187" s="77">
        <f t="shared" ref="AD187:AD190" si="10">SUM(W187:AC187)</f>
        <v>153</v>
      </c>
      <c r="AE187" s="77"/>
      <c r="AF187" s="77"/>
      <c r="AG187" s="156" t="s">
        <v>612</v>
      </c>
      <c r="AH187" s="85">
        <v>48215021805</v>
      </c>
      <c r="AI187" s="85"/>
      <c r="AJ187" s="121">
        <v>0</v>
      </c>
      <c r="AK187" s="121">
        <v>7</v>
      </c>
      <c r="AL187" s="125">
        <v>0</v>
      </c>
      <c r="AM187" s="121">
        <v>30.2</v>
      </c>
      <c r="AN187" s="121"/>
      <c r="DT187" s="76"/>
    </row>
    <row r="188" spans="1:124" s="100" customFormat="1" x14ac:dyDescent="0.25">
      <c r="A188" s="103">
        <v>18206</v>
      </c>
      <c r="B188" s="100" t="s">
        <v>136</v>
      </c>
      <c r="C188" s="100" t="s">
        <v>516</v>
      </c>
      <c r="D188" s="100" t="s">
        <v>133</v>
      </c>
      <c r="E188" s="85" t="s">
        <v>234</v>
      </c>
      <c r="F188" s="85">
        <v>78589</v>
      </c>
      <c r="G188" s="100" t="s">
        <v>55</v>
      </c>
      <c r="H188" s="85">
        <v>11</v>
      </c>
      <c r="I188" s="100" t="s">
        <v>9</v>
      </c>
      <c r="L188" s="85"/>
      <c r="M188" s="100" t="s">
        <v>236</v>
      </c>
      <c r="N188" s="100">
        <v>119</v>
      </c>
      <c r="O188" s="100">
        <v>21</v>
      </c>
      <c r="P188" s="100">
        <v>140</v>
      </c>
      <c r="Q188" s="100" t="s">
        <v>7</v>
      </c>
      <c r="R188" s="104">
        <v>1500000</v>
      </c>
      <c r="S188" s="80"/>
      <c r="T188" s="80" t="s">
        <v>234</v>
      </c>
      <c r="U188" s="100" t="s">
        <v>334</v>
      </c>
      <c r="V188" s="100" t="s">
        <v>310</v>
      </c>
      <c r="W188" s="85">
        <v>120</v>
      </c>
      <c r="X188" s="85">
        <v>0</v>
      </c>
      <c r="Y188" s="77">
        <v>17</v>
      </c>
      <c r="Z188" s="85">
        <v>4</v>
      </c>
      <c r="AA188" s="77">
        <v>8</v>
      </c>
      <c r="AB188" s="77">
        <v>4</v>
      </c>
      <c r="AC188" s="85">
        <v>0</v>
      </c>
      <c r="AD188" s="77">
        <f t="shared" si="10"/>
        <v>153</v>
      </c>
      <c r="AE188" s="77"/>
      <c r="AF188" s="77"/>
      <c r="AG188" s="156" t="s">
        <v>612</v>
      </c>
      <c r="AH188" s="85">
        <v>48215022001</v>
      </c>
      <c r="AI188" s="85"/>
      <c r="AJ188" s="121">
        <v>0</v>
      </c>
      <c r="AK188" s="121">
        <v>7</v>
      </c>
      <c r="AL188" s="122">
        <v>2.4095035302028498E-3</v>
      </c>
      <c r="AM188" s="121">
        <v>25.8</v>
      </c>
      <c r="AN188" s="122"/>
      <c r="DT188" s="76"/>
    </row>
    <row r="189" spans="1:124" s="76" customFormat="1" x14ac:dyDescent="0.25">
      <c r="A189" s="103">
        <v>18255</v>
      </c>
      <c r="B189" s="100" t="s">
        <v>464</v>
      </c>
      <c r="C189" s="100" t="s">
        <v>463</v>
      </c>
      <c r="D189" s="100" t="s">
        <v>81</v>
      </c>
      <c r="E189" s="85"/>
      <c r="F189" s="85">
        <v>78550</v>
      </c>
      <c r="G189" s="100" t="s">
        <v>8</v>
      </c>
      <c r="H189" s="85">
        <v>11</v>
      </c>
      <c r="I189" s="100" t="s">
        <v>9</v>
      </c>
      <c r="J189" s="100"/>
      <c r="K189" s="100"/>
      <c r="L189" s="85"/>
      <c r="M189" s="100" t="s">
        <v>236</v>
      </c>
      <c r="N189" s="100">
        <v>47</v>
      </c>
      <c r="O189" s="100">
        <v>13</v>
      </c>
      <c r="P189" s="100">
        <v>60</v>
      </c>
      <c r="Q189" s="100" t="s">
        <v>7</v>
      </c>
      <c r="R189" s="104">
        <v>803000</v>
      </c>
      <c r="S189" s="80"/>
      <c r="T189" s="80" t="s">
        <v>234</v>
      </c>
      <c r="U189" s="100" t="s">
        <v>292</v>
      </c>
      <c r="V189" s="100" t="s">
        <v>351</v>
      </c>
      <c r="W189" s="85">
        <v>120</v>
      </c>
      <c r="X189" s="85">
        <v>0</v>
      </c>
      <c r="Y189" s="77">
        <v>17</v>
      </c>
      <c r="Z189" s="85">
        <v>4</v>
      </c>
      <c r="AA189" s="77">
        <v>8</v>
      </c>
      <c r="AB189" s="77">
        <v>4</v>
      </c>
      <c r="AC189" s="85">
        <v>0</v>
      </c>
      <c r="AD189" s="77">
        <f t="shared" si="10"/>
        <v>153</v>
      </c>
      <c r="AE189" s="77"/>
      <c r="AF189" s="77"/>
      <c r="AG189" s="156" t="s">
        <v>612</v>
      </c>
      <c r="AH189" s="85">
        <v>48061011302</v>
      </c>
      <c r="AI189" s="85"/>
      <c r="AJ189" s="121">
        <v>0</v>
      </c>
      <c r="AK189" s="121">
        <v>7</v>
      </c>
      <c r="AL189" s="122">
        <v>7.38590598927068E-3</v>
      </c>
      <c r="AM189" s="121">
        <v>5.4</v>
      </c>
      <c r="AN189" s="122"/>
      <c r="AP189" s="100"/>
      <c r="AQ189" s="100"/>
      <c r="AR189" s="100"/>
      <c r="AS189" s="100"/>
      <c r="AT189" s="100"/>
      <c r="AU189" s="100"/>
      <c r="AV189" s="100"/>
      <c r="AW189" s="100"/>
      <c r="AX189" s="100"/>
      <c r="AY189" s="100"/>
      <c r="AZ189" s="100"/>
      <c r="BA189" s="100"/>
      <c r="BB189" s="100"/>
      <c r="BC189" s="100"/>
      <c r="BD189" s="100"/>
      <c r="BE189" s="100"/>
      <c r="BF189" s="100"/>
      <c r="BG189" s="100"/>
      <c r="BH189" s="100"/>
      <c r="BI189" s="100"/>
      <c r="BJ189" s="100"/>
      <c r="BK189" s="100"/>
      <c r="BL189" s="100"/>
      <c r="BM189" s="100"/>
      <c r="BN189" s="100"/>
      <c r="BO189" s="100"/>
      <c r="BP189" s="100"/>
      <c r="BQ189" s="100"/>
      <c r="BR189" s="100"/>
      <c r="BS189" s="100"/>
      <c r="BT189" s="100"/>
      <c r="BU189" s="100"/>
      <c r="BV189" s="100"/>
      <c r="BW189" s="100"/>
      <c r="BX189" s="100"/>
      <c r="BY189" s="100"/>
      <c r="BZ189" s="100"/>
      <c r="CA189" s="100"/>
      <c r="CB189" s="100"/>
      <c r="CC189" s="100"/>
      <c r="CD189" s="100"/>
      <c r="CE189" s="100"/>
      <c r="CF189" s="100"/>
      <c r="CG189" s="100"/>
      <c r="CH189" s="100"/>
      <c r="CI189" s="100"/>
      <c r="CJ189" s="100"/>
      <c r="CK189" s="100"/>
      <c r="CL189" s="100"/>
      <c r="CM189" s="100"/>
      <c r="CN189" s="100"/>
      <c r="CO189" s="100"/>
      <c r="CP189" s="100"/>
      <c r="CQ189" s="100"/>
      <c r="CR189" s="100"/>
      <c r="CS189" s="100"/>
      <c r="CT189" s="100"/>
      <c r="CU189" s="100"/>
      <c r="CV189" s="100"/>
      <c r="CW189" s="100"/>
      <c r="CX189" s="100"/>
      <c r="CY189" s="100"/>
      <c r="CZ189" s="100"/>
      <c r="DA189" s="100"/>
      <c r="DB189" s="100"/>
      <c r="DC189" s="100"/>
      <c r="DD189" s="100"/>
      <c r="DE189" s="100"/>
      <c r="DF189" s="100"/>
      <c r="DG189" s="100"/>
      <c r="DH189" s="100"/>
      <c r="DI189" s="100"/>
      <c r="DJ189" s="100"/>
      <c r="DK189" s="100"/>
      <c r="DL189" s="100"/>
      <c r="DM189" s="100"/>
      <c r="DN189" s="100"/>
      <c r="DO189" s="100"/>
      <c r="DP189" s="100"/>
      <c r="DQ189" s="100"/>
      <c r="DR189" s="100"/>
      <c r="DS189" s="100"/>
    </row>
    <row r="190" spans="1:124" s="76" customFormat="1" x14ac:dyDescent="0.25">
      <c r="A190" s="103">
        <v>18239</v>
      </c>
      <c r="B190" s="100" t="s">
        <v>150</v>
      </c>
      <c r="C190" s="100" t="s">
        <v>519</v>
      </c>
      <c r="D190" s="100" t="s">
        <v>6</v>
      </c>
      <c r="E190" s="85"/>
      <c r="F190" s="85">
        <v>78520</v>
      </c>
      <c r="G190" s="100" t="s">
        <v>8</v>
      </c>
      <c r="H190" s="85">
        <v>11</v>
      </c>
      <c r="I190" s="100" t="s">
        <v>9</v>
      </c>
      <c r="J190" s="100"/>
      <c r="K190" s="100"/>
      <c r="L190" s="85" t="s">
        <v>234</v>
      </c>
      <c r="M190" s="100" t="s">
        <v>236</v>
      </c>
      <c r="N190" s="100">
        <v>80</v>
      </c>
      <c r="O190" s="100">
        <v>0</v>
      </c>
      <c r="P190" s="100">
        <v>80</v>
      </c>
      <c r="Q190" s="100" t="s">
        <v>7</v>
      </c>
      <c r="R190" s="104">
        <v>1118000</v>
      </c>
      <c r="S190" s="80"/>
      <c r="T190" s="80" t="s">
        <v>234</v>
      </c>
      <c r="U190" s="100" t="s">
        <v>333</v>
      </c>
      <c r="V190" s="100" t="s">
        <v>378</v>
      </c>
      <c r="W190" s="85">
        <v>117</v>
      </c>
      <c r="X190" s="85">
        <v>0</v>
      </c>
      <c r="Y190" s="77">
        <v>17</v>
      </c>
      <c r="Z190" s="85">
        <v>4</v>
      </c>
      <c r="AA190" s="77">
        <v>8</v>
      </c>
      <c r="AB190" s="77">
        <v>4</v>
      </c>
      <c r="AC190" s="85">
        <v>0</v>
      </c>
      <c r="AD190" s="77">
        <f t="shared" si="10"/>
        <v>150</v>
      </c>
      <c r="AE190" s="77"/>
      <c r="AF190" s="77"/>
      <c r="AG190" s="156" t="s">
        <v>612</v>
      </c>
      <c r="AH190" s="85">
        <v>48061014400</v>
      </c>
      <c r="AI190" s="85"/>
      <c r="AJ190" s="85"/>
      <c r="AK190" s="85"/>
      <c r="AL190" s="85"/>
      <c r="AM190" s="85"/>
      <c r="AN190" s="85"/>
      <c r="AO190" s="85"/>
      <c r="AP190" s="100"/>
      <c r="AQ190" s="100"/>
      <c r="AR190" s="100"/>
      <c r="AS190" s="100"/>
      <c r="AT190" s="100"/>
      <c r="AU190" s="100"/>
      <c r="AV190" s="100"/>
      <c r="AW190" s="100"/>
      <c r="AX190" s="100"/>
      <c r="AY190" s="100"/>
      <c r="AZ190" s="100"/>
      <c r="BA190" s="100"/>
      <c r="BB190" s="100"/>
      <c r="BC190" s="100"/>
      <c r="BD190" s="100"/>
      <c r="BE190" s="100"/>
      <c r="BF190" s="100"/>
      <c r="BG190" s="100"/>
      <c r="BH190" s="100"/>
      <c r="BI190" s="100"/>
      <c r="BJ190" s="100"/>
      <c r="BK190" s="100"/>
      <c r="BL190" s="100"/>
      <c r="BM190" s="100"/>
      <c r="BN190" s="100"/>
      <c r="BO190" s="100"/>
      <c r="BP190" s="100"/>
      <c r="BQ190" s="100"/>
      <c r="BR190" s="100"/>
      <c r="BS190" s="100"/>
      <c r="BT190" s="100"/>
      <c r="BU190" s="100"/>
      <c r="BV190" s="100"/>
      <c r="BW190" s="100"/>
      <c r="BX190" s="100"/>
      <c r="BY190" s="100"/>
      <c r="BZ190" s="100"/>
      <c r="CA190" s="100"/>
      <c r="CB190" s="100"/>
      <c r="CC190" s="100"/>
      <c r="CD190" s="100"/>
      <c r="CE190" s="100"/>
      <c r="CF190" s="100"/>
      <c r="CG190" s="100"/>
      <c r="CH190" s="100"/>
      <c r="CI190" s="100"/>
      <c r="CJ190" s="100"/>
      <c r="CK190" s="100"/>
      <c r="CL190" s="100"/>
      <c r="CM190" s="100"/>
      <c r="CN190" s="100"/>
      <c r="CO190" s="100"/>
      <c r="CP190" s="100"/>
      <c r="CQ190" s="100"/>
      <c r="CR190" s="100"/>
      <c r="CS190" s="100"/>
      <c r="CT190" s="100"/>
      <c r="CU190" s="100"/>
      <c r="CV190" s="100"/>
      <c r="CW190" s="100"/>
      <c r="CX190" s="100"/>
      <c r="CY190" s="100"/>
      <c r="CZ190" s="100"/>
      <c r="DA190" s="100"/>
      <c r="DB190" s="100"/>
      <c r="DC190" s="100"/>
      <c r="DD190" s="100"/>
      <c r="DE190" s="100"/>
      <c r="DF190" s="100"/>
      <c r="DG190" s="100"/>
      <c r="DH190" s="100"/>
      <c r="DI190" s="100"/>
      <c r="DJ190" s="100"/>
      <c r="DK190" s="100"/>
      <c r="DL190" s="100"/>
      <c r="DM190" s="100"/>
      <c r="DN190" s="100"/>
      <c r="DO190" s="100"/>
      <c r="DP190" s="100"/>
      <c r="DQ190" s="100"/>
      <c r="DR190" s="100"/>
      <c r="DS190" s="100"/>
    </row>
    <row r="191" spans="1:124" s="100" customFormat="1" ht="12.75" x14ac:dyDescent="0.2">
      <c r="A191" s="87" t="s">
        <v>565</v>
      </c>
      <c r="B191" s="88"/>
      <c r="C191" s="89">
        <v>6202213.9299999997</v>
      </c>
      <c r="D191" s="76"/>
      <c r="E191" s="77"/>
      <c r="F191" s="77"/>
      <c r="G191" s="76"/>
      <c r="H191" s="77"/>
      <c r="I191" s="101"/>
      <c r="J191" s="76"/>
      <c r="K191" s="76"/>
      <c r="L191" s="77"/>
      <c r="M191" s="76"/>
      <c r="N191" s="76"/>
      <c r="O191" s="76"/>
      <c r="P191" s="76"/>
      <c r="Q191" s="91" t="s">
        <v>232</v>
      </c>
      <c r="R191" s="92">
        <f>SUM(R181:R190)</f>
        <v>13266170</v>
      </c>
      <c r="S191" s="93"/>
      <c r="T191" s="92"/>
      <c r="U191" s="94"/>
      <c r="V191" s="76"/>
      <c r="W191" s="77"/>
      <c r="X191" s="77"/>
      <c r="Y191" s="77"/>
      <c r="Z191" s="77"/>
      <c r="AA191" s="77"/>
      <c r="AB191" s="77"/>
      <c r="AC191" s="77"/>
      <c r="AD191" s="77"/>
      <c r="AE191" s="77"/>
      <c r="AF191" s="77"/>
      <c r="AG191" s="77"/>
      <c r="AH191" s="77"/>
      <c r="AI191" s="77"/>
      <c r="AJ191" s="77"/>
      <c r="AK191" s="77"/>
      <c r="AL191" s="77"/>
      <c r="AM191" s="77"/>
      <c r="AN191" s="77"/>
      <c r="AO191" s="77"/>
      <c r="AP191" s="76"/>
      <c r="AQ191" s="76"/>
      <c r="AR191" s="76"/>
      <c r="AS191" s="76"/>
      <c r="AT191" s="76"/>
      <c r="AU191" s="76"/>
      <c r="AV191" s="76"/>
      <c r="AW191" s="76"/>
      <c r="AX191" s="76"/>
      <c r="AY191" s="76"/>
      <c r="AZ191" s="76"/>
      <c r="BA191" s="76"/>
      <c r="BB191" s="76"/>
      <c r="BC191" s="76"/>
      <c r="BD191" s="76"/>
      <c r="BE191" s="76"/>
      <c r="BF191" s="76"/>
      <c r="BG191" s="76"/>
      <c r="BH191" s="76"/>
      <c r="BI191" s="76"/>
      <c r="BJ191" s="76"/>
      <c r="BK191" s="76"/>
      <c r="BL191" s="76"/>
      <c r="BM191" s="76"/>
      <c r="BN191" s="76"/>
      <c r="BO191" s="76"/>
      <c r="BP191" s="76"/>
      <c r="BQ191" s="76"/>
      <c r="BR191" s="76"/>
      <c r="BS191" s="76"/>
      <c r="BT191" s="76"/>
      <c r="BU191" s="76"/>
      <c r="BV191" s="76"/>
      <c r="BW191" s="76"/>
      <c r="BX191" s="76"/>
      <c r="BY191" s="76"/>
      <c r="BZ191" s="76"/>
      <c r="CA191" s="76"/>
      <c r="CB191" s="76"/>
      <c r="CC191" s="76"/>
      <c r="CD191" s="76"/>
      <c r="CE191" s="76"/>
      <c r="CF191" s="76"/>
      <c r="CG191" s="76"/>
      <c r="CH191" s="76"/>
      <c r="CI191" s="76"/>
      <c r="CJ191" s="76"/>
      <c r="CK191" s="76"/>
      <c r="CL191" s="76"/>
      <c r="CM191" s="76"/>
      <c r="CN191" s="76"/>
      <c r="CO191" s="76"/>
      <c r="CP191" s="76"/>
      <c r="CQ191" s="76"/>
      <c r="CR191" s="76"/>
      <c r="CS191" s="76"/>
      <c r="CT191" s="76"/>
      <c r="CU191" s="76"/>
      <c r="CV191" s="76"/>
      <c r="CW191" s="76"/>
      <c r="CX191" s="76"/>
      <c r="CY191" s="76"/>
      <c r="CZ191" s="76"/>
      <c r="DA191" s="76"/>
      <c r="DB191" s="76"/>
      <c r="DC191" s="76"/>
      <c r="DD191" s="76"/>
      <c r="DE191" s="76"/>
      <c r="DF191" s="76"/>
      <c r="DG191" s="76"/>
      <c r="DH191" s="76"/>
      <c r="DI191" s="76"/>
      <c r="DJ191" s="76"/>
      <c r="DK191" s="76"/>
      <c r="DL191" s="76"/>
      <c r="DM191" s="76"/>
      <c r="DN191" s="76"/>
      <c r="DO191" s="76"/>
      <c r="DP191" s="76"/>
      <c r="DQ191" s="76"/>
      <c r="DR191" s="76"/>
      <c r="DS191" s="76"/>
    </row>
    <row r="192" spans="1:124" s="76" customFormat="1" x14ac:dyDescent="0.25">
      <c r="A192" s="75"/>
      <c r="E192" s="77"/>
      <c r="F192" s="77"/>
      <c r="H192" s="77"/>
      <c r="J192" s="77"/>
      <c r="K192" s="77"/>
      <c r="L192" s="77"/>
      <c r="R192" s="78"/>
      <c r="S192" s="80"/>
      <c r="T192" s="80"/>
      <c r="W192" s="77"/>
      <c r="X192" s="77"/>
      <c r="Y192" s="77"/>
      <c r="Z192" s="129"/>
      <c r="AA192" s="77"/>
      <c r="AB192" s="77"/>
      <c r="AC192" s="129"/>
      <c r="AD192" s="77"/>
      <c r="AE192" s="77"/>
      <c r="AF192" s="77"/>
      <c r="AG192" s="77"/>
      <c r="AH192" s="129"/>
      <c r="AI192" s="129"/>
      <c r="AJ192" s="129"/>
      <c r="AK192" s="129"/>
      <c r="AL192" s="129"/>
      <c r="AM192" s="129"/>
      <c r="AN192" s="129"/>
      <c r="AO192" s="129"/>
    </row>
    <row r="193" spans="1:124" s="100" customFormat="1" ht="12.75" x14ac:dyDescent="0.2">
      <c r="A193" s="99" t="s">
        <v>271</v>
      </c>
      <c r="B193" s="76"/>
      <c r="C193" s="76"/>
      <c r="D193" s="76"/>
      <c r="E193" s="77"/>
      <c r="F193" s="77"/>
      <c r="G193" s="76"/>
      <c r="H193" s="77"/>
      <c r="I193" s="76"/>
      <c r="J193" s="77"/>
      <c r="K193" s="77"/>
      <c r="L193" s="77"/>
      <c r="M193" s="76"/>
      <c r="N193" s="76"/>
      <c r="O193" s="76"/>
      <c r="P193" s="76"/>
      <c r="Q193" s="76"/>
      <c r="R193" s="78"/>
      <c r="S193" s="79"/>
      <c r="T193" s="78"/>
      <c r="U193" s="76"/>
      <c r="V193" s="76"/>
      <c r="W193" s="77"/>
      <c r="X193" s="77"/>
      <c r="Y193" s="77"/>
      <c r="Z193" s="77"/>
      <c r="AA193" s="77"/>
      <c r="AB193" s="77"/>
      <c r="AC193" s="77"/>
      <c r="AD193" s="77"/>
      <c r="AE193" s="77"/>
      <c r="AF193" s="77"/>
      <c r="AG193" s="77"/>
      <c r="AH193" s="77"/>
      <c r="AI193" s="77"/>
      <c r="AJ193" s="77"/>
      <c r="AK193" s="77"/>
      <c r="AL193" s="77"/>
      <c r="AM193" s="77"/>
      <c r="AN193" s="77"/>
      <c r="AO193" s="77"/>
      <c r="AP193" s="76"/>
      <c r="AQ193" s="76"/>
      <c r="AR193" s="76"/>
      <c r="AS193" s="76"/>
      <c r="AT193" s="76"/>
      <c r="AU193" s="76"/>
      <c r="AV193" s="76"/>
      <c r="AW193" s="76"/>
      <c r="AX193" s="76"/>
      <c r="AY193" s="76"/>
      <c r="AZ193" s="76"/>
      <c r="BA193" s="76"/>
      <c r="BB193" s="76"/>
      <c r="BC193" s="76"/>
      <c r="BD193" s="76"/>
      <c r="BE193" s="76"/>
      <c r="BF193" s="76"/>
      <c r="BG193" s="76"/>
      <c r="BH193" s="76"/>
      <c r="BI193" s="76"/>
      <c r="BJ193" s="76"/>
      <c r="BK193" s="76"/>
      <c r="BL193" s="76"/>
      <c r="BM193" s="76"/>
      <c r="BN193" s="76"/>
      <c r="BO193" s="76"/>
      <c r="BP193" s="76"/>
      <c r="BQ193" s="76"/>
      <c r="BR193" s="76"/>
      <c r="BS193" s="76"/>
      <c r="BT193" s="76"/>
      <c r="BU193" s="76"/>
      <c r="BV193" s="76"/>
      <c r="BW193" s="76"/>
      <c r="BX193" s="76"/>
      <c r="BY193" s="76"/>
      <c r="BZ193" s="76"/>
      <c r="CA193" s="76"/>
      <c r="CB193" s="76"/>
      <c r="CC193" s="76"/>
      <c r="CD193" s="76"/>
      <c r="CE193" s="76"/>
      <c r="CF193" s="76"/>
      <c r="CG193" s="76"/>
      <c r="CH193" s="76"/>
      <c r="CI193" s="76"/>
      <c r="CJ193" s="76"/>
      <c r="CK193" s="76"/>
      <c r="CL193" s="76"/>
      <c r="CM193" s="76"/>
      <c r="CN193" s="76"/>
      <c r="CO193" s="76"/>
      <c r="CP193" s="76"/>
      <c r="CQ193" s="76"/>
      <c r="CR193" s="76"/>
      <c r="CS193" s="76"/>
      <c r="CT193" s="76"/>
      <c r="CU193" s="76"/>
      <c r="CV193" s="76"/>
      <c r="CW193" s="76"/>
      <c r="CX193" s="76"/>
      <c r="CY193" s="76"/>
      <c r="CZ193" s="76"/>
      <c r="DA193" s="76"/>
      <c r="DB193" s="76"/>
      <c r="DC193" s="76"/>
      <c r="DD193" s="76"/>
      <c r="DE193" s="76"/>
      <c r="DF193" s="76"/>
      <c r="DG193" s="76"/>
      <c r="DH193" s="76"/>
      <c r="DI193" s="76"/>
      <c r="DJ193" s="76"/>
      <c r="DK193" s="76"/>
      <c r="DL193" s="76"/>
      <c r="DM193" s="76"/>
      <c r="DN193" s="76"/>
      <c r="DO193" s="76"/>
      <c r="DP193" s="76"/>
      <c r="DQ193" s="76"/>
      <c r="DR193" s="76"/>
      <c r="DS193" s="76"/>
    </row>
    <row r="194" spans="1:124" s="76" customFormat="1" x14ac:dyDescent="0.25">
      <c r="A194" s="103">
        <v>18347</v>
      </c>
      <c r="B194" s="100" t="s">
        <v>201</v>
      </c>
      <c r="C194" s="100" t="s">
        <v>202</v>
      </c>
      <c r="D194" s="100" t="s">
        <v>135</v>
      </c>
      <c r="E194" s="85"/>
      <c r="F194" s="85">
        <v>79714</v>
      </c>
      <c r="G194" s="100" t="s">
        <v>135</v>
      </c>
      <c r="H194" s="85">
        <v>12</v>
      </c>
      <c r="I194" s="100" t="s">
        <v>33</v>
      </c>
      <c r="J194" s="100"/>
      <c r="K194" s="100"/>
      <c r="L194" s="85"/>
      <c r="M194" s="100" t="s">
        <v>236</v>
      </c>
      <c r="N194" s="100">
        <v>50</v>
      </c>
      <c r="O194" s="100">
        <v>10</v>
      </c>
      <c r="P194" s="100">
        <v>60</v>
      </c>
      <c r="Q194" s="100" t="s">
        <v>7</v>
      </c>
      <c r="R194" s="104">
        <v>750000</v>
      </c>
      <c r="S194" s="80"/>
      <c r="T194" s="80"/>
      <c r="U194" s="100" t="s">
        <v>338</v>
      </c>
      <c r="V194" s="100" t="s">
        <v>349</v>
      </c>
      <c r="W194" s="85">
        <v>108</v>
      </c>
      <c r="X194" s="85">
        <v>0</v>
      </c>
      <c r="Y194" s="77">
        <v>17</v>
      </c>
      <c r="Z194" s="85">
        <v>4</v>
      </c>
      <c r="AA194" s="77">
        <v>8</v>
      </c>
      <c r="AB194" s="77">
        <v>4</v>
      </c>
      <c r="AC194" s="85">
        <v>0</v>
      </c>
      <c r="AD194" s="77">
        <f>SUM(W194:AC194)</f>
        <v>141</v>
      </c>
      <c r="AE194" s="77" t="s">
        <v>569</v>
      </c>
      <c r="AF194" s="166" t="s">
        <v>569</v>
      </c>
      <c r="AG194" s="156" t="s">
        <v>569</v>
      </c>
      <c r="AH194" s="85">
        <v>48003950300</v>
      </c>
      <c r="AI194" s="192" t="s">
        <v>628</v>
      </c>
      <c r="AJ194" s="85"/>
      <c r="AK194" s="85"/>
      <c r="AL194" s="85"/>
      <c r="AM194" s="85"/>
      <c r="AN194" s="85"/>
      <c r="AO194" s="85"/>
      <c r="AP194" s="100"/>
      <c r="AQ194" s="100"/>
      <c r="AR194" s="100"/>
      <c r="AS194" s="100"/>
      <c r="AT194" s="100"/>
      <c r="AU194" s="100"/>
      <c r="AV194" s="100"/>
      <c r="AW194" s="100"/>
      <c r="AX194" s="100"/>
      <c r="AY194" s="100"/>
      <c r="AZ194" s="100"/>
      <c r="BA194" s="100"/>
      <c r="BB194" s="100"/>
      <c r="BC194" s="100"/>
      <c r="BD194" s="100"/>
      <c r="BE194" s="100"/>
      <c r="BF194" s="100"/>
      <c r="BG194" s="100"/>
      <c r="BH194" s="100"/>
      <c r="BI194" s="100"/>
      <c r="BJ194" s="100"/>
      <c r="BK194" s="100"/>
      <c r="BL194" s="100"/>
      <c r="BM194" s="100"/>
      <c r="BN194" s="100"/>
      <c r="BO194" s="100"/>
      <c r="BP194" s="100"/>
      <c r="BQ194" s="100"/>
      <c r="BR194" s="100"/>
      <c r="BS194" s="100"/>
      <c r="BT194" s="100"/>
      <c r="BU194" s="100"/>
      <c r="BV194" s="100"/>
      <c r="BW194" s="100"/>
      <c r="BX194" s="100"/>
      <c r="BY194" s="100"/>
      <c r="BZ194" s="100"/>
      <c r="CA194" s="100"/>
      <c r="CB194" s="100"/>
      <c r="CC194" s="100"/>
      <c r="CD194" s="100"/>
      <c r="CE194" s="100"/>
      <c r="CF194" s="100"/>
      <c r="CG194" s="100"/>
      <c r="CH194" s="100"/>
      <c r="CI194" s="100"/>
      <c r="CJ194" s="100"/>
      <c r="CK194" s="100"/>
      <c r="CL194" s="100"/>
      <c r="CM194" s="100"/>
      <c r="CN194" s="100"/>
      <c r="CO194" s="100"/>
      <c r="CP194" s="100"/>
      <c r="CQ194" s="100"/>
      <c r="CR194" s="100"/>
      <c r="CS194" s="100"/>
      <c r="CT194" s="100"/>
      <c r="CU194" s="100"/>
      <c r="CV194" s="100"/>
      <c r="CW194" s="100"/>
      <c r="CX194" s="100"/>
      <c r="CY194" s="100"/>
      <c r="CZ194" s="100"/>
      <c r="DA194" s="100"/>
      <c r="DB194" s="100"/>
      <c r="DC194" s="100"/>
      <c r="DD194" s="100"/>
      <c r="DE194" s="100"/>
      <c r="DF194" s="100"/>
      <c r="DG194" s="100"/>
      <c r="DH194" s="100"/>
      <c r="DI194" s="100"/>
      <c r="DJ194" s="100"/>
      <c r="DK194" s="100"/>
      <c r="DL194" s="100"/>
      <c r="DM194" s="100"/>
      <c r="DN194" s="100"/>
      <c r="DO194" s="100"/>
      <c r="DP194" s="100"/>
      <c r="DQ194" s="100"/>
      <c r="DR194" s="100"/>
      <c r="DS194" s="100"/>
      <c r="DT194" s="100"/>
    </row>
    <row r="195" spans="1:124" s="76" customFormat="1" collapsed="1" x14ac:dyDescent="0.25">
      <c r="A195" s="103">
        <v>18345</v>
      </c>
      <c r="B195" s="100" t="s">
        <v>200</v>
      </c>
      <c r="C195" s="100" t="s">
        <v>555</v>
      </c>
      <c r="D195" s="100" t="s">
        <v>135</v>
      </c>
      <c r="E195" s="85"/>
      <c r="F195" s="85">
        <v>79714</v>
      </c>
      <c r="G195" s="100" t="s">
        <v>135</v>
      </c>
      <c r="H195" s="85">
        <v>12</v>
      </c>
      <c r="I195" s="100" t="s">
        <v>33</v>
      </c>
      <c r="J195" s="100"/>
      <c r="K195" s="100"/>
      <c r="L195" s="85"/>
      <c r="M195" s="100" t="s">
        <v>236</v>
      </c>
      <c r="N195" s="100">
        <v>43</v>
      </c>
      <c r="O195" s="100">
        <v>5</v>
      </c>
      <c r="P195" s="100">
        <v>48</v>
      </c>
      <c r="Q195" s="100" t="s">
        <v>7</v>
      </c>
      <c r="R195" s="104">
        <v>500000</v>
      </c>
      <c r="S195" s="80"/>
      <c r="T195" s="80" t="s">
        <v>234</v>
      </c>
      <c r="U195" s="100" t="s">
        <v>337</v>
      </c>
      <c r="V195" s="100" t="s">
        <v>381</v>
      </c>
      <c r="W195" s="85">
        <v>104</v>
      </c>
      <c r="X195" s="85">
        <v>0</v>
      </c>
      <c r="Y195" s="77">
        <v>14</v>
      </c>
      <c r="Z195" s="85">
        <v>4</v>
      </c>
      <c r="AA195" s="77">
        <v>8</v>
      </c>
      <c r="AB195" s="77">
        <v>4</v>
      </c>
      <c r="AC195" s="85">
        <v>0</v>
      </c>
      <c r="AD195" s="77">
        <f>SUM(W195:AC195)</f>
        <v>134</v>
      </c>
      <c r="AE195" s="167" t="s">
        <v>569</v>
      </c>
      <c r="AF195" s="77"/>
      <c r="AG195" s="156" t="s">
        <v>569</v>
      </c>
      <c r="AH195" s="85">
        <v>48003950100</v>
      </c>
      <c r="AI195" s="85"/>
      <c r="AJ195" s="85"/>
      <c r="AK195" s="85"/>
      <c r="AL195" s="85"/>
      <c r="AM195" s="85"/>
      <c r="AN195" s="85"/>
      <c r="AO195" s="85"/>
      <c r="AP195" s="100"/>
      <c r="AQ195" s="100"/>
      <c r="AR195" s="100"/>
      <c r="AS195" s="100"/>
      <c r="AT195" s="100"/>
      <c r="AU195" s="100"/>
      <c r="AV195" s="100"/>
      <c r="AW195" s="100"/>
      <c r="AX195" s="100"/>
      <c r="AY195" s="100"/>
      <c r="AZ195" s="100"/>
      <c r="BA195" s="100"/>
      <c r="BB195" s="100"/>
      <c r="BC195" s="100"/>
      <c r="BD195" s="100"/>
      <c r="BE195" s="100"/>
      <c r="BF195" s="100"/>
      <c r="BG195" s="100"/>
      <c r="BH195" s="100"/>
      <c r="BI195" s="100"/>
      <c r="BJ195" s="100"/>
      <c r="BK195" s="100"/>
      <c r="BL195" s="100"/>
      <c r="BM195" s="100"/>
      <c r="BN195" s="100"/>
      <c r="BO195" s="100"/>
      <c r="BP195" s="100"/>
      <c r="BQ195" s="100"/>
      <c r="BR195" s="100"/>
      <c r="BS195" s="100"/>
      <c r="BT195" s="100"/>
      <c r="BU195" s="100"/>
      <c r="BV195" s="100"/>
      <c r="BW195" s="100"/>
      <c r="BX195" s="100"/>
      <c r="BY195" s="100"/>
      <c r="BZ195" s="100"/>
      <c r="CA195" s="100"/>
      <c r="CB195" s="100"/>
      <c r="CC195" s="100"/>
      <c r="CD195" s="100"/>
      <c r="CE195" s="100"/>
      <c r="CF195" s="100"/>
      <c r="CG195" s="100"/>
      <c r="CH195" s="100"/>
      <c r="CI195" s="100"/>
      <c r="CJ195" s="100"/>
      <c r="CK195" s="100"/>
      <c r="CL195" s="100"/>
      <c r="CM195" s="100"/>
      <c r="CN195" s="100"/>
      <c r="CO195" s="100"/>
      <c r="CP195" s="100"/>
      <c r="CQ195" s="100"/>
      <c r="CR195" s="100"/>
      <c r="CS195" s="100"/>
      <c r="CT195" s="100"/>
      <c r="CU195" s="100"/>
      <c r="CV195" s="100"/>
      <c r="CW195" s="100"/>
      <c r="CX195" s="100"/>
      <c r="CY195" s="100"/>
      <c r="CZ195" s="100"/>
      <c r="DA195" s="100"/>
      <c r="DB195" s="100"/>
      <c r="DC195" s="100"/>
      <c r="DD195" s="100"/>
      <c r="DE195" s="100"/>
      <c r="DF195" s="100"/>
      <c r="DG195" s="100"/>
      <c r="DH195" s="100"/>
      <c r="DI195" s="100"/>
      <c r="DJ195" s="100"/>
      <c r="DK195" s="100"/>
      <c r="DL195" s="100"/>
      <c r="DM195" s="100"/>
      <c r="DN195" s="100"/>
      <c r="DO195" s="100"/>
      <c r="DP195" s="100"/>
      <c r="DQ195" s="100"/>
      <c r="DR195" s="100"/>
      <c r="DS195" s="100"/>
      <c r="DT195" s="100"/>
    </row>
    <row r="196" spans="1:124" s="76" customFormat="1" ht="12.75" x14ac:dyDescent="0.2">
      <c r="A196" s="87" t="s">
        <v>565</v>
      </c>
      <c r="B196" s="88"/>
      <c r="C196" s="89">
        <v>500000</v>
      </c>
      <c r="E196" s="77"/>
      <c r="F196" s="77"/>
      <c r="H196" s="77"/>
      <c r="I196" s="101"/>
      <c r="L196" s="77"/>
      <c r="Q196" s="91" t="s">
        <v>232</v>
      </c>
      <c r="R196" s="92">
        <f>SUM(R194:R195)</f>
        <v>1250000</v>
      </c>
      <c r="S196" s="93"/>
      <c r="T196" s="92"/>
      <c r="U196" s="94"/>
      <c r="W196" s="77"/>
      <c r="X196" s="77"/>
      <c r="Y196" s="77"/>
      <c r="Z196" s="77"/>
      <c r="AA196" s="77"/>
      <c r="AB196" s="77"/>
      <c r="AC196" s="77"/>
      <c r="AD196" s="77"/>
      <c r="AE196" s="77"/>
      <c r="AF196" s="77"/>
      <c r="AG196" s="77"/>
      <c r="AH196" s="77"/>
      <c r="AI196" s="77"/>
      <c r="AJ196" s="77"/>
      <c r="AK196" s="77"/>
      <c r="AL196" s="77"/>
      <c r="AM196" s="77"/>
      <c r="AN196" s="77"/>
      <c r="AO196" s="77"/>
    </row>
    <row r="197" spans="1:124" s="76" customFormat="1" x14ac:dyDescent="0.25">
      <c r="A197" s="98"/>
      <c r="E197" s="77"/>
      <c r="F197" s="77"/>
      <c r="H197" s="77"/>
      <c r="J197" s="77"/>
      <c r="K197" s="77"/>
      <c r="L197" s="77"/>
      <c r="R197" s="78"/>
      <c r="S197" s="79"/>
      <c r="T197" s="78"/>
      <c r="W197" s="77"/>
      <c r="X197" s="77"/>
      <c r="Y197" s="77"/>
      <c r="Z197" s="77"/>
      <c r="AA197" s="77"/>
      <c r="AB197" s="77"/>
      <c r="AC197" s="77"/>
      <c r="AD197" s="77"/>
      <c r="AE197" s="77"/>
      <c r="AF197" s="77"/>
      <c r="AG197" s="77"/>
      <c r="AH197" s="77"/>
      <c r="AI197" s="77"/>
      <c r="AJ197" s="77"/>
      <c r="AK197" s="77"/>
      <c r="AL197" s="77"/>
      <c r="AM197" s="77"/>
      <c r="AN197" s="77"/>
      <c r="AO197" s="77"/>
      <c r="AP197" s="82"/>
      <c r="AQ197" s="82"/>
      <c r="AR197" s="82"/>
      <c r="AW197" s="102"/>
      <c r="AX197" s="102"/>
    </row>
    <row r="198" spans="1:124" s="100" customFormat="1" ht="12.75" x14ac:dyDescent="0.2">
      <c r="A198" s="99" t="s">
        <v>272</v>
      </c>
      <c r="B198" s="76"/>
      <c r="C198" s="76"/>
      <c r="D198" s="76"/>
      <c r="E198" s="77"/>
      <c r="F198" s="77"/>
      <c r="G198" s="76"/>
      <c r="H198" s="77"/>
      <c r="I198" s="76"/>
      <c r="J198" s="77"/>
      <c r="K198" s="77"/>
      <c r="L198" s="77"/>
      <c r="M198" s="76"/>
      <c r="N198" s="76"/>
      <c r="O198" s="76"/>
      <c r="P198" s="76"/>
      <c r="Q198" s="76"/>
      <c r="R198" s="78"/>
      <c r="S198" s="79"/>
      <c r="T198" s="78"/>
      <c r="U198" s="76"/>
      <c r="V198" s="76"/>
      <c r="W198" s="77"/>
      <c r="X198" s="77"/>
      <c r="Y198" s="77"/>
      <c r="Z198" s="77"/>
      <c r="AA198" s="77"/>
      <c r="AB198" s="77"/>
      <c r="AC198" s="77"/>
      <c r="AD198" s="77"/>
      <c r="AE198" s="77"/>
      <c r="AF198" s="77"/>
      <c r="AG198" s="77"/>
      <c r="AH198" s="77"/>
      <c r="AI198" s="77"/>
      <c r="AJ198" s="77"/>
      <c r="AK198" s="77"/>
      <c r="AL198" s="77"/>
      <c r="AM198" s="77"/>
      <c r="AN198" s="77"/>
      <c r="AO198" s="77"/>
      <c r="AP198" s="76"/>
      <c r="AQ198" s="76"/>
      <c r="AR198" s="76"/>
      <c r="AS198" s="76"/>
      <c r="AT198" s="76"/>
      <c r="AU198" s="76"/>
      <c r="AV198" s="76"/>
      <c r="AW198" s="76"/>
      <c r="AX198" s="76"/>
      <c r="AY198" s="76"/>
      <c r="AZ198" s="76"/>
      <c r="BA198" s="76"/>
      <c r="BB198" s="76"/>
      <c r="BC198" s="76"/>
      <c r="BD198" s="76"/>
      <c r="BE198" s="76"/>
      <c r="BF198" s="76"/>
      <c r="BG198" s="76"/>
      <c r="BH198" s="76"/>
      <c r="BI198" s="76"/>
      <c r="BJ198" s="76"/>
      <c r="BK198" s="76"/>
      <c r="BL198" s="76"/>
      <c r="BM198" s="76"/>
      <c r="BN198" s="76"/>
      <c r="BO198" s="76"/>
      <c r="BP198" s="76"/>
      <c r="BQ198" s="76"/>
      <c r="BR198" s="76"/>
      <c r="BS198" s="76"/>
      <c r="BT198" s="76"/>
      <c r="BU198" s="76"/>
      <c r="BV198" s="76"/>
      <c r="BW198" s="76"/>
      <c r="BX198" s="76"/>
      <c r="BY198" s="76"/>
      <c r="BZ198" s="76"/>
      <c r="CA198" s="76"/>
      <c r="CB198" s="76"/>
      <c r="CC198" s="76"/>
      <c r="CD198" s="76"/>
      <c r="CE198" s="76"/>
      <c r="CF198" s="76"/>
      <c r="CG198" s="76"/>
      <c r="CH198" s="76"/>
      <c r="CI198" s="76"/>
      <c r="CJ198" s="76"/>
      <c r="CK198" s="76"/>
      <c r="CL198" s="76"/>
      <c r="CM198" s="76"/>
      <c r="CN198" s="76"/>
      <c r="CO198" s="76"/>
      <c r="CP198" s="76"/>
      <c r="CQ198" s="76"/>
      <c r="CR198" s="76"/>
      <c r="CS198" s="76"/>
      <c r="CT198" s="76"/>
      <c r="CU198" s="76"/>
      <c r="CV198" s="76"/>
      <c r="CW198" s="76"/>
      <c r="CX198" s="76"/>
      <c r="CY198" s="76"/>
      <c r="CZ198" s="76"/>
      <c r="DA198" s="76"/>
      <c r="DB198" s="76"/>
      <c r="DC198" s="76"/>
      <c r="DD198" s="76"/>
      <c r="DE198" s="76"/>
      <c r="DF198" s="76"/>
      <c r="DG198" s="76"/>
      <c r="DH198" s="76"/>
      <c r="DI198" s="76"/>
      <c r="DJ198" s="76"/>
      <c r="DK198" s="76"/>
      <c r="DL198" s="76"/>
      <c r="DM198" s="76"/>
      <c r="DN198" s="76"/>
      <c r="DO198" s="76"/>
      <c r="DP198" s="76"/>
      <c r="DQ198" s="76"/>
      <c r="DR198" s="76"/>
      <c r="DS198" s="76"/>
    </row>
    <row r="199" spans="1:124" s="100" customFormat="1" x14ac:dyDescent="0.25">
      <c r="A199" s="103">
        <v>18222</v>
      </c>
      <c r="B199" s="100" t="s">
        <v>144</v>
      </c>
      <c r="C199" s="100" t="s">
        <v>145</v>
      </c>
      <c r="D199" s="100" t="s">
        <v>47</v>
      </c>
      <c r="E199" s="85"/>
      <c r="F199" s="85">
        <v>76904</v>
      </c>
      <c r="G199" s="100" t="s">
        <v>48</v>
      </c>
      <c r="H199" s="85">
        <v>12</v>
      </c>
      <c r="I199" s="100" t="s">
        <v>9</v>
      </c>
      <c r="L199" s="85"/>
      <c r="M199" s="100" t="s">
        <v>236</v>
      </c>
      <c r="N199" s="100">
        <v>48</v>
      </c>
      <c r="O199" s="100">
        <v>12</v>
      </c>
      <c r="P199" s="100">
        <v>60</v>
      </c>
      <c r="Q199" s="100" t="s">
        <v>7</v>
      </c>
      <c r="R199" s="104">
        <v>778700</v>
      </c>
      <c r="S199" s="80"/>
      <c r="T199" s="80" t="s">
        <v>234</v>
      </c>
      <c r="U199" s="100" t="s">
        <v>287</v>
      </c>
      <c r="V199" s="100" t="s">
        <v>615</v>
      </c>
      <c r="W199" s="85">
        <v>112</v>
      </c>
      <c r="X199" s="85">
        <v>0</v>
      </c>
      <c r="Y199" s="77">
        <v>17</v>
      </c>
      <c r="Z199" s="85">
        <v>4</v>
      </c>
      <c r="AA199" s="77">
        <v>8</v>
      </c>
      <c r="AB199" s="77">
        <v>4</v>
      </c>
      <c r="AC199" s="85">
        <v>0</v>
      </c>
      <c r="AD199" s="77">
        <f>SUM(W199:AC199)</f>
        <v>145</v>
      </c>
      <c r="AE199" s="77" t="s">
        <v>569</v>
      </c>
      <c r="AF199" s="77" t="s">
        <v>569</v>
      </c>
      <c r="AG199" s="156" t="s">
        <v>612</v>
      </c>
      <c r="AH199" s="85">
        <v>48451000801</v>
      </c>
      <c r="AI199" s="192" t="s">
        <v>628</v>
      </c>
      <c r="AJ199" s="85"/>
      <c r="AK199" s="85"/>
      <c r="AL199" s="85"/>
      <c r="AM199" s="85"/>
      <c r="AN199" s="85"/>
      <c r="AO199" s="85"/>
      <c r="DT199" s="76"/>
    </row>
    <row r="200" spans="1:124" s="76" customFormat="1" ht="12.75" collapsed="1" x14ac:dyDescent="0.2">
      <c r="A200" s="87" t="s">
        <v>565</v>
      </c>
      <c r="B200" s="88"/>
      <c r="C200" s="89">
        <v>967308.24</v>
      </c>
      <c r="E200" s="77"/>
      <c r="F200" s="77"/>
      <c r="H200" s="77"/>
      <c r="I200" s="101"/>
      <c r="L200" s="77"/>
      <c r="Q200" s="91" t="s">
        <v>232</v>
      </c>
      <c r="R200" s="92">
        <f>SUM(R199:R199)</f>
        <v>778700</v>
      </c>
      <c r="S200" s="93"/>
      <c r="T200" s="92"/>
      <c r="U200" s="94"/>
      <c r="W200" s="77"/>
      <c r="X200" s="77"/>
      <c r="Y200" s="77"/>
      <c r="Z200" s="77"/>
      <c r="AA200" s="77"/>
      <c r="AB200" s="77"/>
      <c r="AC200" s="77"/>
      <c r="AD200" s="77"/>
      <c r="AE200" s="77"/>
      <c r="AF200" s="77"/>
      <c r="AG200" s="77"/>
      <c r="AH200" s="77"/>
      <c r="AI200" s="77"/>
      <c r="AJ200" s="77"/>
      <c r="AK200" s="77"/>
      <c r="AL200" s="77"/>
      <c r="AM200" s="77"/>
      <c r="AN200" s="77"/>
      <c r="AO200" s="77"/>
    </row>
    <row r="201" spans="1:124" s="100" customFormat="1" x14ac:dyDescent="0.25">
      <c r="A201" s="103"/>
      <c r="E201" s="85"/>
      <c r="F201" s="85"/>
      <c r="H201" s="85"/>
      <c r="L201" s="85"/>
      <c r="R201" s="104"/>
      <c r="S201" s="80"/>
      <c r="T201" s="80"/>
      <c r="W201" s="85"/>
      <c r="X201" s="85"/>
      <c r="Y201" s="77"/>
      <c r="Z201" s="85"/>
      <c r="AA201" s="77"/>
      <c r="AB201" s="77"/>
      <c r="AC201" s="85"/>
      <c r="AD201" s="77"/>
      <c r="AE201" s="77"/>
      <c r="AF201" s="77"/>
      <c r="AG201" s="77"/>
      <c r="AH201" s="85"/>
      <c r="AI201" s="85"/>
      <c r="AJ201" s="85"/>
      <c r="AK201" s="85"/>
      <c r="AL201" s="85"/>
      <c r="AM201" s="85"/>
      <c r="AN201" s="85"/>
      <c r="AO201" s="85"/>
      <c r="DT201" s="76"/>
    </row>
    <row r="202" spans="1:124" s="76" customFormat="1" ht="12.75" x14ac:dyDescent="0.2">
      <c r="A202" s="99" t="s">
        <v>273</v>
      </c>
      <c r="E202" s="77"/>
      <c r="F202" s="77"/>
      <c r="H202" s="77"/>
      <c r="J202" s="77"/>
      <c r="K202" s="77"/>
      <c r="L202" s="77"/>
      <c r="R202" s="78"/>
      <c r="S202" s="79"/>
      <c r="T202" s="78"/>
      <c r="W202" s="77"/>
      <c r="X202" s="77"/>
      <c r="Y202" s="77"/>
      <c r="Z202" s="77"/>
      <c r="AA202" s="77"/>
      <c r="AB202" s="77"/>
      <c r="AC202" s="77"/>
      <c r="AD202" s="77"/>
      <c r="AE202" s="77"/>
      <c r="AF202" s="77"/>
      <c r="AG202" s="77"/>
      <c r="AH202" s="77"/>
      <c r="AI202" s="77"/>
      <c r="AJ202" s="77"/>
      <c r="AK202" s="77"/>
      <c r="AL202" s="77"/>
      <c r="AM202" s="77"/>
      <c r="AN202" s="77"/>
      <c r="AO202" s="77"/>
    </row>
    <row r="203" spans="1:124" s="100" customFormat="1" x14ac:dyDescent="0.25">
      <c r="A203" s="103">
        <v>18130</v>
      </c>
      <c r="B203" s="100" t="s">
        <v>112</v>
      </c>
      <c r="C203" s="100" t="s">
        <v>275</v>
      </c>
      <c r="D203" s="100" t="s">
        <v>113</v>
      </c>
      <c r="E203" s="85" t="s">
        <v>234</v>
      </c>
      <c r="F203" s="85">
        <v>79830</v>
      </c>
      <c r="G203" s="100" t="s">
        <v>114</v>
      </c>
      <c r="H203" s="85">
        <v>13</v>
      </c>
      <c r="I203" s="100" t="s">
        <v>33</v>
      </c>
      <c r="L203" s="85"/>
      <c r="M203" s="100" t="s">
        <v>236</v>
      </c>
      <c r="N203" s="100">
        <v>49</v>
      </c>
      <c r="O203" s="100">
        <v>0</v>
      </c>
      <c r="P203" s="100">
        <v>49</v>
      </c>
      <c r="Q203" s="100" t="s">
        <v>7</v>
      </c>
      <c r="R203" s="104">
        <v>701300</v>
      </c>
      <c r="S203" s="80"/>
      <c r="T203" s="80" t="s">
        <v>234</v>
      </c>
      <c r="U203" s="100" t="s">
        <v>339</v>
      </c>
      <c r="V203" s="100" t="s">
        <v>382</v>
      </c>
      <c r="W203" s="85">
        <v>105</v>
      </c>
      <c r="X203" s="85">
        <v>0</v>
      </c>
      <c r="Y203" s="77">
        <v>8.5</v>
      </c>
      <c r="Z203" s="85">
        <v>4</v>
      </c>
      <c r="AA203" s="77">
        <v>8</v>
      </c>
      <c r="AB203" s="77">
        <v>2</v>
      </c>
      <c r="AC203" s="85">
        <v>0</v>
      </c>
      <c r="AD203" s="77">
        <f>SUM(W203:AC203)</f>
        <v>127.5</v>
      </c>
      <c r="AE203" s="77" t="s">
        <v>569</v>
      </c>
      <c r="AF203" s="77" t="s">
        <v>569</v>
      </c>
      <c r="AG203" s="156" t="s">
        <v>612</v>
      </c>
      <c r="AH203" s="85">
        <v>48043950400</v>
      </c>
      <c r="AI203" s="192" t="s">
        <v>628</v>
      </c>
      <c r="AJ203" s="85"/>
      <c r="AK203" s="85"/>
      <c r="AL203" s="85"/>
      <c r="AM203" s="85"/>
      <c r="AN203" s="85"/>
      <c r="AO203" s="85"/>
    </row>
    <row r="204" spans="1:124" s="76" customFormat="1" ht="12.75" x14ac:dyDescent="0.2">
      <c r="A204" s="87" t="s">
        <v>565</v>
      </c>
      <c r="B204" s="88"/>
      <c r="C204" s="89">
        <v>500000</v>
      </c>
      <c r="E204" s="77"/>
      <c r="F204" s="77"/>
      <c r="H204" s="77"/>
      <c r="I204" s="101"/>
      <c r="L204" s="77"/>
      <c r="Q204" s="91" t="s">
        <v>232</v>
      </c>
      <c r="R204" s="92">
        <f>SUM(R203)</f>
        <v>701300</v>
      </c>
      <c r="S204" s="93"/>
      <c r="T204" s="92"/>
      <c r="U204" s="94" t="s">
        <v>340</v>
      </c>
      <c r="W204" s="77"/>
      <c r="X204" s="77"/>
      <c r="Y204" s="77"/>
      <c r="Z204" s="77"/>
      <c r="AA204" s="77"/>
      <c r="AB204" s="77"/>
      <c r="AC204" s="77"/>
      <c r="AD204" s="77"/>
      <c r="AE204" s="77"/>
      <c r="AF204" s="77"/>
      <c r="AG204" s="77"/>
      <c r="AH204" s="77"/>
      <c r="AI204" s="77"/>
      <c r="AJ204" s="77"/>
      <c r="AK204" s="77"/>
      <c r="AL204" s="77"/>
      <c r="AM204" s="77"/>
      <c r="AN204" s="77"/>
      <c r="AO204" s="77"/>
    </row>
    <row r="205" spans="1:124" s="100" customFormat="1" x14ac:dyDescent="0.25">
      <c r="A205" s="103"/>
      <c r="E205" s="85"/>
      <c r="F205" s="85"/>
      <c r="H205" s="85"/>
      <c r="L205" s="85"/>
      <c r="R205" s="104"/>
      <c r="S205" s="80"/>
      <c r="T205" s="80"/>
      <c r="W205" s="85"/>
      <c r="X205" s="85"/>
      <c r="Y205" s="77"/>
      <c r="Z205" s="85"/>
      <c r="AA205" s="77"/>
      <c r="AB205" s="77"/>
      <c r="AC205" s="85"/>
      <c r="AD205" s="77"/>
      <c r="AE205" s="77"/>
      <c r="AF205" s="77"/>
      <c r="AG205" s="77"/>
      <c r="AH205" s="85"/>
      <c r="AI205" s="85"/>
      <c r="AJ205" s="85"/>
      <c r="AK205" s="85"/>
      <c r="AL205" s="85"/>
      <c r="AM205" s="85"/>
      <c r="AN205" s="85"/>
      <c r="AO205" s="85"/>
    </row>
    <row r="206" spans="1:124" s="76" customFormat="1" ht="12.75" collapsed="1" x14ac:dyDescent="0.2">
      <c r="A206" s="99" t="s">
        <v>274</v>
      </c>
      <c r="E206" s="77"/>
      <c r="F206" s="77"/>
      <c r="H206" s="77"/>
      <c r="J206" s="77"/>
      <c r="K206" s="77"/>
      <c r="L206" s="77"/>
      <c r="R206" s="78"/>
      <c r="S206" s="79"/>
      <c r="T206" s="78"/>
      <c r="W206" s="77"/>
      <c r="X206" s="77"/>
      <c r="Y206" s="77"/>
      <c r="Z206" s="77"/>
      <c r="AA206" s="77"/>
      <c r="AB206" s="77"/>
      <c r="AC206" s="77"/>
      <c r="AD206" s="77"/>
      <c r="AE206" s="77"/>
      <c r="AF206" s="77"/>
      <c r="AG206" s="77"/>
      <c r="AH206" s="77"/>
      <c r="AI206" s="77"/>
      <c r="AJ206" s="77"/>
      <c r="AK206" s="77"/>
      <c r="AL206" s="77"/>
      <c r="AM206" s="77"/>
      <c r="AN206" s="77"/>
      <c r="AO206" s="77"/>
    </row>
    <row r="207" spans="1:124" s="100" customFormat="1" x14ac:dyDescent="0.25">
      <c r="A207" s="103">
        <v>18127</v>
      </c>
      <c r="B207" s="100" t="s">
        <v>110</v>
      </c>
      <c r="C207" s="100" t="s">
        <v>469</v>
      </c>
      <c r="D207" s="100" t="s">
        <v>26</v>
      </c>
      <c r="E207" s="85"/>
      <c r="F207" s="85">
        <v>79924</v>
      </c>
      <c r="G207" s="100" t="s">
        <v>468</v>
      </c>
      <c r="H207" s="85">
        <v>13</v>
      </c>
      <c r="I207" s="100" t="s">
        <v>9</v>
      </c>
      <c r="L207" s="85"/>
      <c r="M207" s="100" t="s">
        <v>236</v>
      </c>
      <c r="N207" s="100">
        <v>87</v>
      </c>
      <c r="O207" s="100">
        <v>8</v>
      </c>
      <c r="P207" s="100">
        <v>95</v>
      </c>
      <c r="Q207" s="100" t="s">
        <v>278</v>
      </c>
      <c r="R207" s="104">
        <v>1149600</v>
      </c>
      <c r="S207" s="80"/>
      <c r="T207" s="80" t="s">
        <v>234</v>
      </c>
      <c r="U207" s="100" t="s">
        <v>339</v>
      </c>
      <c r="V207" s="100" t="s">
        <v>382</v>
      </c>
      <c r="W207" s="85">
        <v>108</v>
      </c>
      <c r="X207" s="85">
        <v>0</v>
      </c>
      <c r="Y207" s="77">
        <v>17</v>
      </c>
      <c r="Z207" s="85">
        <v>4</v>
      </c>
      <c r="AA207" s="77">
        <v>8</v>
      </c>
      <c r="AB207" s="77">
        <v>4</v>
      </c>
      <c r="AC207" s="85">
        <v>0</v>
      </c>
      <c r="AD207" s="77">
        <f>SUM(W207:AC207)</f>
        <v>141</v>
      </c>
      <c r="AE207" s="77" t="s">
        <v>569</v>
      </c>
      <c r="AF207" s="182" t="s">
        <v>569</v>
      </c>
      <c r="AG207" s="156" t="s">
        <v>612</v>
      </c>
      <c r="AH207" s="85">
        <v>48141000206</v>
      </c>
      <c r="AI207" s="192" t="s">
        <v>628</v>
      </c>
      <c r="AJ207" s="85"/>
      <c r="AK207" s="85"/>
      <c r="AL207" s="85"/>
      <c r="AM207" s="85"/>
      <c r="AN207" s="85"/>
      <c r="AO207" s="85"/>
    </row>
    <row r="208" spans="1:124" s="100" customFormat="1" x14ac:dyDescent="0.25">
      <c r="A208" s="103">
        <v>18707</v>
      </c>
      <c r="B208" s="100" t="s">
        <v>279</v>
      </c>
      <c r="C208" s="100" t="s">
        <v>280</v>
      </c>
      <c r="D208" s="100" t="s">
        <v>29</v>
      </c>
      <c r="E208" s="85"/>
      <c r="F208" s="85">
        <v>79927</v>
      </c>
      <c r="G208" s="100" t="s">
        <v>26</v>
      </c>
      <c r="H208" s="85">
        <v>13</v>
      </c>
      <c r="I208" s="100" t="s">
        <v>9</v>
      </c>
      <c r="L208" s="85"/>
      <c r="M208" s="100" t="s">
        <v>236</v>
      </c>
      <c r="N208" s="100">
        <v>104</v>
      </c>
      <c r="O208" s="100">
        <v>0</v>
      </c>
      <c r="P208" s="100">
        <v>104</v>
      </c>
      <c r="Q208" s="100" t="s">
        <v>7</v>
      </c>
      <c r="R208" s="104">
        <v>1163300</v>
      </c>
      <c r="S208" s="80"/>
      <c r="T208" s="104"/>
      <c r="U208" s="100" t="s">
        <v>465</v>
      </c>
      <c r="V208" s="100" t="s">
        <v>383</v>
      </c>
      <c r="W208" s="85">
        <v>95</v>
      </c>
      <c r="X208" s="85">
        <v>0</v>
      </c>
      <c r="Y208" s="77">
        <v>17</v>
      </c>
      <c r="Z208" s="85">
        <v>4</v>
      </c>
      <c r="AA208" s="77">
        <v>8</v>
      </c>
      <c r="AB208" s="77">
        <v>4</v>
      </c>
      <c r="AC208" s="85">
        <v>0</v>
      </c>
      <c r="AD208" s="77">
        <f>SUM(W208:AC208)</f>
        <v>128</v>
      </c>
      <c r="AE208" s="77" t="s">
        <v>569</v>
      </c>
      <c r="AF208" s="159" t="s">
        <v>569</v>
      </c>
      <c r="AG208" s="156" t="s">
        <v>612</v>
      </c>
      <c r="AH208" s="85">
        <v>48141004002</v>
      </c>
      <c r="AI208" s="192" t="s">
        <v>628</v>
      </c>
      <c r="AJ208" s="85"/>
      <c r="AK208" s="85"/>
      <c r="AL208" s="85"/>
      <c r="AM208" s="85"/>
      <c r="AN208" s="85"/>
      <c r="AO208" s="85"/>
      <c r="DT208" s="76"/>
    </row>
    <row r="209" spans="1:124" s="76" customFormat="1" x14ac:dyDescent="0.25">
      <c r="A209" s="103">
        <v>18012</v>
      </c>
      <c r="B209" s="100" t="s">
        <v>466</v>
      </c>
      <c r="C209" s="100" t="s">
        <v>520</v>
      </c>
      <c r="D209" s="100" t="s">
        <v>29</v>
      </c>
      <c r="E209" s="85"/>
      <c r="F209" s="85">
        <v>79927</v>
      </c>
      <c r="G209" s="100" t="s">
        <v>26</v>
      </c>
      <c r="H209" s="85">
        <v>13</v>
      </c>
      <c r="I209" s="100" t="s">
        <v>9</v>
      </c>
      <c r="J209" s="100"/>
      <c r="K209" s="100"/>
      <c r="L209" s="85"/>
      <c r="M209" s="100" t="s">
        <v>236</v>
      </c>
      <c r="N209" s="100">
        <v>96</v>
      </c>
      <c r="O209" s="100">
        <v>0</v>
      </c>
      <c r="P209" s="100">
        <v>96</v>
      </c>
      <c r="Q209" s="100" t="s">
        <v>7</v>
      </c>
      <c r="R209" s="104">
        <v>1163300</v>
      </c>
      <c r="S209" s="80"/>
      <c r="T209" s="80"/>
      <c r="U209" s="100" t="s">
        <v>465</v>
      </c>
      <c r="V209" s="100" t="s">
        <v>383</v>
      </c>
      <c r="W209" s="85">
        <v>94</v>
      </c>
      <c r="X209" s="85">
        <v>0</v>
      </c>
      <c r="Y209" s="77">
        <v>17</v>
      </c>
      <c r="Z209" s="85">
        <v>4</v>
      </c>
      <c r="AA209" s="77">
        <v>8</v>
      </c>
      <c r="AB209" s="77">
        <v>4</v>
      </c>
      <c r="AC209" s="85">
        <v>0</v>
      </c>
      <c r="AD209" s="77">
        <f>SUM(W209:AC209)</f>
        <v>127</v>
      </c>
      <c r="AE209" s="77" t="s">
        <v>569</v>
      </c>
      <c r="AF209" s="77" t="s">
        <v>569</v>
      </c>
      <c r="AG209" s="156" t="s">
        <v>612</v>
      </c>
      <c r="AH209" s="85">
        <v>48141004002</v>
      </c>
      <c r="AI209" s="192" t="s">
        <v>628</v>
      </c>
      <c r="AJ209" s="85"/>
      <c r="AK209" s="85"/>
      <c r="AL209" s="85"/>
      <c r="AM209" s="85"/>
      <c r="AN209" s="85"/>
      <c r="AO209" s="85"/>
      <c r="AP209" s="100"/>
      <c r="AQ209" s="100"/>
      <c r="AR209" s="100"/>
      <c r="AS209" s="100"/>
      <c r="AT209" s="100"/>
      <c r="AU209" s="100"/>
      <c r="AV209" s="100"/>
      <c r="AW209" s="100"/>
      <c r="AX209" s="100"/>
      <c r="AY209" s="100"/>
      <c r="AZ209" s="100"/>
      <c r="BA209" s="100"/>
      <c r="BB209" s="100"/>
      <c r="BC209" s="100"/>
      <c r="BD209" s="100"/>
      <c r="BE209" s="100"/>
      <c r="BF209" s="100"/>
      <c r="BG209" s="100"/>
      <c r="BH209" s="100"/>
      <c r="BI209" s="100"/>
      <c r="BJ209" s="100"/>
      <c r="BK209" s="100"/>
      <c r="BL209" s="100"/>
      <c r="BM209" s="100"/>
      <c r="BN209" s="100"/>
      <c r="BO209" s="100"/>
      <c r="BP209" s="100"/>
      <c r="BQ209" s="100"/>
      <c r="BR209" s="100"/>
      <c r="BS209" s="100"/>
      <c r="BT209" s="100"/>
      <c r="BU209" s="100"/>
      <c r="BV209" s="100"/>
      <c r="BW209" s="100"/>
      <c r="BX209" s="100"/>
      <c r="BY209" s="100"/>
      <c r="BZ209" s="100"/>
      <c r="CA209" s="100"/>
      <c r="CB209" s="100"/>
      <c r="CC209" s="100"/>
      <c r="CD209" s="100"/>
      <c r="CE209" s="100"/>
      <c r="CF209" s="100"/>
      <c r="CG209" s="100"/>
      <c r="CH209" s="100"/>
      <c r="CI209" s="100"/>
      <c r="CJ209" s="100"/>
      <c r="CK209" s="100"/>
      <c r="CL209" s="100"/>
      <c r="CM209" s="100"/>
      <c r="CN209" s="100"/>
      <c r="CO209" s="100"/>
      <c r="CP209" s="100"/>
      <c r="CQ209" s="100"/>
      <c r="CR209" s="100"/>
      <c r="CS209" s="100"/>
      <c r="CT209" s="100"/>
      <c r="CU209" s="100"/>
      <c r="CV209" s="100"/>
      <c r="CW209" s="100"/>
      <c r="CX209" s="100"/>
      <c r="CY209" s="100"/>
      <c r="CZ209" s="100"/>
      <c r="DA209" s="100"/>
      <c r="DB209" s="100"/>
      <c r="DC209" s="100"/>
      <c r="DD209" s="100"/>
      <c r="DE209" s="100"/>
      <c r="DF209" s="100"/>
      <c r="DG209" s="100"/>
      <c r="DH209" s="100"/>
      <c r="DI209" s="100"/>
      <c r="DJ209" s="100"/>
      <c r="DK209" s="100"/>
      <c r="DL209" s="100"/>
      <c r="DM209" s="100"/>
      <c r="DN209" s="100"/>
      <c r="DO209" s="100"/>
      <c r="DP209" s="100"/>
      <c r="DQ209" s="100"/>
      <c r="DR209" s="100"/>
      <c r="DS209" s="100"/>
    </row>
    <row r="210" spans="1:124" s="76" customFormat="1" collapsed="1" x14ac:dyDescent="0.25">
      <c r="A210" s="103">
        <v>18129</v>
      </c>
      <c r="B210" s="100" t="s">
        <v>111</v>
      </c>
      <c r="C210" s="100" t="s">
        <v>467</v>
      </c>
      <c r="D210" s="100" t="s">
        <v>28</v>
      </c>
      <c r="E210" s="85"/>
      <c r="F210" s="85">
        <v>79928</v>
      </c>
      <c r="G210" s="100" t="s">
        <v>26</v>
      </c>
      <c r="H210" s="85">
        <v>13</v>
      </c>
      <c r="I210" s="100" t="s">
        <v>9</v>
      </c>
      <c r="J210" s="100"/>
      <c r="K210" s="100"/>
      <c r="L210" s="85"/>
      <c r="M210" s="100" t="s">
        <v>236</v>
      </c>
      <c r="N210" s="100">
        <v>90</v>
      </c>
      <c r="O210" s="100">
        <v>10</v>
      </c>
      <c r="P210" s="100">
        <v>100</v>
      </c>
      <c r="Q210" s="100" t="s">
        <v>7</v>
      </c>
      <c r="R210" s="104">
        <v>1258450</v>
      </c>
      <c r="S210" s="80"/>
      <c r="T210" s="80" t="s">
        <v>234</v>
      </c>
      <c r="U210" s="100" t="s">
        <v>339</v>
      </c>
      <c r="V210" s="100" t="s">
        <v>382</v>
      </c>
      <c r="W210" s="85">
        <v>106</v>
      </c>
      <c r="X210" s="85">
        <v>0</v>
      </c>
      <c r="Y210" s="77">
        <v>0</v>
      </c>
      <c r="Z210" s="85">
        <v>4</v>
      </c>
      <c r="AA210" s="77">
        <v>8</v>
      </c>
      <c r="AB210" s="77">
        <v>4</v>
      </c>
      <c r="AC210" s="85">
        <v>0</v>
      </c>
      <c r="AD210" s="77">
        <f>SUM(W210:AC210)</f>
        <v>122</v>
      </c>
      <c r="AE210" s="190" t="s">
        <v>568</v>
      </c>
      <c r="AF210" s="77"/>
      <c r="AG210" s="156" t="s">
        <v>612</v>
      </c>
      <c r="AH210" s="85">
        <v>48141010342</v>
      </c>
      <c r="AI210" s="85"/>
      <c r="AJ210" s="85"/>
      <c r="AK210" s="85"/>
      <c r="AL210" s="85"/>
      <c r="AM210" s="85"/>
      <c r="AN210" s="85"/>
      <c r="AO210" s="85"/>
      <c r="AP210" s="100"/>
      <c r="AQ210" s="100"/>
      <c r="AR210" s="100"/>
      <c r="AS210" s="100"/>
      <c r="AT210" s="100"/>
      <c r="AU210" s="100"/>
      <c r="AV210" s="100"/>
      <c r="AW210" s="100"/>
      <c r="AX210" s="100"/>
      <c r="AY210" s="100"/>
      <c r="AZ210" s="100"/>
      <c r="BA210" s="100"/>
      <c r="BB210" s="100"/>
      <c r="BC210" s="100"/>
      <c r="BD210" s="100"/>
      <c r="BE210" s="100"/>
      <c r="BF210" s="100"/>
      <c r="BG210" s="100"/>
      <c r="BH210" s="100"/>
      <c r="BI210" s="100"/>
      <c r="BJ210" s="100"/>
      <c r="BK210" s="100"/>
      <c r="BL210" s="100"/>
      <c r="BM210" s="100"/>
      <c r="BN210" s="100"/>
      <c r="BO210" s="100"/>
      <c r="BP210" s="100"/>
      <c r="BQ210" s="100"/>
      <c r="BR210" s="100"/>
      <c r="BS210" s="100"/>
      <c r="BT210" s="100"/>
      <c r="BU210" s="100"/>
      <c r="BV210" s="100"/>
      <c r="BW210" s="100"/>
      <c r="BX210" s="100"/>
      <c r="BY210" s="100"/>
      <c r="BZ210" s="100"/>
      <c r="CA210" s="100"/>
      <c r="CB210" s="100"/>
      <c r="CC210" s="100"/>
      <c r="CD210" s="100"/>
      <c r="CE210" s="100"/>
      <c r="CF210" s="100"/>
      <c r="CG210" s="100"/>
      <c r="CH210" s="100"/>
      <c r="CI210" s="100"/>
      <c r="CJ210" s="100"/>
      <c r="CK210" s="100"/>
      <c r="CL210" s="100"/>
      <c r="CM210" s="100"/>
      <c r="CN210" s="100"/>
      <c r="CO210" s="100"/>
      <c r="CP210" s="100"/>
      <c r="CQ210" s="100"/>
      <c r="CR210" s="100"/>
      <c r="CS210" s="100"/>
      <c r="CT210" s="100"/>
      <c r="CU210" s="100"/>
      <c r="CV210" s="100"/>
      <c r="CW210" s="100"/>
      <c r="CX210" s="100"/>
      <c r="CY210" s="100"/>
      <c r="CZ210" s="100"/>
      <c r="DA210" s="100"/>
      <c r="DB210" s="100"/>
      <c r="DC210" s="100"/>
      <c r="DD210" s="100"/>
      <c r="DE210" s="100"/>
      <c r="DF210" s="100"/>
      <c r="DG210" s="100"/>
      <c r="DH210" s="100"/>
      <c r="DI210" s="100"/>
      <c r="DJ210" s="100"/>
      <c r="DK210" s="100"/>
      <c r="DL210" s="100"/>
      <c r="DM210" s="100"/>
      <c r="DN210" s="100"/>
      <c r="DO210" s="100"/>
      <c r="DP210" s="100"/>
      <c r="DQ210" s="100"/>
      <c r="DR210" s="100"/>
      <c r="DS210" s="100"/>
      <c r="DT210" s="100"/>
    </row>
    <row r="211" spans="1:124" s="76" customFormat="1" x14ac:dyDescent="0.25">
      <c r="A211" s="103">
        <v>18010</v>
      </c>
      <c r="B211" s="100" t="s">
        <v>27</v>
      </c>
      <c r="C211" s="100" t="s">
        <v>518</v>
      </c>
      <c r="D211" s="100" t="s">
        <v>26</v>
      </c>
      <c r="E211" s="85"/>
      <c r="F211" s="85">
        <v>79938</v>
      </c>
      <c r="G211" s="100" t="s">
        <v>26</v>
      </c>
      <c r="H211" s="85">
        <v>13</v>
      </c>
      <c r="I211" s="100" t="s">
        <v>9</v>
      </c>
      <c r="J211" s="100"/>
      <c r="K211" s="100"/>
      <c r="L211" s="85"/>
      <c r="M211" s="100" t="s">
        <v>236</v>
      </c>
      <c r="N211" s="100">
        <v>82</v>
      </c>
      <c r="O211" s="100">
        <v>14</v>
      </c>
      <c r="P211" s="100">
        <v>96</v>
      </c>
      <c r="Q211" s="100" t="s">
        <v>7</v>
      </c>
      <c r="R211" s="104">
        <v>1163300</v>
      </c>
      <c r="S211" s="80"/>
      <c r="T211" s="80"/>
      <c r="U211" s="100" t="s">
        <v>465</v>
      </c>
      <c r="V211" s="100" t="s">
        <v>383</v>
      </c>
      <c r="W211" s="85">
        <v>86</v>
      </c>
      <c r="X211" s="85">
        <v>0</v>
      </c>
      <c r="Y211" s="77">
        <v>0</v>
      </c>
      <c r="Z211" s="85">
        <v>4</v>
      </c>
      <c r="AA211" s="77">
        <v>0</v>
      </c>
      <c r="AB211" s="77">
        <v>4</v>
      </c>
      <c r="AC211" s="85">
        <v>0</v>
      </c>
      <c r="AD211" s="77">
        <f>SUM(W211:AC211)</f>
        <v>94</v>
      </c>
      <c r="AE211" s="77"/>
      <c r="AF211" s="77"/>
      <c r="AG211" s="156" t="s">
        <v>612</v>
      </c>
      <c r="AH211" s="85">
        <v>48141010331</v>
      </c>
      <c r="AI211" s="85"/>
      <c r="AJ211" s="85"/>
      <c r="AK211" s="85"/>
      <c r="AL211" s="85"/>
      <c r="AM211" s="85"/>
      <c r="AN211" s="85"/>
      <c r="AO211" s="85"/>
      <c r="AP211" s="100"/>
      <c r="AQ211" s="100"/>
      <c r="AR211" s="100"/>
      <c r="AS211" s="100"/>
      <c r="AT211" s="100"/>
      <c r="AU211" s="100"/>
      <c r="AV211" s="100"/>
      <c r="AW211" s="100"/>
      <c r="AX211" s="100"/>
      <c r="AY211" s="100"/>
      <c r="AZ211" s="100"/>
      <c r="BA211" s="100"/>
      <c r="BB211" s="100"/>
      <c r="BC211" s="100"/>
      <c r="BD211" s="100"/>
      <c r="BE211" s="100"/>
      <c r="BF211" s="100"/>
      <c r="BG211" s="100"/>
      <c r="BH211" s="100"/>
      <c r="BI211" s="100"/>
      <c r="BJ211" s="100"/>
      <c r="BK211" s="100"/>
      <c r="BL211" s="100"/>
      <c r="BM211" s="100"/>
      <c r="BN211" s="100"/>
      <c r="BO211" s="100"/>
      <c r="BP211" s="100"/>
      <c r="BQ211" s="100"/>
      <c r="BR211" s="100"/>
      <c r="BS211" s="100"/>
      <c r="BT211" s="100"/>
      <c r="BU211" s="100"/>
      <c r="BV211" s="100"/>
      <c r="BW211" s="100"/>
      <c r="BX211" s="100"/>
      <c r="BY211" s="100"/>
      <c r="BZ211" s="100"/>
      <c r="CA211" s="100"/>
      <c r="CB211" s="100"/>
      <c r="CC211" s="100"/>
      <c r="CD211" s="100"/>
      <c r="CE211" s="100"/>
      <c r="CF211" s="100"/>
      <c r="CG211" s="100"/>
      <c r="CH211" s="100"/>
      <c r="CI211" s="100"/>
      <c r="CJ211" s="100"/>
      <c r="CK211" s="100"/>
      <c r="CL211" s="100"/>
      <c r="CM211" s="100"/>
      <c r="CN211" s="100"/>
      <c r="CO211" s="100"/>
      <c r="CP211" s="100"/>
      <c r="CQ211" s="100"/>
      <c r="CR211" s="100"/>
      <c r="CS211" s="100"/>
      <c r="CT211" s="100"/>
      <c r="CU211" s="100"/>
      <c r="CV211" s="100"/>
      <c r="CW211" s="100"/>
      <c r="CX211" s="100"/>
      <c r="CY211" s="100"/>
      <c r="CZ211" s="100"/>
      <c r="DA211" s="100"/>
      <c r="DB211" s="100"/>
      <c r="DC211" s="100"/>
      <c r="DD211" s="100"/>
      <c r="DE211" s="100"/>
      <c r="DF211" s="100"/>
      <c r="DG211" s="100"/>
      <c r="DH211" s="100"/>
      <c r="DI211" s="100"/>
      <c r="DJ211" s="100"/>
      <c r="DK211" s="100"/>
      <c r="DL211" s="100"/>
      <c r="DM211" s="100"/>
      <c r="DN211" s="100"/>
      <c r="DO211" s="100"/>
      <c r="DP211" s="100"/>
      <c r="DQ211" s="100"/>
      <c r="DR211" s="100"/>
      <c r="DS211" s="100"/>
    </row>
    <row r="212" spans="1:124" s="76" customFormat="1" ht="12.75" x14ac:dyDescent="0.2">
      <c r="A212" s="87" t="s">
        <v>565</v>
      </c>
      <c r="B212" s="88"/>
      <c r="C212" s="89">
        <v>2683622.92</v>
      </c>
      <c r="E212" s="77"/>
      <c r="F212" s="77"/>
      <c r="H212" s="77"/>
      <c r="I212" s="101"/>
      <c r="L212" s="77"/>
      <c r="Q212" s="91" t="s">
        <v>232</v>
      </c>
      <c r="R212" s="92">
        <f>SUM(R207:R211)</f>
        <v>5897950</v>
      </c>
      <c r="S212" s="93"/>
      <c r="T212" s="92"/>
      <c r="U212" s="94"/>
      <c r="W212" s="77"/>
      <c r="X212" s="77"/>
      <c r="Y212" s="77"/>
      <c r="Z212" s="77"/>
      <c r="AA212" s="77"/>
      <c r="AB212" s="77"/>
      <c r="AC212" s="77"/>
      <c r="AD212" s="77"/>
      <c r="AE212" s="77"/>
      <c r="AF212" s="77"/>
      <c r="AG212" s="77"/>
      <c r="AH212" s="77"/>
      <c r="AI212" s="77"/>
      <c r="AJ212" s="77"/>
      <c r="AK212" s="77"/>
      <c r="AL212" s="77"/>
      <c r="AM212" s="77"/>
      <c r="AN212" s="77"/>
      <c r="AO212" s="77"/>
      <c r="AW212" s="102"/>
      <c r="AX212" s="102"/>
    </row>
    <row r="213" spans="1:124" ht="9" customHeight="1" thickBot="1" x14ac:dyDescent="0.3">
      <c r="A213" s="146"/>
      <c r="B213" s="147"/>
      <c r="C213" s="147"/>
      <c r="D213" s="147"/>
      <c r="E213" s="148"/>
      <c r="F213" s="148"/>
      <c r="G213" s="147"/>
      <c r="H213" s="148"/>
      <c r="I213" s="147"/>
      <c r="J213" s="148"/>
      <c r="K213" s="148"/>
      <c r="L213" s="148"/>
      <c r="M213" s="147"/>
      <c r="N213" s="147"/>
      <c r="O213" s="147"/>
      <c r="P213" s="147"/>
      <c r="Q213" s="147"/>
      <c r="R213" s="149"/>
      <c r="S213" s="150"/>
      <c r="T213" s="149"/>
      <c r="U213" s="147"/>
      <c r="V213" s="147"/>
      <c r="W213" s="148"/>
      <c r="X213" s="148"/>
      <c r="Y213" s="148"/>
      <c r="Z213" s="148"/>
      <c r="AA213" s="148"/>
      <c r="AB213" s="148"/>
      <c r="AC213" s="148"/>
      <c r="AD213" s="148"/>
      <c r="AE213" s="148"/>
      <c r="AF213" s="148"/>
      <c r="AG213" s="148"/>
      <c r="AH213" s="148"/>
      <c r="AI213" s="148"/>
      <c r="AJ213" s="148"/>
      <c r="AK213" s="148"/>
      <c r="AL213" s="148"/>
      <c r="AM213" s="148"/>
      <c r="AN213" s="148"/>
    </row>
    <row r="214" spans="1:124" ht="15.75" thickBot="1" x14ac:dyDescent="0.3">
      <c r="A214" s="99" t="s">
        <v>276</v>
      </c>
      <c r="C214" s="145">
        <f>SUMIF(Q25:Q212,"Total HTCs Requested",R25:R212)</f>
        <v>134457132.65702555</v>
      </c>
      <c r="D214" s="221" t="s">
        <v>639</v>
      </c>
      <c r="E214" s="222"/>
      <c r="F214" s="222"/>
      <c r="G214" s="222"/>
      <c r="H214" s="222"/>
      <c r="I214" s="222"/>
      <c r="J214" s="222"/>
      <c r="K214" s="222"/>
      <c r="L214" s="223"/>
      <c r="N214" s="46"/>
      <c r="O214" s="46"/>
      <c r="P214" s="46"/>
    </row>
    <row r="215" spans="1:124" x14ac:dyDescent="0.25">
      <c r="A215" s="99" t="s">
        <v>629</v>
      </c>
      <c r="C215" s="202">
        <f>SUMIF(AI16:AI212,"Awarded",R16:R212)</f>
        <v>77088752</v>
      </c>
    </row>
    <row r="216" spans="1:124" x14ac:dyDescent="0.25">
      <c r="A216" s="99" t="s">
        <v>550</v>
      </c>
      <c r="C216" s="132">
        <f>SUMIF(A31:A212,"Estimated Allocation Amount",C31:C212)+C25+290226</f>
        <v>77442238.159999996</v>
      </c>
      <c r="D216" s="124" t="s">
        <v>384</v>
      </c>
      <c r="E216" s="124"/>
      <c r="F216" s="133">
        <f>COUNTIF(A6:A213,"&gt;1")</f>
        <v>119</v>
      </c>
      <c r="J216" s="220"/>
      <c r="K216" s="220"/>
      <c r="L216" s="220"/>
      <c r="M216" s="220"/>
      <c r="R216" s="134"/>
    </row>
    <row r="217" spans="1:124" x14ac:dyDescent="0.25">
      <c r="A217" s="216" t="s">
        <v>634</v>
      </c>
      <c r="B217" s="216"/>
      <c r="C217" s="196">
        <f>C216-C215</f>
        <v>353486.15999999642</v>
      </c>
    </row>
  </sheetData>
  <sheetProtection formatCells="0" formatColumns="0" formatRows="0" insertColumns="0" insertRows="0" insertHyperlinks="0" deleteColumns="0" deleteRows="0" sort="0" autoFilter="0" pivotTables="0"/>
  <sortState ref="A226:DN230">
    <sortCondition descending="1" ref="AD226:AD230"/>
  </sortState>
  <mergeCells count="33">
    <mergeCell ref="AI75:AN75"/>
    <mergeCell ref="AI76:AN76"/>
    <mergeCell ref="AI162:AN162"/>
    <mergeCell ref="AI77:AN77"/>
    <mergeCell ref="AI124:AN124"/>
    <mergeCell ref="AI125:AN125"/>
    <mergeCell ref="AI126:AN126"/>
    <mergeCell ref="AI117:AN117"/>
    <mergeCell ref="AI159:AN159"/>
    <mergeCell ref="AI160:AN160"/>
    <mergeCell ref="AI110:AN110"/>
    <mergeCell ref="AI113:AN113"/>
    <mergeCell ref="AI115:AN115"/>
    <mergeCell ref="AI116:AN116"/>
    <mergeCell ref="AI139:AN139"/>
    <mergeCell ref="AI161:AN161"/>
    <mergeCell ref="X72:AH72"/>
    <mergeCell ref="M6:Q9"/>
    <mergeCell ref="R6:U9"/>
    <mergeCell ref="A217:B217"/>
    <mergeCell ref="E13:T13"/>
    <mergeCell ref="A9:G9"/>
    <mergeCell ref="A10:G10"/>
    <mergeCell ref="A6:G7"/>
    <mergeCell ref="J216:M216"/>
    <mergeCell ref="D214:L214"/>
    <mergeCell ref="AI73:AN73"/>
    <mergeCell ref="AI74:AN74"/>
    <mergeCell ref="AI64:AN64"/>
    <mergeCell ref="AI65:AN65"/>
    <mergeCell ref="AI66:AN66"/>
    <mergeCell ref="AI67:AN67"/>
    <mergeCell ref="AI69:AN69"/>
  </mergeCells>
  <pageMargins left="0.25" right="0.2" top="0.25" bottom="0.2" header="0.3" footer="0.3"/>
  <pageSetup paperSize="5" scale="70" fitToHeight="6" orientation="landscape" r:id="rId1"/>
  <rowBreaks count="4" manualBreakCount="4">
    <brk id="49" max="39" man="1"/>
    <brk id="97" max="39" man="1"/>
    <brk id="140" max="39" man="1"/>
    <brk id="179"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view="pageBreakPreview" zoomScale="120" zoomScaleNormal="100" zoomScaleSheetLayoutView="120" workbookViewId="0">
      <pane ySplit="4" topLeftCell="A5" activePane="bottomLeft" state="frozen"/>
      <selection pane="bottomLeft" activeCell="A3" sqref="A3"/>
    </sheetView>
  </sheetViews>
  <sheetFormatPr defaultRowHeight="12.75" x14ac:dyDescent="0.2"/>
  <cols>
    <col min="1" max="1" width="6.5703125" style="20" customWidth="1"/>
    <col min="2" max="3" width="9.140625" style="1"/>
    <col min="4" max="4" width="5.28515625" style="1" customWidth="1"/>
    <col min="5" max="5" width="9.140625" style="1"/>
    <col min="6" max="6" width="8" style="1" customWidth="1"/>
    <col min="7" max="7" width="5.7109375" style="1" customWidth="1"/>
    <col min="8" max="8" width="7.85546875" style="1" customWidth="1"/>
    <col min="9" max="9" width="9.140625" style="1"/>
    <col min="10" max="10" width="20" style="1" customWidth="1"/>
    <col min="11" max="16384" width="9.140625" style="1"/>
  </cols>
  <sheetData>
    <row r="1" spans="1:10" x14ac:dyDescent="0.2">
      <c r="A1" s="233" t="s">
        <v>526</v>
      </c>
      <c r="B1" s="233"/>
      <c r="C1" s="233"/>
      <c r="D1" s="233"/>
      <c r="E1" s="233"/>
      <c r="F1" s="233"/>
      <c r="G1" s="233"/>
      <c r="H1" s="233"/>
      <c r="I1" s="233"/>
      <c r="J1" s="233"/>
    </row>
    <row r="2" spans="1:10" ht="27" customHeight="1" x14ac:dyDescent="0.2">
      <c r="A2" s="234" t="s">
        <v>564</v>
      </c>
      <c r="B2" s="234"/>
      <c r="C2" s="234"/>
      <c r="D2" s="234"/>
      <c r="E2" s="234"/>
      <c r="F2" s="234"/>
      <c r="G2" s="234"/>
      <c r="H2" s="234"/>
      <c r="I2" s="234"/>
      <c r="J2" s="234"/>
    </row>
    <row r="3" spans="1:10" ht="57" customHeight="1" thickBot="1" x14ac:dyDescent="0.25">
      <c r="A3" s="172" t="s">
        <v>528</v>
      </c>
      <c r="B3" s="235" t="s">
        <v>2</v>
      </c>
      <c r="C3" s="235"/>
      <c r="D3" s="173" t="s">
        <v>529</v>
      </c>
      <c r="E3" s="173" t="s">
        <v>530</v>
      </c>
      <c r="F3" s="172" t="s">
        <v>531</v>
      </c>
      <c r="G3" s="173" t="s">
        <v>532</v>
      </c>
      <c r="H3" s="173" t="s">
        <v>533</v>
      </c>
      <c r="I3" s="236" t="s">
        <v>534</v>
      </c>
      <c r="J3" s="236"/>
    </row>
    <row r="4" spans="1:10" ht="13.5" customHeight="1" x14ac:dyDescent="0.2">
      <c r="A4" s="170"/>
      <c r="B4" s="228" t="s">
        <v>62</v>
      </c>
      <c r="C4" s="228"/>
      <c r="D4" s="228"/>
      <c r="E4" s="228"/>
      <c r="F4" s="228"/>
      <c r="G4" s="228"/>
      <c r="H4" s="228"/>
      <c r="I4" s="228"/>
      <c r="J4" s="228"/>
    </row>
    <row r="5" spans="1:10" ht="12" customHeight="1" x14ac:dyDescent="0.2">
      <c r="A5" s="8">
        <v>18039</v>
      </c>
      <c r="B5" s="9" t="s">
        <v>59</v>
      </c>
      <c r="D5" s="169">
        <v>0</v>
      </c>
      <c r="E5" s="169">
        <v>7</v>
      </c>
      <c r="F5" s="26">
        <v>3.0416471689283998E-2</v>
      </c>
      <c r="G5" s="169">
        <v>24</v>
      </c>
      <c r="H5" s="17"/>
      <c r="I5" s="229" t="s">
        <v>536</v>
      </c>
      <c r="J5" s="229"/>
    </row>
    <row r="6" spans="1:10" x14ac:dyDescent="0.2">
      <c r="A6" s="8">
        <v>18013</v>
      </c>
      <c r="B6" s="9" t="s">
        <v>391</v>
      </c>
      <c r="D6" s="169">
        <v>0</v>
      </c>
      <c r="E6" s="169">
        <v>7</v>
      </c>
      <c r="F6" s="26">
        <v>3.7906380682584701E-2</v>
      </c>
      <c r="G6" s="169">
        <v>9.6</v>
      </c>
      <c r="H6" s="17"/>
    </row>
    <row r="7" spans="1:10" ht="13.5" customHeight="1" x14ac:dyDescent="0.2">
      <c r="A7" s="170" t="s">
        <v>4</v>
      </c>
      <c r="B7" s="228" t="s">
        <v>527</v>
      </c>
      <c r="C7" s="228"/>
      <c r="D7" s="228"/>
      <c r="E7" s="228"/>
      <c r="F7" s="228"/>
      <c r="G7" s="228"/>
      <c r="H7" s="228"/>
      <c r="I7" s="228"/>
      <c r="J7" s="228"/>
    </row>
    <row r="8" spans="1:10" x14ac:dyDescent="0.2">
      <c r="A8" s="8">
        <v>18259</v>
      </c>
      <c r="B8" s="9" t="s">
        <v>161</v>
      </c>
      <c r="C8" s="9"/>
      <c r="D8" s="30">
        <v>0</v>
      </c>
      <c r="E8" s="30">
        <v>7</v>
      </c>
      <c r="F8" s="30">
        <v>0</v>
      </c>
      <c r="G8" s="30">
        <v>8.5</v>
      </c>
      <c r="H8" s="17"/>
      <c r="I8" s="229" t="s">
        <v>535</v>
      </c>
      <c r="J8" s="229"/>
    </row>
    <row r="9" spans="1:10" ht="12.75" customHeight="1" x14ac:dyDescent="0.2">
      <c r="A9" s="8">
        <v>18036</v>
      </c>
      <c r="B9" s="9" t="s">
        <v>54</v>
      </c>
      <c r="C9" s="9"/>
      <c r="D9" s="30">
        <v>0</v>
      </c>
      <c r="E9" s="30">
        <v>7</v>
      </c>
      <c r="F9" s="30">
        <v>0</v>
      </c>
      <c r="G9" s="30">
        <v>18.100000000000001</v>
      </c>
      <c r="H9" s="17"/>
      <c r="I9" s="229" t="s">
        <v>551</v>
      </c>
      <c r="J9" s="229"/>
    </row>
    <row r="10" spans="1:10" x14ac:dyDescent="0.2">
      <c r="A10" s="8">
        <v>18372</v>
      </c>
      <c r="B10" s="9" t="s">
        <v>215</v>
      </c>
      <c r="C10" s="9"/>
      <c r="D10" s="30">
        <v>0</v>
      </c>
      <c r="E10" s="30">
        <v>0</v>
      </c>
      <c r="F10" s="30">
        <v>3.8E-3</v>
      </c>
      <c r="G10" s="30">
        <v>7.6</v>
      </c>
      <c r="H10" s="17"/>
    </row>
    <row r="11" spans="1:10" ht="13.5" customHeight="1" x14ac:dyDescent="0.2">
      <c r="A11" s="170" t="s">
        <v>4</v>
      </c>
      <c r="B11" s="228" t="s">
        <v>537</v>
      </c>
      <c r="C11" s="228"/>
      <c r="D11" s="228"/>
      <c r="E11" s="228"/>
      <c r="F11" s="228"/>
      <c r="G11" s="228"/>
      <c r="H11" s="228"/>
      <c r="I11" s="228"/>
      <c r="J11" s="228"/>
    </row>
    <row r="12" spans="1:10" s="16" customFormat="1" x14ac:dyDescent="0.2">
      <c r="A12" s="174">
        <v>18361</v>
      </c>
      <c r="B12" s="175" t="s">
        <v>206</v>
      </c>
      <c r="C12" s="176"/>
      <c r="D12" s="176">
        <v>5</v>
      </c>
      <c r="E12" s="176">
        <v>7</v>
      </c>
      <c r="F12" s="176">
        <v>5.1999999999999998E-3</v>
      </c>
      <c r="G12" s="176">
        <v>8.6</v>
      </c>
      <c r="H12" s="177"/>
      <c r="I12" s="229" t="s">
        <v>536</v>
      </c>
      <c r="J12" s="229"/>
    </row>
    <row r="13" spans="1:10" s="16" customFormat="1" x14ac:dyDescent="0.2">
      <c r="A13" s="174">
        <v>18091</v>
      </c>
      <c r="B13" s="175" t="s">
        <v>620</v>
      </c>
      <c r="C13" s="176"/>
      <c r="D13" s="176">
        <v>5</v>
      </c>
      <c r="E13" s="176">
        <v>7</v>
      </c>
      <c r="F13" s="176">
        <v>5.4999999999999997E-3</v>
      </c>
      <c r="G13" s="176">
        <v>22.7</v>
      </c>
      <c r="H13" s="177"/>
      <c r="I13" s="229"/>
      <c r="J13" s="229"/>
    </row>
    <row r="14" spans="1:10" s="16" customFormat="1" ht="12.75" customHeight="1" x14ac:dyDescent="0.2">
      <c r="A14" s="178"/>
      <c r="B14" s="179"/>
      <c r="C14" s="177"/>
      <c r="D14" s="177"/>
      <c r="E14" s="177"/>
      <c r="F14" s="177"/>
      <c r="G14" s="177"/>
      <c r="H14" s="177"/>
      <c r="I14" s="6"/>
      <c r="J14" s="6"/>
    </row>
    <row r="15" spans="1:10" x14ac:dyDescent="0.2">
      <c r="A15" s="4">
        <v>18002</v>
      </c>
      <c r="B15" s="5" t="s">
        <v>621</v>
      </c>
      <c r="C15" s="5"/>
      <c r="D15" s="168">
        <v>5</v>
      </c>
      <c r="E15" s="168">
        <v>7</v>
      </c>
      <c r="F15" s="7">
        <v>5.4999999999999997E-3</v>
      </c>
      <c r="G15" s="171">
        <v>11.6</v>
      </c>
      <c r="H15" s="6"/>
      <c r="I15" s="230" t="s">
        <v>545</v>
      </c>
      <c r="J15" s="230"/>
    </row>
    <row r="16" spans="1:10" x14ac:dyDescent="0.2">
      <c r="A16" s="4">
        <v>18368</v>
      </c>
      <c r="B16" s="5" t="s">
        <v>207</v>
      </c>
      <c r="C16" s="5"/>
      <c r="D16" s="168">
        <v>0</v>
      </c>
      <c r="E16" s="168">
        <v>7</v>
      </c>
      <c r="F16" s="7">
        <v>5.4949981427162503E-3</v>
      </c>
      <c r="G16" s="171">
        <v>4.5999999999999996</v>
      </c>
      <c r="H16" s="6"/>
      <c r="I16" s="229" t="s">
        <v>535</v>
      </c>
      <c r="J16" s="229"/>
    </row>
    <row r="17" spans="1:10" s="2" customFormat="1" x14ac:dyDescent="0.2">
      <c r="A17" s="4">
        <v>18376</v>
      </c>
      <c r="B17" s="5" t="s">
        <v>220</v>
      </c>
      <c r="C17" s="5"/>
      <c r="D17" s="168">
        <v>0</v>
      </c>
      <c r="E17" s="168">
        <v>7</v>
      </c>
      <c r="F17" s="7">
        <v>5.4949981427162503E-3</v>
      </c>
      <c r="G17" s="171">
        <v>7</v>
      </c>
      <c r="H17" s="6"/>
      <c r="I17" s="229" t="s">
        <v>536</v>
      </c>
      <c r="J17" s="229"/>
    </row>
    <row r="18" spans="1:10" s="2" customFormat="1" x14ac:dyDescent="0.2">
      <c r="A18" s="4">
        <v>18214</v>
      </c>
      <c r="B18" s="5" t="s">
        <v>139</v>
      </c>
      <c r="C18" s="5"/>
      <c r="D18" s="168">
        <v>0</v>
      </c>
      <c r="E18" s="168">
        <v>7</v>
      </c>
      <c r="F18" s="7">
        <v>7.6566757493187997E-3</v>
      </c>
      <c r="G18" s="171">
        <v>3</v>
      </c>
      <c r="H18" s="6"/>
      <c r="I18" s="229" t="s">
        <v>536</v>
      </c>
      <c r="J18" s="229"/>
    </row>
    <row r="19" spans="1:10" x14ac:dyDescent="0.2">
      <c r="A19" s="4">
        <v>18204</v>
      </c>
      <c r="B19" s="5" t="s">
        <v>622</v>
      </c>
      <c r="C19" s="5"/>
      <c r="D19" s="168">
        <v>0</v>
      </c>
      <c r="E19" s="168">
        <v>7</v>
      </c>
      <c r="F19" s="7">
        <v>1.5800000000000002E-2</v>
      </c>
      <c r="G19" s="171">
        <v>9.1</v>
      </c>
      <c r="H19" s="6"/>
      <c r="I19" s="168"/>
      <c r="J19" s="168"/>
    </row>
    <row r="20" spans="1:10" s="2" customFormat="1" x14ac:dyDescent="0.2">
      <c r="A20" s="23"/>
      <c r="B20" s="24"/>
      <c r="C20" s="17"/>
      <c r="D20" s="17"/>
      <c r="E20" s="17"/>
      <c r="F20" s="17"/>
      <c r="G20" s="17"/>
      <c r="H20" s="17"/>
      <c r="I20" s="17"/>
      <c r="J20" s="17"/>
    </row>
    <row r="21" spans="1:10" x14ac:dyDescent="0.2">
      <c r="A21" s="20">
        <v>18096</v>
      </c>
      <c r="B21" s="1" t="s">
        <v>100</v>
      </c>
      <c r="D21" s="169">
        <v>5</v>
      </c>
      <c r="E21" s="169">
        <v>5</v>
      </c>
      <c r="F21" s="169">
        <v>4.3E-3</v>
      </c>
      <c r="G21" s="169">
        <v>26.7</v>
      </c>
      <c r="H21" s="27"/>
      <c r="I21" s="230" t="s">
        <v>545</v>
      </c>
      <c r="J21" s="230"/>
    </row>
    <row r="22" spans="1:10" x14ac:dyDescent="0.2">
      <c r="A22" s="4">
        <v>18024</v>
      </c>
      <c r="B22" s="5" t="s">
        <v>42</v>
      </c>
      <c r="D22" s="18">
        <v>0</v>
      </c>
      <c r="E22" s="18">
        <v>7</v>
      </c>
      <c r="F22" s="18">
        <v>0</v>
      </c>
      <c r="G22" s="18">
        <v>12</v>
      </c>
      <c r="H22" s="19"/>
      <c r="I22" s="229" t="s">
        <v>536</v>
      </c>
      <c r="J22" s="229"/>
    </row>
    <row r="23" spans="1:10" x14ac:dyDescent="0.2">
      <c r="A23" s="4">
        <v>18298</v>
      </c>
      <c r="B23" s="5" t="s">
        <v>183</v>
      </c>
      <c r="D23" s="18">
        <v>0</v>
      </c>
      <c r="E23" s="18">
        <v>7</v>
      </c>
      <c r="F23" s="14">
        <v>2.0242459683767798E-3</v>
      </c>
      <c r="G23" s="18">
        <v>4.8</v>
      </c>
      <c r="H23" s="19"/>
      <c r="I23" s="229" t="s">
        <v>536</v>
      </c>
      <c r="J23" s="229"/>
    </row>
    <row r="24" spans="1:10" x14ac:dyDescent="0.2">
      <c r="A24" s="4">
        <v>18220</v>
      </c>
      <c r="B24" s="5" t="s">
        <v>141</v>
      </c>
      <c r="D24" s="18">
        <v>0</v>
      </c>
      <c r="E24" s="18">
        <v>7</v>
      </c>
      <c r="F24" s="14">
        <v>1.7728933115001899E-2</v>
      </c>
      <c r="G24" s="18">
        <v>17.399999999999999</v>
      </c>
      <c r="H24" s="19"/>
    </row>
    <row r="25" spans="1:10" s="2" customFormat="1" x14ac:dyDescent="0.2">
      <c r="A25" s="23"/>
      <c r="B25" s="24"/>
      <c r="C25" s="17"/>
      <c r="D25" s="17"/>
      <c r="E25" s="17"/>
      <c r="F25" s="17"/>
      <c r="G25" s="17"/>
      <c r="H25" s="17"/>
      <c r="I25" s="17"/>
      <c r="J25" s="17"/>
    </row>
    <row r="26" spans="1:10" x14ac:dyDescent="0.2">
      <c r="A26" s="4">
        <v>18067</v>
      </c>
      <c r="B26" s="5" t="s">
        <v>83</v>
      </c>
      <c r="D26" s="18">
        <v>0</v>
      </c>
      <c r="E26" s="18">
        <v>7</v>
      </c>
      <c r="F26" s="14">
        <v>3.66868914914632E-3</v>
      </c>
      <c r="G26" s="18">
        <v>15.6</v>
      </c>
      <c r="H26" s="19"/>
      <c r="I26" s="229" t="s">
        <v>536</v>
      </c>
      <c r="J26" s="229"/>
    </row>
    <row r="27" spans="1:10" x14ac:dyDescent="0.2">
      <c r="A27" s="4">
        <v>18068</v>
      </c>
      <c r="B27" s="5" t="s">
        <v>85</v>
      </c>
      <c r="D27" s="18">
        <v>0</v>
      </c>
      <c r="E27" s="18">
        <v>7</v>
      </c>
      <c r="F27" s="14">
        <v>1.78869677255158E-2</v>
      </c>
      <c r="G27" s="18">
        <v>2.5</v>
      </c>
      <c r="H27" s="19"/>
    </row>
    <row r="28" spans="1:10" ht="14.25" customHeight="1" x14ac:dyDescent="0.2">
      <c r="A28" s="170" t="s">
        <v>4</v>
      </c>
      <c r="B28" s="228" t="s">
        <v>538</v>
      </c>
      <c r="C28" s="228"/>
      <c r="D28" s="228"/>
      <c r="E28" s="228"/>
      <c r="F28" s="228"/>
      <c r="G28" s="228"/>
      <c r="H28" s="228"/>
      <c r="I28" s="228"/>
      <c r="J28" s="228"/>
    </row>
    <row r="29" spans="1:10" x14ac:dyDescent="0.2">
      <c r="A29" s="20">
        <v>18306</v>
      </c>
      <c r="B29" s="1" t="s">
        <v>188</v>
      </c>
      <c r="D29" s="169">
        <v>5</v>
      </c>
      <c r="E29" s="169">
        <v>7</v>
      </c>
      <c r="F29" s="169">
        <v>1.61E-2</v>
      </c>
      <c r="G29" s="169">
        <v>42.1</v>
      </c>
      <c r="H29" s="17"/>
      <c r="I29" s="230" t="s">
        <v>545</v>
      </c>
      <c r="J29" s="230"/>
    </row>
    <row r="30" spans="1:10" x14ac:dyDescent="0.2">
      <c r="A30" s="20">
        <v>18137</v>
      </c>
      <c r="B30" s="1" t="s">
        <v>623</v>
      </c>
      <c r="D30" s="169">
        <v>0</v>
      </c>
      <c r="E30" s="169">
        <v>7</v>
      </c>
      <c r="F30" s="169">
        <v>1.61E-2</v>
      </c>
      <c r="G30" s="169">
        <v>31.8</v>
      </c>
      <c r="H30" s="17"/>
    </row>
    <row r="31" spans="1:10" x14ac:dyDescent="0.2">
      <c r="A31" s="25"/>
      <c r="B31" s="17"/>
      <c r="C31" s="17"/>
      <c r="D31" s="17"/>
      <c r="E31" s="17"/>
      <c r="F31" s="17"/>
      <c r="G31" s="17"/>
      <c r="H31" s="17"/>
      <c r="I31" s="17"/>
      <c r="J31" s="17"/>
    </row>
    <row r="32" spans="1:10" x14ac:dyDescent="0.2">
      <c r="A32" s="20">
        <v>18327</v>
      </c>
      <c r="B32" s="20" t="s">
        <v>195</v>
      </c>
      <c r="D32" s="169">
        <v>5</v>
      </c>
      <c r="E32" s="169">
        <v>7</v>
      </c>
      <c r="F32" s="169">
        <v>1.61E-2</v>
      </c>
      <c r="G32" s="169">
        <v>9.3000000000000007</v>
      </c>
      <c r="H32" s="17"/>
      <c r="I32" s="230" t="s">
        <v>545</v>
      </c>
      <c r="J32" s="230"/>
    </row>
    <row r="33" spans="1:11" x14ac:dyDescent="0.2">
      <c r="A33" s="4">
        <v>18254</v>
      </c>
      <c r="B33" s="5" t="s">
        <v>160</v>
      </c>
      <c r="C33" s="2"/>
      <c r="D33" s="10">
        <v>0</v>
      </c>
      <c r="E33" s="10">
        <v>7</v>
      </c>
      <c r="F33" s="11">
        <v>1.6061642075189401E-2</v>
      </c>
      <c r="G33" s="10">
        <v>17.5</v>
      </c>
      <c r="H33" s="13"/>
      <c r="I33" s="229" t="s">
        <v>535</v>
      </c>
      <c r="J33" s="229"/>
    </row>
    <row r="34" spans="1:11" x14ac:dyDescent="0.2">
      <c r="A34" s="4">
        <v>18138</v>
      </c>
      <c r="B34" s="5" t="s">
        <v>116</v>
      </c>
      <c r="C34" s="2"/>
      <c r="D34" s="10">
        <v>0</v>
      </c>
      <c r="E34" s="10">
        <v>7</v>
      </c>
      <c r="F34" s="11">
        <v>1.6061642075189401E-2</v>
      </c>
      <c r="G34" s="10">
        <v>34.4</v>
      </c>
      <c r="H34" s="13"/>
    </row>
    <row r="35" spans="1:11" x14ac:dyDescent="0.2">
      <c r="A35" s="25"/>
      <c r="B35" s="17"/>
      <c r="C35" s="17"/>
      <c r="D35" s="17"/>
      <c r="E35" s="17"/>
      <c r="F35" s="17"/>
      <c r="G35" s="17"/>
      <c r="H35" s="17"/>
      <c r="I35" s="17"/>
      <c r="J35" s="17"/>
    </row>
    <row r="36" spans="1:11" x14ac:dyDescent="0.2">
      <c r="A36" s="4">
        <v>18320</v>
      </c>
      <c r="B36" s="5" t="s">
        <v>190</v>
      </c>
      <c r="C36" s="2"/>
      <c r="D36" s="10">
        <v>0</v>
      </c>
      <c r="E36" s="10">
        <v>7</v>
      </c>
      <c r="F36" s="15">
        <v>0</v>
      </c>
      <c r="G36" s="10">
        <v>11.8</v>
      </c>
      <c r="H36" s="13"/>
      <c r="I36" s="229" t="s">
        <v>535</v>
      </c>
      <c r="J36" s="229"/>
    </row>
    <row r="37" spans="1:11" x14ac:dyDescent="0.2">
      <c r="A37" s="4">
        <v>18033</v>
      </c>
      <c r="B37" s="5" t="s">
        <v>51</v>
      </c>
      <c r="C37" s="2"/>
      <c r="D37" s="10">
        <v>0</v>
      </c>
      <c r="E37" s="10">
        <v>7</v>
      </c>
      <c r="F37" s="15">
        <v>0</v>
      </c>
      <c r="G37" s="10">
        <v>17.7</v>
      </c>
      <c r="H37" s="12">
        <v>0.98019999999999996</v>
      </c>
      <c r="I37" s="229" t="s">
        <v>556</v>
      </c>
      <c r="J37" s="229"/>
      <c r="K37" s="5"/>
    </row>
    <row r="38" spans="1:11" x14ac:dyDescent="0.2">
      <c r="A38" s="4">
        <v>18047</v>
      </c>
      <c r="B38" s="5" t="s">
        <v>69</v>
      </c>
      <c r="C38" s="2"/>
      <c r="D38" s="10">
        <v>0</v>
      </c>
      <c r="E38" s="10">
        <v>7</v>
      </c>
      <c r="F38" s="15">
        <v>0</v>
      </c>
      <c r="G38" s="10">
        <v>17.7</v>
      </c>
      <c r="H38" s="12">
        <v>0.97929999999999995</v>
      </c>
      <c r="I38" s="229" t="s">
        <v>557</v>
      </c>
      <c r="J38" s="229"/>
    </row>
    <row r="39" spans="1:11" x14ac:dyDescent="0.2">
      <c r="A39" s="4">
        <v>18043</v>
      </c>
      <c r="B39" s="5" t="s">
        <v>68</v>
      </c>
      <c r="C39" s="2"/>
      <c r="D39" s="10">
        <v>0</v>
      </c>
      <c r="E39" s="10">
        <v>7</v>
      </c>
      <c r="F39" s="15">
        <v>0</v>
      </c>
      <c r="G39" s="10">
        <v>17.7</v>
      </c>
      <c r="H39" s="12">
        <v>0.97870000000000001</v>
      </c>
      <c r="I39" s="229" t="s">
        <v>536</v>
      </c>
      <c r="J39" s="229"/>
    </row>
    <row r="40" spans="1:11" x14ac:dyDescent="0.2">
      <c r="A40" s="4">
        <v>18159</v>
      </c>
      <c r="B40" s="5" t="s">
        <v>124</v>
      </c>
      <c r="C40" s="2"/>
      <c r="D40" s="10">
        <v>0</v>
      </c>
      <c r="E40" s="10">
        <v>7</v>
      </c>
      <c r="F40" s="11">
        <v>1.11E-2</v>
      </c>
      <c r="G40" s="10">
        <v>12.3</v>
      </c>
      <c r="H40" s="13"/>
      <c r="I40" s="229" t="s">
        <v>536</v>
      </c>
      <c r="J40" s="229"/>
      <c r="K40" s="5"/>
    </row>
    <row r="41" spans="1:11" x14ac:dyDescent="0.2">
      <c r="A41" s="4">
        <v>18339</v>
      </c>
      <c r="B41" s="5" t="s">
        <v>199</v>
      </c>
      <c r="C41" s="2"/>
      <c r="D41" s="10">
        <v>0</v>
      </c>
      <c r="E41" s="10">
        <v>7</v>
      </c>
      <c r="F41" s="11">
        <v>1.15920437021354E-2</v>
      </c>
      <c r="G41" s="10">
        <v>11.8</v>
      </c>
      <c r="H41" s="13"/>
      <c r="I41" s="229" t="s">
        <v>536</v>
      </c>
      <c r="J41" s="229"/>
    </row>
    <row r="42" spans="1:11" x14ac:dyDescent="0.2">
      <c r="A42" s="20">
        <v>18009</v>
      </c>
      <c r="B42" s="1" t="s">
        <v>23</v>
      </c>
      <c r="D42" s="169">
        <v>0</v>
      </c>
      <c r="E42" s="169">
        <v>7</v>
      </c>
      <c r="F42" s="169">
        <v>1.24E-2</v>
      </c>
      <c r="G42" s="169">
        <v>19.600000000000001</v>
      </c>
      <c r="H42" s="13"/>
      <c r="I42" s="229" t="s">
        <v>536</v>
      </c>
      <c r="J42" s="229"/>
    </row>
    <row r="43" spans="1:11" x14ac:dyDescent="0.2">
      <c r="A43" s="4">
        <v>18161</v>
      </c>
      <c r="B43" s="5" t="s">
        <v>125</v>
      </c>
      <c r="C43" s="2"/>
      <c r="D43" s="10">
        <v>0</v>
      </c>
      <c r="E43" s="10">
        <v>7</v>
      </c>
      <c r="F43" s="11">
        <v>1.6061642075189401E-2</v>
      </c>
      <c r="G43" s="10">
        <v>10.199999999999999</v>
      </c>
      <c r="H43" s="13"/>
      <c r="I43" s="229" t="s">
        <v>535</v>
      </c>
      <c r="J43" s="229"/>
    </row>
    <row r="44" spans="1:11" x14ac:dyDescent="0.2">
      <c r="A44" s="4">
        <v>18355</v>
      </c>
      <c r="B44" s="5" t="s">
        <v>433</v>
      </c>
      <c r="C44" s="2"/>
      <c r="D44" s="10">
        <v>0</v>
      </c>
      <c r="E44" s="10">
        <v>7</v>
      </c>
      <c r="F44" s="11">
        <v>1.6061642075189401E-2</v>
      </c>
      <c r="G44" s="10">
        <v>16.3</v>
      </c>
      <c r="H44" s="12">
        <v>1.98</v>
      </c>
      <c r="I44" s="229" t="s">
        <v>558</v>
      </c>
      <c r="J44" s="229"/>
    </row>
    <row r="45" spans="1:11" x14ac:dyDescent="0.2">
      <c r="A45" s="4">
        <v>18354</v>
      </c>
      <c r="B45" s="5" t="s">
        <v>624</v>
      </c>
      <c r="C45" s="2"/>
      <c r="D45" s="10">
        <v>0</v>
      </c>
      <c r="E45" s="10">
        <v>7</v>
      </c>
      <c r="F45" s="11">
        <v>1.6061642075189401E-2</v>
      </c>
      <c r="G45" s="10">
        <v>16.3</v>
      </c>
      <c r="H45" s="12">
        <v>1.69</v>
      </c>
      <c r="I45" s="229" t="s">
        <v>625</v>
      </c>
      <c r="J45" s="229"/>
    </row>
    <row r="46" spans="1:11" x14ac:dyDescent="0.2">
      <c r="A46" s="4">
        <v>18093</v>
      </c>
      <c r="B46" s="5" t="s">
        <v>97</v>
      </c>
      <c r="C46" s="2"/>
      <c r="D46" s="10">
        <v>0</v>
      </c>
      <c r="E46" s="10">
        <v>7</v>
      </c>
      <c r="F46" s="11">
        <v>1.6061642075189401E-2</v>
      </c>
      <c r="G46" s="10">
        <v>18.2</v>
      </c>
      <c r="H46" s="13"/>
      <c r="I46" s="229" t="s">
        <v>535</v>
      </c>
      <c r="J46" s="229"/>
      <c r="K46" s="5"/>
    </row>
    <row r="47" spans="1:11" x14ac:dyDescent="0.2">
      <c r="A47" s="4">
        <v>18383</v>
      </c>
      <c r="B47" s="5" t="s">
        <v>222</v>
      </c>
      <c r="C47" s="2"/>
      <c r="D47" s="10">
        <v>0</v>
      </c>
      <c r="E47" s="10">
        <v>7</v>
      </c>
      <c r="F47" s="11">
        <v>1.6061642075189401E-2</v>
      </c>
      <c r="G47" s="10">
        <v>18.399999999999999</v>
      </c>
      <c r="H47" s="13"/>
      <c r="I47" s="229" t="s">
        <v>535</v>
      </c>
      <c r="J47" s="229"/>
      <c r="K47" s="5"/>
    </row>
    <row r="48" spans="1:11" x14ac:dyDescent="0.2">
      <c r="A48" s="4">
        <v>18382</v>
      </c>
      <c r="B48" s="5" t="s">
        <v>221</v>
      </c>
      <c r="C48" s="2"/>
      <c r="D48" s="10">
        <v>0</v>
      </c>
      <c r="E48" s="10">
        <v>7</v>
      </c>
      <c r="F48" s="11">
        <v>1.6061642075189401E-2</v>
      </c>
      <c r="G48" s="10">
        <v>19.100000000000001</v>
      </c>
      <c r="H48" s="13"/>
      <c r="I48" s="229" t="s">
        <v>535</v>
      </c>
      <c r="J48" s="229"/>
      <c r="K48" s="5"/>
    </row>
    <row r="49" spans="1:10" x14ac:dyDescent="0.2">
      <c r="A49" s="4">
        <v>18338</v>
      </c>
      <c r="B49" s="5" t="s">
        <v>198</v>
      </c>
      <c r="C49" s="2"/>
      <c r="D49" s="10">
        <v>0</v>
      </c>
      <c r="E49" s="10">
        <v>7</v>
      </c>
      <c r="F49" s="11">
        <v>1.6061642075189401E-2</v>
      </c>
      <c r="G49" s="10">
        <v>43.4</v>
      </c>
      <c r="H49" s="13"/>
    </row>
    <row r="50" spans="1:10" ht="13.5" customHeight="1" x14ac:dyDescent="0.2">
      <c r="A50" s="170" t="s">
        <v>4</v>
      </c>
      <c r="B50" s="228" t="s">
        <v>560</v>
      </c>
      <c r="C50" s="228"/>
      <c r="D50" s="228"/>
      <c r="E50" s="228"/>
      <c r="F50" s="228"/>
      <c r="G50" s="228"/>
      <c r="H50" s="228"/>
      <c r="I50" s="228"/>
      <c r="J50" s="228"/>
    </row>
    <row r="51" spans="1:10" x14ac:dyDescent="0.2">
      <c r="A51" s="4">
        <v>18245</v>
      </c>
      <c r="B51" s="5" t="s">
        <v>443</v>
      </c>
      <c r="C51" s="2"/>
      <c r="D51" s="171">
        <v>0</v>
      </c>
      <c r="E51" s="171">
        <v>7</v>
      </c>
      <c r="F51" s="171">
        <v>1.3444351080895299E-2</v>
      </c>
      <c r="G51" s="171">
        <v>12.5</v>
      </c>
      <c r="H51" s="10">
        <v>2.76</v>
      </c>
      <c r="I51" s="232" t="s">
        <v>562</v>
      </c>
      <c r="J51" s="232"/>
    </row>
    <row r="52" spans="1:10" x14ac:dyDescent="0.2">
      <c r="A52" s="4">
        <v>18026</v>
      </c>
      <c r="B52" s="5" t="s">
        <v>561</v>
      </c>
      <c r="C52" s="2"/>
      <c r="D52" s="171">
        <v>0</v>
      </c>
      <c r="E52" s="171">
        <v>7</v>
      </c>
      <c r="F52" s="171">
        <v>1.3444351080895299E-2</v>
      </c>
      <c r="G52" s="171">
        <v>12.5</v>
      </c>
      <c r="H52" s="10">
        <v>1.95</v>
      </c>
      <c r="I52" s="229" t="s">
        <v>563</v>
      </c>
      <c r="J52" s="229"/>
    </row>
    <row r="53" spans="1:10" ht="13.5" customHeight="1" x14ac:dyDescent="0.2">
      <c r="A53" s="170" t="s">
        <v>4</v>
      </c>
      <c r="B53" s="228" t="s">
        <v>552</v>
      </c>
      <c r="C53" s="228"/>
      <c r="D53" s="228"/>
      <c r="E53" s="228"/>
      <c r="F53" s="228"/>
      <c r="G53" s="228"/>
      <c r="H53" s="228"/>
      <c r="I53" s="228"/>
      <c r="J53" s="228"/>
    </row>
    <row r="54" spans="1:10" ht="12.75" customHeight="1" x14ac:dyDescent="0.2">
      <c r="A54" s="4">
        <v>18081</v>
      </c>
      <c r="B54" s="5" t="s">
        <v>91</v>
      </c>
      <c r="C54" s="2"/>
      <c r="D54" s="10">
        <v>5</v>
      </c>
      <c r="E54" s="10">
        <v>7</v>
      </c>
      <c r="F54" s="14">
        <v>1.86007501175229E-2</v>
      </c>
      <c r="G54" s="10">
        <v>26.6</v>
      </c>
      <c r="H54" s="13"/>
      <c r="I54" s="229" t="s">
        <v>535</v>
      </c>
      <c r="J54" s="229"/>
    </row>
    <row r="55" spans="1:10" x14ac:dyDescent="0.2">
      <c r="A55" s="4">
        <v>18335</v>
      </c>
      <c r="B55" s="5" t="s">
        <v>197</v>
      </c>
      <c r="C55" s="2"/>
      <c r="D55" s="10">
        <v>5</v>
      </c>
      <c r="E55" s="10">
        <v>7</v>
      </c>
      <c r="F55" s="14">
        <v>1.86007501175229E-2</v>
      </c>
      <c r="G55" s="10">
        <v>27.7</v>
      </c>
      <c r="H55" s="13"/>
    </row>
    <row r="56" spans="1:10" x14ac:dyDescent="0.2">
      <c r="A56" s="23"/>
      <c r="B56" s="24"/>
      <c r="C56" s="180"/>
      <c r="D56" s="13"/>
      <c r="E56" s="13"/>
      <c r="F56" s="181"/>
      <c r="G56" s="13"/>
      <c r="H56" s="13"/>
      <c r="I56" s="17"/>
      <c r="J56" s="17"/>
    </row>
    <row r="57" spans="1:10" x14ac:dyDescent="0.2">
      <c r="A57" s="4">
        <v>18323</v>
      </c>
      <c r="B57" s="5" t="s">
        <v>194</v>
      </c>
      <c r="C57" s="2"/>
      <c r="D57" s="10">
        <v>5</v>
      </c>
      <c r="E57" s="10">
        <v>7</v>
      </c>
      <c r="F57" s="14">
        <v>1.86007501175229E-2</v>
      </c>
      <c r="G57" s="10">
        <v>26.6</v>
      </c>
      <c r="H57" s="13"/>
      <c r="I57" s="230" t="s">
        <v>545</v>
      </c>
      <c r="J57" s="230"/>
    </row>
    <row r="58" spans="1:10" ht="12.75" customHeight="1" x14ac:dyDescent="0.2">
      <c r="A58" s="4">
        <v>18391</v>
      </c>
      <c r="B58" s="5" t="s">
        <v>224</v>
      </c>
      <c r="C58" s="2"/>
      <c r="D58" s="10">
        <v>0</v>
      </c>
      <c r="E58" s="10">
        <v>7</v>
      </c>
      <c r="F58" s="14">
        <v>0</v>
      </c>
      <c r="G58" s="10">
        <v>6.7</v>
      </c>
      <c r="H58" s="13"/>
    </row>
    <row r="59" spans="1:10" ht="13.5" customHeight="1" x14ac:dyDescent="0.2">
      <c r="A59" s="170" t="s">
        <v>4</v>
      </c>
      <c r="B59" s="228" t="s">
        <v>553</v>
      </c>
      <c r="C59" s="228"/>
      <c r="D59" s="228"/>
      <c r="E59" s="228"/>
      <c r="F59" s="228"/>
      <c r="G59" s="228"/>
      <c r="H59" s="228"/>
      <c r="I59" s="228"/>
      <c r="J59" s="228"/>
    </row>
    <row r="60" spans="1:10" x14ac:dyDescent="0.2">
      <c r="A60" s="4">
        <v>18369</v>
      </c>
      <c r="B60" s="5" t="s">
        <v>208</v>
      </c>
      <c r="C60" s="2"/>
      <c r="D60" s="10">
        <v>0</v>
      </c>
      <c r="E60" s="10">
        <v>7</v>
      </c>
      <c r="F60" s="15">
        <v>0</v>
      </c>
      <c r="G60" s="10">
        <v>6.2</v>
      </c>
      <c r="H60" s="13"/>
      <c r="I60" s="229" t="s">
        <v>536</v>
      </c>
      <c r="J60" s="229"/>
    </row>
    <row r="61" spans="1:10" x14ac:dyDescent="0.2">
      <c r="A61" s="4">
        <v>18019</v>
      </c>
      <c r="B61" s="5" t="s">
        <v>38</v>
      </c>
      <c r="C61" s="2"/>
      <c r="D61" s="10">
        <v>0</v>
      </c>
      <c r="E61" s="10">
        <v>7</v>
      </c>
      <c r="F61" s="14">
        <v>3.3999999999999998E-3</v>
      </c>
      <c r="G61" s="10">
        <v>9.5</v>
      </c>
      <c r="H61" s="13"/>
      <c r="I61" s="229"/>
      <c r="J61" s="229"/>
    </row>
    <row r="62" spans="1:10" ht="13.5" customHeight="1" x14ac:dyDescent="0.2">
      <c r="A62" s="170" t="s">
        <v>4</v>
      </c>
      <c r="B62" s="228" t="s">
        <v>539</v>
      </c>
      <c r="C62" s="228"/>
      <c r="D62" s="228"/>
      <c r="E62" s="228"/>
      <c r="F62" s="228"/>
      <c r="G62" s="228"/>
      <c r="H62" s="228"/>
      <c r="I62" s="228"/>
      <c r="J62" s="228"/>
    </row>
    <row r="63" spans="1:10" x14ac:dyDescent="0.2">
      <c r="A63" s="22">
        <v>18273</v>
      </c>
      <c r="B63" s="16" t="s">
        <v>174</v>
      </c>
      <c r="C63" s="2"/>
      <c r="D63" s="10">
        <v>5</v>
      </c>
      <c r="E63" s="10">
        <v>7</v>
      </c>
      <c r="F63" s="11">
        <v>1.2200000000000001E-2</v>
      </c>
      <c r="G63" s="10">
        <v>20.399999999999999</v>
      </c>
      <c r="H63" s="13"/>
      <c r="I63" s="229" t="s">
        <v>535</v>
      </c>
      <c r="J63" s="229"/>
    </row>
    <row r="64" spans="1:10" x14ac:dyDescent="0.2">
      <c r="A64" s="21">
        <v>18084</v>
      </c>
      <c r="B64" s="3" t="s">
        <v>92</v>
      </c>
      <c r="C64" s="2"/>
      <c r="D64" s="10">
        <v>5</v>
      </c>
      <c r="E64" s="10">
        <v>7</v>
      </c>
      <c r="F64" s="31">
        <v>1.2200000000000001E-2</v>
      </c>
      <c r="G64" s="10">
        <v>50.1</v>
      </c>
      <c r="H64" s="13"/>
      <c r="I64" s="229"/>
      <c r="J64" s="229"/>
    </row>
    <row r="65" spans="1:10" x14ac:dyDescent="0.2">
      <c r="A65" s="32"/>
      <c r="B65" s="33"/>
      <c r="C65" s="33"/>
      <c r="D65" s="33"/>
      <c r="E65" s="33"/>
      <c r="F65" s="33"/>
      <c r="G65" s="33"/>
      <c r="H65" s="33"/>
      <c r="I65" s="33"/>
      <c r="J65" s="33"/>
    </row>
    <row r="66" spans="1:10" x14ac:dyDescent="0.2">
      <c r="A66" s="4">
        <v>18166</v>
      </c>
      <c r="B66" s="5" t="s">
        <v>626</v>
      </c>
      <c r="C66" s="2"/>
      <c r="D66" s="10">
        <v>5</v>
      </c>
      <c r="E66" s="10">
        <v>7</v>
      </c>
      <c r="F66" s="11">
        <v>1.2199046454404601E-2</v>
      </c>
      <c r="G66" s="10">
        <v>38.4</v>
      </c>
      <c r="H66" s="13"/>
      <c r="I66" s="230" t="s">
        <v>545</v>
      </c>
      <c r="J66" s="230"/>
    </row>
    <row r="67" spans="1:10" x14ac:dyDescent="0.2">
      <c r="A67" s="4">
        <v>18142</v>
      </c>
      <c r="B67" s="5" t="s">
        <v>118</v>
      </c>
      <c r="C67" s="2"/>
      <c r="D67" s="10">
        <v>0</v>
      </c>
      <c r="E67" s="10">
        <v>7</v>
      </c>
      <c r="F67" s="11">
        <v>1.2199046454404601E-2</v>
      </c>
      <c r="G67" s="10">
        <v>11.7</v>
      </c>
      <c r="H67" s="13"/>
      <c r="I67" s="229"/>
      <c r="J67" s="229"/>
    </row>
    <row r="68" spans="1:10" ht="13.5" customHeight="1" x14ac:dyDescent="0.2">
      <c r="A68" s="170" t="s">
        <v>4</v>
      </c>
      <c r="B68" s="228" t="s">
        <v>554</v>
      </c>
      <c r="C68" s="228"/>
      <c r="D68" s="228"/>
      <c r="E68" s="228"/>
      <c r="F68" s="228"/>
      <c r="G68" s="228"/>
      <c r="H68" s="228"/>
      <c r="I68" s="228"/>
      <c r="J68" s="228"/>
    </row>
    <row r="69" spans="1:10" x14ac:dyDescent="0.2">
      <c r="A69" s="4">
        <v>18261</v>
      </c>
      <c r="B69" s="5" t="s">
        <v>167</v>
      </c>
      <c r="C69" s="5"/>
      <c r="D69" s="10">
        <v>0</v>
      </c>
      <c r="E69" s="10">
        <v>7</v>
      </c>
      <c r="F69" s="11">
        <v>0</v>
      </c>
      <c r="G69" s="10">
        <v>8.9</v>
      </c>
      <c r="H69" s="13"/>
      <c r="I69" s="229" t="s">
        <v>536</v>
      </c>
      <c r="J69" s="229"/>
    </row>
    <row r="70" spans="1:10" x14ac:dyDescent="0.2">
      <c r="A70" s="4">
        <v>18186</v>
      </c>
      <c r="B70" s="5" t="s">
        <v>128</v>
      </c>
      <c r="C70" s="5"/>
      <c r="D70" s="10">
        <v>0</v>
      </c>
      <c r="E70" s="10">
        <v>7</v>
      </c>
      <c r="F70" s="14">
        <v>9.9427195723398396E-3</v>
      </c>
      <c r="G70" s="10">
        <v>6.4</v>
      </c>
      <c r="H70" s="12">
        <v>2.08</v>
      </c>
      <c r="I70" s="231" t="s">
        <v>559</v>
      </c>
      <c r="J70" s="231"/>
    </row>
    <row r="71" spans="1:10" x14ac:dyDescent="0.2">
      <c r="A71" s="4">
        <v>18288</v>
      </c>
      <c r="B71" s="5" t="s">
        <v>179</v>
      </c>
      <c r="C71" s="5"/>
      <c r="D71" s="10">
        <v>0</v>
      </c>
      <c r="E71" s="10">
        <v>7</v>
      </c>
      <c r="F71" s="14">
        <v>9.9427195723398396E-3</v>
      </c>
      <c r="G71" s="10">
        <v>6.4</v>
      </c>
      <c r="H71" s="12">
        <v>2.04</v>
      </c>
      <c r="I71" s="231" t="s">
        <v>559</v>
      </c>
      <c r="J71" s="231"/>
    </row>
    <row r="72" spans="1:10" ht="13.5" customHeight="1" x14ac:dyDescent="0.2">
      <c r="A72" s="170" t="s">
        <v>4</v>
      </c>
      <c r="B72" s="228" t="s">
        <v>540</v>
      </c>
      <c r="C72" s="228"/>
      <c r="D72" s="228"/>
      <c r="E72" s="228"/>
      <c r="F72" s="228"/>
      <c r="G72" s="228"/>
      <c r="H72" s="228"/>
      <c r="I72" s="228"/>
      <c r="J72" s="228"/>
    </row>
    <row r="73" spans="1:10" x14ac:dyDescent="0.2">
      <c r="A73" s="21">
        <v>18357</v>
      </c>
      <c r="B73" s="3" t="s">
        <v>204</v>
      </c>
      <c r="C73" s="2"/>
      <c r="D73" s="10">
        <v>0</v>
      </c>
      <c r="E73" s="10">
        <v>7</v>
      </c>
      <c r="F73" s="29">
        <v>0</v>
      </c>
      <c r="G73" s="10">
        <v>21.3</v>
      </c>
      <c r="H73" s="12">
        <v>4.41</v>
      </c>
      <c r="I73" s="229" t="s">
        <v>572</v>
      </c>
      <c r="J73" s="229"/>
    </row>
    <row r="74" spans="1:10" x14ac:dyDescent="0.2">
      <c r="A74" s="22">
        <v>18358</v>
      </c>
      <c r="B74" s="16" t="s">
        <v>205</v>
      </c>
      <c r="C74" s="2"/>
      <c r="D74" s="10">
        <v>0</v>
      </c>
      <c r="E74" s="10">
        <v>7</v>
      </c>
      <c r="F74" s="15">
        <v>0</v>
      </c>
      <c r="G74" s="10">
        <v>21.3</v>
      </c>
      <c r="H74" s="12">
        <v>4.4000000000000004</v>
      </c>
      <c r="I74" s="229" t="s">
        <v>535</v>
      </c>
      <c r="J74" s="229"/>
    </row>
    <row r="75" spans="1:10" x14ac:dyDescent="0.2">
      <c r="A75" s="21">
        <v>18188</v>
      </c>
      <c r="B75" s="3" t="s">
        <v>541</v>
      </c>
      <c r="C75" s="2"/>
      <c r="D75" s="10">
        <v>0</v>
      </c>
      <c r="E75" s="10">
        <v>7</v>
      </c>
      <c r="F75" s="15">
        <v>0</v>
      </c>
      <c r="G75" s="10">
        <v>24.6</v>
      </c>
      <c r="H75" s="28">
        <v>1.97</v>
      </c>
      <c r="I75" s="229" t="s">
        <v>571</v>
      </c>
      <c r="J75" s="229"/>
    </row>
    <row r="76" spans="1:10" x14ac:dyDescent="0.2">
      <c r="A76" s="21">
        <v>18208</v>
      </c>
      <c r="B76" s="3" t="s">
        <v>137</v>
      </c>
      <c r="C76" s="2"/>
      <c r="D76" s="10">
        <v>0</v>
      </c>
      <c r="E76" s="10">
        <v>7</v>
      </c>
      <c r="F76" s="10">
        <v>0</v>
      </c>
      <c r="G76" s="10">
        <v>24.6</v>
      </c>
      <c r="H76" s="12">
        <v>0.81</v>
      </c>
      <c r="I76" s="229" t="s">
        <v>535</v>
      </c>
      <c r="J76" s="229"/>
    </row>
    <row r="77" spans="1:10" x14ac:dyDescent="0.2">
      <c r="A77" s="21">
        <v>18293</v>
      </c>
      <c r="B77" s="3" t="s">
        <v>182</v>
      </c>
      <c r="C77" s="2"/>
      <c r="D77" s="10">
        <v>0</v>
      </c>
      <c r="E77" s="10">
        <v>7</v>
      </c>
      <c r="F77" s="10">
        <v>0</v>
      </c>
      <c r="G77" s="10">
        <v>29.5</v>
      </c>
      <c r="H77" s="12">
        <v>2.44</v>
      </c>
      <c r="I77" s="229" t="s">
        <v>583</v>
      </c>
      <c r="J77" s="229"/>
    </row>
    <row r="78" spans="1:10" x14ac:dyDescent="0.2">
      <c r="A78" s="21">
        <v>18148</v>
      </c>
      <c r="B78" s="3" t="s">
        <v>120</v>
      </c>
      <c r="C78" s="2"/>
      <c r="D78" s="10">
        <v>0</v>
      </c>
      <c r="E78" s="10">
        <v>7</v>
      </c>
      <c r="F78" s="10">
        <v>0</v>
      </c>
      <c r="G78" s="10">
        <v>29.5</v>
      </c>
      <c r="H78" s="12">
        <v>2.0699999999999998</v>
      </c>
      <c r="I78" s="230" t="s">
        <v>584</v>
      </c>
      <c r="J78" s="230"/>
    </row>
    <row r="79" spans="1:10" x14ac:dyDescent="0.2">
      <c r="A79" s="21">
        <v>18196</v>
      </c>
      <c r="B79" s="3" t="s">
        <v>132</v>
      </c>
      <c r="C79" s="2"/>
      <c r="D79" s="10">
        <v>0</v>
      </c>
      <c r="E79" s="10">
        <v>7</v>
      </c>
      <c r="F79" s="10">
        <v>0</v>
      </c>
      <c r="G79" s="10">
        <v>30.2</v>
      </c>
      <c r="H79" s="13"/>
      <c r="I79" s="229" t="s">
        <v>536</v>
      </c>
      <c r="J79" s="229"/>
    </row>
    <row r="80" spans="1:10" x14ac:dyDescent="0.2">
      <c r="A80" s="21">
        <v>18206</v>
      </c>
      <c r="B80" s="3" t="s">
        <v>136</v>
      </c>
      <c r="C80" s="2"/>
      <c r="D80" s="10">
        <v>0</v>
      </c>
      <c r="E80" s="10">
        <v>7</v>
      </c>
      <c r="F80" s="11">
        <v>2.4095035302028498E-3</v>
      </c>
      <c r="G80" s="10">
        <v>25.8</v>
      </c>
      <c r="H80" s="13"/>
      <c r="I80" s="229" t="s">
        <v>536</v>
      </c>
      <c r="J80" s="229"/>
    </row>
    <row r="81" spans="1:10" ht="12.75" customHeight="1" x14ac:dyDescent="0.2">
      <c r="A81" s="21">
        <v>18255</v>
      </c>
      <c r="B81" s="3" t="s">
        <v>464</v>
      </c>
      <c r="C81" s="2"/>
      <c r="D81" s="10">
        <v>0</v>
      </c>
      <c r="E81" s="10">
        <v>7</v>
      </c>
      <c r="F81" s="11">
        <v>7.38590598927068E-3</v>
      </c>
      <c r="G81" s="10">
        <v>5.4</v>
      </c>
      <c r="H81" s="13"/>
      <c r="I81" s="229" t="s">
        <v>536</v>
      </c>
      <c r="J81" s="229"/>
    </row>
    <row r="85" spans="1:10" ht="6.75" customHeight="1" x14ac:dyDescent="0.2"/>
    <row r="90" spans="1:10" ht="6.75" customHeight="1" x14ac:dyDescent="0.2"/>
  </sheetData>
  <sortState ref="A56:H58">
    <sortCondition descending="1" ref="H56:H58"/>
  </sortState>
  <mergeCells count="65">
    <mergeCell ref="I15:J15"/>
    <mergeCell ref="B28:J28"/>
    <mergeCell ref="I67:J67"/>
    <mergeCell ref="I71:J71"/>
    <mergeCell ref="I60:J60"/>
    <mergeCell ref="I64:J64"/>
    <mergeCell ref="I41:J41"/>
    <mergeCell ref="I42:J42"/>
    <mergeCell ref="I43:J43"/>
    <mergeCell ref="I46:J46"/>
    <mergeCell ref="I47:J47"/>
    <mergeCell ref="I39:J39"/>
    <mergeCell ref="I40:J40"/>
    <mergeCell ref="I44:J44"/>
    <mergeCell ref="I45:J45"/>
    <mergeCell ref="I29:J29"/>
    <mergeCell ref="I73:J73"/>
    <mergeCell ref="I66:J66"/>
    <mergeCell ref="A1:J1"/>
    <mergeCell ref="I5:J5"/>
    <mergeCell ref="A2:J2"/>
    <mergeCell ref="B3:C3"/>
    <mergeCell ref="I3:J3"/>
    <mergeCell ref="B4:J4"/>
    <mergeCell ref="B7:J7"/>
    <mergeCell ref="I8:J8"/>
    <mergeCell ref="I18:J18"/>
    <mergeCell ref="I21:J21"/>
    <mergeCell ref="I22:J22"/>
    <mergeCell ref="I9:J9"/>
    <mergeCell ref="B11:J11"/>
    <mergeCell ref="I13:J13"/>
    <mergeCell ref="I81:J81"/>
    <mergeCell ref="I74:J74"/>
    <mergeCell ref="I75:J75"/>
    <mergeCell ref="I79:J79"/>
    <mergeCell ref="I80:J80"/>
    <mergeCell ref="I77:J77"/>
    <mergeCell ref="I76:J76"/>
    <mergeCell ref="I78:J78"/>
    <mergeCell ref="I12:J12"/>
    <mergeCell ref="B72:J72"/>
    <mergeCell ref="I26:J26"/>
    <mergeCell ref="I32:J32"/>
    <mergeCell ref="I33:J33"/>
    <mergeCell ref="I36:J36"/>
    <mergeCell ref="B50:J50"/>
    <mergeCell ref="I70:J70"/>
    <mergeCell ref="I61:J61"/>
    <mergeCell ref="B59:J59"/>
    <mergeCell ref="I57:J57"/>
    <mergeCell ref="B62:J62"/>
    <mergeCell ref="I63:J63"/>
    <mergeCell ref="I38:J38"/>
    <mergeCell ref="I48:J48"/>
    <mergeCell ref="I51:J51"/>
    <mergeCell ref="B68:J68"/>
    <mergeCell ref="I69:J69"/>
    <mergeCell ref="I23:J23"/>
    <mergeCell ref="I16:J16"/>
    <mergeCell ref="I17:J17"/>
    <mergeCell ref="B53:J53"/>
    <mergeCell ref="I54:J54"/>
    <mergeCell ref="I52:J52"/>
    <mergeCell ref="I37:J37"/>
  </mergeCells>
  <pageMargins left="0.7" right="0.7" top="0.75" bottom="0.75" header="0.3" footer="0.3"/>
  <pageSetup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November 26, 2018</dc:title>
  <dc:subject>2018 Competitive HTC Full Application Log November 26, 2018</dc:subject>
  <dc:creator>TDHCA</dc:creator>
  <cp:keywords>2018 Competitive HTC</cp:keywords>
  <dc:description>2018 Competitive HTC Application Log November 26</dc:description>
  <cp:lastModifiedBy>Larry Mercadel</cp:lastModifiedBy>
  <cp:lastPrinted>2018-11-09T14:33:22Z</cp:lastPrinted>
  <dcterms:created xsi:type="dcterms:W3CDTF">2018-01-09T23:11:29Z</dcterms:created>
  <dcterms:modified xsi:type="dcterms:W3CDTF">2018-11-27T00:00:10Z</dcterms:modified>
  <cp:category>2018 Competitive HTC</cp:category>
</cp:coreProperties>
</file>