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0" yWindow="15" windowWidth="14835" windowHeight="12120"/>
  </bookViews>
  <sheets>
    <sheet name="Submissions" sheetId="1" r:id="rId1"/>
    <sheet name="Tie-breakers" sheetId="2" r:id="rId2"/>
  </sheets>
  <definedNames>
    <definedName name="_xlnm._FilterDatabase" localSheetId="0" hidden="1">Submissions!$A$1:$DU$234</definedName>
    <definedName name="_xlnm.Print_Area" localSheetId="0">Submissions!$A$1:$AJ$256</definedName>
    <definedName name="_xlnm.Print_Titles" localSheetId="0">Submissions!$10:$10</definedName>
    <definedName name="_xlnm.Print_Titles" localSheetId="1">'Tie-breakers'!$5:$5</definedName>
  </definedNames>
  <calcPr calcId="125725"/>
</workbook>
</file>

<file path=xl/calcChain.xml><?xml version="1.0" encoding="utf-8"?>
<calcChain xmlns="http://schemas.openxmlformats.org/spreadsheetml/2006/main">
  <c r="R231" i="1"/>
  <c r="R208"/>
  <c r="R193"/>
  <c r="R187"/>
  <c r="R177"/>
  <c r="R165"/>
  <c r="R152"/>
  <c r="R143"/>
  <c r="R138"/>
  <c r="R105"/>
  <c r="R79"/>
  <c r="R40"/>
  <c r="R21"/>
  <c r="C233"/>
  <c r="R85"/>
  <c r="R223"/>
  <c r="R219"/>
  <c r="R214"/>
  <c r="R181"/>
  <c r="R160"/>
  <c r="R156"/>
  <c r="R100"/>
  <c r="R96"/>
  <c r="R91"/>
  <c r="R51"/>
  <c r="R45"/>
  <c r="R33"/>
  <c r="R27"/>
  <c r="AD83"/>
  <c r="AD84"/>
  <c r="AD82"/>
  <c r="AD227"/>
  <c r="AD90"/>
  <c r="AD151"/>
  <c r="AD77"/>
  <c r="AD127"/>
  <c r="AD128"/>
  <c r="AD62"/>
  <c r="AD44"/>
  <c r="AD39"/>
  <c r="AD38"/>
  <c r="AD94"/>
  <c r="AD88"/>
  <c r="AD163"/>
  <c r="AD61"/>
  <c r="AD55"/>
  <c r="AD56"/>
  <c r="AD205"/>
  <c r="AD204"/>
  <c r="AD124"/>
  <c r="AD125"/>
  <c r="AD103"/>
  <c r="AD211"/>
  <c r="AD212"/>
  <c r="AD121"/>
  <c r="AD129"/>
  <c r="AD111"/>
  <c r="AD149"/>
  <c r="AD110"/>
  <c r="AD134"/>
  <c r="AD114"/>
  <c r="AD148"/>
  <c r="AD191"/>
  <c r="AD117"/>
  <c r="AD43"/>
  <c r="AD78"/>
  <c r="AD112"/>
  <c r="AD104"/>
  <c r="AD66"/>
  <c r="AD199"/>
  <c r="AD198"/>
  <c r="AD169"/>
  <c r="AD186"/>
  <c r="AD95"/>
  <c r="AD48"/>
  <c r="AD170"/>
  <c r="AD59"/>
  <c r="AD76"/>
  <c r="AD69"/>
  <c r="AD68"/>
  <c r="AD184"/>
  <c r="AD180"/>
  <c r="AD36"/>
  <c r="AD202"/>
  <c r="AD115"/>
  <c r="AD141"/>
  <c r="AD109"/>
  <c r="AD206"/>
  <c r="AD190"/>
  <c r="AD213"/>
  <c r="AD25"/>
  <c r="AD217"/>
  <c r="AD72"/>
  <c r="AD70"/>
  <c r="AD137"/>
  <c r="AD136"/>
  <c r="AD130"/>
  <c r="AD63"/>
  <c r="AD196"/>
  <c r="AD201"/>
  <c r="AD64"/>
  <c r="AD200"/>
  <c r="AD32"/>
  <c r="AD203"/>
  <c r="AD185"/>
  <c r="AD172"/>
  <c r="AD30"/>
  <c r="AD122"/>
  <c r="AD123"/>
  <c r="AD192"/>
  <c r="AD197"/>
  <c r="AD89"/>
  <c r="AD174"/>
  <c r="AD116"/>
  <c r="AD113"/>
  <c r="AD222"/>
  <c r="AD229"/>
  <c r="AD226"/>
  <c r="AD155"/>
  <c r="AD218"/>
  <c r="AD207"/>
  <c r="AD146"/>
  <c r="AD54"/>
  <c r="AD99"/>
  <c r="AD126"/>
  <c r="AD58"/>
  <c r="AD67"/>
  <c r="AD173"/>
  <c r="AD168"/>
  <c r="AD150"/>
  <c r="AD50"/>
  <c r="AD74"/>
  <c r="AD73"/>
  <c r="AD75"/>
  <c r="AD159"/>
  <c r="AD49"/>
  <c r="AD176"/>
  <c r="AD171"/>
  <c r="AD175"/>
  <c r="AD118"/>
  <c r="AD119"/>
  <c r="AD26"/>
  <c r="AD31"/>
  <c r="AD37"/>
  <c r="AD120"/>
  <c r="AD142"/>
  <c r="AD135"/>
  <c r="AD65"/>
  <c r="AD108"/>
  <c r="AD164"/>
  <c r="AD71"/>
  <c r="AD147"/>
  <c r="AD228"/>
  <c r="AD230"/>
  <c r="AD131"/>
  <c r="AD60"/>
  <c r="AD57"/>
  <c r="AD13"/>
  <c r="AD12"/>
  <c r="AD15"/>
  <c r="AD16"/>
  <c r="AD17"/>
  <c r="AD18"/>
  <c r="AD19"/>
  <c r="AD20"/>
  <c r="AD14"/>
  <c r="F233"/>
  <c r="R233"/>
</calcChain>
</file>

<file path=xl/sharedStrings.xml><?xml version="1.0" encoding="utf-8"?>
<sst xmlns="http://schemas.openxmlformats.org/spreadsheetml/2006/main" count="1707" uniqueCount="679">
  <si>
    <t>Application Number</t>
  </si>
  <si>
    <t>City</t>
  </si>
  <si>
    <t>Development Name</t>
  </si>
  <si>
    <t>County</t>
  </si>
  <si>
    <t>Region</t>
  </si>
  <si>
    <t>Total Units</t>
  </si>
  <si>
    <t>HTC Request</t>
  </si>
  <si>
    <t>Brownsville</t>
  </si>
  <si>
    <t>General</t>
  </si>
  <si>
    <t>Cameron</t>
  </si>
  <si>
    <t>Urban</t>
  </si>
  <si>
    <t>Austin</t>
  </si>
  <si>
    <t>Travis</t>
  </si>
  <si>
    <t>Irving</t>
  </si>
  <si>
    <t>Garland</t>
  </si>
  <si>
    <t>Dallas</t>
  </si>
  <si>
    <t>Nonprofit</t>
  </si>
  <si>
    <t>San Antonio</t>
  </si>
  <si>
    <t>Bexar</t>
  </si>
  <si>
    <t>Evergreen at Basswood Senior Community</t>
  </si>
  <si>
    <t>Beaumont</t>
  </si>
  <si>
    <t>Jefferson</t>
  </si>
  <si>
    <t>Princeton</t>
  </si>
  <si>
    <t>Collin</t>
  </si>
  <si>
    <t>Houston</t>
  </si>
  <si>
    <t>Rosemount Estates</t>
  </si>
  <si>
    <t>Rosenberg</t>
  </si>
  <si>
    <t>Fort Bend</t>
  </si>
  <si>
    <t>El Paso</t>
  </si>
  <si>
    <t>Edgemere Palms</t>
  </si>
  <si>
    <t>Horizon City</t>
  </si>
  <si>
    <t>Socorro</t>
  </si>
  <si>
    <t>1900 N Winfree</t>
  </si>
  <si>
    <t>Dayton</t>
  </si>
  <si>
    <t>Liberty</t>
  </si>
  <si>
    <t>Rural</t>
  </si>
  <si>
    <t>USDA</t>
  </si>
  <si>
    <t>Tarrant</t>
  </si>
  <si>
    <t>Cambrian East Riverside</t>
  </si>
  <si>
    <t>Columbia Renaissance Square II Senior</t>
  </si>
  <si>
    <t>Fort Worth</t>
  </si>
  <si>
    <t>Highlander Senior Village</t>
  </si>
  <si>
    <t>Bulverde</t>
  </si>
  <si>
    <t>Comal</t>
  </si>
  <si>
    <t>St. Elizabeth Place</t>
  </si>
  <si>
    <t>4514 Lyons Avenue</t>
  </si>
  <si>
    <t>Harris</t>
  </si>
  <si>
    <t>Palladium Celina Senior Living</t>
  </si>
  <si>
    <t>Celina</t>
  </si>
  <si>
    <t>The Vireo</t>
  </si>
  <si>
    <t>SWC Tidwell Rd. and C.E. King Pkwy</t>
  </si>
  <si>
    <t>Maple Park Senior Village</t>
  </si>
  <si>
    <t>Lockhart</t>
  </si>
  <si>
    <t>Caldwell</t>
  </si>
  <si>
    <t>San Angelo</t>
  </si>
  <si>
    <t>Tom Green</t>
  </si>
  <si>
    <t>Weatherford</t>
  </si>
  <si>
    <t>Parker</t>
  </si>
  <si>
    <t>Corpus Christi</t>
  </si>
  <si>
    <t>Nueces</t>
  </si>
  <si>
    <t>The Miramonte</t>
  </si>
  <si>
    <t>Clyde</t>
  </si>
  <si>
    <t>Callahan</t>
  </si>
  <si>
    <t>Clyde Ranch</t>
  </si>
  <si>
    <t>Hidalgo</t>
  </si>
  <si>
    <t>3rd Street Lofts</t>
  </si>
  <si>
    <t>301 Paris Avenue</t>
  </si>
  <si>
    <t>Lubbock</t>
  </si>
  <si>
    <t>Orchid Circle Homes &amp; Las Palmas Homes</t>
  </si>
  <si>
    <t>Gregory</t>
  </si>
  <si>
    <t>San Patricio</t>
  </si>
  <si>
    <t>At-Risk</t>
  </si>
  <si>
    <t>Portland</t>
  </si>
  <si>
    <t>Farmhouse Row</t>
  </si>
  <si>
    <t>Slaton</t>
  </si>
  <si>
    <t>Wichita Falls</t>
  </si>
  <si>
    <t>Wichita</t>
  </si>
  <si>
    <t>Huntington at Miramonte</t>
  </si>
  <si>
    <t>Miramonte Single Living</t>
  </si>
  <si>
    <t>Galveston</t>
  </si>
  <si>
    <t>Nacogdoches Lofts</t>
  </si>
  <si>
    <t>Alazan Lofts</t>
  </si>
  <si>
    <t>Piedmont Lofts</t>
  </si>
  <si>
    <t>Granbury Manor</t>
  </si>
  <si>
    <t>Granbury</t>
  </si>
  <si>
    <t>Hood</t>
  </si>
  <si>
    <t>Huntington at College Station</t>
  </si>
  <si>
    <t>College Station</t>
  </si>
  <si>
    <t>Brazos</t>
  </si>
  <si>
    <t>Longview</t>
  </si>
  <si>
    <t>Gregg</t>
  </si>
  <si>
    <t>Mineral Wells</t>
  </si>
  <si>
    <t>Harlingen</t>
  </si>
  <si>
    <t>Palladium Fain Street</t>
  </si>
  <si>
    <t>Palladium Crowley</t>
  </si>
  <si>
    <t>Crowley</t>
  </si>
  <si>
    <t>Palladium Teasley Lane</t>
  </si>
  <si>
    <t>Denton</t>
  </si>
  <si>
    <t>Palladium Farmersville</t>
  </si>
  <si>
    <t>Farmersville</t>
  </si>
  <si>
    <t>Park Forest</t>
  </si>
  <si>
    <t>200 Cook Rd.</t>
  </si>
  <si>
    <t>Pathways at Chalmers Courts East</t>
  </si>
  <si>
    <t>Artisan at Ruiz</t>
  </si>
  <si>
    <t>The Village at Overlook Parkway</t>
  </si>
  <si>
    <t>Residences of Long Branch</t>
  </si>
  <si>
    <t>4217 Rowlett Road</t>
  </si>
  <si>
    <t>Rowlett</t>
  </si>
  <si>
    <t>Green Oaks Apartments</t>
  </si>
  <si>
    <t>Retreat West Beaumont</t>
  </si>
  <si>
    <t>Brown</t>
  </si>
  <si>
    <t>Patriot Park Family</t>
  </si>
  <si>
    <t>1306 F Avenue</t>
  </si>
  <si>
    <t>Plano</t>
  </si>
  <si>
    <t>Waters Park Studios</t>
  </si>
  <si>
    <t>Zinnia Gardens Apartments</t>
  </si>
  <si>
    <t>Combes</t>
  </si>
  <si>
    <t>Hallsville Estates</t>
  </si>
  <si>
    <t>Hallsville</t>
  </si>
  <si>
    <t>Harrison</t>
  </si>
  <si>
    <t>Pasadena</t>
  </si>
  <si>
    <t>The Trails at San Angelo</t>
  </si>
  <si>
    <t>Palo Pinto</t>
  </si>
  <si>
    <t>Ellis</t>
  </si>
  <si>
    <t>Caldwell Heights</t>
  </si>
  <si>
    <t>Burleson</t>
  </si>
  <si>
    <t>Metro 31 Senior Community</t>
  </si>
  <si>
    <t>Emerald Manor</t>
  </si>
  <si>
    <t>Skyway Gardens</t>
  </si>
  <si>
    <t>Alpine</t>
  </si>
  <si>
    <t>Brewster</t>
  </si>
  <si>
    <t>New Hope Housing Dale Carnegie</t>
  </si>
  <si>
    <t>Lancaster Senior Village</t>
  </si>
  <si>
    <t>NEC Lancaster St &amp; Bellfort St</t>
  </si>
  <si>
    <t>San Juan Mission Villas</t>
  </si>
  <si>
    <t>Longview Pines Apartments</t>
  </si>
  <si>
    <t>Weslaco</t>
  </si>
  <si>
    <t>McAllen</t>
  </si>
  <si>
    <t>Palmview Village</t>
  </si>
  <si>
    <t>100 eastside blk Showers Rd</t>
  </si>
  <si>
    <t>Palmview</t>
  </si>
  <si>
    <t>SilverLeaf at Marshall</t>
  </si>
  <si>
    <t>Marshall</t>
  </si>
  <si>
    <t>Iowa Park</t>
  </si>
  <si>
    <t>7850 Expressway 77</t>
  </si>
  <si>
    <t>Lyford</t>
  </si>
  <si>
    <t>Willacy</t>
  </si>
  <si>
    <t>Rutherford Park</t>
  </si>
  <si>
    <t>Monroe Crossing</t>
  </si>
  <si>
    <t>Guadalupe Villas</t>
  </si>
  <si>
    <t>Manor</t>
  </si>
  <si>
    <t>The Legacy at Buena Vista</t>
  </si>
  <si>
    <t>Avanti at Greenwood</t>
  </si>
  <si>
    <t>6102 Greenwood Dr</t>
  </si>
  <si>
    <t>Avanti at Sienna Palms Legacy</t>
  </si>
  <si>
    <t>Gray</t>
  </si>
  <si>
    <t>North Alamo Heights</t>
  </si>
  <si>
    <t>San Juan</t>
  </si>
  <si>
    <t>Cielo at Mountain Creek</t>
  </si>
  <si>
    <t>Andrews</t>
  </si>
  <si>
    <t>Ridge Villas</t>
  </si>
  <si>
    <t>Midway Villas</t>
  </si>
  <si>
    <t>Smith</t>
  </si>
  <si>
    <t>Mariposa Apartment Homes at Westchester</t>
  </si>
  <si>
    <t>Cypress Creek Apartment Homes at Santa Fe</t>
  </si>
  <si>
    <t>Cypress Creek Apartment Homes at Woodedge Park</t>
  </si>
  <si>
    <t>Cypress Creek Apartment Homes at Park South View</t>
  </si>
  <si>
    <t>Mariposa Apartment Homes at Waxahachie</t>
  </si>
  <si>
    <t>Waxahachie</t>
  </si>
  <si>
    <t>Cypress Creek Apartment Homes at Hazelwood Street</t>
  </si>
  <si>
    <t>Glenn Park Apartments</t>
  </si>
  <si>
    <t>4001 S. Chadbourne</t>
  </si>
  <si>
    <t>Harvest Park Apartments</t>
  </si>
  <si>
    <t>Pampa</t>
  </si>
  <si>
    <t>Redwood Apartments</t>
  </si>
  <si>
    <t>Fort Stockton</t>
  </si>
  <si>
    <t>Pecos</t>
  </si>
  <si>
    <t>Las Villas del Rio Hondo</t>
  </si>
  <si>
    <t>501 E. Jasmine</t>
  </si>
  <si>
    <t>Casitas Palo Alto</t>
  </si>
  <si>
    <t>2222 Cleburne</t>
  </si>
  <si>
    <t>865 TX-105</t>
  </si>
  <si>
    <t>Sour Lake</t>
  </si>
  <si>
    <t>Hardin</t>
  </si>
  <si>
    <t>Sweetbriar Hills Apartments</t>
  </si>
  <si>
    <t>Jasper</t>
  </si>
  <si>
    <t>Groveton Seniors Apartments</t>
  </si>
  <si>
    <t>Groveton</t>
  </si>
  <si>
    <t>Trinity</t>
  </si>
  <si>
    <t>Somerset Lofts</t>
  </si>
  <si>
    <t>Cannon Courts</t>
  </si>
  <si>
    <t>808 East Hall St</t>
  </si>
  <si>
    <t>Bangs</t>
  </si>
  <si>
    <t>Fish Pond at Cuero</t>
  </si>
  <si>
    <t>Cuero</t>
  </si>
  <si>
    <t>DeWitt</t>
  </si>
  <si>
    <t>Fish Pond at Portland</t>
  </si>
  <si>
    <t>Circle F Ranch Lofts</t>
  </si>
  <si>
    <t>McKinney</t>
  </si>
  <si>
    <t>Circle F Ranch Seniors</t>
  </si>
  <si>
    <t>Avenue at Sycamore Park</t>
  </si>
  <si>
    <t>2601 Avenue J</t>
  </si>
  <si>
    <t>Saline Creek Senior Village</t>
  </si>
  <si>
    <t>Noonday</t>
  </si>
  <si>
    <t>2400 Bryan</t>
  </si>
  <si>
    <t>Rockwall</t>
  </si>
  <si>
    <t>Museum Reach Lofts</t>
  </si>
  <si>
    <t>Hill Court Villas</t>
  </si>
  <si>
    <t>1111 Hill Court Blvd</t>
  </si>
  <si>
    <t>Pines at Allen Street</t>
  </si>
  <si>
    <t>Kountze</t>
  </si>
  <si>
    <t>Village at Greenwood</t>
  </si>
  <si>
    <t>Village at Roosevelt</t>
  </si>
  <si>
    <t>1507 Roosevelt Avenue</t>
  </si>
  <si>
    <t>Silver Spur Apartments</t>
  </si>
  <si>
    <t>The Legacy</t>
  </si>
  <si>
    <t>Heritage at Wylie</t>
  </si>
  <si>
    <t>Wylie</t>
  </si>
  <si>
    <t>Star of Texas Seniors</t>
  </si>
  <si>
    <t>Lone Star Parkway</t>
  </si>
  <si>
    <t>Montgomery</t>
  </si>
  <si>
    <t>Campanile on Commerce</t>
  </si>
  <si>
    <t>The McFarland</t>
  </si>
  <si>
    <t>The Reserves at Maplewood II</t>
  </si>
  <si>
    <t>Seaside Lodge at Chesapeake Bay</t>
  </si>
  <si>
    <t>Seabrook</t>
  </si>
  <si>
    <t>20209 FM 506</t>
  </si>
  <si>
    <t>Santa Rosa</t>
  </si>
  <si>
    <t>Talavera Lofts</t>
  </si>
  <si>
    <t>Scott Street Lofts</t>
  </si>
  <si>
    <t>Greens at Mission Bend</t>
  </si>
  <si>
    <t>Fulton Lofts</t>
  </si>
  <si>
    <t>Travis Flats</t>
  </si>
  <si>
    <t>The Greenery</t>
  </si>
  <si>
    <t>Fairmont Seniors</t>
  </si>
  <si>
    <t>Westwind of Andrews</t>
  </si>
  <si>
    <t>Avenue Commons</t>
  </si>
  <si>
    <t>NWC of SE Ave E and SE Mustang Dr</t>
  </si>
  <si>
    <t>Flintlock Apartments</t>
  </si>
  <si>
    <t>Capella</t>
  </si>
  <si>
    <t>Ovation Senior Living</t>
  </si>
  <si>
    <t>Canova Palms</t>
  </si>
  <si>
    <t>Oliver Commons</t>
  </si>
  <si>
    <t>The Reserves at Merriwood Ranch</t>
  </si>
  <si>
    <t>The Residences at Canyon Lake</t>
  </si>
  <si>
    <t>1500 Island View</t>
  </si>
  <si>
    <t>Canyon Lake</t>
  </si>
  <si>
    <t>Heritage Tower</t>
  </si>
  <si>
    <t>Diboll Pioneer Crossing</t>
  </si>
  <si>
    <t>Diboll</t>
  </si>
  <si>
    <t>Angelina</t>
  </si>
  <si>
    <t>Iowa Park Pioneer Crossing</t>
  </si>
  <si>
    <t>Burkburnett Royal Gardens</t>
  </si>
  <si>
    <t>Burkburnett</t>
  </si>
  <si>
    <t>Wichita Falls Pioneer Crossing</t>
  </si>
  <si>
    <t>1038 W. Wenonah Blvd.</t>
  </si>
  <si>
    <t>Lakeview Pointe Apartments</t>
  </si>
  <si>
    <t>Provision at Synott</t>
  </si>
  <si>
    <t>Provision at Lake Houston</t>
  </si>
  <si>
    <t>The Park on 14th</t>
  </si>
  <si>
    <t>Merritt Manor</t>
  </si>
  <si>
    <t>Hickory Trails</t>
  </si>
  <si>
    <t>NEQ of Page Rd and E Loop 281</t>
  </si>
  <si>
    <t>Development Address</t>
  </si>
  <si>
    <t>ETJ</t>
  </si>
  <si>
    <t>ZIP Code</t>
  </si>
  <si>
    <t>Urban/Rural</t>
  </si>
  <si>
    <t>Low-Income Units</t>
  </si>
  <si>
    <t>Market Rate Units</t>
  </si>
  <si>
    <t>Census Tract(s)</t>
  </si>
  <si>
    <t>Texas Department of Housing and Community Affairs</t>
  </si>
  <si>
    <t>2018 Competitive (9%) Housing Tax Credit ("HTC") Program</t>
  </si>
  <si>
    <t>At-Risk Set-Aside</t>
  </si>
  <si>
    <t>Total HTCs Requested</t>
  </si>
  <si>
    <t>USDA Set-Aside</t>
  </si>
  <si>
    <t>x</t>
  </si>
  <si>
    <t>Construction Type</t>
  </si>
  <si>
    <t>NC</t>
  </si>
  <si>
    <t>AcR</t>
  </si>
  <si>
    <t>Region 1/Rural</t>
  </si>
  <si>
    <t>Region 1/Urban</t>
  </si>
  <si>
    <t>Region 2/Rural</t>
  </si>
  <si>
    <t>Region 2/Urban</t>
  </si>
  <si>
    <t>Region 3/Rural</t>
  </si>
  <si>
    <t>Region 3/Urban</t>
  </si>
  <si>
    <t>Region 4/Rural</t>
  </si>
  <si>
    <t>Region 4/Urban</t>
  </si>
  <si>
    <t>Region 5/Rural</t>
  </si>
  <si>
    <t>Region 5/Urban</t>
  </si>
  <si>
    <t>Region 6/Rural</t>
  </si>
  <si>
    <t>Region 6/Urban</t>
  </si>
  <si>
    <t>IH-20 west of N. Hays Road</t>
  </si>
  <si>
    <t>350 D W Taylor</t>
  </si>
  <si>
    <t>Maplewood Ave, E of McNiel Ave</t>
  </si>
  <si>
    <t>College Park Dr, E of S Main St</t>
  </si>
  <si>
    <t>Crowley Plover Rd E of Canoe Way</t>
  </si>
  <si>
    <t>Teasley Ln N of Hickory Creek Rd</t>
  </si>
  <si>
    <t>8506 Hempstead Rd.</t>
  </si>
  <si>
    <t>Moore Rd b/t Court Rd &amp; 5th St</t>
  </si>
  <si>
    <t>SEC W. Little York Rd &amp; Flintlock Rd.</t>
  </si>
  <si>
    <t>NEC Elam St and Larabee St</t>
  </si>
  <si>
    <t>Nacogdoches Rd N of Spring Farm St</t>
  </si>
  <si>
    <t>2600 Block of Era St</t>
  </si>
  <si>
    <t>Region 7/Rural</t>
  </si>
  <si>
    <t>Region 7/Urban</t>
  </si>
  <si>
    <t>Region 8/Rural</t>
  </si>
  <si>
    <t>Region 8/Urban</t>
  </si>
  <si>
    <t>Region 9/Rural</t>
  </si>
  <si>
    <t>Region 9/Urban</t>
  </si>
  <si>
    <t>Region 10/Rural</t>
  </si>
  <si>
    <t>Region 10/Urban</t>
  </si>
  <si>
    <t>SEC of Akins Dr and Moore Ave</t>
  </si>
  <si>
    <t>Region 11/Rural</t>
  </si>
  <si>
    <t>Region 11/Urban</t>
  </si>
  <si>
    <t>W Lakeside Blvd, S of El Dorado Ave</t>
  </si>
  <si>
    <t>Region 12/Rural</t>
  </si>
  <si>
    <t>Region 12/Urban</t>
  </si>
  <si>
    <t>Region 13/Rural</t>
  </si>
  <si>
    <t>Region 13/Urban</t>
  </si>
  <si>
    <t>SEC of S Walker St and Lechugilla</t>
  </si>
  <si>
    <t>Target Population (Supp. Hsg. = Supp Hsg)</t>
  </si>
  <si>
    <t>Total Amount Requested</t>
  </si>
  <si>
    <t>Elderly Preference</t>
  </si>
  <si>
    <t>Elderly Limitation</t>
  </si>
  <si>
    <t>Elderly Max:  $5,441,236</t>
  </si>
  <si>
    <t>Elderly Max:  $4,870,080</t>
  </si>
  <si>
    <t>Elderly Max:  $1,412,140</t>
  </si>
  <si>
    <t>Elderly Max:  $2,133,917</t>
  </si>
  <si>
    <t>Nevarez Palms</t>
  </si>
  <si>
    <t>NEQ of Alameda and Nevarez</t>
  </si>
  <si>
    <t>Murray Calhoun</t>
  </si>
  <si>
    <t>Charles Holcomb</t>
  </si>
  <si>
    <t>Tracey Fine</t>
  </si>
  <si>
    <t>Melissa Fisher</t>
  </si>
  <si>
    <t>Carla Mancha</t>
  </si>
  <si>
    <t>Devin Baker</t>
  </si>
  <si>
    <t>Vaughn Zimmerman</t>
  </si>
  <si>
    <t>Paul Stell</t>
  </si>
  <si>
    <t>Stewart Rutledge</t>
  </si>
  <si>
    <t>Sally Roth</t>
  </si>
  <si>
    <t>Thomas E. Huth</t>
  </si>
  <si>
    <t>Justin Zimmerman</t>
  </si>
  <si>
    <t>David R. Rhodes</t>
  </si>
  <si>
    <t>Lisa Stephens</t>
  </si>
  <si>
    <t>D. Scott Galbraith</t>
  </si>
  <si>
    <t>Brad Forslund</t>
  </si>
  <si>
    <t>Sara Reidy</t>
  </si>
  <si>
    <t>Stuart Shaw</t>
  </si>
  <si>
    <t>Jean Latsha</t>
  </si>
  <si>
    <t>Brandon Bolin</t>
  </si>
  <si>
    <t>David Yarden</t>
  </si>
  <si>
    <t>Jean Brown</t>
  </si>
  <si>
    <t>Janine Sisak</t>
  </si>
  <si>
    <t>Ben King</t>
  </si>
  <si>
    <t>Adrian Iglesias</t>
  </si>
  <si>
    <t>Ben Dempsey</t>
  </si>
  <si>
    <t>Dan Allgeier</t>
  </si>
  <si>
    <t>Jeremy Mears</t>
  </si>
  <si>
    <t>Michael Fogel</t>
  </si>
  <si>
    <t>Miranda Sprague</t>
  </si>
  <si>
    <t>Melissa Giacona</t>
  </si>
  <si>
    <t>Nathan Kelley</t>
  </si>
  <si>
    <t>Donna Rickenbacker</t>
  </si>
  <si>
    <t>Jessica Thompson</t>
  </si>
  <si>
    <t>Ryan Hettig</t>
  </si>
  <si>
    <t>Mark Musemeche</t>
  </si>
  <si>
    <t>Les Kilday</t>
  </si>
  <si>
    <t>Ruben Esqueda</t>
  </si>
  <si>
    <t>Doak Brown</t>
  </si>
  <si>
    <t>Joy Horak-Brown</t>
  </si>
  <si>
    <t>Teresa Bowyer</t>
  </si>
  <si>
    <t>Val DeLeon</t>
  </si>
  <si>
    <t>Todd Erickson</t>
  </si>
  <si>
    <t>Walter Moreau</t>
  </si>
  <si>
    <t>Colby Denison</t>
  </si>
  <si>
    <t>Jason Haskins</t>
  </si>
  <si>
    <t>Suzanne Schwertner</t>
  </si>
  <si>
    <t>JoEllen Smith</t>
  </si>
  <si>
    <t>Butch Richardson</t>
  </si>
  <si>
    <t>Jason Arechiga</t>
  </si>
  <si>
    <t>Edgar Sandoval</t>
  </si>
  <si>
    <t>Lucila Diaz</t>
  </si>
  <si>
    <t>Jennifer Gonzalez</t>
  </si>
  <si>
    <t>Roger Canales</t>
  </si>
  <si>
    <t>Dan Wilson</t>
  </si>
  <si>
    <t>Leslie Holleman</t>
  </si>
  <si>
    <t>David Fournier</t>
  </si>
  <si>
    <t>Henry Flores</t>
  </si>
  <si>
    <t>Mark Moseley</t>
  </si>
  <si>
    <t>Steve Lollis</t>
  </si>
  <si>
    <t>Tim Lang</t>
  </si>
  <si>
    <t>Manish Verma</t>
  </si>
  <si>
    <t>Kelly Garrett</t>
  </si>
  <si>
    <t>Craig Alter</t>
  </si>
  <si>
    <t>Roy Lopez</t>
  </si>
  <si>
    <t xml:space="preserve"> </t>
  </si>
  <si>
    <t>Ofelia Elizondo</t>
  </si>
  <si>
    <t>Eric Walker</t>
  </si>
  <si>
    <t>Mike Lopez</t>
  </si>
  <si>
    <t>Miguel Herrera</t>
  </si>
  <si>
    <t>Sarah Andre</t>
  </si>
  <si>
    <t>Drew Gray</t>
  </si>
  <si>
    <t>Britton Jones</t>
  </si>
  <si>
    <t>Noor Jooma</t>
  </si>
  <si>
    <t>Alyssa Carpenter</t>
  </si>
  <si>
    <t>Ryan Combs</t>
  </si>
  <si>
    <t>Melissa Forster</t>
  </si>
  <si>
    <t>Kelsey Herr</t>
  </si>
  <si>
    <t>Becky Villanueva</t>
  </si>
  <si>
    <t>Colette Whitehorse</t>
  </si>
  <si>
    <t>Casey Bump</t>
  </si>
  <si>
    <t>Matt Higgins</t>
  </si>
  <si>
    <t>Lisa Davis</t>
  </si>
  <si>
    <t>Nicole Mwei</t>
  </si>
  <si>
    <t>Clara Trejos</t>
  </si>
  <si>
    <t>Chris Applequist</t>
  </si>
  <si>
    <t>Mike Sugrue</t>
  </si>
  <si>
    <t>Tamea Dula</t>
  </si>
  <si>
    <t>Betsy Brown</t>
  </si>
  <si>
    <t>Jela Henderson</t>
  </si>
  <si>
    <t>Tim Cantwell</t>
  </si>
  <si>
    <t>Ann Duggin</t>
  </si>
  <si>
    <t>Stephan Fairfield</t>
  </si>
  <si>
    <t>Jeremy Bartholomew</t>
  </si>
  <si>
    <t>Zach Cavender</t>
  </si>
  <si>
    <t>Emily Abeln</t>
  </si>
  <si>
    <t>Ross Merder</t>
  </si>
  <si>
    <t>Jim Markel</t>
  </si>
  <si>
    <t>Jeff Markey</t>
  </si>
  <si>
    <t>Sabrina Butler</t>
  </si>
  <si>
    <t>Will Henderson</t>
  </si>
  <si>
    <t>Jeff Beaver</t>
  </si>
  <si>
    <t>Debra Guerrero</t>
  </si>
  <si>
    <t>David Nisivoccia</t>
  </si>
  <si>
    <t>Bradford McMurray</t>
  </si>
  <si>
    <t>Liz Wong</t>
  </si>
  <si>
    <t>Toby Williams</t>
  </si>
  <si>
    <t>Derek DeHay</t>
  </si>
  <si>
    <t>Alma Martinez</t>
  </si>
  <si>
    <t>Chloe Dotson</t>
  </si>
  <si>
    <t>Cliff Snyder</t>
  </si>
  <si>
    <t>Janice Degollado</t>
  </si>
  <si>
    <t>Mark Mayfield</t>
  </si>
  <si>
    <t>Ike Monty</t>
  </si>
  <si>
    <t>Demetrio Jimenez</t>
  </si>
  <si>
    <t>Applicant Second Contact</t>
  </si>
  <si>
    <t>Applicant Primary Contact</t>
  </si>
  <si>
    <t>Total Applications</t>
  </si>
  <si>
    <t>Region 6/Urban (continued)</t>
  </si>
  <si>
    <t>Memorial Apartments II</t>
  </si>
  <si>
    <t>X</t>
  </si>
  <si>
    <t>Art Schuldt, Jr.</t>
  </si>
  <si>
    <t>Micah Strange</t>
  </si>
  <si>
    <t xml:space="preserve">Sandstone Foothills Apartments </t>
  </si>
  <si>
    <t>402 Brazos drive</t>
  </si>
  <si>
    <t>Pointsettia Gardens at Boca Chica</t>
  </si>
  <si>
    <t xml:space="preserve">341 Oak Street </t>
  </si>
  <si>
    <t>Dayton  Retirement Center</t>
  </si>
  <si>
    <t>Ofelia Elixondo</t>
  </si>
  <si>
    <t>James E. Washburn</t>
  </si>
  <si>
    <t>Sweetwater Apartments</t>
  </si>
  <si>
    <t>Jason Rabalais</t>
  </si>
  <si>
    <t>668 W Martin Luther King Blvd.</t>
  </si>
  <si>
    <t>1110 E. 1st Street</t>
  </si>
  <si>
    <t>AcR/SS</t>
  </si>
  <si>
    <t>Daniel Sailler, III</t>
  </si>
  <si>
    <t>James McDonlad</t>
  </si>
  <si>
    <t>Residences at Stonegate</t>
  </si>
  <si>
    <t>Kent R. Hance, Sr.</t>
  </si>
  <si>
    <t>Lora Myrick</t>
  </si>
  <si>
    <t>2400 Bryan Street</t>
  </si>
  <si>
    <t>Lisa Vecchietti</t>
  </si>
  <si>
    <t>NEQ of W Pioneer Dr and W Irving Blvd</t>
  </si>
  <si>
    <t xml:space="preserve">Garland </t>
  </si>
  <si>
    <t>Grand Prairie</t>
  </si>
  <si>
    <t>Deepak P. Sulakhe</t>
  </si>
  <si>
    <t>Lisa M. Rucker</t>
  </si>
  <si>
    <t>Robert G. Hoskins</t>
  </si>
  <si>
    <t>Craig Lintner</t>
  </si>
  <si>
    <t>Donald Sampley</t>
  </si>
  <si>
    <t>Laura Leshikar</t>
  </si>
  <si>
    <t>Evergreen at Garland Senior Community</t>
  </si>
  <si>
    <t xml:space="preserve">Lavon Senior Villas </t>
  </si>
  <si>
    <t>902 Lavon Dr.</t>
  </si>
  <si>
    <t xml:space="preserve">Fort Worth </t>
  </si>
  <si>
    <t>NC/Adr</t>
  </si>
  <si>
    <t>208 N Green Street</t>
  </si>
  <si>
    <t>Longveiw</t>
  </si>
  <si>
    <t>NEC Gilmer Rd &amp; Fairmont St</t>
  </si>
  <si>
    <t>Noorallah Jooma</t>
  </si>
  <si>
    <t xml:space="preserve">Montgomery </t>
  </si>
  <si>
    <t>325 Flagship Blvd.</t>
  </si>
  <si>
    <t>Heritage Seniors</t>
  </si>
  <si>
    <t>Emanuel H. Glockzin, Jr.</t>
  </si>
  <si>
    <t>Jeffrey Spicer</t>
  </si>
  <si>
    <t>Victoria Winters Spicer</t>
  </si>
  <si>
    <t>Phyllis Sefeldt</t>
  </si>
  <si>
    <t xml:space="preserve">2800 Commerce </t>
  </si>
  <si>
    <t>Supportive Housing</t>
  </si>
  <si>
    <t>Linda Witt</t>
  </si>
  <si>
    <t>5009 Fulton Street</t>
  </si>
  <si>
    <t>Fulton on the Rail</t>
  </si>
  <si>
    <t>David Mark Koogler</t>
  </si>
  <si>
    <t>5200-5500 Fulton Street</t>
  </si>
  <si>
    <t xml:space="preserve">W. Little York Apartments </t>
  </si>
  <si>
    <t>NWC of Fairmont and Red Bluff</t>
  </si>
  <si>
    <t>Ann J. Robison</t>
  </si>
  <si>
    <t>William D. Henson</t>
  </si>
  <si>
    <t>J. Steve Ford</t>
  </si>
  <si>
    <t>1475 Gears Road</t>
  </si>
  <si>
    <t>Casey Oldham</t>
  </si>
  <si>
    <t>Hunter Goodwin</t>
  </si>
  <si>
    <t>1320 Scott Street</t>
  </si>
  <si>
    <t>James Rickenbacker</t>
  </si>
  <si>
    <t>Lockhart Springs</t>
  </si>
  <si>
    <t>Brian Kimes</t>
  </si>
  <si>
    <t>5325-5335 Airport Boulvard</t>
  </si>
  <si>
    <t>Megan Lasch</t>
  </si>
  <si>
    <t>1806 Clubview Avenue</t>
  </si>
  <si>
    <t>Joyce McDonald</t>
  </si>
  <si>
    <t>Casey M. Oldham</t>
  </si>
  <si>
    <t>R. Hunter Goodwin</t>
  </si>
  <si>
    <t>Leslie Holleman (consultant)</t>
  </si>
  <si>
    <t>S 9100 blk S Presa Street</t>
  </si>
  <si>
    <t>1409 Buena Vista St.</t>
  </si>
  <si>
    <t>Amy Quintanilla-Soliz</t>
  </si>
  <si>
    <t>NC/SS</t>
  </si>
  <si>
    <t xml:space="preserve">Bexar </t>
  </si>
  <si>
    <t xml:space="preserve">1507 Ruiz </t>
  </si>
  <si>
    <t>826 E Highland Blvd</t>
  </si>
  <si>
    <t>1219 State Hwy 72 West</t>
  </si>
  <si>
    <t xml:space="preserve">Las Casitas de Azucar                            
</t>
  </si>
  <si>
    <t xml:space="preserve">Rio Hondo </t>
  </si>
  <si>
    <t>310 E Colorado Street</t>
  </si>
  <si>
    <t>Sunny K. Philip</t>
  </si>
  <si>
    <t>Bamboo Estates Apartments</t>
  </si>
  <si>
    <t>SWQ of El Dorado Ave and W Lakeside Blvd</t>
  </si>
  <si>
    <t>NEC of Doctors Memorial &amp; Medical Dr./Vermont Ave.</t>
  </si>
  <si>
    <t xml:space="preserve">Pendleton Square </t>
  </si>
  <si>
    <t xml:space="preserve">Cameron </t>
  </si>
  <si>
    <t xml:space="preserve">21740 Hand Rd. </t>
  </si>
  <si>
    <t>R.L. "Bobby" Bowling, IV</t>
  </si>
  <si>
    <t>Jamie O Perez Memorial Apartments</t>
  </si>
  <si>
    <t>NEC of Horizon Blvd and Rifton Court</t>
  </si>
  <si>
    <t>EL Paso</t>
  </si>
  <si>
    <t>SEC of Wren Ave and Gallivant Place</t>
  </si>
  <si>
    <t>Scattered site locations</t>
  </si>
  <si>
    <t>1100 Block of E. Harvester Ave</t>
  </si>
  <si>
    <t>11000 block of Indian Avenue</t>
  </si>
  <si>
    <t>SEC of 287 at N Bell Road.</t>
  </si>
  <si>
    <t>Meander Rd, S of North Fork Ct</t>
  </si>
  <si>
    <t>W Audie Murphy Pkwy and 607</t>
  </si>
  <si>
    <t>SWQ Camp Wisdom Rd &amp; Mountain Creek Pkwy</t>
  </si>
  <si>
    <t>E Miller Rd, E of E Centerville Rd</t>
  </si>
  <si>
    <t>IH 30, E of Bass Pro Dr</t>
  </si>
  <si>
    <t>2300 Block of County Line Rd</t>
  </si>
  <si>
    <t>NEQ FM 164 and FM 201</t>
  </si>
  <si>
    <t>SWC 14th Street and G Avenue</t>
  </si>
  <si>
    <t>E. Sunset Blvd W of Cty Rd 89</t>
  </si>
  <si>
    <t>SEQ Rock Island Rd &amp; S Briery Rd</t>
  </si>
  <si>
    <t>Fain St W of Kings Highway</t>
  </si>
  <si>
    <t>CR 168 and S. H. 155</t>
  </si>
  <si>
    <t>NEQ Allen St. and Tubb St.</t>
  </si>
  <si>
    <t>SWC College St and Wendelin Dr</t>
  </si>
  <si>
    <t>NEC Fuqua St and Monroe Blvd</t>
  </si>
  <si>
    <t>NWC of Beechnut St and Lobera Dr</t>
  </si>
  <si>
    <t>W. Little York, W of Hollister Rd</t>
  </si>
  <si>
    <t>Synott Rd, N of W. Bellfort Blvd.</t>
  </si>
  <si>
    <t>Hwy 90 at S. Lake Houston Pkwy.</t>
  </si>
  <si>
    <t>SEC Dale Carnegie Ln and Regency Sq Blvd</t>
  </si>
  <si>
    <t xml:space="preserve">Clearfork St W of City Line Rd </t>
  </si>
  <si>
    <t>NEC Hwy 130 and Borchert Loop</t>
  </si>
  <si>
    <t>Waters Park Rd and N Mo Pac Expy</t>
  </si>
  <si>
    <t>Hill Lane and Gregg Manor Rd</t>
  </si>
  <si>
    <t>SWC Chicon St. and E. 4th St.</t>
  </si>
  <si>
    <t>SEC E 5th and Navasota Sts</t>
  </si>
  <si>
    <t>362 MLK Drive</t>
  </si>
  <si>
    <t>SEC Lakeway &amp; Midtown Loop</t>
  </si>
  <si>
    <t>Johnson Way, N of FM 1863</t>
  </si>
  <si>
    <t>Overlook Pkwy and U.S. 281 N</t>
  </si>
  <si>
    <t>SEC N St. Mary's St. and W. Jones Ave</t>
  </si>
  <si>
    <t>~NEC of Mile 6 1/2 W. and W. Expy. 83</t>
  </si>
  <si>
    <t>~15003 FM 400</t>
  </si>
  <si>
    <t>~3rd St. and Buddy Holly Ave.</t>
  </si>
  <si>
    <t>~1901 State Highway 66</t>
  </si>
  <si>
    <t>~11 East Polo Rd</t>
  </si>
  <si>
    <t>~600 block of E Hazelwood St</t>
  </si>
  <si>
    <t>~1102 N. Shiloh Road</t>
  </si>
  <si>
    <t>~2801 Moresby St</t>
  </si>
  <si>
    <t>~NWQ Post Oak Dr and US 287</t>
  </si>
  <si>
    <t>~NWC Victory Dr. and Pumpkin Ctr Rd.</t>
  </si>
  <si>
    <t>~SEC of Devereaux and Lumberjack Dr</t>
  </si>
  <si>
    <t>~10500 blk of FM 1960 W</t>
  </si>
  <si>
    <t>~4800 block of Airport, W of FM 2218</t>
  </si>
  <si>
    <t>~NWC of Tidwell &amp; C.E. King Pkwy</t>
  </si>
  <si>
    <t>~4100 Block of FM 1764</t>
  </si>
  <si>
    <t>~18000 blk of Imperial Valley Dr</t>
  </si>
  <si>
    <t>~2910 Reed Road</t>
  </si>
  <si>
    <t>~ 6018 Greenwood Dr and Frio St</t>
  </si>
  <si>
    <t>~NEC E. Sioux Rd. and Retama St.</t>
  </si>
  <si>
    <t xml:space="preserve">~NEC Cardinal Dr. &amp; Mile 6 1/2 W </t>
  </si>
  <si>
    <t>~SWC S Stewart Rd. and Ridge Rd.</t>
  </si>
  <si>
    <t>Silver Spur Ln S of Expwy 83</t>
  </si>
  <si>
    <t>~NWC Edgemere and Zaragoza</t>
  </si>
  <si>
    <t>~Sports Park Blvd and Old Alice Rd</t>
  </si>
  <si>
    <t xml:space="preserve">NWQ Nevarez Rd and Alameda </t>
  </si>
  <si>
    <t>NC/AdPh</t>
  </si>
  <si>
    <t>SWC Cider St &amp; Cal Young Rd</t>
  </si>
  <si>
    <t>Fifth Street</t>
  </si>
  <si>
    <t>N Alamo CDP/ETJ of San Juan</t>
  </si>
  <si>
    <t>Midway N CDP/Weslaco ETJ</t>
  </si>
  <si>
    <t>Bill Fisher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</si>
  <si>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</si>
  <si>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 xml:space="preserve">      2018 Tie-Breaker Status</t>
  </si>
  <si>
    <t>2-Rural</t>
  </si>
  <si>
    <t>TDHCA #</t>
  </si>
  <si>
    <t>Proximity Score</t>
  </si>
  <si>
    <t>Opportunity or CRP Score</t>
  </si>
  <si>
    <t>HTC per Capita</t>
  </si>
  <si>
    <t>Poverty Rate</t>
  </si>
  <si>
    <t>Distance from Nearest HTC</t>
  </si>
  <si>
    <t>Notes</t>
  </si>
  <si>
    <t>Lower poverty rate</t>
  </si>
  <si>
    <t>Lower per capita rate</t>
  </si>
  <si>
    <t>3-Urban</t>
  </si>
  <si>
    <t>6-Urban</t>
  </si>
  <si>
    <t>9-Urban</t>
  </si>
  <si>
    <t>11-Urban</t>
  </si>
  <si>
    <t>Avanti at Sienna Palms</t>
  </si>
  <si>
    <t>JOT Couch</t>
  </si>
  <si>
    <t>Santa Fe</t>
  </si>
  <si>
    <t>Points Requested / Awarded</t>
  </si>
  <si>
    <t>CRP (§11.9(d)(7))</t>
  </si>
  <si>
    <t>Best Possible Score</t>
  </si>
  <si>
    <t>Scored on Proximity</t>
  </si>
  <si>
    <t>Poverty Rate (%)</t>
  </si>
  <si>
    <t>NOTE:  Scoring information has not been verified.</t>
  </si>
  <si>
    <t>OI or CRP</t>
  </si>
  <si>
    <t>Readiness to Proceed (§11.9(c)(8))</t>
  </si>
  <si>
    <t>MF Direct Loan</t>
  </si>
  <si>
    <t>Section 811</t>
  </si>
  <si>
    <t>Estimated Total Allocation</t>
  </si>
  <si>
    <t>OI/CRP Score</t>
  </si>
  <si>
    <t>4-Rural</t>
  </si>
  <si>
    <t>4-Urban</t>
  </si>
  <si>
    <t>7-Urban</t>
  </si>
  <si>
    <t>9-Rural</t>
  </si>
  <si>
    <t>10-Urban</t>
  </si>
  <si>
    <t>NWC NE Mustang Drive &amp; Quail Ridge Rd.</t>
  </si>
  <si>
    <t>NWC W. 12th Street &amp; N. Sycamore Street</t>
  </si>
  <si>
    <r>
      <t>Application Submission Log</t>
    </r>
    <r>
      <rPr>
        <sz val="16"/>
        <color rgb="FF000000"/>
        <rFont val="Calibri"/>
        <family val="2"/>
        <scheme val="minor"/>
      </rPr>
      <t xml:space="preserve"> </t>
    </r>
  </si>
  <si>
    <r>
      <t>Gov't Support (</t>
    </r>
    <r>
      <rPr>
        <b/>
        <sz val="10"/>
        <color indexed="8"/>
        <rFont val="Calibri"/>
        <family val="2"/>
        <scheme val="minor"/>
      </rPr>
      <t>§11.9(d)(1))</t>
    </r>
  </si>
  <si>
    <r>
      <t>QCP (</t>
    </r>
    <r>
      <rPr>
        <b/>
        <sz val="10"/>
        <color indexed="8"/>
        <rFont val="Calibri"/>
        <family val="2"/>
        <scheme val="minor"/>
      </rPr>
      <t>§11.9(d)(4))</t>
    </r>
  </si>
  <si>
    <r>
      <t>State Rep (</t>
    </r>
    <r>
      <rPr>
        <b/>
        <sz val="10"/>
        <color indexed="8"/>
        <rFont val="Calibri"/>
        <family val="2"/>
        <scheme val="minor"/>
      </rPr>
      <t>§11.9(d)(5))</t>
    </r>
  </si>
  <si>
    <r>
      <t>Comm Orgs (</t>
    </r>
    <r>
      <rPr>
        <b/>
        <sz val="10"/>
        <color indexed="8"/>
        <rFont val="Calibri"/>
        <family val="2"/>
        <scheme val="minor"/>
      </rPr>
      <t>§11.9(d)(6))</t>
    </r>
  </si>
  <si>
    <t>Distance from Nearest HTC (in miles)</t>
  </si>
  <si>
    <t>#14113 Avenue Terraces
 4300 Irvington Blvd</t>
  </si>
  <si>
    <t>#99017 The Park at Fort Bend</t>
  </si>
  <si>
    <t>3001 Dove Country Dr, Stafford</t>
  </si>
  <si>
    <t>#00058 Winfern 14333 Philippine</t>
  </si>
  <si>
    <t>#94030 Sterling Grove 6420 Antione</t>
  </si>
  <si>
    <t>"</t>
  </si>
  <si>
    <t>#14066 Lexington Manor</t>
  </si>
  <si>
    <t>#03035 Rio de Vida</t>
  </si>
  <si>
    <t>301 S Inspiration</t>
  </si>
  <si>
    <t>Terminated</t>
  </si>
  <si>
    <t>Incomplete - appealable</t>
  </si>
  <si>
    <t>Incomplete - Appeal Pending</t>
  </si>
  <si>
    <t>7-Rural</t>
  </si>
  <si>
    <t>Maple Park Sr Village</t>
  </si>
  <si>
    <t>#96116 Southpark Village</t>
  </si>
  <si>
    <t>1817 S Colorado</t>
  </si>
  <si>
    <t xml:space="preserve">Where the greatest linear distance from the nearest Housing Tax Credit assisted Development is used as a tie-breaker, distances noted are approximate. </t>
  </si>
  <si>
    <t>Scores for Opportunity Index, Proximity to the Urban Core, and Concerted Revitalization Plan are based on information submitted in the Application and have not been confirmed.</t>
  </si>
  <si>
    <t>Version Date:  March 20, 2018</t>
  </si>
  <si>
    <t>Estimated Allocation Amount</t>
  </si>
  <si>
    <t>Estimated At-Risk Allocation</t>
  </si>
  <si>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and 10.2(b)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</si>
  <si>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Where self scores indicate a tie between more than one application in a subregion or At-Risk, information regarding the tie breaker factors in the QAP is included. Scores for Opportunity Index, Proximity to the Urban Core, and Concerted Revitalization Plan are based on information submitted in the Application and have not been confirmed. Where the greatest linear distance from the nearest Housing Tax Credit assisted Development is used as a tie-breaker, distances noted are approximate and will be confirmed at a later date.</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</si>
</sst>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000"/>
    <numFmt numFmtId="167" formatCode="0.0"/>
    <numFmt numFmtId="168" formatCode="_(&quot;$&quot;* #,##0_);_(&quot;$&quot;* \(#,##0\);_(&quot;$&quot;* &quot;-&quot;??_);_(@_)"/>
  </numFmts>
  <fonts count="16">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theme="1"/>
      <name val="Calibri"/>
      <family val="2"/>
      <scheme val="minor"/>
    </font>
    <font>
      <sz val="11"/>
      <color rgb="FF000000"/>
      <name val="Calibri"/>
      <family val="2"/>
    </font>
    <font>
      <sz val="11"/>
      <color rgb="FF000000"/>
      <name val="Calibri"/>
      <family val="2"/>
    </font>
    <font>
      <sz val="11"/>
      <color rgb="FF000000"/>
      <name val="Calibri"/>
      <family val="2"/>
      <scheme val="minor"/>
    </font>
    <font>
      <b/>
      <sz val="16"/>
      <color rgb="FF000000"/>
      <name val="Calibri"/>
      <family val="2"/>
      <scheme val="minor"/>
    </font>
    <font>
      <sz val="16"/>
      <color rgb="FF000000"/>
      <name val="Calibri"/>
      <family val="2"/>
      <scheme val="minor"/>
    </font>
    <font>
      <sz val="9"/>
      <color rgb="FF000000"/>
      <name val="Calibri"/>
      <family val="2"/>
      <scheme val="minor"/>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theme="0" tint="-0.14999847407452621"/>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43" fontId="10" fillId="0" borderId="0" applyFont="0" applyFill="0" applyBorder="0" applyAlignment="0" applyProtection="0"/>
    <xf numFmtId="9" fontId="11" fillId="0" borderId="0" applyFont="0" applyFill="0" applyBorder="0" applyAlignment="0" applyProtection="0"/>
  </cellStyleXfs>
  <cellXfs count="171">
    <xf numFmtId="0" fontId="0" fillId="0" borderId="0" xfId="0"/>
    <xf numFmtId="0" fontId="4" fillId="0" borderId="0" xfId="0" applyFont="1" applyAlignment="1">
      <alignment wrapText="1"/>
    </xf>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3" fontId="3" fillId="0" borderId="0" xfId="1" applyNumberFormat="1" applyFont="1" applyFill="1" applyBorder="1" applyAlignment="1">
      <alignment horizontal="center" wrapText="1"/>
    </xf>
    <xf numFmtId="0" fontId="3" fillId="0" borderId="0" xfId="2" applyNumberFormat="1" applyFont="1" applyFill="1" applyBorder="1" applyAlignment="1">
      <alignment horizontal="center" textRotation="90" wrapText="1"/>
    </xf>
    <xf numFmtId="0" fontId="4" fillId="0" borderId="0" xfId="0" applyFont="1" applyFill="1" applyAlignment="1">
      <alignment wrapText="1"/>
    </xf>
    <xf numFmtId="0" fontId="3" fillId="0" borderId="0" xfId="2" applyFont="1" applyFill="1" applyBorder="1" applyAlignment="1">
      <alignment horizontal="left"/>
    </xf>
    <xf numFmtId="0" fontId="6" fillId="0" borderId="0" xfId="0" applyFont="1"/>
    <xf numFmtId="0" fontId="4" fillId="0" borderId="0" xfId="0" applyFont="1" applyFill="1" applyBorder="1" applyAlignment="1">
      <alignment horizontal="justify" vertical="center" wrapText="1"/>
    </xf>
    <xf numFmtId="0" fontId="4" fillId="0" borderId="0" xfId="0" applyFont="1"/>
    <xf numFmtId="0" fontId="4" fillId="0" borderId="0" xfId="0" applyFont="1" applyFill="1"/>
    <xf numFmtId="165" fontId="3" fillId="0" borderId="0" xfId="3" applyNumberFormat="1" applyFont="1" applyFill="1" applyBorder="1" applyAlignment="1">
      <alignment horizontal="center" wrapText="1"/>
    </xf>
    <xf numFmtId="0" fontId="9" fillId="0" borderId="2" xfId="0" applyFont="1" applyFill="1" applyBorder="1" applyAlignment="1">
      <alignment horizontal="right" vertical="center" wrapText="1"/>
    </xf>
    <xf numFmtId="0" fontId="5" fillId="3" borderId="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9" fillId="3" borderId="12" xfId="0" applyFont="1" applyFill="1" applyBorder="1" applyAlignment="1">
      <alignment horizontal="center" textRotation="90" wrapText="1"/>
    </xf>
    <xf numFmtId="0" fontId="3" fillId="2" borderId="12" xfId="2" applyNumberFormat="1" applyFont="1" applyFill="1" applyBorder="1" applyAlignment="1">
      <alignment horizontal="center" textRotation="90" wrapText="1"/>
    </xf>
    <xf numFmtId="2" fontId="3" fillId="2" borderId="12" xfId="2" applyNumberFormat="1" applyFont="1" applyFill="1" applyBorder="1" applyAlignment="1">
      <alignment horizontal="center" wrapText="1"/>
    </xf>
    <xf numFmtId="2" fontId="3" fillId="2" borderId="12" xfId="2" applyNumberFormat="1" applyFont="1" applyFill="1" applyBorder="1" applyAlignment="1">
      <alignment horizontal="center" textRotation="90" wrapText="1"/>
    </xf>
    <xf numFmtId="0" fontId="4" fillId="0" borderId="0" xfId="0" applyFont="1" applyAlignment="1">
      <alignment horizontal="center"/>
    </xf>
    <xf numFmtId="0" fontId="3" fillId="2" borderId="1" xfId="2" applyFont="1" applyFill="1" applyBorder="1" applyAlignment="1">
      <alignment horizontal="left" textRotation="90" wrapText="1"/>
    </xf>
    <xf numFmtId="0" fontId="4" fillId="0" borderId="0" xfId="0" applyFont="1" applyFill="1" applyBorder="1" applyAlignment="1">
      <alignment horizontal="left"/>
    </xf>
    <xf numFmtId="0" fontId="4" fillId="0" borderId="0" xfId="0" applyFont="1" applyBorder="1"/>
    <xf numFmtId="0" fontId="4" fillId="3" borderId="0" xfId="0" applyFont="1" applyFill="1" applyAlignment="1">
      <alignment horizontal="center"/>
    </xf>
    <xf numFmtId="0" fontId="4" fillId="0" borderId="0" xfId="0" applyFont="1" applyBorder="1" applyAlignment="1">
      <alignment horizontal="center"/>
    </xf>
    <xf numFmtId="166" fontId="4" fillId="0" borderId="0" xfId="0" applyNumberFormat="1" applyFont="1" applyBorder="1" applyAlignment="1">
      <alignment horizontal="center"/>
    </xf>
    <xf numFmtId="0" fontId="12" fillId="0" borderId="0" xfId="0" applyFont="1"/>
    <xf numFmtId="0" fontId="9" fillId="0" borderId="0" xfId="0" applyFont="1" applyAlignment="1">
      <alignment horizontal="center" textRotation="90" wrapText="1"/>
    </xf>
    <xf numFmtId="0" fontId="9" fillId="0" borderId="0" xfId="0" applyFont="1" applyAlignment="1">
      <alignment horizontal="center" wrapText="1"/>
    </xf>
    <xf numFmtId="0" fontId="6" fillId="0" borderId="0" xfId="0" applyFont="1" applyFill="1" applyBorder="1" applyAlignment="1">
      <alignment horizontal="left"/>
    </xf>
    <xf numFmtId="0" fontId="6" fillId="0" borderId="0" xfId="0" applyFont="1" applyBorder="1"/>
    <xf numFmtId="0" fontId="12" fillId="0" borderId="0" xfId="0" applyFont="1" applyBorder="1"/>
    <xf numFmtId="0" fontId="6" fillId="0" borderId="0" xfId="0" applyFont="1" applyBorder="1" applyAlignment="1">
      <alignment horizontal="center"/>
    </xf>
    <xf numFmtId="0" fontId="4" fillId="0" borderId="0" xfId="0" applyFont="1" applyAlignment="1">
      <alignment horizontal="center" vertical="center"/>
    </xf>
    <xf numFmtId="0" fontId="4" fillId="0" borderId="0" xfId="0" applyFont="1" applyFill="1" applyBorder="1" applyAlignment="1">
      <alignment horizontal="center"/>
    </xf>
    <xf numFmtId="0" fontId="5" fillId="0" borderId="0" xfId="0" applyFont="1" applyAlignment="1">
      <alignment vertical="top"/>
    </xf>
    <xf numFmtId="166" fontId="4" fillId="0" borderId="0" xfId="0" applyNumberFormat="1" applyFont="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center" vertical="center"/>
    </xf>
    <xf numFmtId="166" fontId="6" fillId="0" borderId="0" xfId="0" applyNumberFormat="1" applyFont="1" applyAlignment="1">
      <alignment horizontal="center" vertical="center"/>
    </xf>
    <xf numFmtId="1" fontId="4" fillId="0" borderId="0" xfId="0" applyNumberFormat="1" applyFont="1" applyAlignment="1">
      <alignment horizontal="center" vertical="center"/>
    </xf>
    <xf numFmtId="1" fontId="6" fillId="0" borderId="0" xfId="0" applyNumberFormat="1" applyFont="1" applyAlignment="1">
      <alignment horizontal="center" vertical="center"/>
    </xf>
    <xf numFmtId="166" fontId="4" fillId="0" borderId="0" xfId="0" applyNumberFormat="1" applyFont="1" applyAlignment="1">
      <alignment horizontal="center"/>
    </xf>
    <xf numFmtId="0" fontId="6" fillId="0" borderId="0" xfId="0" applyFont="1" applyFill="1"/>
    <xf numFmtId="0" fontId="5" fillId="0" borderId="0" xfId="0" applyFont="1"/>
    <xf numFmtId="0" fontId="5" fillId="0" borderId="0" xfId="0" applyFont="1" applyAlignment="1">
      <alignment horizontal="center" vertical="center"/>
    </xf>
    <xf numFmtId="0" fontId="6" fillId="3" borderId="0" xfId="0" applyFont="1" applyFill="1"/>
    <xf numFmtId="0" fontId="6" fillId="0" borderId="0" xfId="0" applyFont="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xf>
    <xf numFmtId="0" fontId="6" fillId="0" borderId="0" xfId="0" applyFont="1" applyAlignment="1">
      <alignment horizontal="left"/>
    </xf>
    <xf numFmtId="165" fontId="6" fillId="0" borderId="0" xfId="3" applyNumberFormat="1" applyFont="1" applyAlignment="1"/>
    <xf numFmtId="165" fontId="6" fillId="0" borderId="0" xfId="3" applyNumberFormat="1" applyFont="1" applyAlignment="1">
      <alignment horizontal="center"/>
    </xf>
    <xf numFmtId="164" fontId="6" fillId="0" borderId="0" xfId="0" applyNumberFormat="1" applyFont="1" applyAlignment="1"/>
    <xf numFmtId="0" fontId="6" fillId="0" borderId="0" xfId="0" applyFont="1" applyAlignment="1"/>
    <xf numFmtId="0" fontId="13" fillId="0" borderId="0" xfId="0" applyFont="1"/>
    <xf numFmtId="0" fontId="13" fillId="0" borderId="0" xfId="0" applyFont="1" applyAlignment="1">
      <alignment horizontal="left"/>
    </xf>
    <xf numFmtId="165" fontId="6" fillId="0" borderId="0" xfId="3" applyNumberFormat="1" applyFont="1"/>
    <xf numFmtId="0" fontId="13" fillId="0" borderId="0" xfId="0" applyFont="1" applyAlignment="1">
      <alignment vertical="top"/>
    </xf>
    <xf numFmtId="0" fontId="8" fillId="0" borderId="0" xfId="0" applyFont="1"/>
    <xf numFmtId="0" fontId="12" fillId="0" borderId="0" xfId="0" applyFont="1" applyAlignment="1">
      <alignment horizontal="center"/>
    </xf>
    <xf numFmtId="0" fontId="5" fillId="0" borderId="0" xfId="0" applyFont="1" applyFill="1" applyBorder="1" applyAlignment="1">
      <alignment horizontal="left" vertical="center" wrapText="1"/>
    </xf>
    <xf numFmtId="0" fontId="12" fillId="0" borderId="0" xfId="0" applyFont="1" applyFill="1"/>
    <xf numFmtId="10" fontId="8" fillId="3" borderId="12" xfId="4" applyNumberFormat="1" applyFont="1" applyFill="1" applyBorder="1" applyAlignment="1">
      <alignment horizontal="center" textRotation="90" wrapText="1"/>
    </xf>
    <xf numFmtId="0" fontId="8" fillId="3" borderId="12" xfId="0" applyFont="1" applyFill="1" applyBorder="1" applyAlignment="1">
      <alignment horizontal="center" textRotation="90" wrapText="1"/>
    </xf>
    <xf numFmtId="10" fontId="8" fillId="6" borderId="12" xfId="4" applyNumberFormat="1" applyFont="1" applyFill="1" applyBorder="1" applyAlignment="1">
      <alignment horizontal="center" textRotation="90" wrapText="1"/>
    </xf>
    <xf numFmtId="0" fontId="6" fillId="0" borderId="0" xfId="0" applyFont="1" applyFill="1" applyAlignment="1">
      <alignment horizontal="center"/>
    </xf>
    <xf numFmtId="0" fontId="8" fillId="0" borderId="0" xfId="0" applyFont="1" applyBorder="1" applyAlignment="1">
      <alignment horizontal="left"/>
    </xf>
    <xf numFmtId="0" fontId="8" fillId="0" borderId="0" xfId="0" applyFont="1" applyBorder="1"/>
    <xf numFmtId="5" fontId="8" fillId="0" borderId="0" xfId="0" applyNumberFormat="1"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right"/>
    </xf>
    <xf numFmtId="165" fontId="8" fillId="0" borderId="0" xfId="3" applyNumberFormat="1" applyFont="1" applyFill="1" applyBorder="1" applyAlignment="1">
      <alignment horizontal="right"/>
    </xf>
    <xf numFmtId="165" fontId="8" fillId="0" borderId="0" xfId="3" applyNumberFormat="1" applyFont="1" applyFill="1" applyBorder="1" applyAlignment="1">
      <alignment horizontal="center"/>
    </xf>
    <xf numFmtId="5" fontId="8" fillId="0" borderId="0" xfId="0" applyNumberFormat="1" applyFont="1" applyAlignment="1">
      <alignment horizontal="right"/>
    </xf>
    <xf numFmtId="0" fontId="5" fillId="0" borderId="0" xfId="0" applyFont="1" applyAlignment="1">
      <alignment horizontal="left"/>
    </xf>
    <xf numFmtId="0" fontId="3" fillId="0" borderId="0" xfId="0" applyFont="1" applyBorder="1" applyAlignment="1">
      <alignment horizontal="left"/>
    </xf>
    <xf numFmtId="0" fontId="4" fillId="0" borderId="0" xfId="0" applyFont="1" applyAlignment="1">
      <alignment horizontal="left"/>
    </xf>
    <xf numFmtId="0" fontId="4" fillId="0" borderId="0" xfId="0" applyFont="1" applyFill="1" applyAlignment="1">
      <alignment horizontal="left"/>
    </xf>
    <xf numFmtId="0" fontId="6" fillId="0" borderId="0" xfId="0" applyFont="1" applyFill="1" applyAlignment="1">
      <alignment horizontal="left"/>
    </xf>
    <xf numFmtId="0" fontId="4" fillId="3" borderId="0" xfId="0" applyFont="1" applyFill="1" applyBorder="1" applyAlignment="1">
      <alignment horizontal="left"/>
    </xf>
    <xf numFmtId="0" fontId="4" fillId="3" borderId="0" xfId="0" applyFont="1" applyFill="1" applyBorder="1"/>
    <xf numFmtId="0" fontId="6" fillId="3" borderId="0" xfId="0" applyFont="1" applyFill="1" applyAlignment="1">
      <alignment horizontal="left"/>
    </xf>
    <xf numFmtId="0" fontId="4" fillId="3" borderId="0" xfId="0" applyFont="1" applyFill="1"/>
    <xf numFmtId="166" fontId="4" fillId="3" borderId="0" xfId="0" applyNumberFormat="1" applyFont="1" applyFill="1" applyAlignment="1">
      <alignment horizontal="center" vertical="center"/>
    </xf>
    <xf numFmtId="166" fontId="6" fillId="0" borderId="0" xfId="0" applyNumberFormat="1" applyFont="1" applyAlignment="1">
      <alignment horizontal="center"/>
    </xf>
    <xf numFmtId="0" fontId="6" fillId="3" borderId="0" xfId="0" applyFont="1" applyFill="1" applyAlignment="1">
      <alignment horizontal="center"/>
    </xf>
    <xf numFmtId="165" fontId="4" fillId="0" borderId="0" xfId="3" applyNumberFormat="1" applyFont="1" applyBorder="1"/>
    <xf numFmtId="0" fontId="12" fillId="0" borderId="0" xfId="0" applyFont="1" applyBorder="1" applyAlignment="1">
      <alignment horizontal="center"/>
    </xf>
    <xf numFmtId="0" fontId="6" fillId="0" borderId="0" xfId="0" applyFont="1" applyFill="1" applyBorder="1" applyAlignment="1">
      <alignment horizontal="center"/>
    </xf>
    <xf numFmtId="165" fontId="4" fillId="3" borderId="0" xfId="3" applyNumberFormat="1" applyFont="1" applyFill="1" applyBorder="1"/>
    <xf numFmtId="0" fontId="12" fillId="3" borderId="0" xfId="0" applyFont="1" applyFill="1" applyBorder="1" applyAlignment="1">
      <alignment horizontal="center"/>
    </xf>
    <xf numFmtId="0" fontId="4" fillId="3" borderId="0" xfId="0" applyFont="1" applyFill="1" applyBorder="1" applyAlignment="1">
      <alignment horizontal="center"/>
    </xf>
    <xf numFmtId="0" fontId="6" fillId="3" borderId="0" xfId="0" applyFont="1" applyFill="1" applyBorder="1" applyAlignment="1">
      <alignment horizontal="center"/>
    </xf>
    <xf numFmtId="0" fontId="3" fillId="4" borderId="0" xfId="2" applyFont="1" applyFill="1" applyBorder="1" applyAlignment="1">
      <alignment horizontal="left" vertical="top"/>
    </xf>
    <xf numFmtId="0" fontId="5"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8" fillId="0" borderId="0" xfId="0" applyNumberFormat="1" applyFont="1" applyBorder="1"/>
    <xf numFmtId="0" fontId="3" fillId="4" borderId="0" xfId="2" applyFont="1" applyFill="1" applyBorder="1" applyAlignment="1">
      <alignment horizontal="right" vertical="top"/>
    </xf>
    <xf numFmtId="165" fontId="8" fillId="0" borderId="0" xfId="3" applyNumberFormat="1" applyFont="1" applyBorder="1"/>
    <xf numFmtId="165" fontId="8" fillId="0" borderId="0" xfId="3" applyNumberFormat="1" applyFont="1" applyBorder="1" applyAlignment="1">
      <alignment horizontal="center"/>
    </xf>
    <xf numFmtId="164" fontId="8" fillId="0" borderId="0" xfId="0" applyNumberFormat="1" applyFont="1" applyBorder="1"/>
    <xf numFmtId="165" fontId="6" fillId="0" borderId="0" xfId="3" applyNumberFormat="1" applyFont="1" applyBorder="1"/>
    <xf numFmtId="0" fontId="6" fillId="0" borderId="0" xfId="0" applyNumberFormat="1" applyFont="1" applyBorder="1" applyAlignment="1">
      <alignment horizontal="center"/>
    </xf>
    <xf numFmtId="0" fontId="6" fillId="0" borderId="0" xfId="0" applyFont="1" applyBorder="1" applyAlignment="1">
      <alignment horizontal="left"/>
    </xf>
    <xf numFmtId="165" fontId="6" fillId="0" borderId="0" xfId="3" applyNumberFormat="1" applyFont="1" applyBorder="1" applyAlignment="1">
      <alignment horizontal="center"/>
    </xf>
    <xf numFmtId="0" fontId="6" fillId="0" borderId="0" xfId="0" applyFont="1" applyFill="1" applyBorder="1"/>
    <xf numFmtId="0" fontId="4" fillId="0" borderId="0" xfId="0" applyFont="1" applyBorder="1" applyAlignment="1"/>
    <xf numFmtId="0" fontId="12" fillId="0" borderId="0" xfId="0" applyFont="1" applyFill="1" applyBorder="1"/>
    <xf numFmtId="0" fontId="7" fillId="0" borderId="0" xfId="0" applyFont="1" applyFill="1" applyBorder="1" applyAlignment="1">
      <alignment horizontal="center"/>
    </xf>
    <xf numFmtId="0" fontId="5" fillId="4" borderId="0" xfId="2" applyFont="1" applyFill="1" applyBorder="1" applyAlignment="1">
      <alignment horizontal="left" vertical="top" wrapText="1"/>
    </xf>
    <xf numFmtId="0" fontId="3" fillId="4" borderId="0" xfId="2" applyFont="1" applyFill="1" applyBorder="1" applyAlignment="1">
      <alignment vertical="top" wrapText="1"/>
    </xf>
    <xf numFmtId="164" fontId="6" fillId="0" borderId="0" xfId="0" applyNumberFormat="1" applyFont="1" applyBorder="1"/>
    <xf numFmtId="165" fontId="4" fillId="0" borderId="0" xfId="3" applyNumberFormat="1" applyFont="1" applyFill="1" applyBorder="1"/>
    <xf numFmtId="0" fontId="12" fillId="0" borderId="0" xfId="0" applyFont="1" applyFill="1" applyBorder="1" applyAlignment="1">
      <alignment horizontal="center"/>
    </xf>
    <xf numFmtId="0" fontId="4" fillId="0" borderId="0" xfId="0" applyFont="1" applyFill="1" applyBorder="1"/>
    <xf numFmtId="166" fontId="4" fillId="3" borderId="0" xfId="0" applyNumberFormat="1" applyFont="1" applyFill="1" applyBorder="1" applyAlignment="1">
      <alignment horizontal="center"/>
    </xf>
    <xf numFmtId="166" fontId="6"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0" fontId="3" fillId="2" borderId="17" xfId="2" applyFont="1" applyFill="1" applyBorder="1" applyAlignment="1">
      <alignment horizont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3" fillId="2" borderId="18" xfId="2" applyFont="1" applyFill="1" applyBorder="1" applyAlignment="1">
      <alignment horizontal="center" wrapText="1"/>
    </xf>
    <xf numFmtId="0" fontId="3" fillId="2" borderId="19" xfId="2" applyFont="1" applyFill="1" applyBorder="1" applyAlignment="1">
      <alignment horizontal="center" wrapText="1"/>
    </xf>
    <xf numFmtId="0" fontId="3" fillId="2" borderId="19" xfId="2" applyFont="1" applyFill="1" applyBorder="1" applyAlignment="1">
      <alignment horizontal="center" textRotation="90" wrapText="1"/>
    </xf>
    <xf numFmtId="165" fontId="3" fillId="2" borderId="19" xfId="3" applyNumberFormat="1" applyFont="1" applyFill="1" applyBorder="1" applyAlignment="1">
      <alignment horizontal="center" wrapText="1"/>
    </xf>
    <xf numFmtId="165" fontId="3" fillId="2" borderId="19" xfId="3" applyNumberFormat="1" applyFont="1" applyFill="1" applyBorder="1" applyAlignment="1">
      <alignment horizontal="center" textRotation="90" wrapText="1"/>
    </xf>
    <xf numFmtId="3" fontId="3" fillId="2" borderId="20" xfId="1" applyNumberFormat="1" applyFont="1" applyFill="1" applyBorder="1" applyAlignment="1">
      <alignment horizontal="center" wrapText="1"/>
    </xf>
    <xf numFmtId="0" fontId="9" fillId="3" borderId="21" xfId="0" applyFont="1" applyFill="1" applyBorder="1" applyAlignment="1">
      <alignment horizontal="center" textRotation="90" wrapText="1"/>
    </xf>
    <xf numFmtId="2" fontId="6" fillId="0" borderId="0" xfId="0" applyNumberFormat="1" applyFont="1" applyFill="1" applyAlignment="1">
      <alignment horizontal="center" vertical="center"/>
    </xf>
    <xf numFmtId="166" fontId="4" fillId="0" borderId="0" xfId="0" applyNumberFormat="1" applyFont="1" applyFill="1" applyAlignment="1">
      <alignment horizontal="center"/>
    </xf>
    <xf numFmtId="166" fontId="4" fillId="0" borderId="0" xfId="0" applyNumberFormat="1" applyFont="1" applyFill="1" applyAlignment="1">
      <alignment horizontal="center" vertical="center"/>
    </xf>
    <xf numFmtId="0" fontId="3" fillId="0" borderId="0" xfId="0" applyFont="1" applyBorder="1" applyAlignment="1">
      <alignment horizontal="left"/>
    </xf>
    <xf numFmtId="0" fontId="4" fillId="0" borderId="0" xfId="0" applyFont="1" applyBorder="1" applyAlignment="1">
      <alignment horizontal="center"/>
    </xf>
    <xf numFmtId="0" fontId="6" fillId="0" borderId="0" xfId="0" applyNumberFormat="1" applyFont="1" applyBorder="1" applyAlignment="1"/>
    <xf numFmtId="167" fontId="15" fillId="0" borderId="0" xfId="0" applyNumberFormat="1" applyFont="1" applyBorder="1" applyAlignment="1">
      <alignment horizontal="center"/>
    </xf>
    <xf numFmtId="0" fontId="15" fillId="0" borderId="0" xfId="0" applyFont="1" applyBorder="1" applyAlignment="1">
      <alignment horizontal="center"/>
    </xf>
    <xf numFmtId="168" fontId="8" fillId="0" borderId="0" xfId="1" applyNumberFormat="1" applyFont="1" applyFill="1" applyBorder="1" applyAlignment="1">
      <alignment horizontal="right"/>
    </xf>
    <xf numFmtId="0" fontId="4" fillId="0" borderId="0" xfId="0" applyFont="1" applyBorder="1" applyAlignment="1">
      <alignment horizontal="center"/>
    </xf>
    <xf numFmtId="0" fontId="6" fillId="0" borderId="0" xfId="0" applyNumberFormat="1" applyFont="1" applyBorder="1" applyAlignment="1">
      <alignment horizont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9" fillId="0" borderId="0" xfId="0" applyFont="1" applyFill="1" applyBorder="1" applyAlignment="1">
      <alignment horizontal="left"/>
    </xf>
    <xf numFmtId="0" fontId="4" fillId="4" borderId="0" xfId="0" applyFont="1" applyFill="1" applyBorder="1" applyAlignment="1">
      <alignment horizontal="left"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6" fillId="0" borderId="9" xfId="0" applyFont="1" applyBorder="1" applyAlignment="1">
      <alignment horizontal="left" vertical="center" wrapText="1"/>
    </xf>
    <xf numFmtId="0" fontId="4" fillId="0" borderId="0" xfId="0" applyFont="1" applyAlignment="1">
      <alignment horizontal="center"/>
    </xf>
    <xf numFmtId="0" fontId="3" fillId="5" borderId="11" xfId="0" applyFont="1" applyFill="1" applyBorder="1" applyAlignment="1" applyProtection="1">
      <alignment horizontal="center"/>
      <protection locked="0"/>
    </xf>
    <xf numFmtId="0" fontId="4" fillId="0" borderId="15" xfId="0" applyFont="1" applyBorder="1" applyAlignment="1">
      <alignment horizontal="center" wrapText="1"/>
    </xf>
    <xf numFmtId="0" fontId="4" fillId="0" borderId="0" xfId="0" applyFont="1" applyBorder="1" applyAlignment="1">
      <alignment horizontal="center" wrapText="1"/>
    </xf>
    <xf numFmtId="0" fontId="3" fillId="0" borderId="0" xfId="0" applyFont="1" applyAlignment="1">
      <alignment horizontal="center" vertical="center"/>
    </xf>
    <xf numFmtId="0" fontId="3" fillId="0" borderId="0" xfId="0" applyFont="1" applyBorder="1" applyAlignment="1">
      <alignment horizontal="left"/>
    </xf>
    <xf numFmtId="0" fontId="9" fillId="0" borderId="0" xfId="0" applyFont="1" applyAlignment="1">
      <alignment horizontal="center"/>
    </xf>
    <xf numFmtId="0" fontId="5" fillId="0" borderId="0" xfId="0" applyFont="1" applyAlignment="1">
      <alignment horizontal="left" vertical="center" wrapText="1"/>
    </xf>
    <xf numFmtId="0" fontId="6" fillId="0" borderId="0" xfId="0" applyFont="1" applyAlignment="1">
      <alignment horizontal="center"/>
    </xf>
    <xf numFmtId="0" fontId="4" fillId="0" borderId="15" xfId="0" applyFont="1" applyBorder="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1301750</xdr:colOff>
      <xdr:row>5</xdr:row>
      <xdr:rowOff>0</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00049" y="0"/>
          <a:ext cx="1303868" cy="1206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P233"/>
  <sheetViews>
    <sheetView tabSelected="1" view="pageBreakPreview" zoomScale="90" zoomScaleNormal="100" zoomScaleSheetLayoutView="90" workbookViewId="0">
      <selection activeCell="A9" sqref="A9:B9"/>
    </sheetView>
  </sheetViews>
  <sheetFormatPr defaultRowHeight="15"/>
  <cols>
    <col min="1" max="1" width="6" style="54" customWidth="1"/>
    <col min="2" max="2" width="24.7109375" style="9" customWidth="1"/>
    <col min="3" max="3" width="22" style="9" customWidth="1"/>
    <col min="4" max="4" width="10.28515625" style="9" customWidth="1"/>
    <col min="5" max="5" width="3.85546875" style="53" customWidth="1"/>
    <col min="6" max="6" width="6.28515625" style="53" customWidth="1"/>
    <col min="7" max="7" width="9.7109375" style="9" customWidth="1"/>
    <col min="8" max="8" width="3.28515625" style="53" customWidth="1"/>
    <col min="9" max="9" width="6" style="9" customWidth="1"/>
    <col min="10" max="10" width="2.85546875" style="53" customWidth="1"/>
    <col min="11" max="11" width="2.5703125" style="53" customWidth="1"/>
    <col min="12" max="12" width="2.7109375" style="53" customWidth="1"/>
    <col min="13" max="13" width="7.7109375" style="9" customWidth="1"/>
    <col min="14" max="14" width="4" style="9" customWidth="1"/>
    <col min="15" max="16" width="3.85546875" style="9" customWidth="1"/>
    <col min="17" max="17" width="9.7109375" style="9" customWidth="1"/>
    <col min="18" max="18" width="13.28515625" style="61" customWidth="1"/>
    <col min="19" max="19" width="2.42578125" style="56" customWidth="1"/>
    <col min="20" max="20" width="2.7109375" style="61" customWidth="1"/>
    <col min="21" max="21" width="13" style="9" customWidth="1"/>
    <col min="22" max="22" width="13.42578125" style="9" hidden="1" customWidth="1"/>
    <col min="23" max="24" width="4.42578125" style="53" customWidth="1"/>
    <col min="25" max="25" width="4.28515625" style="53" customWidth="1"/>
    <col min="26" max="26" width="3.28515625" style="53" customWidth="1"/>
    <col min="27" max="27" width="3.5703125" style="53" customWidth="1"/>
    <col min="28" max="28" width="4" style="53" customWidth="1"/>
    <col min="29" max="29" width="3.5703125" style="53" customWidth="1"/>
    <col min="30" max="30" width="5.5703125" style="53" customWidth="1"/>
    <col min="31" max="31" width="12" style="53" customWidth="1"/>
    <col min="32" max="32" width="3" style="53" customWidth="1"/>
    <col min="33" max="33" width="3.28515625" style="53" customWidth="1"/>
    <col min="34" max="34" width="6.85546875" style="53" customWidth="1"/>
    <col min="35" max="35" width="5.140625" style="53" customWidth="1"/>
    <col min="36" max="36" width="5" style="53" customWidth="1"/>
    <col min="37" max="37" width="4.7109375" style="53" customWidth="1"/>
    <col min="38" max="40" width="9.140625" style="29"/>
    <col min="41" max="41" width="10.42578125" style="9" customWidth="1"/>
    <col min="42" max="42" width="14" style="9" customWidth="1"/>
    <col min="43" max="43" width="4.28515625" style="9" customWidth="1"/>
    <col min="44" max="44" width="2.7109375" style="9" customWidth="1"/>
    <col min="45" max="46" width="2.7109375" style="47" customWidth="1"/>
    <col min="47" max="49" width="2.7109375" style="9" customWidth="1"/>
    <col min="50" max="16384" width="9.140625" style="9"/>
  </cols>
  <sheetData>
    <row r="1" spans="1:119">
      <c r="R1" s="55"/>
      <c r="T1" s="55"/>
      <c r="U1" s="57"/>
      <c r="V1" s="58"/>
    </row>
    <row r="2" spans="1:119" ht="21">
      <c r="C2" s="59" t="s">
        <v>270</v>
      </c>
      <c r="R2" s="55"/>
      <c r="T2" s="55"/>
      <c r="U2" s="58"/>
      <c r="V2" s="58"/>
    </row>
    <row r="3" spans="1:119" ht="20.25" customHeight="1">
      <c r="C3" s="60" t="s">
        <v>271</v>
      </c>
      <c r="AO3" s="29"/>
      <c r="AP3" s="29"/>
      <c r="AQ3" s="29"/>
      <c r="AR3" s="29"/>
      <c r="AS3" s="29"/>
      <c r="AT3" s="29"/>
      <c r="AU3" s="29"/>
      <c r="AV3" s="29"/>
    </row>
    <row r="4" spans="1:119" ht="35.25" customHeight="1">
      <c r="C4" s="62" t="s">
        <v>650</v>
      </c>
      <c r="AO4" s="29"/>
      <c r="AP4" s="29"/>
      <c r="AQ4" s="29"/>
      <c r="AR4" s="29"/>
      <c r="AS4" s="29"/>
      <c r="AT4" s="29"/>
      <c r="AU4" s="29"/>
      <c r="AV4" s="29"/>
    </row>
    <row r="5" spans="1:119" ht="4.5" customHeight="1" thickBot="1">
      <c r="C5" s="63"/>
      <c r="U5" s="29"/>
      <c r="V5" s="29"/>
      <c r="Z5" s="64"/>
      <c r="AA5" s="64"/>
      <c r="AB5" s="64"/>
      <c r="AC5" s="64"/>
      <c r="AD5" s="64"/>
      <c r="AE5" s="64"/>
      <c r="AF5" s="64"/>
      <c r="AG5" s="64"/>
      <c r="AH5" s="64"/>
      <c r="AI5" s="64"/>
      <c r="AJ5" s="64"/>
      <c r="AK5" s="64"/>
      <c r="AO5" s="29"/>
      <c r="AP5" s="29"/>
      <c r="AQ5" s="29"/>
      <c r="AR5" s="29"/>
      <c r="AS5" s="29"/>
      <c r="AT5" s="29"/>
      <c r="AU5" s="29"/>
      <c r="AV5" s="29"/>
      <c r="AW5" s="29"/>
    </row>
    <row r="6" spans="1:119" ht="15" customHeight="1">
      <c r="A6" s="156" t="s">
        <v>677</v>
      </c>
      <c r="B6" s="156"/>
      <c r="C6" s="156"/>
      <c r="D6" s="156"/>
      <c r="E6" s="156"/>
      <c r="F6" s="156"/>
      <c r="G6" s="156"/>
      <c r="H6" s="156"/>
      <c r="I6" s="156"/>
      <c r="J6" s="156"/>
      <c r="K6" s="156"/>
      <c r="L6" s="29"/>
      <c r="N6" s="146" t="s">
        <v>612</v>
      </c>
      <c r="O6" s="147"/>
      <c r="P6" s="147"/>
      <c r="Q6" s="147"/>
      <c r="R6" s="148"/>
      <c r="S6" s="64"/>
      <c r="T6" s="29"/>
      <c r="U6" s="29"/>
      <c r="V6" s="15"/>
      <c r="W6" s="29"/>
      <c r="X6" s="29"/>
      <c r="Y6" s="64"/>
      <c r="Z6" s="64"/>
      <c r="AA6" s="64"/>
      <c r="AB6" s="64"/>
      <c r="AC6" s="64"/>
      <c r="AD6" s="64"/>
      <c r="AE6" s="64"/>
      <c r="AF6" s="64"/>
      <c r="AG6" s="64"/>
      <c r="AH6" s="64"/>
      <c r="AI6" s="64"/>
      <c r="AJ6" s="64"/>
      <c r="AK6" s="64"/>
      <c r="AO6" s="29"/>
      <c r="AP6" s="29"/>
      <c r="AQ6" s="29"/>
      <c r="AR6" s="29"/>
      <c r="AS6" s="29"/>
      <c r="AT6" s="29"/>
      <c r="AU6" s="29"/>
      <c r="AV6" s="29"/>
      <c r="AW6" s="29"/>
    </row>
    <row r="7" spans="1:119" ht="15" customHeight="1">
      <c r="A7" s="156"/>
      <c r="B7" s="156"/>
      <c r="C7" s="156"/>
      <c r="D7" s="156"/>
      <c r="E7" s="156"/>
      <c r="F7" s="156"/>
      <c r="G7" s="156"/>
      <c r="H7" s="156"/>
      <c r="I7" s="156"/>
      <c r="J7" s="156"/>
      <c r="K7" s="156"/>
      <c r="L7" s="29"/>
      <c r="M7" s="29"/>
      <c r="N7" s="149"/>
      <c r="O7" s="150"/>
      <c r="P7" s="150"/>
      <c r="Q7" s="150"/>
      <c r="R7" s="151"/>
      <c r="S7" s="64"/>
      <c r="T7" s="29"/>
      <c r="U7" s="29"/>
      <c r="V7" s="16"/>
      <c r="W7" s="29"/>
      <c r="X7" s="29"/>
      <c r="Y7" s="64"/>
      <c r="Z7" s="64"/>
      <c r="AA7" s="64"/>
      <c r="AB7" s="64"/>
      <c r="AC7" s="64"/>
      <c r="AD7" s="64"/>
      <c r="AE7" s="64"/>
      <c r="AF7" s="64"/>
      <c r="AG7" s="64"/>
      <c r="AH7" s="64"/>
      <c r="AI7" s="64"/>
      <c r="AJ7" s="64"/>
      <c r="AK7" s="64"/>
      <c r="AO7" s="29"/>
      <c r="AP7" s="29"/>
      <c r="AQ7" s="29"/>
      <c r="AR7" s="29"/>
      <c r="AS7" s="29"/>
      <c r="AT7" s="29"/>
      <c r="AU7" s="29"/>
      <c r="AV7" s="29"/>
      <c r="AW7" s="29"/>
    </row>
    <row r="8" spans="1:119" ht="94.5" customHeight="1" thickBot="1">
      <c r="A8" s="156"/>
      <c r="B8" s="156"/>
      <c r="C8" s="156"/>
      <c r="D8" s="156"/>
      <c r="E8" s="156"/>
      <c r="F8" s="156"/>
      <c r="G8" s="156"/>
      <c r="H8" s="156"/>
      <c r="I8" s="156"/>
      <c r="J8" s="156"/>
      <c r="K8" s="156"/>
      <c r="L8" s="29"/>
      <c r="M8" s="29"/>
      <c r="N8" s="152"/>
      <c r="O8" s="153"/>
      <c r="P8" s="153"/>
      <c r="Q8" s="153"/>
      <c r="R8" s="154"/>
      <c r="S8" s="64"/>
      <c r="T8" s="29"/>
      <c r="U8" s="29"/>
      <c r="V8" s="17"/>
      <c r="W8" s="160" t="s">
        <v>678</v>
      </c>
      <c r="X8" s="160"/>
      <c r="Y8" s="160"/>
      <c r="Z8" s="160"/>
      <c r="AA8" s="160"/>
      <c r="AB8" s="160"/>
      <c r="AC8" s="160"/>
      <c r="AD8" s="160"/>
      <c r="AE8" s="160"/>
      <c r="AF8" s="160"/>
      <c r="AG8" s="160"/>
      <c r="AH8" s="160"/>
      <c r="AI8" s="160"/>
      <c r="AJ8" s="160"/>
      <c r="AK8" s="64"/>
      <c r="AO8" s="29"/>
      <c r="AP8" s="29"/>
      <c r="AQ8" s="29"/>
      <c r="AR8" s="29"/>
      <c r="AS8" s="29"/>
      <c r="AT8" s="29"/>
      <c r="AU8" s="29"/>
      <c r="AV8" s="29"/>
      <c r="AW8" s="29"/>
    </row>
    <row r="9" spans="1:119" s="47" customFormat="1" ht="16.5" customHeight="1" thickBot="1">
      <c r="A9" s="155" t="s">
        <v>674</v>
      </c>
      <c r="B9" s="155"/>
      <c r="C9" s="10"/>
      <c r="D9" s="10"/>
      <c r="E9" s="126"/>
      <c r="F9" s="126"/>
      <c r="G9" s="126"/>
      <c r="H9" s="126"/>
      <c r="I9" s="126"/>
      <c r="J9" s="126"/>
      <c r="K9" s="126"/>
      <c r="L9" s="126"/>
      <c r="M9" s="126"/>
      <c r="N9" s="126"/>
      <c r="O9" s="126"/>
      <c r="P9" s="126"/>
      <c r="Q9" s="126"/>
      <c r="R9" s="126"/>
      <c r="S9" s="127"/>
      <c r="T9" s="126"/>
      <c r="U9" s="126"/>
      <c r="V9" s="14"/>
      <c r="W9" s="157" t="s">
        <v>636</v>
      </c>
      <c r="X9" s="158"/>
      <c r="Y9" s="158"/>
      <c r="Z9" s="158"/>
      <c r="AA9" s="158"/>
      <c r="AB9" s="158"/>
      <c r="AC9" s="158"/>
      <c r="AD9" s="158"/>
      <c r="AE9" s="158"/>
      <c r="AF9" s="158"/>
      <c r="AG9" s="158"/>
      <c r="AH9" s="158"/>
      <c r="AI9" s="158"/>
      <c r="AJ9" s="159"/>
      <c r="AK9"/>
      <c r="AO9" s="65"/>
      <c r="AR9" s="66"/>
      <c r="AS9" s="66"/>
      <c r="AT9" s="66"/>
      <c r="AU9" s="66"/>
      <c r="AV9" s="66"/>
      <c r="AW9" s="66"/>
    </row>
    <row r="10" spans="1:119" s="1" customFormat="1" ht="101.25" customHeight="1">
      <c r="A10" s="23" t="s">
        <v>0</v>
      </c>
      <c r="B10" s="128" t="s">
        <v>2</v>
      </c>
      <c r="C10" s="129" t="s">
        <v>263</v>
      </c>
      <c r="D10" s="129" t="s">
        <v>1</v>
      </c>
      <c r="E10" s="130" t="s">
        <v>264</v>
      </c>
      <c r="F10" s="129" t="s">
        <v>265</v>
      </c>
      <c r="G10" s="129" t="s">
        <v>3</v>
      </c>
      <c r="H10" s="130" t="s">
        <v>4</v>
      </c>
      <c r="I10" s="130" t="s">
        <v>266</v>
      </c>
      <c r="J10" s="130" t="s">
        <v>71</v>
      </c>
      <c r="K10" s="130" t="s">
        <v>36</v>
      </c>
      <c r="L10" s="130" t="s">
        <v>16</v>
      </c>
      <c r="M10" s="130" t="s">
        <v>276</v>
      </c>
      <c r="N10" s="130" t="s">
        <v>267</v>
      </c>
      <c r="O10" s="130" t="s">
        <v>268</v>
      </c>
      <c r="P10" s="130" t="s">
        <v>5</v>
      </c>
      <c r="Q10" s="130" t="s">
        <v>320</v>
      </c>
      <c r="R10" s="131" t="s">
        <v>6</v>
      </c>
      <c r="S10" s="132" t="s">
        <v>639</v>
      </c>
      <c r="T10" s="132" t="s">
        <v>640</v>
      </c>
      <c r="U10" s="133" t="s">
        <v>446</v>
      </c>
      <c r="V10" s="125" t="s">
        <v>445</v>
      </c>
      <c r="W10" s="19" t="s">
        <v>631</v>
      </c>
      <c r="X10" s="19" t="s">
        <v>638</v>
      </c>
      <c r="Y10" s="18" t="s">
        <v>651</v>
      </c>
      <c r="Z10" s="18" t="s">
        <v>652</v>
      </c>
      <c r="AA10" s="18" t="s">
        <v>653</v>
      </c>
      <c r="AB10" s="18" t="s">
        <v>654</v>
      </c>
      <c r="AC10" s="67" t="s">
        <v>632</v>
      </c>
      <c r="AD10" s="18" t="s">
        <v>633</v>
      </c>
      <c r="AE10" s="20" t="s">
        <v>269</v>
      </c>
      <c r="AF10" s="68" t="s">
        <v>634</v>
      </c>
      <c r="AG10" s="68" t="s">
        <v>637</v>
      </c>
      <c r="AH10" s="21" t="s">
        <v>618</v>
      </c>
      <c r="AI10" s="69" t="s">
        <v>635</v>
      </c>
      <c r="AJ10" s="134" t="s">
        <v>655</v>
      </c>
      <c r="AN10" s="66"/>
      <c r="AO10" s="29"/>
      <c r="AP10" s="29"/>
      <c r="AQ10" s="29"/>
      <c r="AR10" s="29"/>
      <c r="AS10" s="29"/>
      <c r="AT10" s="2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row>
    <row r="11" spans="1:119" s="7" customFormat="1" ht="12.75" customHeight="1">
      <c r="A11" s="8" t="s">
        <v>272</v>
      </c>
      <c r="B11" s="3"/>
      <c r="C11" s="3"/>
      <c r="D11" s="3"/>
      <c r="E11" s="2"/>
      <c r="F11" s="3"/>
      <c r="G11" s="4"/>
      <c r="H11" s="2"/>
      <c r="I11" s="2"/>
      <c r="J11" s="2"/>
      <c r="K11" s="2"/>
      <c r="L11" s="2"/>
      <c r="M11" s="2"/>
      <c r="N11" s="2"/>
      <c r="O11" s="2"/>
      <c r="P11" s="2"/>
      <c r="Q11" s="2"/>
      <c r="R11" s="13"/>
      <c r="S11" s="13"/>
      <c r="T11" s="13"/>
      <c r="U11" s="5"/>
      <c r="V11" s="3"/>
      <c r="W11" s="70"/>
      <c r="X11" s="70"/>
      <c r="Y11" s="70"/>
      <c r="Z11" s="6"/>
      <c r="AA11" s="6"/>
      <c r="AB11" s="6"/>
      <c r="AC11" s="6"/>
      <c r="AD11" s="6"/>
      <c r="AE11" s="6"/>
      <c r="AF11" s="6"/>
      <c r="AG11" s="6"/>
      <c r="AH11" s="6"/>
      <c r="AI11" s="6"/>
      <c r="AJ11" s="6"/>
      <c r="AK11" s="6"/>
      <c r="AN11" s="66"/>
      <c r="AO11" s="29"/>
      <c r="AP11" s="9"/>
      <c r="AQ11" s="9"/>
      <c r="AR11" s="9"/>
      <c r="AS11" s="9"/>
      <c r="AT11" s="9"/>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row>
    <row r="12" spans="1:119" s="33" customFormat="1">
      <c r="A12" s="32">
        <v>18077</v>
      </c>
      <c r="B12" s="33" t="s">
        <v>100</v>
      </c>
      <c r="C12" s="33" t="s">
        <v>101</v>
      </c>
      <c r="D12" s="33" t="s">
        <v>34</v>
      </c>
      <c r="E12" s="35"/>
      <c r="F12" s="35">
        <v>77575</v>
      </c>
      <c r="G12" s="33" t="s">
        <v>34</v>
      </c>
      <c r="H12" s="35">
        <v>6</v>
      </c>
      <c r="I12" s="33" t="s">
        <v>35</v>
      </c>
      <c r="J12" s="35"/>
      <c r="K12" s="35" t="s">
        <v>275</v>
      </c>
      <c r="L12" s="35"/>
      <c r="M12" s="33" t="s">
        <v>278</v>
      </c>
      <c r="N12" s="33">
        <v>55</v>
      </c>
      <c r="O12" s="33">
        <v>1</v>
      </c>
      <c r="P12" s="33">
        <v>56</v>
      </c>
      <c r="Q12" s="33" t="s">
        <v>8</v>
      </c>
      <c r="R12" s="108">
        <v>458634.6</v>
      </c>
      <c r="S12" s="111"/>
      <c r="T12" s="94" t="s">
        <v>275</v>
      </c>
      <c r="U12" s="33" t="s">
        <v>335</v>
      </c>
      <c r="V12" s="33" t="s">
        <v>459</v>
      </c>
      <c r="W12" s="35">
        <v>110</v>
      </c>
      <c r="X12" s="35">
        <v>5</v>
      </c>
      <c r="Y12" s="35">
        <v>17</v>
      </c>
      <c r="Z12" s="35">
        <v>8</v>
      </c>
      <c r="AA12" s="35">
        <v>8</v>
      </c>
      <c r="AB12" s="35">
        <v>0</v>
      </c>
      <c r="AC12" s="35">
        <v>7</v>
      </c>
      <c r="AD12" s="35">
        <f t="shared" ref="AD12:AD17" si="0">SUM(W12:AC12)</f>
        <v>155</v>
      </c>
      <c r="AE12" s="35">
        <v>48291701200</v>
      </c>
      <c r="AN12" s="114"/>
      <c r="AO12" s="34"/>
    </row>
    <row r="13" spans="1:119" s="33" customFormat="1">
      <c r="A13" s="32">
        <v>18039</v>
      </c>
      <c r="B13" s="33" t="s">
        <v>68</v>
      </c>
      <c r="C13" s="33" t="s">
        <v>546</v>
      </c>
      <c r="D13" s="33" t="s">
        <v>69</v>
      </c>
      <c r="E13" s="35"/>
      <c r="F13" s="35">
        <v>78359</v>
      </c>
      <c r="G13" s="33" t="s">
        <v>70</v>
      </c>
      <c r="H13" s="35">
        <v>10</v>
      </c>
      <c r="I13" s="33" t="s">
        <v>35</v>
      </c>
      <c r="J13" s="35" t="s">
        <v>275</v>
      </c>
      <c r="K13" s="35"/>
      <c r="L13" s="35"/>
      <c r="M13" s="33" t="s">
        <v>464</v>
      </c>
      <c r="N13" s="33">
        <v>58</v>
      </c>
      <c r="O13" s="33">
        <v>0</v>
      </c>
      <c r="P13" s="33">
        <v>58</v>
      </c>
      <c r="Q13" s="33" t="s">
        <v>8</v>
      </c>
      <c r="R13" s="108">
        <v>700000</v>
      </c>
      <c r="S13" s="111"/>
      <c r="T13" s="94" t="s">
        <v>275</v>
      </c>
      <c r="U13" s="33" t="s">
        <v>451</v>
      </c>
      <c r="V13" s="33" t="s">
        <v>452</v>
      </c>
      <c r="W13" s="35">
        <v>109</v>
      </c>
      <c r="X13" s="35">
        <v>5</v>
      </c>
      <c r="Y13" s="35">
        <v>17</v>
      </c>
      <c r="Z13" s="35">
        <v>4</v>
      </c>
      <c r="AA13" s="35">
        <v>8</v>
      </c>
      <c r="AB13" s="35">
        <v>4</v>
      </c>
      <c r="AC13" s="35">
        <v>7</v>
      </c>
      <c r="AD13" s="95">
        <f>SUM(W13:AC13)</f>
        <v>154</v>
      </c>
      <c r="AE13" s="35">
        <v>48409010500</v>
      </c>
      <c r="AF13" s="53">
        <v>0</v>
      </c>
      <c r="AG13" s="53">
        <v>7</v>
      </c>
      <c r="AH13" s="91">
        <v>3.0416471689283998E-2</v>
      </c>
      <c r="AI13" s="53">
        <v>24</v>
      </c>
      <c r="AJ13" s="91"/>
      <c r="AN13" s="114"/>
      <c r="AO13" s="34"/>
    </row>
    <row r="14" spans="1:119" s="33" customFormat="1">
      <c r="A14" s="32">
        <v>18013</v>
      </c>
      <c r="B14" s="33" t="s">
        <v>457</v>
      </c>
      <c r="C14" s="33" t="s">
        <v>32</v>
      </c>
      <c r="D14" s="33" t="s">
        <v>33</v>
      </c>
      <c r="E14" s="35"/>
      <c r="F14" s="35">
        <v>77535</v>
      </c>
      <c r="G14" s="33" t="s">
        <v>34</v>
      </c>
      <c r="H14" s="35">
        <v>6</v>
      </c>
      <c r="I14" s="33" t="s">
        <v>35</v>
      </c>
      <c r="J14" s="35"/>
      <c r="K14" s="35" t="s">
        <v>275</v>
      </c>
      <c r="L14" s="35"/>
      <c r="M14" s="33" t="s">
        <v>278</v>
      </c>
      <c r="N14" s="33">
        <v>48</v>
      </c>
      <c r="O14" s="33">
        <v>0</v>
      </c>
      <c r="P14" s="33">
        <v>48</v>
      </c>
      <c r="Q14" s="33" t="s">
        <v>323</v>
      </c>
      <c r="R14" s="108">
        <v>373500</v>
      </c>
      <c r="S14" s="111"/>
      <c r="T14" s="94"/>
      <c r="U14" s="33" t="s">
        <v>331</v>
      </c>
      <c r="V14" s="33" t="s">
        <v>458</v>
      </c>
      <c r="W14" s="35">
        <v>116</v>
      </c>
      <c r="X14" s="35">
        <v>5</v>
      </c>
      <c r="Y14" s="35">
        <v>17</v>
      </c>
      <c r="Z14" s="35">
        <v>8</v>
      </c>
      <c r="AA14" s="35">
        <v>8</v>
      </c>
      <c r="AB14" s="35">
        <v>0</v>
      </c>
      <c r="AC14" s="35">
        <v>0</v>
      </c>
      <c r="AD14" s="95">
        <f t="shared" si="0"/>
        <v>154</v>
      </c>
      <c r="AE14" s="35">
        <v>48291700800</v>
      </c>
      <c r="AF14" s="53">
        <v>0</v>
      </c>
      <c r="AG14" s="53">
        <v>7</v>
      </c>
      <c r="AH14" s="91">
        <v>3.7906380682584701E-2</v>
      </c>
      <c r="AI14" s="53">
        <v>9.6</v>
      </c>
      <c r="AJ14" s="91"/>
      <c r="AN14" s="114"/>
      <c r="AO14" s="34"/>
    </row>
    <row r="15" spans="1:119" s="33" customFormat="1">
      <c r="A15" s="32">
        <v>18118</v>
      </c>
      <c r="B15" s="33" t="s">
        <v>453</v>
      </c>
      <c r="C15" s="33" t="s">
        <v>454</v>
      </c>
      <c r="D15" s="33" t="s">
        <v>91</v>
      </c>
      <c r="E15" s="35"/>
      <c r="F15" s="35">
        <v>76067</v>
      </c>
      <c r="G15" s="33" t="s">
        <v>122</v>
      </c>
      <c r="H15" s="35">
        <v>3</v>
      </c>
      <c r="I15" s="33" t="s">
        <v>35</v>
      </c>
      <c r="J15" s="35" t="s">
        <v>275</v>
      </c>
      <c r="K15" s="35"/>
      <c r="L15" s="35"/>
      <c r="M15" s="33" t="s">
        <v>278</v>
      </c>
      <c r="N15" s="33">
        <v>39</v>
      </c>
      <c r="O15" s="33">
        <v>1</v>
      </c>
      <c r="P15" s="33">
        <v>40</v>
      </c>
      <c r="Q15" s="33" t="s">
        <v>322</v>
      </c>
      <c r="R15" s="108">
        <v>471893.31</v>
      </c>
      <c r="S15" s="111"/>
      <c r="T15" s="94"/>
      <c r="U15" s="33" t="s">
        <v>332</v>
      </c>
      <c r="V15" s="33" t="s">
        <v>397</v>
      </c>
      <c r="W15" s="35">
        <v>113</v>
      </c>
      <c r="X15" s="35">
        <v>0</v>
      </c>
      <c r="Y15" s="35">
        <v>17</v>
      </c>
      <c r="Z15" s="35">
        <v>8</v>
      </c>
      <c r="AA15" s="35">
        <v>8</v>
      </c>
      <c r="AB15" s="35">
        <v>0</v>
      </c>
      <c r="AC15" s="35">
        <v>7</v>
      </c>
      <c r="AD15" s="35">
        <f t="shared" si="0"/>
        <v>153</v>
      </c>
      <c r="AE15" s="35">
        <v>48363000600</v>
      </c>
      <c r="AF15" s="35"/>
      <c r="AG15" s="35"/>
      <c r="AH15" s="35"/>
      <c r="AI15" s="35"/>
      <c r="AJ15" s="35"/>
      <c r="AK15" s="35"/>
      <c r="AN15" s="114"/>
      <c r="AO15" s="34"/>
    </row>
    <row r="16" spans="1:119" s="33" customFormat="1">
      <c r="A16" s="32">
        <v>18171</v>
      </c>
      <c r="B16" s="33" t="s">
        <v>455</v>
      </c>
      <c r="C16" s="33" t="s">
        <v>456</v>
      </c>
      <c r="D16" s="33" t="s">
        <v>7</v>
      </c>
      <c r="E16" s="35"/>
      <c r="F16" s="35">
        <v>78520</v>
      </c>
      <c r="G16" s="33" t="s">
        <v>9</v>
      </c>
      <c r="H16" s="35">
        <v>11</v>
      </c>
      <c r="I16" s="33" t="s">
        <v>10</v>
      </c>
      <c r="J16" s="35" t="s">
        <v>275</v>
      </c>
      <c r="K16" s="35"/>
      <c r="L16" s="35" t="s">
        <v>275</v>
      </c>
      <c r="M16" s="33" t="s">
        <v>277</v>
      </c>
      <c r="N16" s="33">
        <v>150</v>
      </c>
      <c r="O16" s="33">
        <v>0</v>
      </c>
      <c r="P16" s="33">
        <v>150</v>
      </c>
      <c r="Q16" s="33" t="s">
        <v>8</v>
      </c>
      <c r="R16" s="108">
        <v>2000000</v>
      </c>
      <c r="S16" s="111"/>
      <c r="T16" s="94" t="s">
        <v>275</v>
      </c>
      <c r="U16" s="33" t="s">
        <v>334</v>
      </c>
      <c r="V16" s="33" t="s">
        <v>399</v>
      </c>
      <c r="W16" s="35">
        <v>111</v>
      </c>
      <c r="X16" s="35">
        <v>0</v>
      </c>
      <c r="Y16" s="35">
        <v>17</v>
      </c>
      <c r="Z16" s="35">
        <v>4</v>
      </c>
      <c r="AA16" s="35">
        <v>8</v>
      </c>
      <c r="AB16" s="35">
        <v>4</v>
      </c>
      <c r="AC16" s="35">
        <v>7</v>
      </c>
      <c r="AD16" s="35">
        <f t="shared" si="0"/>
        <v>151</v>
      </c>
      <c r="AE16" s="35">
        <v>48061013401</v>
      </c>
      <c r="AF16" s="35"/>
      <c r="AG16" s="35"/>
      <c r="AH16" s="35"/>
      <c r="AI16" s="35"/>
      <c r="AJ16" s="35"/>
      <c r="AK16" s="35"/>
    </row>
    <row r="17" spans="1:120" s="33" customFormat="1">
      <c r="A17" s="32">
        <v>18235</v>
      </c>
      <c r="B17" s="33" t="s">
        <v>449</v>
      </c>
      <c r="C17" s="33" t="s">
        <v>178</v>
      </c>
      <c r="D17" s="33" t="s">
        <v>137</v>
      </c>
      <c r="E17" s="35"/>
      <c r="F17" s="35">
        <v>78501</v>
      </c>
      <c r="G17" s="33" t="s">
        <v>64</v>
      </c>
      <c r="H17" s="35">
        <v>11</v>
      </c>
      <c r="I17" s="33" t="s">
        <v>10</v>
      </c>
      <c r="J17" s="35" t="s">
        <v>275</v>
      </c>
      <c r="K17" s="35" t="s">
        <v>275</v>
      </c>
      <c r="L17" s="35"/>
      <c r="M17" s="33" t="s">
        <v>278</v>
      </c>
      <c r="N17" s="33">
        <v>224</v>
      </c>
      <c r="O17" s="33">
        <v>22</v>
      </c>
      <c r="P17" s="33">
        <v>246</v>
      </c>
      <c r="Q17" s="33" t="s">
        <v>8</v>
      </c>
      <c r="R17" s="108">
        <v>1915000</v>
      </c>
      <c r="S17" s="111"/>
      <c r="T17" s="94" t="s">
        <v>275</v>
      </c>
      <c r="U17" s="33" t="s">
        <v>333</v>
      </c>
      <c r="V17" s="33" t="s">
        <v>398</v>
      </c>
      <c r="W17" s="35">
        <v>113</v>
      </c>
      <c r="X17" s="35">
        <v>0</v>
      </c>
      <c r="Y17" s="35">
        <v>17</v>
      </c>
      <c r="Z17" s="95">
        <v>4</v>
      </c>
      <c r="AA17" s="35">
        <v>8</v>
      </c>
      <c r="AB17" s="35">
        <v>4</v>
      </c>
      <c r="AC17" s="35">
        <v>0</v>
      </c>
      <c r="AD17" s="35">
        <f t="shared" si="0"/>
        <v>146</v>
      </c>
      <c r="AE17" s="35">
        <v>48215021000</v>
      </c>
      <c r="AF17" s="35"/>
      <c r="AG17" s="35"/>
      <c r="AH17" s="35"/>
      <c r="AI17" s="35"/>
      <c r="AJ17" s="35"/>
      <c r="AK17" s="35"/>
    </row>
    <row r="18" spans="1:120" s="33" customFormat="1">
      <c r="A18" s="32">
        <v>18249</v>
      </c>
      <c r="B18" s="33" t="s">
        <v>460</v>
      </c>
      <c r="C18" s="33" t="s">
        <v>181</v>
      </c>
      <c r="D18" s="33" t="s">
        <v>182</v>
      </c>
      <c r="E18" s="35" t="s">
        <v>275</v>
      </c>
      <c r="F18" s="35">
        <v>77659</v>
      </c>
      <c r="G18" s="33" t="s">
        <v>183</v>
      </c>
      <c r="H18" s="35">
        <v>5</v>
      </c>
      <c r="I18" s="33" t="s">
        <v>35</v>
      </c>
      <c r="J18" s="35"/>
      <c r="K18" s="35" t="s">
        <v>275</v>
      </c>
      <c r="L18" s="35"/>
      <c r="M18" s="33" t="s">
        <v>278</v>
      </c>
      <c r="N18" s="33">
        <v>23</v>
      </c>
      <c r="O18" s="33">
        <v>1</v>
      </c>
      <c r="P18" s="33">
        <v>24</v>
      </c>
      <c r="Q18" s="33" t="s">
        <v>8</v>
      </c>
      <c r="R18" s="108">
        <v>266484</v>
      </c>
      <c r="S18" s="111"/>
      <c r="T18" s="94"/>
      <c r="U18" s="33" t="s">
        <v>330</v>
      </c>
      <c r="V18" s="33" t="s">
        <v>461</v>
      </c>
      <c r="W18" s="35">
        <v>118</v>
      </c>
      <c r="X18" s="35">
        <v>5</v>
      </c>
      <c r="Y18" s="35">
        <v>17</v>
      </c>
      <c r="Z18" s="35">
        <v>8</v>
      </c>
      <c r="AA18" s="35">
        <v>8</v>
      </c>
      <c r="AB18" s="35">
        <v>0</v>
      </c>
      <c r="AC18" s="35">
        <v>0</v>
      </c>
      <c r="AD18" s="35">
        <f>SUM(W18:AC18)</f>
        <v>156</v>
      </c>
      <c r="AE18" s="144" t="s">
        <v>666</v>
      </c>
      <c r="AF18" s="144"/>
      <c r="AG18" s="144"/>
      <c r="AH18" s="144"/>
      <c r="AI18" s="144"/>
      <c r="AJ18" s="144"/>
      <c r="AK18" s="35"/>
      <c r="AN18" s="114"/>
      <c r="AO18" s="34"/>
    </row>
    <row r="19" spans="1:120" s="33" customFormat="1">
      <c r="A19" s="32">
        <v>18250</v>
      </c>
      <c r="B19" s="33" t="s">
        <v>184</v>
      </c>
      <c r="C19" s="33" t="s">
        <v>462</v>
      </c>
      <c r="D19" s="33" t="s">
        <v>185</v>
      </c>
      <c r="E19" s="35"/>
      <c r="F19" s="35">
        <v>75951</v>
      </c>
      <c r="G19" s="33" t="s">
        <v>185</v>
      </c>
      <c r="H19" s="35">
        <v>5</v>
      </c>
      <c r="I19" s="33" t="s">
        <v>35</v>
      </c>
      <c r="J19" s="35"/>
      <c r="K19" s="35" t="s">
        <v>275</v>
      </c>
      <c r="L19" s="35"/>
      <c r="M19" s="33" t="s">
        <v>278</v>
      </c>
      <c r="N19" s="33">
        <v>59</v>
      </c>
      <c r="O19" s="33">
        <v>1</v>
      </c>
      <c r="P19" s="33">
        <v>60</v>
      </c>
      <c r="Q19" s="33" t="s">
        <v>8</v>
      </c>
      <c r="R19" s="108">
        <v>590473</v>
      </c>
      <c r="S19" s="111"/>
      <c r="T19" s="94"/>
      <c r="U19" s="33" t="s">
        <v>330</v>
      </c>
      <c r="V19" s="33" t="s">
        <v>461</v>
      </c>
      <c r="W19" s="35">
        <v>112</v>
      </c>
      <c r="X19" s="35">
        <v>5</v>
      </c>
      <c r="Y19" s="35">
        <v>17</v>
      </c>
      <c r="Z19" s="35">
        <v>8</v>
      </c>
      <c r="AA19" s="35">
        <v>8</v>
      </c>
      <c r="AB19" s="35">
        <v>0</v>
      </c>
      <c r="AC19" s="35">
        <v>0</v>
      </c>
      <c r="AD19" s="35">
        <f>SUM(W19:AC19)</f>
        <v>150</v>
      </c>
      <c r="AE19" s="144" t="s">
        <v>666</v>
      </c>
      <c r="AF19" s="144"/>
      <c r="AG19" s="144"/>
      <c r="AH19" s="144"/>
      <c r="AI19" s="144"/>
      <c r="AJ19" s="144"/>
      <c r="AK19" s="35"/>
      <c r="AN19" s="114"/>
      <c r="AO19" s="34"/>
    </row>
    <row r="20" spans="1:120" s="33" customFormat="1">
      <c r="A20" s="32">
        <v>18251</v>
      </c>
      <c r="B20" s="33" t="s">
        <v>186</v>
      </c>
      <c r="C20" s="33" t="s">
        <v>463</v>
      </c>
      <c r="D20" s="33" t="s">
        <v>187</v>
      </c>
      <c r="E20" s="35"/>
      <c r="F20" s="35">
        <v>75845</v>
      </c>
      <c r="G20" s="33" t="s">
        <v>188</v>
      </c>
      <c r="H20" s="35">
        <v>5</v>
      </c>
      <c r="I20" s="33" t="s">
        <v>35</v>
      </c>
      <c r="J20" s="35"/>
      <c r="K20" s="35" t="s">
        <v>275</v>
      </c>
      <c r="L20" s="35"/>
      <c r="M20" s="33" t="s">
        <v>278</v>
      </c>
      <c r="N20" s="33">
        <v>32</v>
      </c>
      <c r="O20" s="33">
        <v>0</v>
      </c>
      <c r="P20" s="33">
        <v>32</v>
      </c>
      <c r="Q20" s="33" t="s">
        <v>322</v>
      </c>
      <c r="R20" s="108">
        <v>304668</v>
      </c>
      <c r="S20" s="111"/>
      <c r="T20" s="94"/>
      <c r="U20" s="33" t="s">
        <v>330</v>
      </c>
      <c r="V20" s="33" t="s">
        <v>461</v>
      </c>
      <c r="W20" s="35">
        <v>111</v>
      </c>
      <c r="X20" s="35">
        <v>5</v>
      </c>
      <c r="Y20" s="35">
        <v>17</v>
      </c>
      <c r="Z20" s="35">
        <v>8</v>
      </c>
      <c r="AA20" s="35">
        <v>8</v>
      </c>
      <c r="AB20" s="35">
        <v>0</v>
      </c>
      <c r="AC20" s="35">
        <v>0</v>
      </c>
      <c r="AD20" s="35">
        <f>SUM(W20:AC20)</f>
        <v>149</v>
      </c>
      <c r="AE20" s="144" t="s">
        <v>666</v>
      </c>
      <c r="AF20" s="144"/>
      <c r="AG20" s="144"/>
      <c r="AH20" s="144"/>
      <c r="AI20" s="144"/>
      <c r="AJ20" s="144"/>
      <c r="AK20" s="35"/>
      <c r="AN20" s="114"/>
      <c r="AO20" s="34"/>
    </row>
    <row r="21" spans="1:120" s="33" customFormat="1" ht="12.75">
      <c r="A21" s="100" t="s">
        <v>676</v>
      </c>
      <c r="B21" s="101"/>
      <c r="C21" s="102">
        <v>10061295.810000001</v>
      </c>
      <c r="E21" s="35"/>
      <c r="F21" s="35"/>
      <c r="H21" s="35"/>
      <c r="J21" s="35"/>
      <c r="K21" s="115"/>
      <c r="L21" s="35"/>
      <c r="Q21" s="104" t="s">
        <v>273</v>
      </c>
      <c r="R21" s="105">
        <f>SUM(R12:R20)</f>
        <v>7080652.9100000001</v>
      </c>
      <c r="S21" s="106"/>
      <c r="T21" s="105"/>
      <c r="U21" s="107"/>
      <c r="W21" s="35"/>
      <c r="X21" s="35"/>
      <c r="Y21" s="35"/>
      <c r="Z21" s="35"/>
      <c r="AA21" s="35"/>
      <c r="AB21" s="35"/>
      <c r="AC21" s="35"/>
      <c r="AD21" s="35"/>
      <c r="AE21" s="35"/>
      <c r="AF21" s="35"/>
      <c r="AG21" s="35"/>
      <c r="AH21" s="35"/>
      <c r="AI21" s="35"/>
      <c r="AJ21" s="35"/>
      <c r="AK21" s="35"/>
    </row>
    <row r="22" spans="1:120" s="33" customFormat="1" ht="12.75">
      <c r="A22" s="116"/>
      <c r="B22" s="117" t="s">
        <v>274</v>
      </c>
      <c r="C22" s="102">
        <v>3353765.27</v>
      </c>
      <c r="E22" s="35"/>
      <c r="F22" s="35"/>
      <c r="H22" s="35"/>
      <c r="J22" s="35"/>
      <c r="K22" s="115"/>
      <c r="L22" s="35"/>
      <c r="R22" s="108"/>
      <c r="S22" s="111"/>
      <c r="T22" s="108"/>
      <c r="U22" s="118"/>
      <c r="W22" s="35"/>
      <c r="X22" s="35"/>
      <c r="Y22" s="35"/>
      <c r="Z22" s="35"/>
      <c r="AA22" s="35"/>
      <c r="AB22" s="35"/>
      <c r="AC22" s="35"/>
      <c r="AD22" s="35"/>
      <c r="AE22" s="35"/>
      <c r="AF22" s="35"/>
      <c r="AG22" s="35"/>
      <c r="AH22" s="35"/>
      <c r="AI22" s="35"/>
      <c r="AJ22" s="35"/>
      <c r="AK22" s="35"/>
    </row>
    <row r="23" spans="1:120" s="33" customFormat="1" ht="7.5" customHeight="1">
      <c r="A23" s="110"/>
      <c r="E23" s="35"/>
      <c r="F23" s="35"/>
      <c r="H23" s="35"/>
      <c r="J23" s="35"/>
      <c r="K23" s="35"/>
      <c r="L23" s="35"/>
      <c r="R23" s="108"/>
      <c r="S23" s="111"/>
      <c r="T23" s="108"/>
      <c r="W23" s="35"/>
      <c r="X23" s="35"/>
      <c r="Y23" s="35"/>
      <c r="Z23" s="35"/>
      <c r="AA23" s="35"/>
      <c r="AB23" s="35"/>
      <c r="AC23" s="35"/>
      <c r="AD23" s="35"/>
      <c r="AE23" s="35"/>
      <c r="AF23" s="35"/>
      <c r="AG23" s="35"/>
      <c r="AH23" s="35"/>
      <c r="AI23" s="35"/>
      <c r="AJ23" s="35"/>
      <c r="AK23" s="35"/>
    </row>
    <row r="24" spans="1:120" s="33" customFormat="1" ht="12.75">
      <c r="A24" s="71" t="s">
        <v>279</v>
      </c>
      <c r="E24" s="35"/>
      <c r="F24" s="35"/>
      <c r="H24" s="35"/>
      <c r="J24" s="35"/>
      <c r="K24" s="35"/>
      <c r="L24" s="35"/>
      <c r="R24" s="108"/>
      <c r="S24" s="111"/>
      <c r="T24" s="108"/>
      <c r="W24" s="35"/>
      <c r="X24" s="35"/>
      <c r="Y24" s="35"/>
      <c r="Z24" s="35"/>
      <c r="AA24" s="35"/>
      <c r="AB24" s="35"/>
      <c r="AC24" s="35"/>
      <c r="AD24" s="35"/>
      <c r="AE24" s="35"/>
      <c r="AF24" s="35"/>
      <c r="AG24" s="35"/>
      <c r="AH24" s="35"/>
      <c r="AI24" s="35"/>
      <c r="AJ24" s="35"/>
      <c r="AK24" s="35"/>
    </row>
    <row r="25" spans="1:120" s="33" customFormat="1">
      <c r="A25" s="32">
        <v>18223</v>
      </c>
      <c r="B25" s="33" t="s">
        <v>172</v>
      </c>
      <c r="C25" s="33" t="s">
        <v>547</v>
      </c>
      <c r="D25" s="33" t="s">
        <v>173</v>
      </c>
      <c r="E25" s="35"/>
      <c r="F25" s="35">
        <v>79065</v>
      </c>
      <c r="G25" s="33" t="s">
        <v>155</v>
      </c>
      <c r="H25" s="35">
        <v>1</v>
      </c>
      <c r="I25" s="33" t="s">
        <v>35</v>
      </c>
      <c r="L25" s="35"/>
      <c r="M25" s="33" t="s">
        <v>277</v>
      </c>
      <c r="N25" s="33">
        <v>48</v>
      </c>
      <c r="O25" s="33">
        <v>12</v>
      </c>
      <c r="P25" s="33">
        <v>60</v>
      </c>
      <c r="Q25" s="33" t="s">
        <v>8</v>
      </c>
      <c r="R25" s="108">
        <v>777900</v>
      </c>
      <c r="S25" s="94"/>
      <c r="T25" s="94"/>
      <c r="U25" s="33" t="s">
        <v>336</v>
      </c>
      <c r="V25" s="33" t="s">
        <v>466</v>
      </c>
      <c r="W25" s="35">
        <v>121</v>
      </c>
      <c r="X25" s="35">
        <v>0</v>
      </c>
      <c r="Y25" s="94">
        <v>17</v>
      </c>
      <c r="Z25" s="35">
        <v>4</v>
      </c>
      <c r="AA25" s="94">
        <v>8</v>
      </c>
      <c r="AB25" s="94">
        <v>4</v>
      </c>
      <c r="AC25" s="35">
        <v>0</v>
      </c>
      <c r="AD25" s="35">
        <f>SUM(W25:AC25)</f>
        <v>154</v>
      </c>
      <c r="AE25" s="35">
        <v>48179950300</v>
      </c>
      <c r="AF25" s="35"/>
      <c r="AG25" s="35"/>
      <c r="AH25" s="35"/>
      <c r="AI25" s="35"/>
      <c r="AJ25" s="35"/>
      <c r="AK25" s="35"/>
      <c r="DP25" s="25"/>
    </row>
    <row r="26" spans="1:120" s="33" customFormat="1">
      <c r="A26" s="32">
        <v>18040</v>
      </c>
      <c r="B26" s="33" t="s">
        <v>73</v>
      </c>
      <c r="C26" s="33" t="s">
        <v>582</v>
      </c>
      <c r="D26" s="33" t="s">
        <v>74</v>
      </c>
      <c r="E26" s="35" t="s">
        <v>275</v>
      </c>
      <c r="F26" s="35">
        <v>79364</v>
      </c>
      <c r="G26" s="33" t="s">
        <v>67</v>
      </c>
      <c r="H26" s="35">
        <v>1</v>
      </c>
      <c r="I26" s="33" t="s">
        <v>35</v>
      </c>
      <c r="L26" s="35"/>
      <c r="M26" s="33" t="s">
        <v>277</v>
      </c>
      <c r="N26" s="33">
        <v>48</v>
      </c>
      <c r="O26" s="33">
        <v>0</v>
      </c>
      <c r="P26" s="33">
        <v>48</v>
      </c>
      <c r="Q26" s="33" t="s">
        <v>8</v>
      </c>
      <c r="R26" s="108">
        <v>642500</v>
      </c>
      <c r="S26" s="94" t="s">
        <v>275</v>
      </c>
      <c r="T26" s="94" t="s">
        <v>275</v>
      </c>
      <c r="U26" s="33" t="s">
        <v>465</v>
      </c>
      <c r="V26" s="33" t="s">
        <v>400</v>
      </c>
      <c r="W26" s="35">
        <v>120</v>
      </c>
      <c r="X26" s="35">
        <v>0</v>
      </c>
      <c r="Y26" s="94">
        <v>17</v>
      </c>
      <c r="Z26" s="35">
        <v>4</v>
      </c>
      <c r="AA26" s="94">
        <v>8</v>
      </c>
      <c r="AB26" s="94">
        <v>4</v>
      </c>
      <c r="AC26" s="35">
        <v>0</v>
      </c>
      <c r="AD26" s="35">
        <f>SUM(W26:AC26)</f>
        <v>153</v>
      </c>
      <c r="AE26" s="35">
        <v>48303010700</v>
      </c>
      <c r="AF26" s="35"/>
      <c r="AG26" s="35"/>
      <c r="AH26" s="35"/>
      <c r="AI26" s="35"/>
      <c r="AJ26" s="35"/>
      <c r="AK26" s="35"/>
    </row>
    <row r="27" spans="1:120" s="25" customFormat="1" ht="12.75">
      <c r="A27" s="100" t="s">
        <v>675</v>
      </c>
      <c r="B27" s="101"/>
      <c r="C27" s="102">
        <v>666320.41</v>
      </c>
      <c r="D27" s="33"/>
      <c r="E27" s="35"/>
      <c r="F27" s="35"/>
      <c r="G27" s="33"/>
      <c r="H27" s="35"/>
      <c r="I27" s="103"/>
      <c r="J27" s="33"/>
      <c r="K27" s="33"/>
      <c r="L27" s="35"/>
      <c r="M27" s="33"/>
      <c r="N27" s="33"/>
      <c r="O27" s="33"/>
      <c r="P27" s="33"/>
      <c r="Q27" s="104" t="s">
        <v>273</v>
      </c>
      <c r="R27" s="105">
        <f>SUM(R25:R26)</f>
        <v>1420400</v>
      </c>
      <c r="S27" s="106"/>
      <c r="T27" s="105"/>
      <c r="U27" s="107"/>
      <c r="V27" s="33"/>
      <c r="W27" s="35"/>
      <c r="X27" s="35"/>
      <c r="Y27" s="35"/>
      <c r="Z27" s="35"/>
      <c r="AA27" s="35"/>
      <c r="AB27" s="35"/>
      <c r="AC27" s="35"/>
      <c r="AD27" s="35"/>
      <c r="AE27" s="35"/>
      <c r="AF27" s="35"/>
      <c r="AG27" s="35"/>
      <c r="AH27" s="35"/>
      <c r="AI27" s="35"/>
      <c r="AJ27" s="35"/>
      <c r="AK27" s="35"/>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20" s="33" customFormat="1" ht="7.5" customHeight="1">
      <c r="A28" s="110"/>
      <c r="E28" s="35"/>
      <c r="F28" s="35"/>
      <c r="H28" s="35"/>
      <c r="J28" s="35"/>
      <c r="K28" s="35"/>
      <c r="L28" s="35"/>
      <c r="R28" s="108"/>
      <c r="S28" s="111"/>
      <c r="T28" s="108"/>
      <c r="W28" s="35"/>
      <c r="X28" s="35"/>
      <c r="Y28" s="35"/>
      <c r="Z28" s="35"/>
      <c r="AA28" s="35"/>
      <c r="AB28" s="35"/>
      <c r="AC28" s="35"/>
      <c r="AD28" s="35"/>
      <c r="AE28" s="35"/>
      <c r="AF28" s="35"/>
      <c r="AG28" s="35"/>
      <c r="AH28" s="35"/>
      <c r="AI28" s="35"/>
      <c r="AJ28" s="35"/>
      <c r="AK28" s="35"/>
    </row>
    <row r="29" spans="1:120" s="33" customFormat="1">
      <c r="A29" s="71" t="s">
        <v>280</v>
      </c>
      <c r="E29" s="35"/>
      <c r="F29" s="35"/>
      <c r="H29" s="35"/>
      <c r="L29" s="35"/>
      <c r="R29" s="108"/>
      <c r="S29" s="94"/>
      <c r="T29" s="94"/>
      <c r="W29" s="35"/>
      <c r="X29" s="35"/>
      <c r="Y29" s="94"/>
      <c r="Z29" s="35"/>
      <c r="AA29" s="94"/>
      <c r="AB29" s="94"/>
      <c r="AC29" s="35"/>
      <c r="AD29" s="35"/>
      <c r="AE29" s="35"/>
      <c r="AF29" s="35"/>
      <c r="AG29" s="35"/>
      <c r="AH29" s="35"/>
      <c r="AI29" s="35"/>
      <c r="AJ29" s="35"/>
      <c r="AK29" s="35"/>
      <c r="DP29" s="25"/>
    </row>
    <row r="30" spans="1:120" s="33" customFormat="1">
      <c r="A30" s="32">
        <v>18162</v>
      </c>
      <c r="B30" s="33" t="s">
        <v>149</v>
      </c>
      <c r="C30" s="33" t="s">
        <v>583</v>
      </c>
      <c r="D30" s="33" t="s">
        <v>67</v>
      </c>
      <c r="E30" s="35"/>
      <c r="F30" s="35">
        <v>79401</v>
      </c>
      <c r="G30" s="33" t="s">
        <v>67</v>
      </c>
      <c r="H30" s="35">
        <v>1</v>
      </c>
      <c r="I30" s="33" t="s">
        <v>10</v>
      </c>
      <c r="L30" s="35"/>
      <c r="M30" s="33" t="s">
        <v>277</v>
      </c>
      <c r="N30" s="33">
        <v>108</v>
      </c>
      <c r="O30" s="33">
        <v>20</v>
      </c>
      <c r="P30" s="33">
        <v>128</v>
      </c>
      <c r="Q30" s="33" t="s">
        <v>323</v>
      </c>
      <c r="R30" s="108">
        <v>1417843</v>
      </c>
      <c r="S30" s="94"/>
      <c r="T30" s="94" t="s">
        <v>275</v>
      </c>
      <c r="U30" s="33" t="s">
        <v>468</v>
      </c>
      <c r="V30" s="33" t="s">
        <v>362</v>
      </c>
      <c r="W30" s="35">
        <v>124</v>
      </c>
      <c r="X30" s="35">
        <v>0</v>
      </c>
      <c r="Y30" s="94">
        <v>17</v>
      </c>
      <c r="Z30" s="35">
        <v>0</v>
      </c>
      <c r="AA30" s="94">
        <v>8</v>
      </c>
      <c r="AB30" s="94">
        <v>4</v>
      </c>
      <c r="AC30" s="35">
        <v>0</v>
      </c>
      <c r="AD30" s="35">
        <f>SUM(W30:AC30)</f>
        <v>153</v>
      </c>
      <c r="AE30" s="35">
        <v>48303000700</v>
      </c>
      <c r="AF30" s="35"/>
      <c r="AG30" s="35"/>
      <c r="AH30" s="35"/>
      <c r="AI30" s="35"/>
      <c r="AJ30" s="35"/>
      <c r="AK30" s="35"/>
      <c r="DP30" s="25"/>
    </row>
    <row r="31" spans="1:120" s="33" customFormat="1" ht="15.75" customHeight="1">
      <c r="A31" s="32">
        <v>18038</v>
      </c>
      <c r="B31" s="33" t="s">
        <v>65</v>
      </c>
      <c r="C31" s="33" t="s">
        <v>66</v>
      </c>
      <c r="D31" s="33" t="s">
        <v>67</v>
      </c>
      <c r="E31" s="35"/>
      <c r="F31" s="35">
        <v>79401</v>
      </c>
      <c r="G31" s="33" t="s">
        <v>67</v>
      </c>
      <c r="H31" s="35">
        <v>1</v>
      </c>
      <c r="I31" s="33" t="s">
        <v>10</v>
      </c>
      <c r="L31" s="35"/>
      <c r="M31" s="33" t="s">
        <v>277</v>
      </c>
      <c r="N31" s="33">
        <v>72</v>
      </c>
      <c r="O31" s="33">
        <v>0</v>
      </c>
      <c r="P31" s="33">
        <v>72</v>
      </c>
      <c r="Q31" s="33" t="s">
        <v>8</v>
      </c>
      <c r="R31" s="108">
        <v>950000</v>
      </c>
      <c r="S31" s="94"/>
      <c r="T31" s="94" t="s">
        <v>275</v>
      </c>
      <c r="U31" s="33" t="s">
        <v>465</v>
      </c>
      <c r="V31" s="33" t="s">
        <v>400</v>
      </c>
      <c r="W31" s="35">
        <v>124</v>
      </c>
      <c r="X31" s="35">
        <v>0</v>
      </c>
      <c r="Y31" s="94">
        <v>17</v>
      </c>
      <c r="Z31" s="35">
        <v>4</v>
      </c>
      <c r="AA31" s="94">
        <v>0</v>
      </c>
      <c r="AB31" s="94">
        <v>4</v>
      </c>
      <c r="AC31" s="35">
        <v>0</v>
      </c>
      <c r="AD31" s="35">
        <f>SUM(W31:AC31)</f>
        <v>149</v>
      </c>
      <c r="AE31" s="35">
        <v>48303000700</v>
      </c>
      <c r="AF31" s="35"/>
      <c r="AG31" s="35"/>
      <c r="AH31" s="35"/>
      <c r="AI31" s="35"/>
      <c r="AJ31" s="35"/>
      <c r="AK31" s="35"/>
    </row>
    <row r="32" spans="1:120" s="33" customFormat="1">
      <c r="A32" s="32">
        <v>18192</v>
      </c>
      <c r="B32" s="33" t="s">
        <v>467</v>
      </c>
      <c r="C32" s="33" t="s">
        <v>548</v>
      </c>
      <c r="D32" s="33" t="s">
        <v>67</v>
      </c>
      <c r="E32" s="35"/>
      <c r="F32" s="35">
        <v>79423</v>
      </c>
      <c r="G32" s="33" t="s">
        <v>67</v>
      </c>
      <c r="H32" s="35">
        <v>1</v>
      </c>
      <c r="I32" s="33" t="s">
        <v>10</v>
      </c>
      <c r="L32" s="35"/>
      <c r="M32" s="33" t="s">
        <v>277</v>
      </c>
      <c r="N32" s="33">
        <v>71</v>
      </c>
      <c r="O32" s="33">
        <v>13</v>
      </c>
      <c r="P32" s="33">
        <v>84</v>
      </c>
      <c r="Q32" s="33" t="s">
        <v>8</v>
      </c>
      <c r="R32" s="108">
        <v>1188287</v>
      </c>
      <c r="S32" s="94"/>
      <c r="T32" s="94" t="s">
        <v>275</v>
      </c>
      <c r="U32" s="33" t="s">
        <v>337</v>
      </c>
      <c r="V32" s="33" t="s">
        <v>401</v>
      </c>
      <c r="W32" s="35">
        <v>120</v>
      </c>
      <c r="X32" s="35">
        <v>0</v>
      </c>
      <c r="Y32" s="94">
        <v>17</v>
      </c>
      <c r="Z32" s="35">
        <v>4</v>
      </c>
      <c r="AA32" s="94">
        <v>0</v>
      </c>
      <c r="AB32" s="94">
        <v>4</v>
      </c>
      <c r="AC32" s="35">
        <v>0</v>
      </c>
      <c r="AD32" s="35">
        <f>SUM(W32:AC32)</f>
        <v>145</v>
      </c>
      <c r="AE32" s="35">
        <v>48303010510</v>
      </c>
      <c r="AF32" s="35"/>
      <c r="AG32" s="35"/>
      <c r="AH32" s="35"/>
      <c r="AI32" s="35"/>
      <c r="AJ32" s="35"/>
      <c r="AK32" s="35"/>
      <c r="DP32" s="25"/>
    </row>
    <row r="33" spans="1:120" s="33" customFormat="1" ht="12.75">
      <c r="A33" s="100" t="s">
        <v>675</v>
      </c>
      <c r="B33" s="101"/>
      <c r="C33" s="102">
        <v>1188287.8600000001</v>
      </c>
      <c r="E33" s="35"/>
      <c r="F33" s="35"/>
      <c r="H33" s="35"/>
      <c r="I33" s="103"/>
      <c r="L33" s="35"/>
      <c r="Q33" s="104" t="s">
        <v>273</v>
      </c>
      <c r="R33" s="105">
        <f>SUM(R30:R32)</f>
        <v>3556130</v>
      </c>
      <c r="S33" s="106"/>
      <c r="T33" s="105"/>
      <c r="U33" s="107"/>
      <c r="W33" s="35"/>
      <c r="X33" s="35"/>
      <c r="Y33" s="35"/>
      <c r="Z33" s="35"/>
      <c r="AA33" s="35"/>
      <c r="AB33" s="35"/>
      <c r="AC33" s="35"/>
      <c r="AD33" s="35"/>
      <c r="AE33" s="35"/>
      <c r="AF33" s="35"/>
      <c r="AG33" s="35"/>
      <c r="AH33" s="35"/>
      <c r="AI33" s="35"/>
      <c r="AJ33" s="35"/>
      <c r="AK33" s="35"/>
    </row>
    <row r="34" spans="1:120" s="33" customFormat="1" ht="7.5" customHeight="1">
      <c r="A34" s="110"/>
      <c r="E34" s="35"/>
      <c r="F34" s="35"/>
      <c r="H34" s="35"/>
      <c r="J34" s="35"/>
      <c r="K34" s="35"/>
      <c r="L34" s="35"/>
      <c r="R34" s="108"/>
      <c r="S34" s="111"/>
      <c r="T34" s="108"/>
      <c r="W34" s="35"/>
      <c r="X34" s="35"/>
      <c r="Y34" s="35"/>
      <c r="Z34" s="35"/>
      <c r="AA34" s="35"/>
      <c r="AB34" s="35"/>
      <c r="AC34" s="35"/>
      <c r="AD34" s="35"/>
      <c r="AE34" s="35"/>
      <c r="AF34" s="35"/>
      <c r="AG34" s="35"/>
      <c r="AH34" s="35"/>
      <c r="AI34" s="35"/>
      <c r="AJ34" s="35"/>
      <c r="AK34" s="35"/>
    </row>
    <row r="35" spans="1:120" s="33" customFormat="1">
      <c r="A35" s="71" t="s">
        <v>281</v>
      </c>
      <c r="E35" s="35"/>
      <c r="F35" s="35"/>
      <c r="H35" s="35"/>
      <c r="L35" s="35"/>
      <c r="R35" s="108"/>
      <c r="S35" s="94"/>
      <c r="T35" s="94"/>
      <c r="W35" s="35"/>
      <c r="X35" s="35"/>
      <c r="Y35" s="94"/>
      <c r="Z35" s="35"/>
      <c r="AA35" s="94"/>
      <c r="AB35" s="94"/>
      <c r="AC35" s="35"/>
      <c r="AD35" s="35"/>
      <c r="AE35" s="35"/>
      <c r="AF35" s="35"/>
      <c r="AG35" s="35"/>
      <c r="AH35" s="35"/>
      <c r="AI35" s="35"/>
      <c r="AJ35" s="35"/>
      <c r="AK35" s="35"/>
      <c r="DP35" s="25"/>
    </row>
    <row r="36" spans="1:120" s="33" customFormat="1">
      <c r="A36" s="32">
        <v>18259</v>
      </c>
      <c r="B36" s="33" t="s">
        <v>190</v>
      </c>
      <c r="C36" s="33" t="s">
        <v>191</v>
      </c>
      <c r="D36" s="33" t="s">
        <v>192</v>
      </c>
      <c r="E36" s="35"/>
      <c r="F36" s="35">
        <v>76823</v>
      </c>
      <c r="G36" s="33" t="s">
        <v>110</v>
      </c>
      <c r="H36" s="35">
        <v>2</v>
      </c>
      <c r="I36" s="33" t="s">
        <v>35</v>
      </c>
      <c r="L36" s="35"/>
      <c r="M36" s="33" t="s">
        <v>277</v>
      </c>
      <c r="N36" s="33">
        <v>36</v>
      </c>
      <c r="O36" s="33">
        <v>0</v>
      </c>
      <c r="P36" s="33">
        <v>36</v>
      </c>
      <c r="Q36" s="33" t="s">
        <v>8</v>
      </c>
      <c r="R36" s="108">
        <v>500000</v>
      </c>
      <c r="S36" s="94"/>
      <c r="T36" s="94"/>
      <c r="U36" s="33" t="s">
        <v>402</v>
      </c>
      <c r="V36" s="33" t="s">
        <v>338</v>
      </c>
      <c r="W36" s="35">
        <v>120</v>
      </c>
      <c r="X36" s="35">
        <v>0</v>
      </c>
      <c r="Y36" s="94">
        <v>17</v>
      </c>
      <c r="Z36" s="35">
        <v>4</v>
      </c>
      <c r="AA36" s="94">
        <v>8</v>
      </c>
      <c r="AB36" s="94">
        <v>4</v>
      </c>
      <c r="AC36" s="35">
        <v>0</v>
      </c>
      <c r="AD36" s="35">
        <f>SUM(W36:AC36)</f>
        <v>153</v>
      </c>
      <c r="AE36" s="35">
        <v>48049950500</v>
      </c>
      <c r="AF36" s="35">
        <v>0</v>
      </c>
      <c r="AG36" s="35">
        <v>7</v>
      </c>
      <c r="AH36" s="35">
        <v>0</v>
      </c>
      <c r="AI36" s="35">
        <v>8.5</v>
      </c>
      <c r="AJ36" s="35"/>
    </row>
    <row r="37" spans="1:120" s="33" customFormat="1">
      <c r="A37" s="32">
        <v>18036</v>
      </c>
      <c r="B37" s="33" t="s">
        <v>63</v>
      </c>
      <c r="C37" s="33" t="s">
        <v>291</v>
      </c>
      <c r="D37" s="33" t="s">
        <v>61</v>
      </c>
      <c r="E37" s="35"/>
      <c r="F37" s="35">
        <v>79510</v>
      </c>
      <c r="G37" s="33" t="s">
        <v>62</v>
      </c>
      <c r="H37" s="35">
        <v>2</v>
      </c>
      <c r="I37" s="33" t="s">
        <v>35</v>
      </c>
      <c r="L37" s="35"/>
      <c r="M37" s="33" t="s">
        <v>277</v>
      </c>
      <c r="N37" s="33">
        <v>40</v>
      </c>
      <c r="O37" s="33">
        <v>0</v>
      </c>
      <c r="P37" s="33">
        <v>40</v>
      </c>
      <c r="Q37" s="33" t="s">
        <v>8</v>
      </c>
      <c r="R37" s="108">
        <v>500000</v>
      </c>
      <c r="S37" s="94" t="s">
        <v>275</v>
      </c>
      <c r="T37" s="94" t="s">
        <v>275</v>
      </c>
      <c r="U37" s="33" t="s">
        <v>465</v>
      </c>
      <c r="V37" s="33" t="s">
        <v>400</v>
      </c>
      <c r="W37" s="35">
        <v>120</v>
      </c>
      <c r="X37" s="35">
        <v>0</v>
      </c>
      <c r="Y37" s="94">
        <v>17</v>
      </c>
      <c r="Z37" s="35">
        <v>4</v>
      </c>
      <c r="AA37" s="94">
        <v>8</v>
      </c>
      <c r="AB37" s="94">
        <v>4</v>
      </c>
      <c r="AC37" s="35">
        <v>0</v>
      </c>
      <c r="AD37" s="35">
        <f>SUM(W37:AC37)</f>
        <v>153</v>
      </c>
      <c r="AE37" s="35">
        <v>48059030102</v>
      </c>
      <c r="AF37" s="35">
        <v>0</v>
      </c>
      <c r="AG37" s="35">
        <v>7</v>
      </c>
      <c r="AH37" s="35">
        <v>0</v>
      </c>
      <c r="AI37" s="35">
        <v>18.100000000000001</v>
      </c>
      <c r="AJ37" s="35"/>
    </row>
    <row r="38" spans="1:120" s="33" customFormat="1">
      <c r="A38" s="32">
        <v>18372</v>
      </c>
      <c r="B38" s="33" t="s">
        <v>251</v>
      </c>
      <c r="C38" s="33" t="s">
        <v>549</v>
      </c>
      <c r="D38" s="33" t="s">
        <v>143</v>
      </c>
      <c r="E38" s="35"/>
      <c r="F38" s="35">
        <v>76367</v>
      </c>
      <c r="G38" s="33" t="s">
        <v>76</v>
      </c>
      <c r="H38" s="35">
        <v>2</v>
      </c>
      <c r="I38" s="33" t="s">
        <v>35</v>
      </c>
      <c r="L38" s="35"/>
      <c r="M38" s="33" t="s">
        <v>277</v>
      </c>
      <c r="N38" s="33">
        <v>44</v>
      </c>
      <c r="O38" s="33">
        <v>5</v>
      </c>
      <c r="P38" s="33">
        <v>49</v>
      </c>
      <c r="Q38" s="33" t="s">
        <v>8</v>
      </c>
      <c r="R38" s="108">
        <v>500000</v>
      </c>
      <c r="S38" s="94"/>
      <c r="T38" s="94"/>
      <c r="U38" s="33" t="s">
        <v>403</v>
      </c>
      <c r="V38" s="33" t="s">
        <v>469</v>
      </c>
      <c r="W38" s="35">
        <v>120</v>
      </c>
      <c r="X38" s="35">
        <v>0</v>
      </c>
      <c r="Y38" s="94">
        <v>17</v>
      </c>
      <c r="Z38" s="35">
        <v>4</v>
      </c>
      <c r="AA38" s="94">
        <v>8</v>
      </c>
      <c r="AB38" s="94">
        <v>4</v>
      </c>
      <c r="AC38" s="35">
        <v>0</v>
      </c>
      <c r="AD38" s="35">
        <f>SUM(W38:AC38)</f>
        <v>153</v>
      </c>
      <c r="AE38" s="35">
        <v>48485013100</v>
      </c>
      <c r="AF38" s="35">
        <v>0</v>
      </c>
      <c r="AG38" s="35">
        <v>0</v>
      </c>
      <c r="AH38" s="35">
        <v>3.8E-3</v>
      </c>
      <c r="AI38" s="35">
        <v>7.6</v>
      </c>
      <c r="AJ38" s="35"/>
    </row>
    <row r="39" spans="1:120" s="33" customFormat="1">
      <c r="A39" s="32">
        <v>18373</v>
      </c>
      <c r="B39" s="33" t="s">
        <v>252</v>
      </c>
      <c r="C39" s="33" t="s">
        <v>292</v>
      </c>
      <c r="D39" s="33" t="s">
        <v>253</v>
      </c>
      <c r="E39" s="35"/>
      <c r="F39" s="35">
        <v>76354</v>
      </c>
      <c r="G39" s="33" t="s">
        <v>76</v>
      </c>
      <c r="H39" s="35">
        <v>2</v>
      </c>
      <c r="I39" s="33" t="s">
        <v>35</v>
      </c>
      <c r="L39" s="35"/>
      <c r="M39" s="33" t="s">
        <v>277</v>
      </c>
      <c r="N39" s="33">
        <v>44</v>
      </c>
      <c r="O39" s="33">
        <v>5</v>
      </c>
      <c r="P39" s="33">
        <v>49</v>
      </c>
      <c r="Q39" s="33" t="s">
        <v>323</v>
      </c>
      <c r="R39" s="108">
        <v>500000</v>
      </c>
      <c r="S39" s="94"/>
      <c r="T39" s="94"/>
      <c r="U39" s="33" t="s">
        <v>403</v>
      </c>
      <c r="V39" s="33" t="s">
        <v>469</v>
      </c>
      <c r="W39" s="35">
        <v>119</v>
      </c>
      <c r="X39" s="35">
        <v>0</v>
      </c>
      <c r="Y39" s="94">
        <v>17</v>
      </c>
      <c r="Z39" s="35">
        <v>4</v>
      </c>
      <c r="AA39" s="94">
        <v>8</v>
      </c>
      <c r="AB39" s="94">
        <v>4</v>
      </c>
      <c r="AC39" s="35">
        <v>0</v>
      </c>
      <c r="AD39" s="35">
        <f>SUM(W39:AC39)</f>
        <v>152</v>
      </c>
      <c r="AE39" s="35">
        <v>48485013501</v>
      </c>
      <c r="AF39" s="35"/>
      <c r="AG39" s="35"/>
      <c r="AH39" s="35"/>
      <c r="AI39" s="35"/>
      <c r="AJ39" s="35"/>
      <c r="AK39" s="35"/>
      <c r="DP39" s="25"/>
    </row>
    <row r="40" spans="1:120" s="33" customFormat="1" ht="12.75" collapsed="1">
      <c r="A40" s="100" t="s">
        <v>675</v>
      </c>
      <c r="B40" s="101"/>
      <c r="C40" s="102">
        <v>500000</v>
      </c>
      <c r="E40" s="35"/>
      <c r="F40" s="35"/>
      <c r="H40" s="35"/>
      <c r="I40" s="103"/>
      <c r="L40" s="35"/>
      <c r="Q40" s="104" t="s">
        <v>273</v>
      </c>
      <c r="R40" s="105">
        <f>SUM(R36:R39)</f>
        <v>2000000</v>
      </c>
      <c r="S40" s="106"/>
      <c r="T40" s="105"/>
      <c r="U40" s="107"/>
      <c r="W40" s="35"/>
      <c r="X40" s="35"/>
      <c r="Y40" s="35"/>
      <c r="Z40" s="35"/>
      <c r="AA40" s="35"/>
      <c r="AB40" s="35"/>
      <c r="AC40" s="35"/>
      <c r="AD40" s="35"/>
      <c r="AE40" s="35"/>
      <c r="AF40" s="35"/>
      <c r="AG40" s="35"/>
      <c r="AH40" s="35"/>
      <c r="AI40" s="35"/>
      <c r="AJ40" s="35"/>
      <c r="AK40" s="35"/>
    </row>
    <row r="41" spans="1:120" s="33" customFormat="1" ht="9.75" customHeight="1">
      <c r="A41" s="110"/>
      <c r="E41" s="35"/>
      <c r="F41" s="35"/>
      <c r="H41" s="35"/>
      <c r="J41" s="35"/>
      <c r="K41" s="35"/>
      <c r="L41" s="35"/>
      <c r="R41" s="108"/>
      <c r="S41" s="111"/>
      <c r="T41" s="108"/>
      <c r="W41" s="35"/>
      <c r="X41" s="35"/>
      <c r="Y41" s="35"/>
      <c r="Z41" s="35"/>
      <c r="AA41" s="35"/>
      <c r="AB41" s="35"/>
      <c r="AC41" s="35"/>
      <c r="AD41" s="35"/>
      <c r="AE41" s="35"/>
      <c r="AF41" s="35"/>
      <c r="AG41" s="35"/>
      <c r="AH41" s="35"/>
      <c r="AI41" s="35"/>
      <c r="AJ41" s="35"/>
      <c r="AK41" s="35"/>
      <c r="AL41" s="34"/>
      <c r="AM41" s="34"/>
      <c r="AN41" s="34"/>
      <c r="AS41" s="112"/>
      <c r="AT41" s="112"/>
    </row>
    <row r="42" spans="1:120" s="33" customFormat="1">
      <c r="A42" s="71" t="s">
        <v>282</v>
      </c>
      <c r="E42" s="35"/>
      <c r="F42" s="35"/>
      <c r="H42" s="35"/>
      <c r="J42" s="35"/>
      <c r="K42" s="35"/>
      <c r="L42" s="35"/>
      <c r="R42" s="108"/>
      <c r="S42" s="111"/>
      <c r="T42" s="108"/>
      <c r="W42" s="35"/>
      <c r="X42" s="35"/>
      <c r="Y42" s="35"/>
      <c r="Z42" s="35"/>
      <c r="AA42" s="35"/>
      <c r="AB42" s="35"/>
      <c r="AC42" s="35"/>
      <c r="AD42" s="35"/>
      <c r="AE42" s="35"/>
      <c r="AF42" s="35"/>
      <c r="AG42" s="35"/>
      <c r="AH42" s="35"/>
      <c r="AI42" s="35"/>
      <c r="AJ42" s="35"/>
      <c r="AK42" s="35"/>
      <c r="AL42" s="34"/>
      <c r="AM42" s="34"/>
      <c r="AN42" s="34"/>
      <c r="AS42" s="112"/>
      <c r="AT42" s="112"/>
    </row>
    <row r="43" spans="1:120" s="33" customFormat="1" ht="17.25" customHeight="1">
      <c r="A43" s="24">
        <v>18314</v>
      </c>
      <c r="B43" s="25" t="s">
        <v>223</v>
      </c>
      <c r="C43" s="25" t="s">
        <v>293</v>
      </c>
      <c r="D43" s="25" t="s">
        <v>75</v>
      </c>
      <c r="E43" s="27"/>
      <c r="F43" s="27">
        <v>76308</v>
      </c>
      <c r="G43" s="25" t="s">
        <v>76</v>
      </c>
      <c r="H43" s="27">
        <v>2</v>
      </c>
      <c r="I43" s="25" t="s">
        <v>10</v>
      </c>
      <c r="J43" s="25"/>
      <c r="K43" s="25"/>
      <c r="L43" s="27"/>
      <c r="M43" s="25" t="s">
        <v>606</v>
      </c>
      <c r="N43" s="25">
        <v>36</v>
      </c>
      <c r="O43" s="25">
        <v>0</v>
      </c>
      <c r="P43" s="25">
        <v>36</v>
      </c>
      <c r="Q43" s="25" t="s">
        <v>8</v>
      </c>
      <c r="R43" s="93">
        <v>687666</v>
      </c>
      <c r="S43" s="94"/>
      <c r="T43" s="94" t="s">
        <v>275</v>
      </c>
      <c r="U43" s="25" t="s">
        <v>339</v>
      </c>
      <c r="V43" s="25" t="s">
        <v>404</v>
      </c>
      <c r="W43" s="27">
        <v>115</v>
      </c>
      <c r="X43" s="27">
        <v>0</v>
      </c>
      <c r="Y43" s="94">
        <v>17</v>
      </c>
      <c r="Z43" s="27">
        <v>4</v>
      </c>
      <c r="AA43" s="94">
        <v>8</v>
      </c>
      <c r="AB43" s="94">
        <v>4</v>
      </c>
      <c r="AC43" s="27">
        <v>0</v>
      </c>
      <c r="AD43" s="35">
        <f>SUM(W43:AC43)</f>
        <v>148</v>
      </c>
      <c r="AE43" s="27">
        <v>48485012600</v>
      </c>
      <c r="AF43" s="27"/>
      <c r="AG43" s="27"/>
      <c r="AH43" s="27"/>
      <c r="AI43" s="27"/>
      <c r="AJ43" s="27"/>
      <c r="AK43" s="27"/>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row>
    <row r="44" spans="1:120" s="33" customFormat="1">
      <c r="A44" s="24">
        <v>18374</v>
      </c>
      <c r="B44" s="25" t="s">
        <v>254</v>
      </c>
      <c r="C44" s="25" t="s">
        <v>255</v>
      </c>
      <c r="D44" s="25" t="s">
        <v>75</v>
      </c>
      <c r="E44" s="27"/>
      <c r="F44" s="27">
        <v>76309</v>
      </c>
      <c r="G44" s="25" t="s">
        <v>76</v>
      </c>
      <c r="H44" s="27">
        <v>2</v>
      </c>
      <c r="I44" s="25" t="s">
        <v>10</v>
      </c>
      <c r="J44" s="25"/>
      <c r="K44" s="25"/>
      <c r="L44" s="27"/>
      <c r="M44" s="25" t="s">
        <v>277</v>
      </c>
      <c r="N44" s="25">
        <v>40</v>
      </c>
      <c r="O44" s="25">
        <v>5</v>
      </c>
      <c r="P44" s="25">
        <v>45</v>
      </c>
      <c r="Q44" s="25" t="s">
        <v>8</v>
      </c>
      <c r="R44" s="93">
        <v>500000</v>
      </c>
      <c r="S44" s="94"/>
      <c r="T44" s="94" t="s">
        <v>275</v>
      </c>
      <c r="U44" s="25" t="s">
        <v>403</v>
      </c>
      <c r="V44" s="25" t="s">
        <v>469</v>
      </c>
      <c r="W44" s="27">
        <v>119</v>
      </c>
      <c r="X44" s="27">
        <v>0</v>
      </c>
      <c r="Y44" s="94">
        <v>0</v>
      </c>
      <c r="Z44" s="27">
        <v>4</v>
      </c>
      <c r="AA44" s="94">
        <v>0</v>
      </c>
      <c r="AB44" s="94">
        <v>4</v>
      </c>
      <c r="AC44" s="27">
        <v>0</v>
      </c>
      <c r="AD44" s="35">
        <f>SUM(W44:AC44)</f>
        <v>127</v>
      </c>
      <c r="AE44" s="27">
        <v>48485012800</v>
      </c>
      <c r="AF44" s="27"/>
      <c r="AG44" s="27"/>
      <c r="AH44" s="27"/>
      <c r="AI44" s="27"/>
      <c r="AJ44" s="27"/>
      <c r="AK44" s="27"/>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row>
    <row r="45" spans="1:120" s="33" customFormat="1" ht="12.75">
      <c r="A45" s="100" t="s">
        <v>675</v>
      </c>
      <c r="B45" s="101"/>
      <c r="C45" s="102">
        <v>500000</v>
      </c>
      <c r="E45" s="35"/>
      <c r="F45" s="35"/>
      <c r="H45" s="35"/>
      <c r="I45" s="103"/>
      <c r="L45" s="35"/>
      <c r="Q45" s="104" t="s">
        <v>273</v>
      </c>
      <c r="R45" s="105">
        <f>SUM(R43:R44)</f>
        <v>1187666</v>
      </c>
      <c r="S45" s="106"/>
      <c r="T45" s="105"/>
      <c r="U45" s="107"/>
      <c r="W45" s="35"/>
      <c r="X45" s="35"/>
      <c r="Y45" s="35"/>
      <c r="Z45" s="35"/>
      <c r="AA45" s="35"/>
      <c r="AB45" s="35"/>
      <c r="AC45" s="35"/>
      <c r="AD45" s="35"/>
      <c r="AE45" s="35"/>
      <c r="AF45" s="35"/>
      <c r="AG45" s="35"/>
      <c r="AH45" s="35"/>
      <c r="AI45" s="35"/>
      <c r="AJ45" s="35"/>
      <c r="AK45" s="35"/>
    </row>
    <row r="46" spans="1:120" s="33" customFormat="1">
      <c r="A46" s="24"/>
      <c r="B46" s="25"/>
      <c r="C46" s="25"/>
      <c r="D46" s="25"/>
      <c r="E46" s="27"/>
      <c r="F46" s="27"/>
      <c r="G46" s="25"/>
      <c r="H46" s="27"/>
      <c r="I46" s="25"/>
      <c r="J46" s="25"/>
      <c r="K46" s="25"/>
      <c r="L46" s="27"/>
      <c r="M46" s="25"/>
      <c r="N46" s="25"/>
      <c r="O46" s="25"/>
      <c r="P46" s="25"/>
      <c r="Q46" s="25"/>
      <c r="R46" s="93"/>
      <c r="S46" s="94"/>
      <c r="T46" s="94"/>
      <c r="U46" s="25"/>
      <c r="V46" s="25"/>
      <c r="W46" s="27"/>
      <c r="X46" s="27"/>
      <c r="Y46" s="94"/>
      <c r="Z46" s="27"/>
      <c r="AA46" s="94"/>
      <c r="AB46" s="94"/>
      <c r="AC46" s="27"/>
      <c r="AD46" s="35"/>
      <c r="AE46" s="27"/>
      <c r="AF46" s="27"/>
      <c r="AG46" s="27"/>
      <c r="AH46" s="27"/>
      <c r="AI46" s="27"/>
      <c r="AJ46" s="27"/>
      <c r="AK46" s="27"/>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row>
    <row r="47" spans="1:120" s="33" customFormat="1">
      <c r="A47" s="71" t="s">
        <v>283</v>
      </c>
      <c r="B47" s="25"/>
      <c r="C47" s="25"/>
      <c r="D47" s="25"/>
      <c r="E47" s="27"/>
      <c r="F47" s="27"/>
      <c r="G47" s="25"/>
      <c r="H47" s="27"/>
      <c r="I47" s="25"/>
      <c r="J47" s="25"/>
      <c r="K47" s="25"/>
      <c r="L47" s="27"/>
      <c r="M47" s="25"/>
      <c r="N47" s="25"/>
      <c r="O47" s="25"/>
      <c r="P47" s="25"/>
      <c r="Q47" s="25"/>
      <c r="R47" s="93"/>
      <c r="S47" s="94"/>
      <c r="T47" s="94"/>
      <c r="U47" s="25"/>
      <c r="V47" s="25"/>
      <c r="W47" s="27"/>
      <c r="X47" s="27"/>
      <c r="Y47" s="94"/>
      <c r="Z47" s="27"/>
      <c r="AA47" s="94"/>
      <c r="AB47" s="94"/>
      <c r="AC47" s="27"/>
      <c r="AD47" s="35"/>
      <c r="AE47" s="27"/>
      <c r="AF47" s="27"/>
      <c r="AG47" s="27"/>
      <c r="AH47" s="27"/>
      <c r="AI47" s="27"/>
      <c r="AJ47" s="27"/>
      <c r="AK47" s="27"/>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row>
    <row r="48" spans="1:120" s="33" customFormat="1">
      <c r="A48" s="24">
        <v>18274</v>
      </c>
      <c r="B48" s="25" t="s">
        <v>207</v>
      </c>
      <c r="C48" s="25" t="s">
        <v>208</v>
      </c>
      <c r="D48" s="25" t="s">
        <v>84</v>
      </c>
      <c r="E48" s="27"/>
      <c r="F48" s="27">
        <v>76048</v>
      </c>
      <c r="G48" s="25" t="s">
        <v>85</v>
      </c>
      <c r="H48" s="27">
        <v>3</v>
      </c>
      <c r="I48" s="25" t="s">
        <v>35</v>
      </c>
      <c r="J48" s="25"/>
      <c r="K48" s="25"/>
      <c r="L48" s="27"/>
      <c r="M48" s="25" t="s">
        <v>277</v>
      </c>
      <c r="N48" s="25">
        <v>36</v>
      </c>
      <c r="O48" s="25">
        <v>12</v>
      </c>
      <c r="P48" s="25">
        <v>48</v>
      </c>
      <c r="Q48" s="25" t="s">
        <v>323</v>
      </c>
      <c r="R48" s="93">
        <v>570000</v>
      </c>
      <c r="S48" s="94"/>
      <c r="T48" s="94" t="s">
        <v>275</v>
      </c>
      <c r="U48" s="25" t="s">
        <v>341</v>
      </c>
      <c r="V48" s="25" t="s">
        <v>406</v>
      </c>
      <c r="W48" s="27">
        <v>120</v>
      </c>
      <c r="X48" s="27">
        <v>0</v>
      </c>
      <c r="Y48" s="94">
        <v>17</v>
      </c>
      <c r="Z48" s="27">
        <v>4</v>
      </c>
      <c r="AA48" s="94">
        <v>8</v>
      </c>
      <c r="AB48" s="94">
        <v>4</v>
      </c>
      <c r="AC48" s="27">
        <v>0</v>
      </c>
      <c r="AD48" s="35">
        <f>SUM(W48:AC48)</f>
        <v>153</v>
      </c>
      <c r="AE48" s="27">
        <v>48221160206</v>
      </c>
      <c r="AF48" s="27"/>
      <c r="AG48" s="27"/>
      <c r="AH48" s="27"/>
      <c r="AI48" s="27"/>
      <c r="AJ48" s="27"/>
      <c r="AK48" s="27"/>
      <c r="AL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row>
    <row r="49" spans="1:120" s="33" customFormat="1">
      <c r="A49" s="24">
        <v>18057</v>
      </c>
      <c r="B49" s="25" t="s">
        <v>83</v>
      </c>
      <c r="C49" s="25" t="s">
        <v>550</v>
      </c>
      <c r="D49" s="25" t="s">
        <v>84</v>
      </c>
      <c r="E49" s="27" t="s">
        <v>275</v>
      </c>
      <c r="F49" s="27">
        <v>76049</v>
      </c>
      <c r="G49" s="25" t="s">
        <v>85</v>
      </c>
      <c r="H49" s="27">
        <v>3</v>
      </c>
      <c r="I49" s="25" t="s">
        <v>35</v>
      </c>
      <c r="J49" s="25"/>
      <c r="K49" s="25"/>
      <c r="L49" s="27" t="s">
        <v>275</v>
      </c>
      <c r="M49" s="25" t="s">
        <v>277</v>
      </c>
      <c r="N49" s="25">
        <v>48</v>
      </c>
      <c r="O49" s="25">
        <v>0</v>
      </c>
      <c r="P49" s="25">
        <v>48</v>
      </c>
      <c r="Q49" s="25" t="s">
        <v>323</v>
      </c>
      <c r="R49" s="93">
        <v>772000</v>
      </c>
      <c r="S49" s="94"/>
      <c r="T49" s="94"/>
      <c r="U49" s="25" t="s">
        <v>342</v>
      </c>
      <c r="V49" s="25" t="s">
        <v>407</v>
      </c>
      <c r="W49" s="27">
        <v>119</v>
      </c>
      <c r="X49" s="27">
        <v>0</v>
      </c>
      <c r="Y49" s="94">
        <v>17</v>
      </c>
      <c r="Z49" s="27">
        <v>4</v>
      </c>
      <c r="AA49" s="94">
        <v>8</v>
      </c>
      <c r="AB49" s="94">
        <v>4</v>
      </c>
      <c r="AC49" s="27">
        <v>0</v>
      </c>
      <c r="AD49" s="35">
        <f>SUM(W49:AC49)</f>
        <v>152</v>
      </c>
      <c r="AE49" s="27">
        <v>48221160209</v>
      </c>
      <c r="AF49" s="27"/>
      <c r="AG49" s="27"/>
      <c r="AH49" s="27"/>
      <c r="AI49" s="27"/>
      <c r="AJ49" s="27"/>
      <c r="AK49" s="27"/>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row>
    <row r="50" spans="1:120" s="33" customFormat="1">
      <c r="A50" s="24">
        <v>18069</v>
      </c>
      <c r="B50" s="25" t="s">
        <v>98</v>
      </c>
      <c r="C50" s="25" t="s">
        <v>551</v>
      </c>
      <c r="D50" s="25" t="s">
        <v>99</v>
      </c>
      <c r="E50" s="27"/>
      <c r="F50" s="27">
        <v>75442</v>
      </c>
      <c r="G50" s="25" t="s">
        <v>23</v>
      </c>
      <c r="H50" s="27">
        <v>3</v>
      </c>
      <c r="I50" s="25" t="s">
        <v>35</v>
      </c>
      <c r="J50" s="25"/>
      <c r="K50" s="25"/>
      <c r="L50" s="27"/>
      <c r="M50" s="25" t="s">
        <v>277</v>
      </c>
      <c r="N50" s="25">
        <v>53</v>
      </c>
      <c r="O50" s="25">
        <v>27</v>
      </c>
      <c r="P50" s="25">
        <v>80</v>
      </c>
      <c r="Q50" s="25" t="s">
        <v>8</v>
      </c>
      <c r="R50" s="93">
        <v>833805</v>
      </c>
      <c r="S50" s="94"/>
      <c r="T50" s="94" t="s">
        <v>275</v>
      </c>
      <c r="U50" s="25" t="s">
        <v>340</v>
      </c>
      <c r="V50" s="25" t="s">
        <v>405</v>
      </c>
      <c r="W50" s="27">
        <v>118</v>
      </c>
      <c r="X50" s="27">
        <v>0</v>
      </c>
      <c r="Y50" s="94">
        <v>17</v>
      </c>
      <c r="Z50" s="27">
        <v>4</v>
      </c>
      <c r="AA50" s="94">
        <v>8</v>
      </c>
      <c r="AB50" s="94">
        <v>4</v>
      </c>
      <c r="AC50" s="27">
        <v>0</v>
      </c>
      <c r="AD50" s="35">
        <f>SUM(W50:AC50)</f>
        <v>151</v>
      </c>
      <c r="AE50" s="27">
        <v>48085031100</v>
      </c>
      <c r="AF50" s="27"/>
      <c r="AG50" s="27"/>
      <c r="AH50" s="27"/>
      <c r="AI50" s="27"/>
      <c r="AJ50" s="27"/>
      <c r="AK50" s="27"/>
      <c r="AL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row>
    <row r="51" spans="1:120" s="25" customFormat="1" ht="12.75">
      <c r="A51" s="100" t="s">
        <v>675</v>
      </c>
      <c r="B51" s="101"/>
      <c r="C51" s="102">
        <v>572312.86</v>
      </c>
      <c r="D51" s="33"/>
      <c r="E51" s="35"/>
      <c r="F51" s="35"/>
      <c r="G51" s="33"/>
      <c r="H51" s="35"/>
      <c r="I51" s="103"/>
      <c r="J51" s="33"/>
      <c r="K51" s="33"/>
      <c r="L51" s="35"/>
      <c r="M51" s="33"/>
      <c r="N51" s="33"/>
      <c r="O51" s="33"/>
      <c r="P51" s="33"/>
      <c r="Q51" s="104" t="s">
        <v>273</v>
      </c>
      <c r="R51" s="105">
        <f>SUM(R48:R50)</f>
        <v>2175805</v>
      </c>
      <c r="S51" s="106"/>
      <c r="T51" s="105"/>
      <c r="U51" s="107"/>
      <c r="V51" s="33"/>
      <c r="W51" s="35"/>
      <c r="X51" s="35"/>
      <c r="Y51" s="35"/>
      <c r="Z51" s="35"/>
      <c r="AA51" s="35"/>
      <c r="AB51" s="35"/>
      <c r="AC51" s="35"/>
      <c r="AD51" s="35"/>
      <c r="AE51" s="35"/>
      <c r="AF51" s="35"/>
      <c r="AG51" s="35"/>
      <c r="AH51" s="35"/>
      <c r="AI51" s="35"/>
      <c r="AJ51" s="35"/>
      <c r="AK51" s="35"/>
      <c r="AL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row>
    <row r="52" spans="1:120" s="33" customFormat="1">
      <c r="A52" s="110"/>
      <c r="E52" s="35"/>
      <c r="F52" s="35"/>
      <c r="H52" s="35"/>
      <c r="J52" s="35"/>
      <c r="K52" s="35"/>
      <c r="L52" s="35"/>
      <c r="R52" s="108"/>
      <c r="S52" s="111"/>
      <c r="T52" s="108"/>
      <c r="W52" s="35"/>
      <c r="X52" s="35"/>
      <c r="Y52" s="35"/>
      <c r="Z52" s="35"/>
      <c r="AA52" s="35"/>
      <c r="AB52" s="35"/>
      <c r="AC52" s="35"/>
      <c r="AD52" s="35"/>
      <c r="AE52" s="35"/>
      <c r="AF52" s="35"/>
      <c r="AG52" s="35"/>
      <c r="AH52" s="35"/>
      <c r="AI52" s="35"/>
      <c r="AJ52" s="35"/>
      <c r="AK52" s="35"/>
      <c r="AL52" s="34"/>
      <c r="AN52" s="34"/>
      <c r="AS52" s="112"/>
      <c r="AT52" s="112"/>
    </row>
    <row r="53" spans="1:120">
      <c r="A53" s="71" t="s">
        <v>284</v>
      </c>
      <c r="AM53" s="9"/>
    </row>
    <row r="54" spans="1:120" s="33" customFormat="1">
      <c r="A54" s="24">
        <v>18096</v>
      </c>
      <c r="B54" s="25" t="s">
        <v>111</v>
      </c>
      <c r="C54" s="25" t="s">
        <v>112</v>
      </c>
      <c r="D54" s="25" t="s">
        <v>113</v>
      </c>
      <c r="E54" s="27"/>
      <c r="F54" s="27">
        <v>75074</v>
      </c>
      <c r="G54" s="25" t="s">
        <v>23</v>
      </c>
      <c r="H54" s="27">
        <v>3</v>
      </c>
      <c r="I54" s="25" t="s">
        <v>10</v>
      </c>
      <c r="J54" s="25"/>
      <c r="K54" s="25"/>
      <c r="L54" s="27" t="s">
        <v>275</v>
      </c>
      <c r="M54" s="25" t="s">
        <v>277</v>
      </c>
      <c r="N54" s="25">
        <v>111</v>
      </c>
      <c r="O54" s="25">
        <v>28</v>
      </c>
      <c r="P54" s="25">
        <v>139</v>
      </c>
      <c r="Q54" s="25" t="s">
        <v>8</v>
      </c>
      <c r="R54" s="93">
        <v>1500000</v>
      </c>
      <c r="S54" s="94"/>
      <c r="T54" s="94" t="s">
        <v>275</v>
      </c>
      <c r="U54" s="25" t="s">
        <v>351</v>
      </c>
      <c r="V54" s="25" t="s">
        <v>356</v>
      </c>
      <c r="W54" s="27">
        <v>115</v>
      </c>
      <c r="X54" s="27">
        <v>0</v>
      </c>
      <c r="Y54" s="94">
        <v>17</v>
      </c>
      <c r="Z54" s="27">
        <v>8</v>
      </c>
      <c r="AA54" s="94">
        <v>8</v>
      </c>
      <c r="AB54" s="94">
        <v>4</v>
      </c>
      <c r="AC54" s="27">
        <v>7</v>
      </c>
      <c r="AD54" s="35">
        <f t="shared" ref="AD54:AD76" si="1">SUM(W54:AC54)</f>
        <v>159</v>
      </c>
      <c r="AE54" s="27">
        <v>48085031900</v>
      </c>
      <c r="AF54" s="27"/>
      <c r="AG54" s="27"/>
      <c r="AH54" s="27"/>
      <c r="AI54" s="27"/>
      <c r="AJ54" s="27"/>
      <c r="AK54" s="27"/>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row>
    <row r="55" spans="1:120" s="33" customFormat="1">
      <c r="A55" s="24">
        <v>18363</v>
      </c>
      <c r="B55" s="25" t="s">
        <v>242</v>
      </c>
      <c r="C55" s="25" t="s">
        <v>559</v>
      </c>
      <c r="D55" s="25" t="s">
        <v>13</v>
      </c>
      <c r="E55" s="27"/>
      <c r="F55" s="27">
        <v>75060</v>
      </c>
      <c r="G55" s="25" t="s">
        <v>15</v>
      </c>
      <c r="H55" s="27">
        <v>3</v>
      </c>
      <c r="I55" s="25" t="s">
        <v>10</v>
      </c>
      <c r="J55" s="25"/>
      <c r="K55" s="25"/>
      <c r="L55" s="27"/>
      <c r="M55" s="25" t="s">
        <v>277</v>
      </c>
      <c r="N55" s="25">
        <v>78</v>
      </c>
      <c r="O55" s="25">
        <v>4</v>
      </c>
      <c r="P55" s="25">
        <v>82</v>
      </c>
      <c r="Q55" s="25" t="s">
        <v>8</v>
      </c>
      <c r="R55" s="93">
        <v>1500000</v>
      </c>
      <c r="S55" s="94"/>
      <c r="T55" s="94" t="s">
        <v>275</v>
      </c>
      <c r="U55" s="25" t="s">
        <v>343</v>
      </c>
      <c r="V55" s="25" t="s">
        <v>404</v>
      </c>
      <c r="W55" s="27">
        <v>127</v>
      </c>
      <c r="X55" s="27">
        <v>0</v>
      </c>
      <c r="Y55" s="94">
        <v>17</v>
      </c>
      <c r="Z55" s="27">
        <v>4</v>
      </c>
      <c r="AA55" s="94">
        <v>8</v>
      </c>
      <c r="AB55" s="94">
        <v>4</v>
      </c>
      <c r="AC55" s="27">
        <v>0</v>
      </c>
      <c r="AD55" s="35">
        <f t="shared" si="1"/>
        <v>160</v>
      </c>
      <c r="AE55" s="27">
        <v>48113015305</v>
      </c>
      <c r="AF55" s="27"/>
      <c r="AG55" s="27"/>
      <c r="AH55" s="27"/>
      <c r="AI55" s="27"/>
      <c r="AJ55" s="27"/>
      <c r="AK55" s="27"/>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row>
    <row r="56" spans="1:120" s="33" customFormat="1">
      <c r="A56" s="24">
        <v>18361</v>
      </c>
      <c r="B56" s="25" t="s">
        <v>241</v>
      </c>
      <c r="C56" s="25" t="s">
        <v>472</v>
      </c>
      <c r="D56" s="25" t="s">
        <v>13</v>
      </c>
      <c r="E56" s="27"/>
      <c r="F56" s="27">
        <v>75061</v>
      </c>
      <c r="G56" s="25" t="s">
        <v>15</v>
      </c>
      <c r="H56" s="27">
        <v>3</v>
      </c>
      <c r="I56" s="25" t="s">
        <v>10</v>
      </c>
      <c r="J56" s="25"/>
      <c r="K56" s="25"/>
      <c r="L56" s="27"/>
      <c r="M56" s="25" t="s">
        <v>277</v>
      </c>
      <c r="N56" s="25">
        <v>50</v>
      </c>
      <c r="O56" s="25">
        <v>8</v>
      </c>
      <c r="P56" s="25">
        <v>58</v>
      </c>
      <c r="Q56" s="25" t="s">
        <v>323</v>
      </c>
      <c r="R56" s="93">
        <v>890850</v>
      </c>
      <c r="S56" s="94"/>
      <c r="T56" s="94" t="s">
        <v>275</v>
      </c>
      <c r="U56" s="25" t="s">
        <v>343</v>
      </c>
      <c r="V56" s="25" t="s">
        <v>404</v>
      </c>
      <c r="W56" s="27">
        <v>125</v>
      </c>
      <c r="X56" s="27">
        <v>0</v>
      </c>
      <c r="Y56" s="94">
        <v>17</v>
      </c>
      <c r="Z56" s="27">
        <v>4</v>
      </c>
      <c r="AA56" s="94">
        <v>8</v>
      </c>
      <c r="AB56" s="94">
        <v>4</v>
      </c>
      <c r="AC56" s="27">
        <v>0</v>
      </c>
      <c r="AD56" s="35">
        <f>SUM(W56:AC56)</f>
        <v>158</v>
      </c>
      <c r="AE56" s="27">
        <v>48113014501</v>
      </c>
      <c r="AF56" s="53">
        <v>5</v>
      </c>
      <c r="AG56" s="53">
        <v>7</v>
      </c>
      <c r="AH56" s="91">
        <v>5.2234500122390502E-3</v>
      </c>
      <c r="AI56" s="53">
        <v>8.6</v>
      </c>
      <c r="AJ56" s="91"/>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row>
    <row r="57" spans="1:120" s="33" customFormat="1">
      <c r="A57" s="24">
        <v>18000</v>
      </c>
      <c r="B57" s="25" t="s">
        <v>481</v>
      </c>
      <c r="C57" s="25" t="s">
        <v>587</v>
      </c>
      <c r="D57" s="25" t="s">
        <v>473</v>
      </c>
      <c r="E57" s="27"/>
      <c r="F57" s="27">
        <v>75042</v>
      </c>
      <c r="G57" s="25" t="s">
        <v>15</v>
      </c>
      <c r="H57" s="27">
        <v>3</v>
      </c>
      <c r="I57" s="25" t="s">
        <v>10</v>
      </c>
      <c r="J57" s="25"/>
      <c r="K57" s="25"/>
      <c r="L57" s="27" t="s">
        <v>275</v>
      </c>
      <c r="M57" s="25" t="s">
        <v>277</v>
      </c>
      <c r="N57" s="25">
        <v>94</v>
      </c>
      <c r="O57" s="25">
        <v>11</v>
      </c>
      <c r="P57" s="25">
        <v>105</v>
      </c>
      <c r="Q57" s="25" t="s">
        <v>323</v>
      </c>
      <c r="R57" s="93">
        <v>1500000</v>
      </c>
      <c r="S57" s="94" t="s">
        <v>275</v>
      </c>
      <c r="T57" s="94"/>
      <c r="U57" s="25" t="s">
        <v>345</v>
      </c>
      <c r="V57" s="25" t="s">
        <v>408</v>
      </c>
      <c r="W57" s="27">
        <v>118</v>
      </c>
      <c r="X57" s="27">
        <v>0</v>
      </c>
      <c r="Y57" s="94">
        <v>17</v>
      </c>
      <c r="Z57" s="27">
        <v>4</v>
      </c>
      <c r="AA57" s="94">
        <v>8</v>
      </c>
      <c r="AB57" s="94">
        <v>4</v>
      </c>
      <c r="AC57" s="27">
        <v>7</v>
      </c>
      <c r="AD57" s="35">
        <f t="shared" si="1"/>
        <v>158</v>
      </c>
      <c r="AE57" s="27">
        <v>48113018900</v>
      </c>
      <c r="AF57" s="53">
        <v>5</v>
      </c>
      <c r="AG57" s="53">
        <v>7</v>
      </c>
      <c r="AH57" s="28">
        <v>5.4949981427162503E-3</v>
      </c>
      <c r="AI57" s="53">
        <v>21.3</v>
      </c>
      <c r="AJ57" s="28"/>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row>
    <row r="58" spans="1:120" s="25" customFormat="1">
      <c r="A58" s="24">
        <v>18091</v>
      </c>
      <c r="B58" s="25" t="s">
        <v>482</v>
      </c>
      <c r="C58" s="25" t="s">
        <v>483</v>
      </c>
      <c r="D58" s="25" t="s">
        <v>14</v>
      </c>
      <c r="E58" s="27"/>
      <c r="F58" s="27">
        <v>75040</v>
      </c>
      <c r="G58" s="25" t="s">
        <v>15</v>
      </c>
      <c r="H58" s="27">
        <v>3</v>
      </c>
      <c r="I58" s="25" t="s">
        <v>10</v>
      </c>
      <c r="L58" s="27"/>
      <c r="M58" s="25" t="s">
        <v>277</v>
      </c>
      <c r="N58" s="25">
        <v>104</v>
      </c>
      <c r="O58" s="25">
        <v>16</v>
      </c>
      <c r="P58" s="25">
        <v>120</v>
      </c>
      <c r="Q58" s="25" t="s">
        <v>323</v>
      </c>
      <c r="R58" s="93">
        <v>1500000</v>
      </c>
      <c r="S58" s="94"/>
      <c r="T58" s="94" t="s">
        <v>275</v>
      </c>
      <c r="U58" s="25" t="s">
        <v>350</v>
      </c>
      <c r="V58" s="25" t="s">
        <v>412</v>
      </c>
      <c r="W58" s="27">
        <v>118</v>
      </c>
      <c r="X58" s="27">
        <v>0</v>
      </c>
      <c r="Y58" s="94">
        <v>17</v>
      </c>
      <c r="Z58" s="27">
        <v>4</v>
      </c>
      <c r="AA58" s="94">
        <v>8</v>
      </c>
      <c r="AB58" s="94">
        <v>4</v>
      </c>
      <c r="AC58" s="27">
        <v>7</v>
      </c>
      <c r="AD58" s="35">
        <f t="shared" si="1"/>
        <v>158</v>
      </c>
      <c r="AE58" s="27">
        <v>48113018105</v>
      </c>
      <c r="AF58" s="53">
        <v>5</v>
      </c>
      <c r="AG58" s="53">
        <v>7</v>
      </c>
      <c r="AH58" s="28">
        <v>5.4949981427162503E-3</v>
      </c>
      <c r="AI58" s="53">
        <v>22.7</v>
      </c>
      <c r="AJ58" s="28"/>
    </row>
    <row r="59" spans="1:120" s="25" customFormat="1">
      <c r="A59" s="24">
        <v>18269</v>
      </c>
      <c r="B59" s="25" t="s">
        <v>204</v>
      </c>
      <c r="C59" s="25" t="s">
        <v>470</v>
      </c>
      <c r="D59" s="25" t="s">
        <v>15</v>
      </c>
      <c r="E59" s="27"/>
      <c r="F59" s="27">
        <v>75201</v>
      </c>
      <c r="G59" s="25" t="s">
        <v>15</v>
      </c>
      <c r="H59" s="27">
        <v>3</v>
      </c>
      <c r="I59" s="25" t="s">
        <v>10</v>
      </c>
      <c r="L59" s="27"/>
      <c r="M59" s="25" t="s">
        <v>277</v>
      </c>
      <c r="N59" s="25">
        <v>105</v>
      </c>
      <c r="O59" s="25">
        <v>107</v>
      </c>
      <c r="P59" s="25">
        <v>212</v>
      </c>
      <c r="Q59" s="25" t="s">
        <v>8</v>
      </c>
      <c r="R59" s="93">
        <v>1500000</v>
      </c>
      <c r="S59" s="94"/>
      <c r="T59" s="94" t="s">
        <v>275</v>
      </c>
      <c r="U59" s="25" t="s">
        <v>344</v>
      </c>
      <c r="V59" s="25" t="s">
        <v>471</v>
      </c>
      <c r="W59" s="27">
        <v>125</v>
      </c>
      <c r="X59" s="27">
        <v>0</v>
      </c>
      <c r="Y59" s="94">
        <v>17</v>
      </c>
      <c r="Z59" s="27">
        <v>4</v>
      </c>
      <c r="AA59" s="94">
        <v>8</v>
      </c>
      <c r="AB59" s="94">
        <v>4</v>
      </c>
      <c r="AC59" s="27">
        <v>0</v>
      </c>
      <c r="AD59" s="35">
        <f t="shared" si="1"/>
        <v>158</v>
      </c>
      <c r="AE59" s="27">
        <v>48113001701</v>
      </c>
      <c r="AF59" s="53">
        <v>5</v>
      </c>
      <c r="AG59" s="53">
        <v>7</v>
      </c>
      <c r="AH59" s="28">
        <v>1.5831831507875101E-2</v>
      </c>
      <c r="AI59" s="53">
        <v>4.9000000000000004</v>
      </c>
      <c r="AJ59" s="28"/>
    </row>
    <row r="60" spans="1:120" s="33" customFormat="1" ht="14.25" customHeight="1" collapsed="1">
      <c r="A60" s="24">
        <v>18002</v>
      </c>
      <c r="B60" s="25" t="s">
        <v>19</v>
      </c>
      <c r="C60" s="25" t="s">
        <v>584</v>
      </c>
      <c r="D60" s="25" t="s">
        <v>473</v>
      </c>
      <c r="E60" s="27"/>
      <c r="F60" s="27">
        <v>75040</v>
      </c>
      <c r="G60" s="25" t="s">
        <v>15</v>
      </c>
      <c r="H60" s="27">
        <v>3</v>
      </c>
      <c r="I60" s="25" t="s">
        <v>10</v>
      </c>
      <c r="J60" s="25"/>
      <c r="K60" s="25"/>
      <c r="L60" s="27" t="s">
        <v>275</v>
      </c>
      <c r="M60" s="25" t="s">
        <v>277</v>
      </c>
      <c r="N60" s="25">
        <v>104</v>
      </c>
      <c r="O60" s="25">
        <v>12</v>
      </c>
      <c r="P60" s="25">
        <v>116</v>
      </c>
      <c r="Q60" s="25" t="s">
        <v>323</v>
      </c>
      <c r="R60" s="96">
        <v>1500000</v>
      </c>
      <c r="S60" s="97" t="s">
        <v>275</v>
      </c>
      <c r="T60" s="97"/>
      <c r="U60" s="87" t="s">
        <v>345</v>
      </c>
      <c r="V60" s="87" t="s">
        <v>408</v>
      </c>
      <c r="W60" s="98">
        <v>122</v>
      </c>
      <c r="X60" s="98">
        <v>0</v>
      </c>
      <c r="Y60" s="97">
        <v>17</v>
      </c>
      <c r="Z60" s="98">
        <v>4</v>
      </c>
      <c r="AA60" s="97">
        <v>8</v>
      </c>
      <c r="AB60" s="97">
        <v>4</v>
      </c>
      <c r="AC60" s="98">
        <v>0</v>
      </c>
      <c r="AD60" s="99">
        <f t="shared" ref="AD60:AD64" si="2">SUM(W60:AC60)</f>
        <v>155</v>
      </c>
      <c r="AE60" s="98">
        <v>48113018121</v>
      </c>
      <c r="AF60" s="26">
        <v>5</v>
      </c>
      <c r="AG60" s="26">
        <v>7</v>
      </c>
      <c r="AH60" s="122">
        <v>5.4949981427162503E-3</v>
      </c>
      <c r="AI60" s="26">
        <v>11.6</v>
      </c>
      <c r="AJ60" s="122"/>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row>
    <row r="61" spans="1:120" s="25" customFormat="1">
      <c r="A61" s="24">
        <v>18368</v>
      </c>
      <c r="B61" s="25" t="s">
        <v>243</v>
      </c>
      <c r="C61" s="25" t="s">
        <v>553</v>
      </c>
      <c r="D61" s="25" t="s">
        <v>14</v>
      </c>
      <c r="E61" s="27"/>
      <c r="F61" s="27">
        <v>75041</v>
      </c>
      <c r="G61" s="25" t="s">
        <v>15</v>
      </c>
      <c r="H61" s="27">
        <v>3</v>
      </c>
      <c r="I61" s="25" t="s">
        <v>10</v>
      </c>
      <c r="L61" s="27"/>
      <c r="M61" s="25" t="s">
        <v>277</v>
      </c>
      <c r="N61" s="25">
        <v>81</v>
      </c>
      <c r="O61" s="25">
        <v>27</v>
      </c>
      <c r="P61" s="25">
        <v>108</v>
      </c>
      <c r="Q61" s="25" t="s">
        <v>8</v>
      </c>
      <c r="R61" s="93">
        <v>1500000</v>
      </c>
      <c r="S61" s="94"/>
      <c r="T61" s="94" t="s">
        <v>275</v>
      </c>
      <c r="U61" s="25" t="s">
        <v>339</v>
      </c>
      <c r="V61" s="25" t="s">
        <v>404</v>
      </c>
      <c r="W61" s="27">
        <v>122</v>
      </c>
      <c r="X61" s="27">
        <v>0</v>
      </c>
      <c r="Y61" s="94">
        <v>17</v>
      </c>
      <c r="Z61" s="27">
        <v>4</v>
      </c>
      <c r="AA61" s="94">
        <v>8</v>
      </c>
      <c r="AB61" s="94">
        <v>4</v>
      </c>
      <c r="AC61" s="27">
        <v>0</v>
      </c>
      <c r="AD61" s="95">
        <f t="shared" si="2"/>
        <v>155</v>
      </c>
      <c r="AE61" s="27">
        <v>48113018110</v>
      </c>
      <c r="AF61" s="22">
        <v>0</v>
      </c>
      <c r="AG61" s="22">
        <v>7</v>
      </c>
      <c r="AH61" s="28">
        <v>5.4949981427162503E-3</v>
      </c>
      <c r="AI61" s="27">
        <v>4.5999999999999996</v>
      </c>
      <c r="AJ61" s="28"/>
    </row>
    <row r="62" spans="1:120" s="25" customFormat="1">
      <c r="A62" s="24">
        <v>18376</v>
      </c>
      <c r="B62" s="25" t="s">
        <v>256</v>
      </c>
      <c r="C62" s="25" t="s">
        <v>554</v>
      </c>
      <c r="D62" s="25" t="s">
        <v>14</v>
      </c>
      <c r="E62" s="27"/>
      <c r="F62" s="27">
        <v>75043</v>
      </c>
      <c r="G62" s="25" t="s">
        <v>15</v>
      </c>
      <c r="H62" s="27">
        <v>3</v>
      </c>
      <c r="I62" s="25" t="s">
        <v>10</v>
      </c>
      <c r="L62" s="27"/>
      <c r="M62" s="25" t="s">
        <v>277</v>
      </c>
      <c r="N62" s="25">
        <v>90</v>
      </c>
      <c r="O62" s="25">
        <v>54</v>
      </c>
      <c r="P62" s="25">
        <v>144</v>
      </c>
      <c r="Q62" s="25" t="s">
        <v>8</v>
      </c>
      <c r="R62" s="93">
        <v>1500000</v>
      </c>
      <c r="S62" s="94"/>
      <c r="T62" s="94" t="s">
        <v>275</v>
      </c>
      <c r="U62" s="25" t="s">
        <v>475</v>
      </c>
      <c r="V62" s="25" t="s">
        <v>404</v>
      </c>
      <c r="W62" s="27">
        <v>122</v>
      </c>
      <c r="X62" s="27">
        <v>0</v>
      </c>
      <c r="Y62" s="94">
        <v>17</v>
      </c>
      <c r="Z62" s="27">
        <v>4</v>
      </c>
      <c r="AA62" s="94">
        <v>8</v>
      </c>
      <c r="AB62" s="94">
        <v>4</v>
      </c>
      <c r="AC62" s="27">
        <v>0</v>
      </c>
      <c r="AD62" s="95">
        <f t="shared" si="2"/>
        <v>155</v>
      </c>
      <c r="AE62" s="27">
        <v>48113018137</v>
      </c>
      <c r="AF62" s="22">
        <v>0</v>
      </c>
      <c r="AG62" s="22">
        <v>7</v>
      </c>
      <c r="AH62" s="28">
        <v>5.4949981427162503E-3</v>
      </c>
      <c r="AI62" s="27">
        <v>7</v>
      </c>
      <c r="AJ62" s="28"/>
    </row>
    <row r="63" spans="1:120" s="25" customFormat="1">
      <c r="A63" s="24">
        <v>18214</v>
      </c>
      <c r="B63" s="25" t="s">
        <v>163</v>
      </c>
      <c r="C63" s="25" t="s">
        <v>585</v>
      </c>
      <c r="D63" s="25" t="s">
        <v>474</v>
      </c>
      <c r="E63" s="27"/>
      <c r="F63" s="27">
        <v>75052</v>
      </c>
      <c r="G63" s="25" t="s">
        <v>15</v>
      </c>
      <c r="H63" s="27">
        <v>3</v>
      </c>
      <c r="I63" s="25" t="s">
        <v>10</v>
      </c>
      <c r="L63" s="27"/>
      <c r="M63" s="25" t="s">
        <v>277</v>
      </c>
      <c r="N63" s="25">
        <v>61</v>
      </c>
      <c r="O63" s="25">
        <v>32</v>
      </c>
      <c r="P63" s="25">
        <v>93</v>
      </c>
      <c r="Q63" s="25" t="s">
        <v>323</v>
      </c>
      <c r="R63" s="96">
        <v>1009000</v>
      </c>
      <c r="S63" s="97"/>
      <c r="T63" s="97" t="s">
        <v>275</v>
      </c>
      <c r="U63" s="87" t="s">
        <v>347</v>
      </c>
      <c r="V63" s="87" t="s">
        <v>410</v>
      </c>
      <c r="W63" s="98">
        <v>122</v>
      </c>
      <c r="X63" s="98">
        <v>0</v>
      </c>
      <c r="Y63" s="97">
        <v>17</v>
      </c>
      <c r="Z63" s="98">
        <v>4</v>
      </c>
      <c r="AA63" s="97">
        <v>8</v>
      </c>
      <c r="AB63" s="97">
        <v>4</v>
      </c>
      <c r="AC63" s="98">
        <v>0</v>
      </c>
      <c r="AD63" s="99">
        <f t="shared" si="2"/>
        <v>155</v>
      </c>
      <c r="AE63" s="98">
        <v>48113016412</v>
      </c>
      <c r="AF63" s="26">
        <v>0</v>
      </c>
      <c r="AG63" s="26">
        <v>7</v>
      </c>
      <c r="AH63" s="122">
        <v>7.6566757493187997E-3</v>
      </c>
      <c r="AI63" s="98">
        <v>3</v>
      </c>
      <c r="AJ63" s="122"/>
      <c r="DP63" s="33"/>
    </row>
    <row r="64" spans="1:120" s="33" customFormat="1">
      <c r="A64" s="24">
        <v>18204</v>
      </c>
      <c r="B64" s="25" t="s">
        <v>158</v>
      </c>
      <c r="C64" s="25" t="s">
        <v>552</v>
      </c>
      <c r="D64" s="25" t="s">
        <v>15</v>
      </c>
      <c r="E64" s="27"/>
      <c r="F64" s="27">
        <v>75249</v>
      </c>
      <c r="G64" s="25" t="s">
        <v>15</v>
      </c>
      <c r="H64" s="27">
        <v>3</v>
      </c>
      <c r="I64" s="25" t="s">
        <v>10</v>
      </c>
      <c r="J64" s="25"/>
      <c r="K64" s="25"/>
      <c r="L64" s="27"/>
      <c r="M64" s="25" t="s">
        <v>277</v>
      </c>
      <c r="N64" s="25">
        <v>100</v>
      </c>
      <c r="O64" s="25">
        <v>0</v>
      </c>
      <c r="P64" s="25">
        <v>100</v>
      </c>
      <c r="Q64" s="25" t="s">
        <v>323</v>
      </c>
      <c r="R64" s="96">
        <v>1500000</v>
      </c>
      <c r="S64" s="97"/>
      <c r="T64" s="97" t="s">
        <v>275</v>
      </c>
      <c r="U64" s="87" t="s">
        <v>346</v>
      </c>
      <c r="V64" s="87" t="s">
        <v>409</v>
      </c>
      <c r="W64" s="98">
        <v>122</v>
      </c>
      <c r="X64" s="98">
        <v>0</v>
      </c>
      <c r="Y64" s="97">
        <v>17</v>
      </c>
      <c r="Z64" s="98">
        <v>4</v>
      </c>
      <c r="AA64" s="97">
        <v>8</v>
      </c>
      <c r="AB64" s="97">
        <v>4</v>
      </c>
      <c r="AC64" s="98">
        <v>0</v>
      </c>
      <c r="AD64" s="99">
        <f t="shared" si="2"/>
        <v>155</v>
      </c>
      <c r="AE64" s="98">
        <v>48113016510</v>
      </c>
      <c r="AF64" s="26">
        <v>0</v>
      </c>
      <c r="AG64" s="26">
        <v>7</v>
      </c>
      <c r="AH64" s="122">
        <v>1.5831831507875101E-2</v>
      </c>
      <c r="AI64" s="98">
        <v>9.1</v>
      </c>
      <c r="AJ64" s="122"/>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row>
    <row r="65" spans="1:120" s="33" customFormat="1" ht="14.25" customHeight="1" collapsed="1">
      <c r="A65" s="24">
        <v>18024</v>
      </c>
      <c r="B65" s="25" t="s">
        <v>47</v>
      </c>
      <c r="C65" s="25" t="s">
        <v>558</v>
      </c>
      <c r="D65" s="25" t="s">
        <v>48</v>
      </c>
      <c r="E65" s="27"/>
      <c r="F65" s="27">
        <v>75009</v>
      </c>
      <c r="G65" s="25" t="s">
        <v>23</v>
      </c>
      <c r="H65" s="27">
        <v>3</v>
      </c>
      <c r="I65" s="25" t="s">
        <v>10</v>
      </c>
      <c r="J65" s="25"/>
      <c r="K65" s="25"/>
      <c r="L65" s="27"/>
      <c r="M65" s="25" t="s">
        <v>277</v>
      </c>
      <c r="N65" s="25">
        <v>97</v>
      </c>
      <c r="O65" s="25">
        <v>23</v>
      </c>
      <c r="P65" s="25">
        <v>120</v>
      </c>
      <c r="Q65" s="25" t="s">
        <v>323</v>
      </c>
      <c r="R65" s="96">
        <v>1500000</v>
      </c>
      <c r="S65" s="97"/>
      <c r="T65" s="97" t="s">
        <v>275</v>
      </c>
      <c r="U65" s="87" t="s">
        <v>340</v>
      </c>
      <c r="V65" s="87" t="s">
        <v>405</v>
      </c>
      <c r="W65" s="98">
        <v>120</v>
      </c>
      <c r="X65" s="98">
        <v>0</v>
      </c>
      <c r="Y65" s="97">
        <v>17</v>
      </c>
      <c r="Z65" s="98">
        <v>4</v>
      </c>
      <c r="AA65" s="97">
        <v>8</v>
      </c>
      <c r="AB65" s="97">
        <v>4</v>
      </c>
      <c r="AC65" s="98">
        <v>0</v>
      </c>
      <c r="AD65" s="99">
        <f t="shared" si="1"/>
        <v>153</v>
      </c>
      <c r="AE65" s="98">
        <v>48085030305</v>
      </c>
      <c r="AF65" s="52">
        <v>0</v>
      </c>
      <c r="AG65" s="52">
        <v>7</v>
      </c>
      <c r="AH65" s="52">
        <v>0</v>
      </c>
      <c r="AI65" s="52">
        <v>12</v>
      </c>
      <c r="AJ65" s="52"/>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row>
    <row r="66" spans="1:120" s="25" customFormat="1">
      <c r="A66" s="24">
        <v>18298</v>
      </c>
      <c r="B66" s="25" t="s">
        <v>216</v>
      </c>
      <c r="C66" s="25" t="s">
        <v>555</v>
      </c>
      <c r="D66" s="25" t="s">
        <v>217</v>
      </c>
      <c r="E66" s="27"/>
      <c r="F66" s="27">
        <v>75098</v>
      </c>
      <c r="G66" s="25" t="s">
        <v>205</v>
      </c>
      <c r="H66" s="27">
        <v>3</v>
      </c>
      <c r="I66" s="25" t="s">
        <v>10</v>
      </c>
      <c r="L66" s="27"/>
      <c r="M66" s="25" t="s">
        <v>277</v>
      </c>
      <c r="N66" s="25">
        <v>120</v>
      </c>
      <c r="O66" s="25">
        <v>8</v>
      </c>
      <c r="P66" s="25">
        <v>128</v>
      </c>
      <c r="Q66" s="25" t="s">
        <v>323</v>
      </c>
      <c r="R66" s="96">
        <v>1500000</v>
      </c>
      <c r="S66" s="97"/>
      <c r="T66" s="97" t="s">
        <v>275</v>
      </c>
      <c r="U66" s="87" t="s">
        <v>476</v>
      </c>
      <c r="V66" s="87" t="s">
        <v>477</v>
      </c>
      <c r="W66" s="98">
        <v>120</v>
      </c>
      <c r="X66" s="98">
        <v>0</v>
      </c>
      <c r="Y66" s="97">
        <v>17</v>
      </c>
      <c r="Z66" s="98">
        <v>4</v>
      </c>
      <c r="AA66" s="97">
        <v>8</v>
      </c>
      <c r="AB66" s="97">
        <v>4</v>
      </c>
      <c r="AC66" s="98">
        <v>0</v>
      </c>
      <c r="AD66" s="99">
        <f>SUM(W66:AC66)</f>
        <v>153</v>
      </c>
      <c r="AE66" s="98">
        <v>48397040102</v>
      </c>
      <c r="AF66" s="52">
        <v>0</v>
      </c>
      <c r="AG66" s="52">
        <v>7</v>
      </c>
      <c r="AH66" s="123">
        <v>2.0242459683767798E-3</v>
      </c>
      <c r="AI66" s="52">
        <v>4.8</v>
      </c>
      <c r="AJ66" s="123"/>
    </row>
    <row r="67" spans="1:120" s="33" customFormat="1">
      <c r="A67" s="24">
        <v>18087</v>
      </c>
      <c r="B67" s="25" t="s">
        <v>105</v>
      </c>
      <c r="C67" s="25" t="s">
        <v>106</v>
      </c>
      <c r="D67" s="25" t="s">
        <v>107</v>
      </c>
      <c r="E67" s="27"/>
      <c r="F67" s="27">
        <v>75088</v>
      </c>
      <c r="G67" s="25" t="s">
        <v>15</v>
      </c>
      <c r="H67" s="27">
        <v>3</v>
      </c>
      <c r="I67" s="25" t="s">
        <v>10</v>
      </c>
      <c r="J67" s="25"/>
      <c r="K67" s="25"/>
      <c r="L67" s="27"/>
      <c r="M67" s="25" t="s">
        <v>277</v>
      </c>
      <c r="N67" s="25">
        <v>76</v>
      </c>
      <c r="O67" s="25">
        <v>0</v>
      </c>
      <c r="P67" s="25">
        <v>76</v>
      </c>
      <c r="Q67" s="25" t="s">
        <v>8</v>
      </c>
      <c r="R67" s="93">
        <v>1500000</v>
      </c>
      <c r="S67" s="94"/>
      <c r="T67" s="94"/>
      <c r="U67" s="25" t="s">
        <v>348</v>
      </c>
      <c r="V67" s="25" t="s">
        <v>478</v>
      </c>
      <c r="W67" s="27">
        <v>120</v>
      </c>
      <c r="X67" s="27">
        <v>0</v>
      </c>
      <c r="Y67" s="94">
        <v>17</v>
      </c>
      <c r="Z67" s="27">
        <v>4</v>
      </c>
      <c r="AA67" s="94">
        <v>8</v>
      </c>
      <c r="AB67" s="94">
        <v>4</v>
      </c>
      <c r="AC67" s="27">
        <v>0</v>
      </c>
      <c r="AD67" s="35">
        <f t="shared" si="1"/>
        <v>153</v>
      </c>
      <c r="AE67" s="27">
        <v>48113018133</v>
      </c>
      <c r="AF67" s="51">
        <v>0</v>
      </c>
      <c r="AG67" s="51">
        <v>7</v>
      </c>
      <c r="AH67" s="43">
        <v>2.3672293124742702E-3</v>
      </c>
      <c r="AI67" s="51">
        <v>6.3</v>
      </c>
      <c r="AJ67" s="43"/>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row>
    <row r="68" spans="1:120" s="25" customFormat="1">
      <c r="A68" s="24">
        <v>18263</v>
      </c>
      <c r="B68" s="25" t="s">
        <v>197</v>
      </c>
      <c r="C68" s="25" t="s">
        <v>556</v>
      </c>
      <c r="D68" s="25" t="s">
        <v>198</v>
      </c>
      <c r="E68" s="27"/>
      <c r="F68" s="27">
        <v>75071</v>
      </c>
      <c r="G68" s="25" t="s">
        <v>23</v>
      </c>
      <c r="H68" s="27">
        <v>3</v>
      </c>
      <c r="I68" s="25" t="s">
        <v>10</v>
      </c>
      <c r="L68" s="27"/>
      <c r="M68" s="25" t="s">
        <v>277</v>
      </c>
      <c r="N68" s="25">
        <v>108</v>
      </c>
      <c r="O68" s="25">
        <v>71</v>
      </c>
      <c r="P68" s="25">
        <v>179</v>
      </c>
      <c r="Q68" s="25" t="s">
        <v>8</v>
      </c>
      <c r="R68" s="93">
        <v>1500000</v>
      </c>
      <c r="S68" s="94"/>
      <c r="T68" s="94" t="s">
        <v>275</v>
      </c>
      <c r="U68" s="25" t="s">
        <v>349</v>
      </c>
      <c r="V68" s="25" t="s">
        <v>411</v>
      </c>
      <c r="W68" s="27">
        <v>120</v>
      </c>
      <c r="X68" s="27">
        <v>0</v>
      </c>
      <c r="Y68" s="94">
        <v>17</v>
      </c>
      <c r="Z68" s="27">
        <v>4</v>
      </c>
      <c r="AA68" s="94">
        <v>8</v>
      </c>
      <c r="AB68" s="94">
        <v>4</v>
      </c>
      <c r="AC68" s="27">
        <v>0</v>
      </c>
      <c r="AD68" s="35">
        <f t="shared" si="1"/>
        <v>153</v>
      </c>
      <c r="AE68" s="27">
        <v>48085030305</v>
      </c>
      <c r="AF68" s="51">
        <v>0</v>
      </c>
      <c r="AG68" s="51">
        <v>7</v>
      </c>
      <c r="AH68" s="43">
        <v>1.3874080392365901E-2</v>
      </c>
      <c r="AI68" s="51">
        <v>12</v>
      </c>
      <c r="AJ68" s="43"/>
      <c r="DP68" s="33"/>
    </row>
    <row r="69" spans="1:120" s="25" customFormat="1">
      <c r="A69" s="24">
        <v>18264</v>
      </c>
      <c r="B69" s="25" t="s">
        <v>199</v>
      </c>
      <c r="C69" s="25" t="s">
        <v>556</v>
      </c>
      <c r="D69" s="25" t="s">
        <v>198</v>
      </c>
      <c r="E69" s="27"/>
      <c r="F69" s="27">
        <v>75071</v>
      </c>
      <c r="G69" s="25" t="s">
        <v>23</v>
      </c>
      <c r="H69" s="27">
        <v>3</v>
      </c>
      <c r="I69" s="25" t="s">
        <v>10</v>
      </c>
      <c r="L69" s="27"/>
      <c r="M69" s="25" t="s">
        <v>277</v>
      </c>
      <c r="N69" s="25">
        <v>114</v>
      </c>
      <c r="O69" s="25">
        <v>60</v>
      </c>
      <c r="P69" s="25">
        <v>174</v>
      </c>
      <c r="Q69" s="25" t="s">
        <v>323</v>
      </c>
      <c r="R69" s="96">
        <v>1500000</v>
      </c>
      <c r="S69" s="97"/>
      <c r="T69" s="97"/>
      <c r="U69" s="87" t="s">
        <v>349</v>
      </c>
      <c r="V69" s="87" t="s">
        <v>411</v>
      </c>
      <c r="W69" s="98">
        <v>120</v>
      </c>
      <c r="X69" s="98">
        <v>0</v>
      </c>
      <c r="Y69" s="97">
        <v>17</v>
      </c>
      <c r="Z69" s="98">
        <v>4</v>
      </c>
      <c r="AA69" s="97">
        <v>8</v>
      </c>
      <c r="AB69" s="97">
        <v>4</v>
      </c>
      <c r="AC69" s="98">
        <v>0</v>
      </c>
      <c r="AD69" s="99">
        <f t="shared" si="1"/>
        <v>153</v>
      </c>
      <c r="AE69" s="98">
        <v>48085030305</v>
      </c>
      <c r="AF69" s="52">
        <v>0</v>
      </c>
      <c r="AG69" s="52">
        <v>7</v>
      </c>
      <c r="AH69" s="123">
        <v>1.3874080392365901E-2</v>
      </c>
      <c r="AI69" s="52">
        <v>12</v>
      </c>
      <c r="AJ69" s="123"/>
      <c r="DP69" s="33"/>
    </row>
    <row r="70" spans="1:120" s="25" customFormat="1">
      <c r="A70" s="24">
        <v>18220</v>
      </c>
      <c r="B70" s="25" t="s">
        <v>167</v>
      </c>
      <c r="C70" s="25" t="s">
        <v>589</v>
      </c>
      <c r="D70" s="25" t="s">
        <v>168</v>
      </c>
      <c r="E70" s="27"/>
      <c r="F70" s="27">
        <v>75165</v>
      </c>
      <c r="G70" s="25" t="s">
        <v>123</v>
      </c>
      <c r="H70" s="27">
        <v>3</v>
      </c>
      <c r="I70" s="25" t="s">
        <v>10</v>
      </c>
      <c r="L70" s="27"/>
      <c r="M70" s="25" t="s">
        <v>277</v>
      </c>
      <c r="N70" s="25">
        <v>107</v>
      </c>
      <c r="O70" s="25">
        <v>73</v>
      </c>
      <c r="P70" s="25">
        <v>180</v>
      </c>
      <c r="Q70" s="25" t="s">
        <v>323</v>
      </c>
      <c r="R70" s="96">
        <v>1500000</v>
      </c>
      <c r="S70" s="97"/>
      <c r="T70" s="97" t="s">
        <v>275</v>
      </c>
      <c r="U70" s="87" t="s">
        <v>347</v>
      </c>
      <c r="V70" s="87" t="s">
        <v>410</v>
      </c>
      <c r="W70" s="98">
        <v>120</v>
      </c>
      <c r="X70" s="98">
        <v>0</v>
      </c>
      <c r="Y70" s="97">
        <v>17</v>
      </c>
      <c r="Z70" s="98">
        <v>4</v>
      </c>
      <c r="AA70" s="97">
        <v>8</v>
      </c>
      <c r="AB70" s="97">
        <v>4</v>
      </c>
      <c r="AC70" s="98">
        <v>0</v>
      </c>
      <c r="AD70" s="99">
        <f>SUM(W70:AC70)</f>
        <v>153</v>
      </c>
      <c r="AE70" s="98">
        <v>48139060300</v>
      </c>
      <c r="AF70" s="52">
        <v>0</v>
      </c>
      <c r="AG70" s="52">
        <v>7</v>
      </c>
      <c r="AH70" s="123">
        <v>1.7728933115001899E-2</v>
      </c>
      <c r="AI70" s="52">
        <v>17.399999999999999</v>
      </c>
      <c r="AJ70" s="123"/>
      <c r="DP70" s="33"/>
    </row>
    <row r="71" spans="1:120" s="25" customFormat="1">
      <c r="A71" s="24">
        <v>18018</v>
      </c>
      <c r="B71" s="25" t="s">
        <v>39</v>
      </c>
      <c r="C71" s="25" t="s">
        <v>588</v>
      </c>
      <c r="D71" s="25" t="s">
        <v>40</v>
      </c>
      <c r="E71" s="27"/>
      <c r="F71" s="27">
        <v>76105</v>
      </c>
      <c r="G71" s="25" t="s">
        <v>37</v>
      </c>
      <c r="H71" s="27">
        <v>3</v>
      </c>
      <c r="I71" s="25" t="s">
        <v>10</v>
      </c>
      <c r="L71" s="27"/>
      <c r="M71" s="25" t="s">
        <v>277</v>
      </c>
      <c r="N71" s="25">
        <v>96</v>
      </c>
      <c r="O71" s="25">
        <v>24</v>
      </c>
      <c r="P71" s="25">
        <v>120</v>
      </c>
      <c r="Q71" s="25" t="s">
        <v>323</v>
      </c>
      <c r="R71" s="96">
        <v>1500000</v>
      </c>
      <c r="S71" s="97"/>
      <c r="T71" s="97" t="s">
        <v>275</v>
      </c>
      <c r="U71" s="87" t="s">
        <v>353</v>
      </c>
      <c r="V71" s="87" t="s">
        <v>414</v>
      </c>
      <c r="W71" s="98">
        <v>105</v>
      </c>
      <c r="X71" s="98">
        <v>0</v>
      </c>
      <c r="Y71" s="97">
        <v>17</v>
      </c>
      <c r="Z71" s="98">
        <v>4</v>
      </c>
      <c r="AA71" s="97">
        <v>8</v>
      </c>
      <c r="AB71" s="97">
        <v>4</v>
      </c>
      <c r="AC71" s="98">
        <v>7</v>
      </c>
      <c r="AD71" s="99">
        <f t="shared" si="1"/>
        <v>145</v>
      </c>
      <c r="AE71" s="98">
        <v>48439104604</v>
      </c>
      <c r="AF71" s="98"/>
      <c r="AG71" s="98"/>
      <c r="AH71" s="98"/>
      <c r="AI71" s="98"/>
      <c r="AJ71" s="98"/>
      <c r="DP71" s="33"/>
    </row>
    <row r="72" spans="1:120" s="25" customFormat="1">
      <c r="A72" s="24">
        <v>18221</v>
      </c>
      <c r="B72" s="25" t="s">
        <v>169</v>
      </c>
      <c r="C72" s="25" t="s">
        <v>586</v>
      </c>
      <c r="D72" s="25" t="s">
        <v>22</v>
      </c>
      <c r="E72" s="27"/>
      <c r="F72" s="27">
        <v>75407</v>
      </c>
      <c r="G72" s="25" t="s">
        <v>23</v>
      </c>
      <c r="H72" s="27">
        <v>3</v>
      </c>
      <c r="I72" s="25" t="s">
        <v>10</v>
      </c>
      <c r="L72" s="27"/>
      <c r="M72" s="25" t="s">
        <v>277</v>
      </c>
      <c r="N72" s="25">
        <v>107</v>
      </c>
      <c r="O72" s="25">
        <v>81</v>
      </c>
      <c r="P72" s="25">
        <v>188</v>
      </c>
      <c r="Q72" s="25" t="s">
        <v>8</v>
      </c>
      <c r="R72" s="93">
        <v>1500000</v>
      </c>
      <c r="S72" s="94"/>
      <c r="T72" s="94"/>
      <c r="U72" s="25" t="s">
        <v>479</v>
      </c>
      <c r="V72" s="25" t="s">
        <v>480</v>
      </c>
      <c r="W72" s="27">
        <v>119</v>
      </c>
      <c r="X72" s="27">
        <v>0</v>
      </c>
      <c r="Y72" s="94">
        <v>17</v>
      </c>
      <c r="Z72" s="27">
        <v>4</v>
      </c>
      <c r="AA72" s="94">
        <v>0</v>
      </c>
      <c r="AB72" s="94">
        <v>4</v>
      </c>
      <c r="AC72" s="27">
        <v>0</v>
      </c>
      <c r="AD72" s="35">
        <f t="shared" si="1"/>
        <v>144</v>
      </c>
      <c r="AE72" s="27">
        <v>48085031004</v>
      </c>
      <c r="AF72" s="27"/>
      <c r="AG72" s="27"/>
      <c r="AH72" s="27"/>
      <c r="AI72" s="27"/>
      <c r="AJ72" s="27"/>
      <c r="DP72" s="33"/>
    </row>
    <row r="73" spans="1:120" s="25" customFormat="1">
      <c r="A73" s="24">
        <v>18067</v>
      </c>
      <c r="B73" s="25" t="s">
        <v>94</v>
      </c>
      <c r="C73" s="25" t="s">
        <v>295</v>
      </c>
      <c r="D73" s="25" t="s">
        <v>95</v>
      </c>
      <c r="E73" s="27"/>
      <c r="F73" s="27">
        <v>76036</v>
      </c>
      <c r="G73" s="25" t="s">
        <v>37</v>
      </c>
      <c r="H73" s="27">
        <v>3</v>
      </c>
      <c r="I73" s="25" t="s">
        <v>10</v>
      </c>
      <c r="L73" s="27"/>
      <c r="M73" s="25" t="s">
        <v>277</v>
      </c>
      <c r="N73" s="25">
        <v>90</v>
      </c>
      <c r="O73" s="25">
        <v>30</v>
      </c>
      <c r="P73" s="25">
        <v>120</v>
      </c>
      <c r="Q73" s="25" t="s">
        <v>8</v>
      </c>
      <c r="R73" s="93">
        <v>1500000</v>
      </c>
      <c r="S73" s="94"/>
      <c r="T73" s="94" t="s">
        <v>275</v>
      </c>
      <c r="U73" s="25" t="s">
        <v>340</v>
      </c>
      <c r="V73" s="25" t="s">
        <v>405</v>
      </c>
      <c r="W73" s="27">
        <v>110</v>
      </c>
      <c r="X73" s="27">
        <v>0</v>
      </c>
      <c r="Y73" s="94">
        <v>17</v>
      </c>
      <c r="Z73" s="27">
        <v>4</v>
      </c>
      <c r="AA73" s="94">
        <v>8</v>
      </c>
      <c r="AB73" s="94">
        <v>4</v>
      </c>
      <c r="AC73" s="27">
        <v>0</v>
      </c>
      <c r="AD73" s="35">
        <f t="shared" si="1"/>
        <v>143</v>
      </c>
      <c r="AE73" s="27">
        <v>48439111008</v>
      </c>
      <c r="AF73" s="51">
        <v>0</v>
      </c>
      <c r="AG73" s="51">
        <v>7</v>
      </c>
      <c r="AH73" s="43">
        <v>3.66868914914632E-3</v>
      </c>
      <c r="AI73" s="51">
        <v>15.6</v>
      </c>
      <c r="AJ73" s="43"/>
    </row>
    <row r="74" spans="1:120" s="25" customFormat="1">
      <c r="A74" s="24">
        <v>18068</v>
      </c>
      <c r="B74" s="25" t="s">
        <v>96</v>
      </c>
      <c r="C74" s="25" t="s">
        <v>296</v>
      </c>
      <c r="D74" s="25" t="s">
        <v>97</v>
      </c>
      <c r="E74" s="27"/>
      <c r="F74" s="27">
        <v>76210</v>
      </c>
      <c r="G74" s="25" t="s">
        <v>97</v>
      </c>
      <c r="H74" s="27">
        <v>3</v>
      </c>
      <c r="I74" s="25" t="s">
        <v>10</v>
      </c>
      <c r="L74" s="27"/>
      <c r="M74" s="25" t="s">
        <v>277</v>
      </c>
      <c r="N74" s="25">
        <v>90</v>
      </c>
      <c r="O74" s="25">
        <v>30</v>
      </c>
      <c r="P74" s="25">
        <v>120</v>
      </c>
      <c r="Q74" s="25" t="s">
        <v>8</v>
      </c>
      <c r="R74" s="93">
        <v>1500000</v>
      </c>
      <c r="S74" s="94"/>
      <c r="T74" s="94" t="s">
        <v>275</v>
      </c>
      <c r="U74" s="25" t="s">
        <v>340</v>
      </c>
      <c r="V74" s="25" t="s">
        <v>405</v>
      </c>
      <c r="W74" s="27">
        <v>110</v>
      </c>
      <c r="X74" s="27">
        <v>0</v>
      </c>
      <c r="Y74" s="94">
        <v>17</v>
      </c>
      <c r="Z74" s="27">
        <v>4</v>
      </c>
      <c r="AA74" s="94">
        <v>8</v>
      </c>
      <c r="AB74" s="94">
        <v>4</v>
      </c>
      <c r="AC74" s="27">
        <v>0</v>
      </c>
      <c r="AD74" s="35">
        <f t="shared" si="1"/>
        <v>143</v>
      </c>
      <c r="AE74" s="27">
        <v>48121021406</v>
      </c>
      <c r="AF74" s="51">
        <v>0</v>
      </c>
      <c r="AG74" s="51">
        <v>7</v>
      </c>
      <c r="AH74" s="43">
        <v>1.78869677255158E-2</v>
      </c>
      <c r="AI74" s="51">
        <v>2.5</v>
      </c>
      <c r="AJ74" s="43"/>
      <c r="DP74" s="33"/>
    </row>
    <row r="75" spans="1:120" s="25" customFormat="1">
      <c r="A75" s="24">
        <v>18064</v>
      </c>
      <c r="B75" s="25" t="s">
        <v>93</v>
      </c>
      <c r="C75" s="25" t="s">
        <v>560</v>
      </c>
      <c r="D75" s="25" t="s">
        <v>40</v>
      </c>
      <c r="E75" s="27"/>
      <c r="F75" s="27">
        <v>76111</v>
      </c>
      <c r="G75" s="25" t="s">
        <v>37</v>
      </c>
      <c r="H75" s="27">
        <v>3</v>
      </c>
      <c r="I75" s="25" t="s">
        <v>10</v>
      </c>
      <c r="L75" s="27"/>
      <c r="M75" s="25" t="s">
        <v>277</v>
      </c>
      <c r="N75" s="25">
        <v>90</v>
      </c>
      <c r="O75" s="25">
        <v>30</v>
      </c>
      <c r="P75" s="25">
        <v>120</v>
      </c>
      <c r="Q75" s="25" t="s">
        <v>8</v>
      </c>
      <c r="R75" s="93">
        <v>1500000</v>
      </c>
      <c r="S75" s="94"/>
      <c r="T75" s="94" t="s">
        <v>275</v>
      </c>
      <c r="U75" s="25" t="s">
        <v>340</v>
      </c>
      <c r="V75" s="25" t="s">
        <v>405</v>
      </c>
      <c r="W75" s="27">
        <v>108</v>
      </c>
      <c r="X75" s="27">
        <v>0</v>
      </c>
      <c r="Y75" s="94">
        <v>17</v>
      </c>
      <c r="Z75" s="27">
        <v>4</v>
      </c>
      <c r="AA75" s="94">
        <v>0</v>
      </c>
      <c r="AB75" s="94">
        <v>4</v>
      </c>
      <c r="AC75" s="27">
        <v>7</v>
      </c>
      <c r="AD75" s="35">
        <f>SUM(W75:AC75)</f>
        <v>140</v>
      </c>
      <c r="AE75" s="27">
        <v>48439101201</v>
      </c>
      <c r="AF75" s="27"/>
      <c r="AG75" s="27"/>
      <c r="AH75" s="27"/>
      <c r="AI75" s="27"/>
      <c r="AJ75" s="27"/>
    </row>
    <row r="76" spans="1:120" s="25" customFormat="1">
      <c r="A76" s="24">
        <v>18267</v>
      </c>
      <c r="B76" s="25" t="s">
        <v>200</v>
      </c>
      <c r="C76" s="25" t="s">
        <v>201</v>
      </c>
      <c r="D76" s="25" t="s">
        <v>484</v>
      </c>
      <c r="E76" s="27"/>
      <c r="F76" s="27">
        <v>76105</v>
      </c>
      <c r="G76" s="25" t="s">
        <v>37</v>
      </c>
      <c r="H76" s="27">
        <v>3</v>
      </c>
      <c r="I76" s="25" t="s">
        <v>10</v>
      </c>
      <c r="L76" s="27"/>
      <c r="M76" s="25" t="s">
        <v>277</v>
      </c>
      <c r="N76" s="25">
        <v>82</v>
      </c>
      <c r="O76" s="25">
        <v>45</v>
      </c>
      <c r="P76" s="25">
        <v>127</v>
      </c>
      <c r="Q76" s="25" t="s">
        <v>8</v>
      </c>
      <c r="R76" s="93">
        <v>1300491</v>
      </c>
      <c r="S76" s="94"/>
      <c r="T76" s="94" t="s">
        <v>275</v>
      </c>
      <c r="U76" s="25" t="s">
        <v>356</v>
      </c>
      <c r="V76" s="25" t="s">
        <v>411</v>
      </c>
      <c r="W76" s="27">
        <v>108</v>
      </c>
      <c r="X76" s="27">
        <v>0</v>
      </c>
      <c r="Y76" s="94">
        <v>17</v>
      </c>
      <c r="Z76" s="27">
        <v>4</v>
      </c>
      <c r="AA76" s="94">
        <v>0</v>
      </c>
      <c r="AB76" s="94">
        <v>4</v>
      </c>
      <c r="AC76" s="27">
        <v>7</v>
      </c>
      <c r="AD76" s="35">
        <f t="shared" si="1"/>
        <v>140</v>
      </c>
      <c r="AE76" s="27">
        <v>48439103500</v>
      </c>
      <c r="AF76" s="27"/>
      <c r="AG76" s="27"/>
      <c r="AH76" s="27"/>
      <c r="AI76" s="27"/>
      <c r="AJ76" s="27"/>
      <c r="DP76" s="33"/>
    </row>
    <row r="77" spans="1:120" s="33" customFormat="1">
      <c r="A77" s="24">
        <v>18388</v>
      </c>
      <c r="B77" s="25" t="s">
        <v>259</v>
      </c>
      <c r="C77" s="25" t="s">
        <v>557</v>
      </c>
      <c r="D77" s="25" t="s">
        <v>113</v>
      </c>
      <c r="E77" s="27"/>
      <c r="F77" s="27">
        <v>75074</v>
      </c>
      <c r="G77" s="25" t="s">
        <v>23</v>
      </c>
      <c r="H77" s="27">
        <v>3</v>
      </c>
      <c r="I77" s="25" t="s">
        <v>10</v>
      </c>
      <c r="J77" s="25"/>
      <c r="K77" s="25"/>
      <c r="L77" s="27"/>
      <c r="M77" s="25" t="s">
        <v>277</v>
      </c>
      <c r="N77" s="25">
        <v>50</v>
      </c>
      <c r="O77" s="25">
        <v>10</v>
      </c>
      <c r="P77" s="25">
        <v>60</v>
      </c>
      <c r="Q77" s="25" t="s">
        <v>323</v>
      </c>
      <c r="R77" s="119">
        <v>741387</v>
      </c>
      <c r="S77" s="120"/>
      <c r="T77" s="120" t="s">
        <v>275</v>
      </c>
      <c r="U77" s="121" t="s">
        <v>352</v>
      </c>
      <c r="V77" s="121" t="s">
        <v>413</v>
      </c>
      <c r="W77" s="37">
        <v>115</v>
      </c>
      <c r="X77" s="37">
        <v>0</v>
      </c>
      <c r="Y77" s="120">
        <v>0</v>
      </c>
      <c r="Z77" s="37">
        <v>4</v>
      </c>
      <c r="AA77" s="120">
        <v>0</v>
      </c>
      <c r="AB77" s="120">
        <v>4</v>
      </c>
      <c r="AC77" s="37">
        <v>7</v>
      </c>
      <c r="AD77" s="95">
        <f>SUM(W77:AC77)</f>
        <v>130</v>
      </c>
      <c r="AE77" s="37">
        <v>48085031900</v>
      </c>
      <c r="AF77" s="22">
        <v>5</v>
      </c>
      <c r="AG77" s="22">
        <v>7</v>
      </c>
      <c r="AH77" s="28">
        <v>4.2591013803986999E-3</v>
      </c>
      <c r="AI77" s="27">
        <v>26.7</v>
      </c>
      <c r="AJ77" s="28"/>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row>
    <row r="78" spans="1:120" s="25" customFormat="1">
      <c r="A78" s="24">
        <v>18309</v>
      </c>
      <c r="B78" s="25" t="s">
        <v>222</v>
      </c>
      <c r="C78" s="25" t="s">
        <v>294</v>
      </c>
      <c r="D78" s="25" t="s">
        <v>56</v>
      </c>
      <c r="E78" s="27"/>
      <c r="F78" s="27">
        <v>76086</v>
      </c>
      <c r="G78" s="25" t="s">
        <v>57</v>
      </c>
      <c r="H78" s="27">
        <v>3</v>
      </c>
      <c r="I78" s="25" t="s">
        <v>10</v>
      </c>
      <c r="L78" s="27"/>
      <c r="M78" s="25" t="s">
        <v>277</v>
      </c>
      <c r="N78" s="25">
        <v>88</v>
      </c>
      <c r="O78" s="25">
        <v>12</v>
      </c>
      <c r="P78" s="25">
        <v>100</v>
      </c>
      <c r="Q78" s="25" t="s">
        <v>8</v>
      </c>
      <c r="R78" s="93">
        <v>1500000</v>
      </c>
      <c r="S78" s="94"/>
      <c r="T78" s="94" t="s">
        <v>275</v>
      </c>
      <c r="U78" s="25" t="s">
        <v>343</v>
      </c>
      <c r="V78" s="25" t="s">
        <v>404</v>
      </c>
      <c r="W78" s="27">
        <v>119</v>
      </c>
      <c r="X78" s="27">
        <v>0</v>
      </c>
      <c r="Y78" s="94">
        <v>0</v>
      </c>
      <c r="Z78" s="27">
        <v>4</v>
      </c>
      <c r="AA78" s="94">
        <v>0</v>
      </c>
      <c r="AB78" s="94">
        <v>4</v>
      </c>
      <c r="AC78" s="27">
        <v>0</v>
      </c>
      <c r="AD78" s="35">
        <f>SUM(W78:AC78)</f>
        <v>127</v>
      </c>
      <c r="AE78" s="27">
        <v>48367140200</v>
      </c>
      <c r="AF78" s="27"/>
      <c r="AG78" s="27"/>
      <c r="AH78" s="27"/>
      <c r="AI78" s="27"/>
      <c r="AJ78" s="27"/>
    </row>
    <row r="79" spans="1:120" s="33" customFormat="1" ht="12.75">
      <c r="A79" s="100" t="s">
        <v>675</v>
      </c>
      <c r="B79" s="101"/>
      <c r="C79" s="102">
        <v>13290756.029999999</v>
      </c>
      <c r="D79" s="72" t="s">
        <v>324</v>
      </c>
      <c r="E79" s="35"/>
      <c r="F79" s="35"/>
      <c r="H79" s="35"/>
      <c r="I79" s="103"/>
      <c r="L79" s="35"/>
      <c r="Q79" s="104" t="s">
        <v>273</v>
      </c>
      <c r="R79" s="105">
        <f>SUM(R54:R78)</f>
        <v>35441728</v>
      </c>
      <c r="S79" s="106"/>
      <c r="T79" s="105"/>
      <c r="U79" s="107"/>
      <c r="W79" s="35"/>
      <c r="X79" s="35"/>
      <c r="Y79" s="35"/>
      <c r="Z79" s="35"/>
      <c r="AA79" s="35"/>
      <c r="AB79" s="35"/>
      <c r="AC79" s="35"/>
      <c r="AD79" s="35"/>
      <c r="AE79" s="35"/>
      <c r="AF79" s="35"/>
      <c r="AG79" s="35"/>
      <c r="AH79" s="35"/>
      <c r="AI79" s="35"/>
      <c r="AJ79" s="35"/>
      <c r="AK79" s="35"/>
    </row>
    <row r="80" spans="1:120" s="25" customFormat="1">
      <c r="A80" s="24"/>
      <c r="E80" s="27"/>
      <c r="F80" s="27"/>
      <c r="H80" s="27"/>
      <c r="L80" s="27"/>
      <c r="R80" s="93"/>
      <c r="S80" s="94"/>
      <c r="T80" s="94"/>
      <c r="W80" s="27"/>
      <c r="X80" s="27"/>
      <c r="Y80" s="94"/>
      <c r="Z80" s="27"/>
      <c r="AA80" s="94"/>
      <c r="AB80" s="94"/>
      <c r="AC80" s="27"/>
      <c r="AD80" s="35"/>
      <c r="AE80" s="27"/>
      <c r="AF80" s="27"/>
      <c r="AG80" s="27"/>
      <c r="AH80" s="27"/>
      <c r="AI80" s="27"/>
      <c r="AJ80" s="27"/>
      <c r="AK80" s="27"/>
    </row>
    <row r="81" spans="1:120" s="25" customFormat="1">
      <c r="A81" s="71" t="s">
        <v>285</v>
      </c>
      <c r="E81" s="27"/>
      <c r="F81" s="27"/>
      <c r="H81" s="27"/>
      <c r="L81" s="27"/>
      <c r="R81" s="93"/>
      <c r="S81" s="94"/>
      <c r="T81" s="94"/>
      <c r="W81" s="27"/>
      <c r="X81" s="27"/>
      <c r="Y81" s="94"/>
      <c r="Z81" s="27"/>
      <c r="AA81" s="94"/>
      <c r="AB81" s="94"/>
      <c r="AC81" s="27"/>
      <c r="AD81" s="35"/>
      <c r="AE81" s="27"/>
      <c r="AF81" s="27"/>
      <c r="AG81" s="27"/>
      <c r="AH81" s="27"/>
      <c r="AI81" s="27"/>
      <c r="AJ81" s="27"/>
      <c r="AK81" s="27"/>
    </row>
    <row r="82" spans="1:120" s="25" customFormat="1">
      <c r="A82" s="24">
        <v>18268</v>
      </c>
      <c r="B82" s="25" t="s">
        <v>202</v>
      </c>
      <c r="C82" s="25" t="s">
        <v>561</v>
      </c>
      <c r="D82" s="25" t="s">
        <v>203</v>
      </c>
      <c r="E82" s="27"/>
      <c r="F82" s="27">
        <v>75703</v>
      </c>
      <c r="G82" s="25" t="s">
        <v>162</v>
      </c>
      <c r="H82" s="27">
        <v>4</v>
      </c>
      <c r="I82" s="25" t="s">
        <v>35</v>
      </c>
      <c r="L82" s="27" t="s">
        <v>275</v>
      </c>
      <c r="M82" s="25" t="s">
        <v>277</v>
      </c>
      <c r="N82" s="25">
        <v>50</v>
      </c>
      <c r="O82" s="25">
        <v>10</v>
      </c>
      <c r="P82" s="25">
        <v>60</v>
      </c>
      <c r="Q82" s="25" t="s">
        <v>323</v>
      </c>
      <c r="R82" s="93">
        <v>680462</v>
      </c>
      <c r="S82" s="94"/>
      <c r="T82" s="94" t="s">
        <v>275</v>
      </c>
      <c r="U82" s="25" t="s">
        <v>629</v>
      </c>
      <c r="V82" s="25" t="s">
        <v>411</v>
      </c>
      <c r="W82" s="27">
        <v>120</v>
      </c>
      <c r="X82" s="27">
        <v>0</v>
      </c>
      <c r="Y82" s="94">
        <v>17</v>
      </c>
      <c r="Z82" s="27">
        <v>4</v>
      </c>
      <c r="AA82" s="94">
        <v>8</v>
      </c>
      <c r="AB82" s="94">
        <v>4</v>
      </c>
      <c r="AC82" s="27">
        <v>0</v>
      </c>
      <c r="AD82" s="35">
        <f>SUM(W82:AC82)</f>
        <v>153</v>
      </c>
      <c r="AE82" s="27">
        <v>48423001906</v>
      </c>
      <c r="AF82" s="51">
        <v>0</v>
      </c>
      <c r="AG82" s="51">
        <v>7</v>
      </c>
      <c r="AH82" s="51">
        <v>0</v>
      </c>
      <c r="AI82" s="51">
        <v>4</v>
      </c>
      <c r="AJ82" s="51"/>
    </row>
    <row r="83" spans="1:120" s="25" customFormat="1">
      <c r="A83" s="32">
        <v>18106</v>
      </c>
      <c r="B83" s="33" t="s">
        <v>117</v>
      </c>
      <c r="C83" s="33" t="s">
        <v>607</v>
      </c>
      <c r="D83" s="33" t="s">
        <v>118</v>
      </c>
      <c r="E83" s="35"/>
      <c r="F83" s="35">
        <v>75650</v>
      </c>
      <c r="G83" s="33" t="s">
        <v>119</v>
      </c>
      <c r="H83" s="35">
        <v>4</v>
      </c>
      <c r="I83" s="33" t="s">
        <v>35</v>
      </c>
      <c r="J83" s="35"/>
      <c r="K83" s="35"/>
      <c r="L83" s="35"/>
      <c r="M83" s="33" t="s">
        <v>277</v>
      </c>
      <c r="N83" s="33">
        <v>68</v>
      </c>
      <c r="O83" s="33">
        <v>12</v>
      </c>
      <c r="P83" s="33">
        <v>80</v>
      </c>
      <c r="Q83" s="33" t="s">
        <v>323</v>
      </c>
      <c r="R83" s="108">
        <v>948892</v>
      </c>
      <c r="S83" s="94"/>
      <c r="T83" s="34"/>
      <c r="U83" s="33" t="s">
        <v>354</v>
      </c>
      <c r="V83" s="33" t="s">
        <v>415</v>
      </c>
      <c r="W83" s="109">
        <v>120</v>
      </c>
      <c r="X83" s="109">
        <v>0</v>
      </c>
      <c r="Y83" s="94">
        <v>17</v>
      </c>
      <c r="Z83" s="109">
        <v>4</v>
      </c>
      <c r="AA83" s="94">
        <v>8</v>
      </c>
      <c r="AB83" s="94">
        <v>4</v>
      </c>
      <c r="AC83" s="109">
        <v>0</v>
      </c>
      <c r="AD83" s="35">
        <f>SUM(W83:AC83)</f>
        <v>153</v>
      </c>
      <c r="AE83" s="145" t="s">
        <v>667</v>
      </c>
      <c r="AF83" s="145"/>
      <c r="AG83" s="145"/>
      <c r="AH83" s="145"/>
      <c r="AI83" s="145"/>
      <c r="AJ83" s="145"/>
      <c r="AK83" s="140"/>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row>
    <row r="84" spans="1:120" s="25" customFormat="1">
      <c r="A84" s="24">
        <v>18152</v>
      </c>
      <c r="B84" s="25" t="s">
        <v>141</v>
      </c>
      <c r="C84" s="25" t="s">
        <v>590</v>
      </c>
      <c r="D84" s="25" t="s">
        <v>142</v>
      </c>
      <c r="E84" s="27" t="s">
        <v>275</v>
      </c>
      <c r="F84" s="27">
        <v>75670</v>
      </c>
      <c r="G84" s="25" t="s">
        <v>119</v>
      </c>
      <c r="H84" s="27">
        <v>4</v>
      </c>
      <c r="I84" s="25" t="s">
        <v>35</v>
      </c>
      <c r="L84" s="27"/>
      <c r="M84" s="25" t="s">
        <v>277</v>
      </c>
      <c r="N84" s="25">
        <v>72</v>
      </c>
      <c r="O84" s="25">
        <v>8</v>
      </c>
      <c r="P84" s="25">
        <v>80</v>
      </c>
      <c r="Q84" s="25" t="s">
        <v>323</v>
      </c>
      <c r="R84" s="93">
        <v>0</v>
      </c>
      <c r="S84" s="94"/>
      <c r="T84" s="94"/>
      <c r="U84" s="25" t="s">
        <v>355</v>
      </c>
      <c r="V84" s="25" t="s">
        <v>416</v>
      </c>
      <c r="W84" s="109">
        <v>120</v>
      </c>
      <c r="X84" s="109">
        <v>0</v>
      </c>
      <c r="Y84" s="94">
        <v>17</v>
      </c>
      <c r="Z84" s="109">
        <v>4</v>
      </c>
      <c r="AA84" s="94">
        <v>8</v>
      </c>
      <c r="AB84" s="94">
        <v>4</v>
      </c>
      <c r="AC84" s="109">
        <v>0</v>
      </c>
      <c r="AD84" s="35">
        <f>SUM(W84:AC84)</f>
        <v>153</v>
      </c>
      <c r="AE84" s="145" t="s">
        <v>665</v>
      </c>
      <c r="AF84" s="145"/>
      <c r="AG84" s="145"/>
      <c r="AH84" s="145"/>
      <c r="AI84" s="145"/>
      <c r="AJ84" s="145"/>
      <c r="AK84" s="140"/>
    </row>
    <row r="85" spans="1:120" s="33" customFormat="1" ht="12.75" collapsed="1">
      <c r="A85" s="100" t="s">
        <v>675</v>
      </c>
      <c r="B85" s="101"/>
      <c r="C85" s="102">
        <v>1437448.26</v>
      </c>
      <c r="E85" s="35"/>
      <c r="F85" s="35"/>
      <c r="H85" s="35"/>
      <c r="I85" s="103"/>
      <c r="L85" s="35"/>
      <c r="Q85" s="104" t="s">
        <v>273</v>
      </c>
      <c r="R85" s="105">
        <f>SUM(R82:R84)</f>
        <v>1629354</v>
      </c>
      <c r="S85" s="106"/>
      <c r="T85" s="105"/>
      <c r="U85" s="107"/>
      <c r="W85" s="35"/>
      <c r="X85" s="35"/>
      <c r="Y85" s="35"/>
      <c r="Z85" s="35"/>
      <c r="AA85" s="35"/>
      <c r="AB85" s="35"/>
      <c r="AC85" s="35"/>
      <c r="AD85" s="35"/>
      <c r="AE85" s="35"/>
      <c r="AF85" s="35"/>
      <c r="AG85" s="35"/>
      <c r="AH85" s="35"/>
      <c r="AI85" s="35"/>
      <c r="AJ85" s="35"/>
      <c r="AK85" s="35"/>
    </row>
    <row r="86" spans="1:120" s="25" customFormat="1">
      <c r="A86" s="24"/>
      <c r="E86" s="27"/>
      <c r="F86" s="27"/>
      <c r="H86" s="27"/>
      <c r="L86" s="27"/>
      <c r="R86" s="93"/>
      <c r="S86" s="94"/>
      <c r="T86" s="94"/>
      <c r="W86" s="27"/>
      <c r="X86" s="27"/>
      <c r="Y86" s="94"/>
      <c r="Z86" s="27"/>
      <c r="AA86" s="94"/>
      <c r="AB86" s="94"/>
      <c r="AC86" s="27"/>
      <c r="AD86" s="35"/>
      <c r="AE86" s="27"/>
      <c r="AF86" s="27"/>
      <c r="AG86" s="27"/>
      <c r="AH86" s="27"/>
      <c r="AI86" s="27"/>
      <c r="AJ86" s="27"/>
      <c r="AK86" s="27"/>
    </row>
    <row r="87" spans="1:120" s="25" customFormat="1">
      <c r="A87" s="71" t="s">
        <v>286</v>
      </c>
      <c r="E87" s="27"/>
      <c r="F87" s="27"/>
      <c r="H87" s="27"/>
      <c r="L87" s="27"/>
      <c r="R87" s="93"/>
      <c r="S87" s="94"/>
      <c r="T87" s="94"/>
      <c r="W87" s="27"/>
      <c r="X87" s="27"/>
      <c r="Y87" s="94"/>
      <c r="Z87" s="27"/>
      <c r="AA87" s="94"/>
      <c r="AB87" s="94"/>
      <c r="AC87" s="27"/>
      <c r="AD87" s="35"/>
      <c r="AE87" s="27"/>
      <c r="AF87" s="27"/>
      <c r="AG87" s="27"/>
      <c r="AH87" s="27"/>
      <c r="AI87" s="27"/>
      <c r="AJ87" s="27"/>
      <c r="AK87" s="27"/>
    </row>
    <row r="88" spans="1:120" s="25" customFormat="1">
      <c r="A88" s="24">
        <v>18370</v>
      </c>
      <c r="B88" s="25" t="s">
        <v>247</v>
      </c>
      <c r="C88" s="25" t="s">
        <v>486</v>
      </c>
      <c r="D88" s="25" t="s">
        <v>89</v>
      </c>
      <c r="E88" s="27"/>
      <c r="F88" s="27">
        <v>75601</v>
      </c>
      <c r="G88" s="25" t="s">
        <v>90</v>
      </c>
      <c r="H88" s="27">
        <v>4</v>
      </c>
      <c r="I88" s="25" t="s">
        <v>10</v>
      </c>
      <c r="L88" s="27"/>
      <c r="M88" s="25" t="s">
        <v>485</v>
      </c>
      <c r="N88" s="25">
        <v>36</v>
      </c>
      <c r="O88" s="25">
        <v>0</v>
      </c>
      <c r="P88" s="25">
        <v>36</v>
      </c>
      <c r="Q88" s="25" t="s">
        <v>323</v>
      </c>
      <c r="R88" s="93">
        <v>573024</v>
      </c>
      <c r="S88" s="94"/>
      <c r="T88" s="94"/>
      <c r="U88" s="25" t="s">
        <v>358</v>
      </c>
      <c r="V88" s="25" t="s">
        <v>404</v>
      </c>
      <c r="W88" s="27">
        <v>114</v>
      </c>
      <c r="X88" s="27">
        <v>0</v>
      </c>
      <c r="Y88" s="94">
        <v>17</v>
      </c>
      <c r="Z88" s="27">
        <v>4</v>
      </c>
      <c r="AA88" s="94">
        <v>8</v>
      </c>
      <c r="AB88" s="94">
        <v>4</v>
      </c>
      <c r="AC88" s="27">
        <v>7</v>
      </c>
      <c r="AD88" s="35">
        <f>SUM(W88:AC88)</f>
        <v>154</v>
      </c>
      <c r="AE88" s="27">
        <v>48183001100</v>
      </c>
      <c r="AF88" s="27"/>
      <c r="AG88" s="27"/>
      <c r="AH88" s="27"/>
      <c r="AI88" s="27"/>
      <c r="AJ88" s="27"/>
      <c r="AK88" s="27"/>
      <c r="DP88" s="33"/>
    </row>
    <row r="89" spans="1:120" s="25" customFormat="1">
      <c r="A89" s="24">
        <v>18143</v>
      </c>
      <c r="B89" s="25" t="s">
        <v>135</v>
      </c>
      <c r="C89" s="25" t="s">
        <v>488</v>
      </c>
      <c r="D89" s="25" t="s">
        <v>487</v>
      </c>
      <c r="E89" s="27"/>
      <c r="F89" s="27">
        <v>75604</v>
      </c>
      <c r="G89" s="25" t="s">
        <v>90</v>
      </c>
      <c r="H89" s="27">
        <v>4</v>
      </c>
      <c r="I89" s="25" t="s">
        <v>10</v>
      </c>
      <c r="L89" s="27"/>
      <c r="M89" s="25" t="s">
        <v>277</v>
      </c>
      <c r="N89" s="25">
        <v>68</v>
      </c>
      <c r="O89" s="25">
        <v>16</v>
      </c>
      <c r="P89" s="25">
        <v>84</v>
      </c>
      <c r="Q89" s="25" t="s">
        <v>8</v>
      </c>
      <c r="R89" s="93">
        <v>975000</v>
      </c>
      <c r="S89" s="94"/>
      <c r="T89" s="94"/>
      <c r="U89" s="25" t="s">
        <v>357</v>
      </c>
      <c r="V89" s="25" t="s">
        <v>385</v>
      </c>
      <c r="W89" s="27">
        <v>120</v>
      </c>
      <c r="X89" s="27">
        <v>0</v>
      </c>
      <c r="Y89" s="94">
        <v>17</v>
      </c>
      <c r="Z89" s="27">
        <v>4</v>
      </c>
      <c r="AA89" s="94">
        <v>8</v>
      </c>
      <c r="AB89" s="94">
        <v>4</v>
      </c>
      <c r="AC89" s="27">
        <v>0</v>
      </c>
      <c r="AD89" s="35">
        <f>SUM(W89:AC89)</f>
        <v>153</v>
      </c>
      <c r="AE89" s="27">
        <v>48183000501</v>
      </c>
      <c r="AF89" s="51">
        <v>0</v>
      </c>
      <c r="AG89" s="51">
        <v>7</v>
      </c>
      <c r="AH89" s="43">
        <v>8.9390101325019494E-3</v>
      </c>
      <c r="AI89" s="51">
        <v>2.6</v>
      </c>
      <c r="AJ89" s="43"/>
    </row>
    <row r="90" spans="1:120" s="25" customFormat="1">
      <c r="A90" s="24">
        <v>18398</v>
      </c>
      <c r="B90" s="25" t="s">
        <v>261</v>
      </c>
      <c r="C90" s="25" t="s">
        <v>262</v>
      </c>
      <c r="D90" s="25" t="s">
        <v>89</v>
      </c>
      <c r="E90" s="27" t="s">
        <v>275</v>
      </c>
      <c r="F90" s="27">
        <v>75605</v>
      </c>
      <c r="G90" s="25" t="s">
        <v>119</v>
      </c>
      <c r="H90" s="27">
        <v>4</v>
      </c>
      <c r="I90" s="25" t="s">
        <v>10</v>
      </c>
      <c r="L90" s="27"/>
      <c r="M90" s="25" t="s">
        <v>277</v>
      </c>
      <c r="N90" s="25">
        <v>40</v>
      </c>
      <c r="O90" s="25">
        <v>5</v>
      </c>
      <c r="P90" s="25">
        <v>45</v>
      </c>
      <c r="Q90" s="25" t="s">
        <v>323</v>
      </c>
      <c r="R90" s="93">
        <v>557602</v>
      </c>
      <c r="S90" s="94"/>
      <c r="T90" s="94"/>
      <c r="U90" s="25" t="s">
        <v>358</v>
      </c>
      <c r="V90" s="25" t="s">
        <v>404</v>
      </c>
      <c r="W90" s="27">
        <v>120</v>
      </c>
      <c r="X90" s="27">
        <v>0</v>
      </c>
      <c r="Y90" s="94">
        <v>17</v>
      </c>
      <c r="Z90" s="27">
        <v>4</v>
      </c>
      <c r="AA90" s="94">
        <v>8</v>
      </c>
      <c r="AB90" s="94">
        <v>4</v>
      </c>
      <c r="AC90" s="27">
        <v>0</v>
      </c>
      <c r="AD90" s="35">
        <f>SUM(W90:AC90)</f>
        <v>153</v>
      </c>
      <c r="AE90" s="27">
        <v>48203020606</v>
      </c>
      <c r="AF90" s="51">
        <v>0</v>
      </c>
      <c r="AG90" s="51">
        <v>7</v>
      </c>
      <c r="AH90" s="43">
        <v>8.9390101325019494E-3</v>
      </c>
      <c r="AI90" s="51">
        <v>9.8000000000000007</v>
      </c>
      <c r="AJ90" s="43"/>
      <c r="DP90" s="33"/>
    </row>
    <row r="91" spans="1:120" s="33" customFormat="1" ht="12.75">
      <c r="A91" s="100" t="s">
        <v>675</v>
      </c>
      <c r="B91" s="101"/>
      <c r="C91" s="102">
        <v>1012142.03</v>
      </c>
      <c r="E91" s="35"/>
      <c r="F91" s="35"/>
      <c r="H91" s="35"/>
      <c r="I91" s="103"/>
      <c r="L91" s="35"/>
      <c r="Q91" s="104" t="s">
        <v>273</v>
      </c>
      <c r="R91" s="105">
        <f>SUM(R88:R90)</f>
        <v>2105626</v>
      </c>
      <c r="S91" s="106"/>
      <c r="T91" s="105"/>
      <c r="U91" s="107"/>
      <c r="W91" s="35"/>
      <c r="X91" s="35"/>
      <c r="Y91" s="35"/>
      <c r="Z91" s="35"/>
      <c r="AA91" s="35"/>
      <c r="AB91" s="35"/>
      <c r="AC91" s="35"/>
      <c r="AD91" s="35"/>
      <c r="AE91" s="35"/>
      <c r="AF91" s="35"/>
      <c r="AG91" s="35"/>
      <c r="AH91" s="35"/>
      <c r="AI91" s="35"/>
      <c r="AJ91" s="35"/>
    </row>
    <row r="92" spans="1:120" s="33" customFormat="1">
      <c r="A92" s="110"/>
      <c r="E92" s="35"/>
      <c r="F92" s="35"/>
      <c r="H92" s="35"/>
      <c r="J92" s="35"/>
      <c r="K92" s="35"/>
      <c r="L92" s="35"/>
      <c r="R92" s="108"/>
      <c r="S92" s="111"/>
      <c r="T92" s="108"/>
      <c r="W92" s="35"/>
      <c r="X92" s="35"/>
      <c r="Y92" s="35"/>
      <c r="Z92" s="35"/>
      <c r="AA92" s="35"/>
      <c r="AB92" s="35"/>
      <c r="AC92" s="35"/>
      <c r="AD92" s="35"/>
      <c r="AE92" s="35"/>
      <c r="AF92" s="35"/>
      <c r="AG92" s="35"/>
      <c r="AH92" s="35"/>
      <c r="AI92" s="35"/>
      <c r="AJ92" s="35"/>
      <c r="AL92" s="34"/>
      <c r="AN92" s="34"/>
      <c r="AS92" s="112"/>
      <c r="AT92" s="112"/>
    </row>
    <row r="93" spans="1:120" s="33" customFormat="1">
      <c r="A93" s="71" t="s">
        <v>287</v>
      </c>
      <c r="E93" s="35"/>
      <c r="F93" s="35"/>
      <c r="H93" s="35"/>
      <c r="J93" s="35"/>
      <c r="K93" s="35"/>
      <c r="L93" s="35"/>
      <c r="R93" s="108"/>
      <c r="S93" s="111"/>
      <c r="T93" s="108"/>
      <c r="W93" s="35"/>
      <c r="X93" s="35"/>
      <c r="Y93" s="35"/>
      <c r="Z93" s="35"/>
      <c r="AA93" s="35"/>
      <c r="AB93" s="35"/>
      <c r="AC93" s="35"/>
      <c r="AD93" s="35"/>
      <c r="AE93" s="35"/>
      <c r="AF93" s="35"/>
      <c r="AG93" s="35"/>
      <c r="AH93" s="35"/>
      <c r="AI93" s="35"/>
      <c r="AJ93" s="35"/>
      <c r="AL93" s="34"/>
      <c r="AN93" s="34"/>
      <c r="AS93" s="112"/>
      <c r="AT93" s="112"/>
    </row>
    <row r="94" spans="1:120" s="25" customFormat="1">
      <c r="A94" s="24">
        <v>18371</v>
      </c>
      <c r="B94" s="25" t="s">
        <v>248</v>
      </c>
      <c r="C94" s="25" t="s">
        <v>591</v>
      </c>
      <c r="D94" s="25" t="s">
        <v>249</v>
      </c>
      <c r="E94" s="27"/>
      <c r="F94" s="27">
        <v>75941</v>
      </c>
      <c r="G94" s="25" t="s">
        <v>250</v>
      </c>
      <c r="H94" s="27">
        <v>5</v>
      </c>
      <c r="I94" s="25" t="s">
        <v>35</v>
      </c>
      <c r="L94" s="27"/>
      <c r="M94" s="25" t="s">
        <v>277</v>
      </c>
      <c r="N94" s="25">
        <v>75</v>
      </c>
      <c r="O94" s="25">
        <v>5</v>
      </c>
      <c r="P94" s="25">
        <v>80</v>
      </c>
      <c r="Q94" s="25" t="s">
        <v>8</v>
      </c>
      <c r="R94" s="93">
        <v>848813</v>
      </c>
      <c r="S94" s="94"/>
      <c r="T94" s="94"/>
      <c r="U94" s="25" t="s">
        <v>489</v>
      </c>
      <c r="V94" s="25" t="s">
        <v>469</v>
      </c>
      <c r="W94" s="27">
        <v>120</v>
      </c>
      <c r="X94" s="27">
        <v>0</v>
      </c>
      <c r="Y94" s="94">
        <v>17</v>
      </c>
      <c r="Z94" s="27">
        <v>4</v>
      </c>
      <c r="AA94" s="94">
        <v>8</v>
      </c>
      <c r="AB94" s="94">
        <v>4</v>
      </c>
      <c r="AC94" s="27">
        <v>0</v>
      </c>
      <c r="AD94" s="35">
        <f>SUM(W94:AC94)</f>
        <v>153</v>
      </c>
      <c r="AE94" s="27">
        <v>48005001002</v>
      </c>
      <c r="AF94" s="27"/>
      <c r="AG94" s="27"/>
      <c r="AH94" s="27"/>
      <c r="AI94" s="27"/>
      <c r="AJ94" s="27"/>
      <c r="DP94" s="33"/>
    </row>
    <row r="95" spans="1:120" s="25" customFormat="1">
      <c r="A95" s="24">
        <v>18283</v>
      </c>
      <c r="B95" s="25" t="s">
        <v>209</v>
      </c>
      <c r="C95" s="25" t="s">
        <v>562</v>
      </c>
      <c r="D95" s="25" t="s">
        <v>210</v>
      </c>
      <c r="E95" s="27" t="s">
        <v>275</v>
      </c>
      <c r="F95" s="27">
        <v>77625</v>
      </c>
      <c r="G95" s="25" t="s">
        <v>183</v>
      </c>
      <c r="H95" s="27">
        <v>5</v>
      </c>
      <c r="I95" s="25" t="s">
        <v>35</v>
      </c>
      <c r="L95" s="27" t="s">
        <v>275</v>
      </c>
      <c r="M95" s="25" t="s">
        <v>277</v>
      </c>
      <c r="N95" s="25">
        <v>68</v>
      </c>
      <c r="O95" s="25">
        <v>12</v>
      </c>
      <c r="P95" s="25">
        <v>80</v>
      </c>
      <c r="Q95" s="25" t="s">
        <v>8</v>
      </c>
      <c r="R95" s="93">
        <v>979220</v>
      </c>
      <c r="S95" s="94"/>
      <c r="T95" s="94" t="s">
        <v>275</v>
      </c>
      <c r="U95" s="25" t="s">
        <v>359</v>
      </c>
      <c r="V95" s="25" t="s">
        <v>417</v>
      </c>
      <c r="W95" s="27">
        <v>113</v>
      </c>
      <c r="X95" s="27">
        <v>5</v>
      </c>
      <c r="Y95" s="94">
        <v>17</v>
      </c>
      <c r="Z95" s="27">
        <v>4</v>
      </c>
      <c r="AA95" s="94">
        <v>8</v>
      </c>
      <c r="AB95" s="94">
        <v>4</v>
      </c>
      <c r="AC95" s="27">
        <v>0</v>
      </c>
      <c r="AD95" s="35">
        <f>SUM(W95:AC95)</f>
        <v>151</v>
      </c>
      <c r="AE95" s="27">
        <v>48199030400</v>
      </c>
      <c r="AF95" s="27"/>
      <c r="AG95" s="27"/>
      <c r="AH95" s="27"/>
      <c r="AI95" s="27"/>
      <c r="AJ95" s="27"/>
    </row>
    <row r="96" spans="1:120" s="25" customFormat="1" ht="12.75">
      <c r="A96" s="100" t="s">
        <v>675</v>
      </c>
      <c r="B96" s="101"/>
      <c r="C96" s="102">
        <v>884385.83</v>
      </c>
      <c r="D96" s="33"/>
      <c r="E96" s="35"/>
      <c r="F96" s="35"/>
      <c r="G96" s="33"/>
      <c r="H96" s="35"/>
      <c r="I96" s="103"/>
      <c r="J96" s="33"/>
      <c r="K96" s="33"/>
      <c r="L96" s="35"/>
      <c r="M96" s="33"/>
      <c r="N96" s="33"/>
      <c r="O96" s="33"/>
      <c r="P96" s="33"/>
      <c r="Q96" s="104" t="s">
        <v>273</v>
      </c>
      <c r="R96" s="105">
        <f>SUM(R94:R95)</f>
        <v>1828033</v>
      </c>
      <c r="S96" s="106"/>
      <c r="T96" s="105"/>
      <c r="U96" s="107"/>
      <c r="V96" s="33"/>
      <c r="W96" s="35"/>
      <c r="X96" s="35"/>
      <c r="Y96" s="35"/>
      <c r="Z96" s="35"/>
      <c r="AA96" s="35"/>
      <c r="AB96" s="35"/>
      <c r="AC96" s="35"/>
      <c r="AD96" s="35"/>
      <c r="AE96" s="35"/>
      <c r="AF96" s="35"/>
      <c r="AG96" s="35"/>
      <c r="AH96" s="35"/>
      <c r="AI96" s="35"/>
      <c r="AJ96" s="35"/>
      <c r="AL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row>
    <row r="97" spans="1:120" s="25" customFormat="1">
      <c r="A97" s="24"/>
      <c r="E97" s="27"/>
      <c r="F97" s="27"/>
      <c r="H97" s="27"/>
      <c r="L97" s="27"/>
      <c r="R97" s="93"/>
      <c r="S97" s="94"/>
      <c r="T97" s="94"/>
      <c r="W97" s="27"/>
      <c r="X97" s="27"/>
      <c r="Y97" s="94"/>
      <c r="Z97" s="27"/>
      <c r="AA97" s="94"/>
      <c r="AB97" s="94"/>
      <c r="AC97" s="27"/>
      <c r="AD97" s="35"/>
      <c r="AE97" s="27"/>
      <c r="AF97" s="27"/>
      <c r="AG97" s="27"/>
      <c r="AH97" s="27"/>
      <c r="AI97" s="27"/>
      <c r="AJ97" s="27"/>
      <c r="DP97" s="33"/>
    </row>
    <row r="98" spans="1:120" s="25" customFormat="1">
      <c r="A98" s="71" t="s">
        <v>288</v>
      </c>
      <c r="E98" s="27"/>
      <c r="F98" s="27"/>
      <c r="H98" s="27"/>
      <c r="L98" s="27"/>
      <c r="R98" s="93"/>
      <c r="S98" s="94"/>
      <c r="T98" s="94"/>
      <c r="W98" s="27"/>
      <c r="X98" s="27"/>
      <c r="Y98" s="94"/>
      <c r="Z98" s="27"/>
      <c r="AA98" s="94"/>
      <c r="AB98" s="94"/>
      <c r="AC98" s="27"/>
      <c r="AD98" s="35"/>
      <c r="AE98" s="27"/>
      <c r="AF98" s="27"/>
      <c r="AG98" s="27"/>
      <c r="AH98" s="27"/>
      <c r="AI98" s="27"/>
      <c r="AJ98" s="27"/>
      <c r="DP98" s="33"/>
    </row>
    <row r="99" spans="1:120" s="25" customFormat="1">
      <c r="A99" s="24">
        <v>18095</v>
      </c>
      <c r="B99" s="25" t="s">
        <v>109</v>
      </c>
      <c r="C99" s="25" t="s">
        <v>563</v>
      </c>
      <c r="D99" s="25" t="s">
        <v>20</v>
      </c>
      <c r="E99" s="27"/>
      <c r="F99" s="27">
        <v>77707</v>
      </c>
      <c r="G99" s="25" t="s">
        <v>21</v>
      </c>
      <c r="H99" s="27">
        <v>5</v>
      </c>
      <c r="I99" s="25" t="s">
        <v>10</v>
      </c>
      <c r="L99" s="27"/>
      <c r="M99" s="25" t="s">
        <v>277</v>
      </c>
      <c r="N99" s="25">
        <v>74</v>
      </c>
      <c r="O99" s="25">
        <v>24</v>
      </c>
      <c r="P99" s="25">
        <v>98</v>
      </c>
      <c r="Q99" s="25" t="s">
        <v>323</v>
      </c>
      <c r="R99" s="93">
        <v>1070525</v>
      </c>
      <c r="S99" s="94"/>
      <c r="T99" s="94"/>
      <c r="U99" s="25" t="s">
        <v>360</v>
      </c>
      <c r="V99" s="25" t="s">
        <v>417</v>
      </c>
      <c r="W99" s="27">
        <v>114</v>
      </c>
      <c r="X99" s="27">
        <v>5</v>
      </c>
      <c r="Y99" s="94">
        <v>17</v>
      </c>
      <c r="Z99" s="27">
        <v>4</v>
      </c>
      <c r="AA99" s="94">
        <v>8</v>
      </c>
      <c r="AB99" s="94">
        <v>4</v>
      </c>
      <c r="AC99" s="27">
        <v>0</v>
      </c>
      <c r="AD99" s="35">
        <f>SUM(W99:AC99)</f>
        <v>152</v>
      </c>
      <c r="AE99" s="27">
        <v>48245001302</v>
      </c>
      <c r="AF99" s="27"/>
      <c r="AG99" s="27"/>
      <c r="AH99" s="27"/>
      <c r="AI99" s="27"/>
      <c r="AJ99" s="27"/>
    </row>
    <row r="100" spans="1:120" s="25" customFormat="1" ht="12.75">
      <c r="A100" s="100" t="s">
        <v>675</v>
      </c>
      <c r="B100" s="101"/>
      <c r="C100" s="102">
        <v>713750.58</v>
      </c>
      <c r="D100" s="33"/>
      <c r="E100" s="35"/>
      <c r="F100" s="35"/>
      <c r="G100" s="33"/>
      <c r="H100" s="35"/>
      <c r="I100" s="103"/>
      <c r="J100" s="33"/>
      <c r="K100" s="33"/>
      <c r="L100" s="35"/>
      <c r="M100" s="33"/>
      <c r="N100" s="33"/>
      <c r="O100" s="33"/>
      <c r="P100" s="33"/>
      <c r="Q100" s="104" t="s">
        <v>273</v>
      </c>
      <c r="R100" s="105">
        <f>SUM(R99)</f>
        <v>1070525</v>
      </c>
      <c r="S100" s="106"/>
      <c r="T100" s="105"/>
      <c r="U100" s="107"/>
      <c r="V100" s="33"/>
      <c r="W100" s="35"/>
      <c r="X100" s="35"/>
      <c r="Y100" s="35"/>
      <c r="Z100" s="35"/>
      <c r="AA100" s="35"/>
      <c r="AB100" s="35"/>
      <c r="AC100" s="35"/>
      <c r="AD100" s="35"/>
      <c r="AE100" s="35"/>
      <c r="AF100" s="35"/>
      <c r="AG100" s="35"/>
      <c r="AH100" s="35"/>
      <c r="AI100" s="35"/>
      <c r="AJ100" s="35"/>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row>
    <row r="101" spans="1:120" s="25" customFormat="1">
      <c r="A101" s="24"/>
      <c r="E101" s="27"/>
      <c r="F101" s="27"/>
      <c r="H101" s="27"/>
      <c r="L101" s="27"/>
      <c r="R101" s="93"/>
      <c r="S101" s="94"/>
      <c r="T101" s="94"/>
      <c r="W101" s="27"/>
      <c r="X101" s="27"/>
      <c r="Y101" s="94"/>
      <c r="Z101" s="27"/>
      <c r="AA101" s="94"/>
      <c r="AB101" s="94"/>
      <c r="AC101" s="27"/>
      <c r="AD101" s="35"/>
      <c r="AE101" s="27"/>
      <c r="AF101" s="27"/>
      <c r="AG101" s="27"/>
      <c r="AH101" s="27"/>
      <c r="AI101" s="27"/>
      <c r="AJ101" s="27"/>
    </row>
    <row r="102" spans="1:120" s="25" customFormat="1">
      <c r="A102" s="71" t="s">
        <v>289</v>
      </c>
      <c r="E102" s="27"/>
      <c r="F102" s="27"/>
      <c r="H102" s="27"/>
      <c r="L102" s="27"/>
      <c r="R102" s="93"/>
      <c r="S102" s="94"/>
      <c r="T102" s="94"/>
      <c r="W102" s="27"/>
      <c r="X102" s="27"/>
      <c r="Y102" s="94"/>
      <c r="Z102" s="27"/>
      <c r="AA102" s="94"/>
      <c r="AB102" s="94"/>
      <c r="AC102" s="27"/>
      <c r="AD102" s="35"/>
      <c r="AE102" s="27"/>
      <c r="AF102" s="27"/>
      <c r="AG102" s="27"/>
      <c r="AH102" s="27"/>
      <c r="AI102" s="27"/>
      <c r="AJ102" s="27"/>
    </row>
    <row r="103" spans="1:120" s="25" customFormat="1">
      <c r="A103" s="24">
        <v>18353</v>
      </c>
      <c r="B103" s="25" t="s">
        <v>492</v>
      </c>
      <c r="C103" s="25" t="s">
        <v>491</v>
      </c>
      <c r="D103" s="25" t="s">
        <v>490</v>
      </c>
      <c r="E103" s="27"/>
      <c r="F103" s="27">
        <v>77356</v>
      </c>
      <c r="G103" s="25" t="s">
        <v>220</v>
      </c>
      <c r="H103" s="27">
        <v>6</v>
      </c>
      <c r="I103" s="25" t="s">
        <v>35</v>
      </c>
      <c r="L103" s="27" t="s">
        <v>450</v>
      </c>
      <c r="M103" s="25" t="s">
        <v>277</v>
      </c>
      <c r="N103" s="25">
        <v>64</v>
      </c>
      <c r="O103" s="25">
        <v>16</v>
      </c>
      <c r="P103" s="25">
        <v>80</v>
      </c>
      <c r="Q103" s="25" t="s">
        <v>323</v>
      </c>
      <c r="R103" s="93">
        <v>750000</v>
      </c>
      <c r="S103" s="94"/>
      <c r="T103" s="94" t="s">
        <v>275</v>
      </c>
      <c r="U103" s="25" t="s">
        <v>361</v>
      </c>
      <c r="V103" s="25" t="s">
        <v>419</v>
      </c>
      <c r="W103" s="27">
        <v>116</v>
      </c>
      <c r="X103" s="27">
        <v>5</v>
      </c>
      <c r="Y103" s="94">
        <v>17</v>
      </c>
      <c r="Z103" s="27">
        <v>4</v>
      </c>
      <c r="AA103" s="94">
        <v>8</v>
      </c>
      <c r="AB103" s="94">
        <v>4</v>
      </c>
      <c r="AC103" s="27">
        <v>7</v>
      </c>
      <c r="AD103" s="35">
        <f>SUM(W103:AC103)</f>
        <v>161</v>
      </c>
      <c r="AE103" s="27">
        <v>48339694500</v>
      </c>
      <c r="AF103" s="27"/>
      <c r="AG103" s="27"/>
      <c r="AH103" s="27"/>
      <c r="AI103" s="27"/>
      <c r="AJ103" s="27"/>
    </row>
    <row r="104" spans="1:120" s="25" customFormat="1">
      <c r="A104" s="24">
        <v>18305</v>
      </c>
      <c r="B104" s="25" t="s">
        <v>218</v>
      </c>
      <c r="C104" s="25" t="s">
        <v>219</v>
      </c>
      <c r="D104" s="25" t="s">
        <v>220</v>
      </c>
      <c r="E104" s="27"/>
      <c r="F104" s="27">
        <v>77356</v>
      </c>
      <c r="G104" s="25" t="s">
        <v>220</v>
      </c>
      <c r="H104" s="27">
        <v>6</v>
      </c>
      <c r="I104" s="25" t="s">
        <v>35</v>
      </c>
      <c r="L104" s="27">
        <v>0</v>
      </c>
      <c r="M104" s="25" t="s">
        <v>277</v>
      </c>
      <c r="N104" s="25">
        <v>32</v>
      </c>
      <c r="O104" s="25">
        <v>0</v>
      </c>
      <c r="P104" s="25">
        <v>32</v>
      </c>
      <c r="Q104" s="25" t="s">
        <v>323</v>
      </c>
      <c r="R104" s="93">
        <v>613529</v>
      </c>
      <c r="S104" s="94"/>
      <c r="T104" s="94" t="s">
        <v>275</v>
      </c>
      <c r="U104" s="25" t="s">
        <v>493</v>
      </c>
      <c r="V104" s="25" t="s">
        <v>418</v>
      </c>
      <c r="W104" s="27">
        <v>118</v>
      </c>
      <c r="X104" s="27">
        <v>5</v>
      </c>
      <c r="Y104" s="94">
        <v>17</v>
      </c>
      <c r="Z104" s="27">
        <v>4</v>
      </c>
      <c r="AA104" s="94">
        <v>8</v>
      </c>
      <c r="AB104" s="94">
        <v>4</v>
      </c>
      <c r="AC104" s="27">
        <v>0</v>
      </c>
      <c r="AD104" s="35">
        <f>SUM(W104:AC104)</f>
        <v>156</v>
      </c>
      <c r="AE104" s="27">
        <v>48339694600</v>
      </c>
      <c r="AF104" s="27"/>
      <c r="AG104" s="27"/>
      <c r="AH104" s="27"/>
      <c r="AI104" s="27"/>
      <c r="AJ104" s="27"/>
    </row>
    <row r="105" spans="1:120" s="33" customFormat="1" ht="12.75">
      <c r="A105" s="100" t="s">
        <v>675</v>
      </c>
      <c r="B105" s="101"/>
      <c r="C105" s="102">
        <v>500000</v>
      </c>
      <c r="E105" s="35"/>
      <c r="F105" s="35"/>
      <c r="H105" s="35"/>
      <c r="I105" s="103"/>
      <c r="L105" s="35"/>
      <c r="Q105" s="104" t="s">
        <v>273</v>
      </c>
      <c r="R105" s="105">
        <f>SUM(R103:R104)</f>
        <v>1363529</v>
      </c>
      <c r="S105" s="106"/>
      <c r="T105" s="105"/>
      <c r="U105" s="107"/>
      <c r="W105" s="35"/>
      <c r="X105" s="35"/>
      <c r="Y105" s="35"/>
      <c r="Z105" s="35"/>
      <c r="AA105" s="35"/>
      <c r="AB105" s="35"/>
      <c r="AC105" s="35"/>
      <c r="AD105" s="35"/>
      <c r="AE105" s="35"/>
      <c r="AF105" s="35"/>
      <c r="AG105" s="35"/>
      <c r="AH105" s="35"/>
      <c r="AI105" s="35"/>
      <c r="AJ105" s="35"/>
    </row>
    <row r="106" spans="1:120" s="33" customFormat="1">
      <c r="A106" s="110"/>
      <c r="E106" s="35"/>
      <c r="F106" s="35"/>
      <c r="H106" s="35"/>
      <c r="J106" s="35"/>
      <c r="K106" s="35"/>
      <c r="L106" s="35"/>
      <c r="R106" s="108"/>
      <c r="S106" s="111"/>
      <c r="T106" s="108"/>
      <c r="W106" s="35"/>
      <c r="X106" s="35"/>
      <c r="Y106" s="35"/>
      <c r="Z106" s="35"/>
      <c r="AA106" s="35"/>
      <c r="AB106" s="35"/>
      <c r="AC106" s="35"/>
      <c r="AD106" s="35"/>
      <c r="AE106" s="35"/>
      <c r="AF106" s="35"/>
      <c r="AG106" s="35"/>
      <c r="AH106" s="35"/>
      <c r="AI106" s="35"/>
      <c r="AJ106" s="35"/>
      <c r="AL106" s="34"/>
      <c r="AM106" s="34"/>
      <c r="AN106" s="34"/>
      <c r="AS106" s="112"/>
      <c r="AT106" s="112"/>
    </row>
    <row r="107" spans="1:120" s="33" customFormat="1">
      <c r="A107" s="71" t="s">
        <v>290</v>
      </c>
      <c r="E107" s="35"/>
      <c r="F107" s="35"/>
      <c r="H107" s="35"/>
      <c r="J107" s="35"/>
      <c r="K107" s="35"/>
      <c r="L107" s="35"/>
      <c r="R107" s="108"/>
      <c r="S107" s="111"/>
      <c r="T107" s="108"/>
      <c r="W107" s="35"/>
      <c r="X107" s="35"/>
      <c r="Y107" s="35"/>
      <c r="Z107" s="35"/>
      <c r="AA107" s="35"/>
      <c r="AB107" s="35"/>
      <c r="AC107" s="35"/>
      <c r="AD107" s="35"/>
      <c r="AE107" s="35"/>
      <c r="AF107" s="35"/>
      <c r="AG107" s="35"/>
      <c r="AH107" s="35"/>
      <c r="AI107" s="35"/>
      <c r="AJ107" s="35"/>
      <c r="AL107" s="34"/>
      <c r="AM107" s="34"/>
      <c r="AN107" s="34"/>
      <c r="AS107" s="112"/>
      <c r="AT107" s="112"/>
    </row>
    <row r="108" spans="1:120" s="25" customFormat="1">
      <c r="A108" s="24">
        <v>18020</v>
      </c>
      <c r="B108" s="25" t="s">
        <v>44</v>
      </c>
      <c r="C108" s="25" t="s">
        <v>45</v>
      </c>
      <c r="D108" s="25" t="s">
        <v>24</v>
      </c>
      <c r="E108" s="27"/>
      <c r="F108" s="27">
        <v>77020</v>
      </c>
      <c r="G108" s="25" t="s">
        <v>46</v>
      </c>
      <c r="H108" s="27">
        <v>6</v>
      </c>
      <c r="I108" s="25" t="s">
        <v>10</v>
      </c>
      <c r="L108" s="27" t="s">
        <v>275</v>
      </c>
      <c r="M108" s="25" t="s">
        <v>485</v>
      </c>
      <c r="N108" s="25">
        <v>98</v>
      </c>
      <c r="O108" s="25">
        <v>12</v>
      </c>
      <c r="P108" s="25">
        <v>110</v>
      </c>
      <c r="Q108" s="25" t="s">
        <v>8</v>
      </c>
      <c r="R108" s="93">
        <v>1500000</v>
      </c>
      <c r="S108" s="94"/>
      <c r="T108" s="94" t="s">
        <v>275</v>
      </c>
      <c r="U108" s="25" t="s">
        <v>363</v>
      </c>
      <c r="V108" s="25" t="s">
        <v>420</v>
      </c>
      <c r="W108" s="27">
        <v>121</v>
      </c>
      <c r="X108" s="27">
        <v>5</v>
      </c>
      <c r="Y108" s="94">
        <v>17</v>
      </c>
      <c r="Z108" s="27">
        <v>8</v>
      </c>
      <c r="AA108" s="94">
        <v>8</v>
      </c>
      <c r="AB108" s="94">
        <v>4</v>
      </c>
      <c r="AC108" s="27">
        <v>7</v>
      </c>
      <c r="AD108" s="35">
        <f t="shared" ref="AD108:AD131" si="3">SUM(W108:AC108)</f>
        <v>170</v>
      </c>
      <c r="AE108" s="27">
        <v>48201211300</v>
      </c>
      <c r="AF108" s="27"/>
      <c r="AG108" s="27"/>
      <c r="AH108" s="27"/>
      <c r="AI108" s="27"/>
      <c r="AJ108" s="27"/>
      <c r="DP108" s="33"/>
    </row>
    <row r="109" spans="1:120" s="25" customFormat="1">
      <c r="A109" s="24">
        <v>18243</v>
      </c>
      <c r="B109" s="25" t="s">
        <v>180</v>
      </c>
      <c r="C109" s="25" t="s">
        <v>180</v>
      </c>
      <c r="D109" s="25" t="s">
        <v>24</v>
      </c>
      <c r="E109" s="27"/>
      <c r="F109" s="27">
        <v>77004</v>
      </c>
      <c r="G109" s="25" t="s">
        <v>46</v>
      </c>
      <c r="H109" s="27">
        <v>6</v>
      </c>
      <c r="I109" s="25" t="s">
        <v>10</v>
      </c>
      <c r="L109" s="27" t="s">
        <v>275</v>
      </c>
      <c r="M109" s="25" t="s">
        <v>277</v>
      </c>
      <c r="N109" s="25">
        <v>112</v>
      </c>
      <c r="O109" s="25">
        <v>0</v>
      </c>
      <c r="P109" s="25">
        <v>112</v>
      </c>
      <c r="Q109" s="25" t="s">
        <v>323</v>
      </c>
      <c r="R109" s="93">
        <v>1500000</v>
      </c>
      <c r="S109" s="94"/>
      <c r="T109" s="94"/>
      <c r="U109" s="25" t="s">
        <v>506</v>
      </c>
      <c r="V109" s="25" t="s">
        <v>422</v>
      </c>
      <c r="W109" s="27">
        <v>120</v>
      </c>
      <c r="X109" s="27">
        <v>5</v>
      </c>
      <c r="Y109" s="94">
        <v>17</v>
      </c>
      <c r="Z109" s="27">
        <v>4</v>
      </c>
      <c r="AA109" s="94">
        <v>8</v>
      </c>
      <c r="AB109" s="94">
        <v>4</v>
      </c>
      <c r="AC109" s="27">
        <v>7</v>
      </c>
      <c r="AD109" s="35">
        <f t="shared" si="3"/>
        <v>165</v>
      </c>
      <c r="AE109" s="27">
        <v>48201312700</v>
      </c>
      <c r="AF109" s="27"/>
      <c r="AG109" s="27"/>
      <c r="AH109" s="27"/>
      <c r="AI109" s="27"/>
      <c r="AJ109" s="27"/>
      <c r="DP109" s="33"/>
    </row>
    <row r="110" spans="1:120" s="25" customFormat="1">
      <c r="A110" s="24">
        <v>18333</v>
      </c>
      <c r="B110" s="25" t="s">
        <v>231</v>
      </c>
      <c r="C110" s="25" t="s">
        <v>503</v>
      </c>
      <c r="D110" s="25" t="s">
        <v>24</v>
      </c>
      <c r="E110" s="27"/>
      <c r="F110" s="27">
        <v>77009</v>
      </c>
      <c r="G110" s="25" t="s">
        <v>46</v>
      </c>
      <c r="H110" s="27">
        <v>6</v>
      </c>
      <c r="I110" s="25" t="s">
        <v>10</v>
      </c>
      <c r="L110" s="27"/>
      <c r="M110" s="25" t="s">
        <v>277</v>
      </c>
      <c r="N110" s="25">
        <v>76</v>
      </c>
      <c r="O110" s="25">
        <v>4</v>
      </c>
      <c r="P110" s="25">
        <v>80</v>
      </c>
      <c r="Q110" s="25" t="s">
        <v>8</v>
      </c>
      <c r="R110" s="93">
        <v>1459229.803964287</v>
      </c>
      <c r="S110" s="94"/>
      <c r="T110" s="94" t="s">
        <v>275</v>
      </c>
      <c r="U110" s="25" t="s">
        <v>502</v>
      </c>
      <c r="V110" s="25" t="s">
        <v>424</v>
      </c>
      <c r="W110" s="27">
        <v>118</v>
      </c>
      <c r="X110" s="27">
        <v>5</v>
      </c>
      <c r="Y110" s="94">
        <v>17</v>
      </c>
      <c r="Z110" s="27">
        <v>4</v>
      </c>
      <c r="AA110" s="94">
        <v>8</v>
      </c>
      <c r="AB110" s="94">
        <v>4</v>
      </c>
      <c r="AC110" s="27">
        <v>7</v>
      </c>
      <c r="AD110" s="35">
        <f t="shared" si="3"/>
        <v>163</v>
      </c>
      <c r="AE110" s="27">
        <v>48201210600</v>
      </c>
      <c r="AF110" s="36">
        <v>5</v>
      </c>
      <c r="AG110" s="36">
        <v>7</v>
      </c>
      <c r="AH110" s="39">
        <v>1.6061642075189401E-2</v>
      </c>
      <c r="AI110" s="36">
        <v>19.2</v>
      </c>
      <c r="AJ110" s="40">
        <v>0.86</v>
      </c>
    </row>
    <row r="111" spans="1:120" s="33" customFormat="1">
      <c r="A111" s="24">
        <v>18337</v>
      </c>
      <c r="B111" s="25" t="s">
        <v>501</v>
      </c>
      <c r="C111" s="25" t="s">
        <v>500</v>
      </c>
      <c r="D111" s="25" t="s">
        <v>24</v>
      </c>
      <c r="E111" s="27"/>
      <c r="F111" s="27">
        <v>77009</v>
      </c>
      <c r="G111" s="25" t="s">
        <v>46</v>
      </c>
      <c r="H111" s="27">
        <v>6</v>
      </c>
      <c r="I111" s="25" t="s">
        <v>10</v>
      </c>
      <c r="J111" s="25"/>
      <c r="K111" s="25"/>
      <c r="L111" s="27"/>
      <c r="M111" s="25" t="s">
        <v>277</v>
      </c>
      <c r="N111" s="25">
        <v>90</v>
      </c>
      <c r="O111" s="25">
        <v>56</v>
      </c>
      <c r="P111" s="25">
        <v>146</v>
      </c>
      <c r="Q111" s="25" t="s">
        <v>8</v>
      </c>
      <c r="R111" s="93">
        <v>1500000</v>
      </c>
      <c r="S111" s="94"/>
      <c r="T111" s="94" t="s">
        <v>275</v>
      </c>
      <c r="U111" s="25" t="s">
        <v>359</v>
      </c>
      <c r="V111" s="25" t="s">
        <v>417</v>
      </c>
      <c r="W111" s="27">
        <v>118</v>
      </c>
      <c r="X111" s="27">
        <v>5</v>
      </c>
      <c r="Y111" s="94">
        <v>17</v>
      </c>
      <c r="Z111" s="27">
        <v>4</v>
      </c>
      <c r="AA111" s="94">
        <v>8</v>
      </c>
      <c r="AB111" s="94">
        <v>4</v>
      </c>
      <c r="AC111" s="27">
        <v>7</v>
      </c>
      <c r="AD111" s="35">
        <f t="shared" si="3"/>
        <v>163</v>
      </c>
      <c r="AE111" s="27">
        <v>48201210600</v>
      </c>
      <c r="AF111" s="36">
        <v>5</v>
      </c>
      <c r="AG111" s="36">
        <v>7</v>
      </c>
      <c r="AH111" s="39">
        <v>1.6061642075189401E-2</v>
      </c>
      <c r="AI111" s="36">
        <v>19.2</v>
      </c>
      <c r="AJ111" s="40">
        <v>0.66</v>
      </c>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row>
    <row r="112" spans="1:120" s="33" customFormat="1">
      <c r="A112" s="24">
        <v>18306</v>
      </c>
      <c r="B112" s="25" t="s">
        <v>221</v>
      </c>
      <c r="C112" s="25" t="s">
        <v>497</v>
      </c>
      <c r="D112" s="25" t="s">
        <v>24</v>
      </c>
      <c r="E112" s="27"/>
      <c r="F112" s="27">
        <v>77003</v>
      </c>
      <c r="G112" s="25" t="s">
        <v>46</v>
      </c>
      <c r="H112" s="27">
        <v>6</v>
      </c>
      <c r="I112" s="25" t="s">
        <v>10</v>
      </c>
      <c r="J112" s="25"/>
      <c r="K112" s="25"/>
      <c r="L112" s="27"/>
      <c r="M112" s="25" t="s">
        <v>277</v>
      </c>
      <c r="N112" s="25">
        <v>105</v>
      </c>
      <c r="O112" s="25">
        <v>15</v>
      </c>
      <c r="P112" s="25">
        <v>120</v>
      </c>
      <c r="Q112" s="25" t="s">
        <v>323</v>
      </c>
      <c r="R112" s="93">
        <v>1500000</v>
      </c>
      <c r="S112" s="94"/>
      <c r="T112" s="94"/>
      <c r="U112" s="25" t="s">
        <v>366</v>
      </c>
      <c r="V112" s="25" t="s">
        <v>496</v>
      </c>
      <c r="W112" s="27">
        <v>116</v>
      </c>
      <c r="X112" s="27">
        <v>5</v>
      </c>
      <c r="Y112" s="94">
        <v>17</v>
      </c>
      <c r="Z112" s="27">
        <v>4</v>
      </c>
      <c r="AA112" s="94">
        <v>8</v>
      </c>
      <c r="AB112" s="94">
        <v>4</v>
      </c>
      <c r="AC112" s="27">
        <v>7</v>
      </c>
      <c r="AD112" s="35">
        <f t="shared" si="3"/>
        <v>161</v>
      </c>
      <c r="AE112" s="27">
        <v>48201310100</v>
      </c>
      <c r="AF112" s="36">
        <v>5</v>
      </c>
      <c r="AG112" s="36">
        <v>7</v>
      </c>
      <c r="AH112" s="39">
        <v>1.6061642075189401E-2</v>
      </c>
      <c r="AI112" s="36">
        <v>42.1</v>
      </c>
      <c r="AJ112" s="39"/>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row>
    <row r="113" spans="1:120" s="33" customFormat="1">
      <c r="A113" s="24">
        <v>18137</v>
      </c>
      <c r="B113" s="25" t="s">
        <v>131</v>
      </c>
      <c r="C113" s="25" t="s">
        <v>569</v>
      </c>
      <c r="D113" s="25" t="s">
        <v>24</v>
      </c>
      <c r="E113" s="27"/>
      <c r="F113" s="27">
        <v>77036</v>
      </c>
      <c r="G113" s="25" t="s">
        <v>46</v>
      </c>
      <c r="H113" s="27">
        <v>6</v>
      </c>
      <c r="I113" s="25" t="s">
        <v>10</v>
      </c>
      <c r="J113" s="25"/>
      <c r="K113" s="25"/>
      <c r="L113" s="27" t="s">
        <v>275</v>
      </c>
      <c r="M113" s="25" t="s">
        <v>277</v>
      </c>
      <c r="N113" s="25">
        <v>170</v>
      </c>
      <c r="O113" s="25">
        <v>0</v>
      </c>
      <c r="P113" s="25">
        <v>170</v>
      </c>
      <c r="Q113" s="25" t="s">
        <v>498</v>
      </c>
      <c r="R113" s="93">
        <v>1500000</v>
      </c>
      <c r="S113" s="94"/>
      <c r="T113" s="94"/>
      <c r="U113" s="25" t="s">
        <v>369</v>
      </c>
      <c r="V113" s="25" t="s">
        <v>425</v>
      </c>
      <c r="W113" s="27">
        <v>116</v>
      </c>
      <c r="X113" s="27">
        <v>5</v>
      </c>
      <c r="Y113" s="94">
        <v>17</v>
      </c>
      <c r="Z113" s="27">
        <v>4</v>
      </c>
      <c r="AA113" s="94">
        <v>8</v>
      </c>
      <c r="AB113" s="94">
        <v>4</v>
      </c>
      <c r="AC113" s="27">
        <v>7</v>
      </c>
      <c r="AD113" s="35">
        <f t="shared" si="3"/>
        <v>161</v>
      </c>
      <c r="AE113" s="27">
        <v>48201432801</v>
      </c>
      <c r="AF113" s="36">
        <v>0</v>
      </c>
      <c r="AG113" s="36">
        <v>7</v>
      </c>
      <c r="AH113" s="39">
        <v>1.6061642075189401E-2</v>
      </c>
      <c r="AI113" s="36">
        <v>31.8</v>
      </c>
      <c r="AJ113" s="39"/>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row>
    <row r="114" spans="1:120" s="25" customFormat="1">
      <c r="A114" s="24">
        <v>18327</v>
      </c>
      <c r="B114" s="25" t="s">
        <v>229</v>
      </c>
      <c r="C114" s="25" t="s">
        <v>512</v>
      </c>
      <c r="D114" s="25" t="s">
        <v>24</v>
      </c>
      <c r="E114" s="27"/>
      <c r="F114" s="27">
        <v>77003</v>
      </c>
      <c r="G114" s="25" t="s">
        <v>46</v>
      </c>
      <c r="H114" s="27">
        <v>6</v>
      </c>
      <c r="I114" s="25" t="s">
        <v>10</v>
      </c>
      <c r="L114" s="27"/>
      <c r="M114" s="25" t="s">
        <v>277</v>
      </c>
      <c r="N114" s="25">
        <v>76</v>
      </c>
      <c r="O114" s="25">
        <v>4</v>
      </c>
      <c r="P114" s="25">
        <v>80</v>
      </c>
      <c r="Q114" s="25" t="s">
        <v>8</v>
      </c>
      <c r="R114" s="93">
        <v>1500000</v>
      </c>
      <c r="S114" s="94"/>
      <c r="T114" s="94" t="s">
        <v>275</v>
      </c>
      <c r="U114" s="25" t="s">
        <v>502</v>
      </c>
      <c r="V114" s="25" t="s">
        <v>424</v>
      </c>
      <c r="W114" s="27">
        <v>122</v>
      </c>
      <c r="X114" s="27">
        <v>5</v>
      </c>
      <c r="Y114" s="94">
        <v>17</v>
      </c>
      <c r="Z114" s="27">
        <v>4</v>
      </c>
      <c r="AA114" s="94">
        <v>8</v>
      </c>
      <c r="AB114" s="94">
        <v>4</v>
      </c>
      <c r="AC114" s="27">
        <v>0</v>
      </c>
      <c r="AD114" s="35">
        <f>SUM(W114:AC114)</f>
        <v>160</v>
      </c>
      <c r="AE114" s="27">
        <v>48201310200</v>
      </c>
      <c r="AF114" s="27">
        <v>5</v>
      </c>
      <c r="AG114" s="27">
        <v>7</v>
      </c>
      <c r="AH114" s="39">
        <v>1.6061642075189401E-2</v>
      </c>
      <c r="AI114" s="27">
        <v>9.3000000000000007</v>
      </c>
      <c r="AJ114" s="27"/>
      <c r="AK114" s="27"/>
      <c r="DP114" s="33"/>
    </row>
    <row r="115" spans="1:120" s="33" customFormat="1">
      <c r="A115" s="24">
        <v>18254</v>
      </c>
      <c r="B115" s="25" t="s">
        <v>189</v>
      </c>
      <c r="C115" s="25" t="s">
        <v>297</v>
      </c>
      <c r="D115" s="25" t="s">
        <v>24</v>
      </c>
      <c r="E115" s="27"/>
      <c r="F115" s="27">
        <v>77008</v>
      </c>
      <c r="G115" s="25" t="s">
        <v>46</v>
      </c>
      <c r="H115" s="27">
        <v>6</v>
      </c>
      <c r="I115" s="25" t="s">
        <v>10</v>
      </c>
      <c r="J115" s="25"/>
      <c r="K115" s="25"/>
      <c r="L115" s="27"/>
      <c r="M115" s="25" t="s">
        <v>277</v>
      </c>
      <c r="N115" s="25">
        <v>120</v>
      </c>
      <c r="O115" s="25">
        <v>0</v>
      </c>
      <c r="P115" s="25">
        <v>120</v>
      </c>
      <c r="Q115" s="25" t="s">
        <v>8</v>
      </c>
      <c r="R115" s="93">
        <v>1500000</v>
      </c>
      <c r="S115" s="94"/>
      <c r="T115" s="94" t="s">
        <v>275</v>
      </c>
      <c r="U115" s="25" t="s">
        <v>362</v>
      </c>
      <c r="V115" s="25" t="s">
        <v>513</v>
      </c>
      <c r="W115" s="27">
        <v>122</v>
      </c>
      <c r="X115" s="27">
        <v>5</v>
      </c>
      <c r="Y115" s="94">
        <v>17</v>
      </c>
      <c r="Z115" s="27">
        <v>4</v>
      </c>
      <c r="AA115" s="94">
        <v>8</v>
      </c>
      <c r="AB115" s="94">
        <v>4</v>
      </c>
      <c r="AC115" s="27">
        <v>0</v>
      </c>
      <c r="AD115" s="35">
        <f t="shared" si="3"/>
        <v>160</v>
      </c>
      <c r="AE115" s="27">
        <v>48201510900</v>
      </c>
      <c r="AF115" s="36">
        <v>0</v>
      </c>
      <c r="AG115" s="36">
        <v>7</v>
      </c>
      <c r="AH115" s="39">
        <v>1.6061642075189401E-2</v>
      </c>
      <c r="AI115" s="36">
        <v>17.5</v>
      </c>
      <c r="AJ115" s="39"/>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row>
    <row r="116" spans="1:120" s="25" customFormat="1">
      <c r="A116" s="24">
        <v>18138</v>
      </c>
      <c r="B116" s="25" t="s">
        <v>132</v>
      </c>
      <c r="C116" s="25" t="s">
        <v>133</v>
      </c>
      <c r="D116" s="25" t="s">
        <v>24</v>
      </c>
      <c r="E116" s="27"/>
      <c r="F116" s="27">
        <v>77087</v>
      </c>
      <c r="G116" s="25" t="s">
        <v>46</v>
      </c>
      <c r="H116" s="27">
        <v>6</v>
      </c>
      <c r="I116" s="25" t="s">
        <v>10</v>
      </c>
      <c r="L116" s="27"/>
      <c r="M116" s="25" t="s">
        <v>277</v>
      </c>
      <c r="N116" s="25">
        <v>115</v>
      </c>
      <c r="O116" s="25">
        <v>29</v>
      </c>
      <c r="P116" s="25">
        <v>144</v>
      </c>
      <c r="Q116" s="25" t="s">
        <v>323</v>
      </c>
      <c r="R116" s="93">
        <v>1500000</v>
      </c>
      <c r="S116" s="94"/>
      <c r="T116" s="94"/>
      <c r="U116" s="25" t="s">
        <v>368</v>
      </c>
      <c r="V116" s="25" t="s">
        <v>385</v>
      </c>
      <c r="W116" s="27">
        <v>115</v>
      </c>
      <c r="X116" s="27">
        <v>5</v>
      </c>
      <c r="Y116" s="94">
        <v>17</v>
      </c>
      <c r="Z116" s="27">
        <v>4</v>
      </c>
      <c r="AA116" s="94">
        <v>8</v>
      </c>
      <c r="AB116" s="94">
        <v>4</v>
      </c>
      <c r="AC116" s="27">
        <v>7</v>
      </c>
      <c r="AD116" s="35">
        <f t="shared" si="3"/>
        <v>160</v>
      </c>
      <c r="AE116" s="27">
        <v>48201332600</v>
      </c>
      <c r="AF116" s="36">
        <v>0</v>
      </c>
      <c r="AG116" s="36">
        <v>7</v>
      </c>
      <c r="AH116" s="39">
        <v>1.6061642075189401E-2</v>
      </c>
      <c r="AI116" s="36">
        <v>34.4</v>
      </c>
      <c r="AJ116" s="39"/>
    </row>
    <row r="117" spans="1:120" s="25" customFormat="1">
      <c r="A117" s="24">
        <v>18320</v>
      </c>
      <c r="B117" s="25" t="s">
        <v>224</v>
      </c>
      <c r="C117" s="25" t="s">
        <v>300</v>
      </c>
      <c r="D117" s="25" t="s">
        <v>225</v>
      </c>
      <c r="E117" s="27"/>
      <c r="F117" s="27">
        <v>77586</v>
      </c>
      <c r="G117" s="25" t="s">
        <v>46</v>
      </c>
      <c r="H117" s="27">
        <v>6</v>
      </c>
      <c r="I117" s="25" t="s">
        <v>10</v>
      </c>
      <c r="L117" s="27"/>
      <c r="M117" s="25" t="s">
        <v>277</v>
      </c>
      <c r="N117" s="25">
        <v>92</v>
      </c>
      <c r="O117" s="25">
        <v>0</v>
      </c>
      <c r="P117" s="25">
        <v>92</v>
      </c>
      <c r="Q117" s="87" t="s">
        <v>323</v>
      </c>
      <c r="R117" s="96">
        <v>1500000</v>
      </c>
      <c r="S117" s="97"/>
      <c r="T117" s="97" t="s">
        <v>275</v>
      </c>
      <c r="U117" s="87" t="s">
        <v>502</v>
      </c>
      <c r="V117" s="87" t="s">
        <v>424</v>
      </c>
      <c r="W117" s="98">
        <v>120</v>
      </c>
      <c r="X117" s="98">
        <v>5</v>
      </c>
      <c r="Y117" s="97">
        <v>17</v>
      </c>
      <c r="Z117" s="98">
        <v>4</v>
      </c>
      <c r="AA117" s="97">
        <v>8</v>
      </c>
      <c r="AB117" s="97">
        <v>4</v>
      </c>
      <c r="AC117" s="98">
        <v>0</v>
      </c>
      <c r="AD117" s="99">
        <f t="shared" si="3"/>
        <v>158</v>
      </c>
      <c r="AE117" s="98">
        <v>48201341502</v>
      </c>
      <c r="AF117" s="41">
        <v>0</v>
      </c>
      <c r="AG117" s="41">
        <v>7</v>
      </c>
      <c r="AH117" s="124">
        <v>0</v>
      </c>
      <c r="AI117" s="41">
        <v>11.8</v>
      </c>
      <c r="AJ117" s="124"/>
    </row>
    <row r="118" spans="1:120" s="33" customFormat="1" collapsed="1">
      <c r="A118" s="24">
        <v>18047</v>
      </c>
      <c r="B118" s="25" t="s">
        <v>78</v>
      </c>
      <c r="C118" s="25" t="s">
        <v>298</v>
      </c>
      <c r="D118" s="25" t="s">
        <v>608</v>
      </c>
      <c r="E118" s="27" t="s">
        <v>275</v>
      </c>
      <c r="F118" s="27">
        <v>77477</v>
      </c>
      <c r="G118" s="25" t="s">
        <v>27</v>
      </c>
      <c r="H118" s="27">
        <v>6</v>
      </c>
      <c r="I118" s="25" t="s">
        <v>10</v>
      </c>
      <c r="J118" s="25"/>
      <c r="K118" s="25"/>
      <c r="L118" s="27"/>
      <c r="M118" s="25" t="s">
        <v>277</v>
      </c>
      <c r="N118" s="25">
        <v>55</v>
      </c>
      <c r="O118" s="25">
        <v>13</v>
      </c>
      <c r="P118" s="25">
        <v>68</v>
      </c>
      <c r="Q118" s="25" t="s">
        <v>8</v>
      </c>
      <c r="R118" s="93">
        <v>1500000</v>
      </c>
      <c r="S118" s="94"/>
      <c r="T118" s="94"/>
      <c r="U118" s="25" t="s">
        <v>365</v>
      </c>
      <c r="V118" s="25" t="s">
        <v>396</v>
      </c>
      <c r="W118" s="27">
        <v>120</v>
      </c>
      <c r="X118" s="27">
        <v>5</v>
      </c>
      <c r="Y118" s="94">
        <v>17</v>
      </c>
      <c r="Z118" s="27">
        <v>4</v>
      </c>
      <c r="AA118" s="94">
        <v>8</v>
      </c>
      <c r="AB118" s="94">
        <v>4</v>
      </c>
      <c r="AC118" s="27">
        <v>0</v>
      </c>
      <c r="AD118" s="35">
        <f t="shared" si="3"/>
        <v>158</v>
      </c>
      <c r="AE118" s="27">
        <v>48157671100</v>
      </c>
      <c r="AF118" s="36">
        <v>0</v>
      </c>
      <c r="AG118" s="36">
        <v>7</v>
      </c>
      <c r="AH118" s="44">
        <v>0</v>
      </c>
      <c r="AI118" s="36">
        <v>17.7</v>
      </c>
      <c r="AJ118" s="40">
        <v>1.1499999999999999</v>
      </c>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row>
    <row r="119" spans="1:120" s="33" customFormat="1">
      <c r="A119" s="24">
        <v>18043</v>
      </c>
      <c r="B119" s="25" t="s">
        <v>77</v>
      </c>
      <c r="C119" s="25" t="s">
        <v>298</v>
      </c>
      <c r="D119" s="25" t="s">
        <v>608</v>
      </c>
      <c r="E119" s="27" t="s">
        <v>275</v>
      </c>
      <c r="F119" s="27">
        <v>77477</v>
      </c>
      <c r="G119" s="25" t="s">
        <v>27</v>
      </c>
      <c r="H119" s="27">
        <v>6</v>
      </c>
      <c r="I119" s="25" t="s">
        <v>10</v>
      </c>
      <c r="J119" s="25"/>
      <c r="K119" s="25"/>
      <c r="L119" s="27"/>
      <c r="M119" s="25" t="s">
        <v>277</v>
      </c>
      <c r="N119" s="25">
        <v>95</v>
      </c>
      <c r="O119" s="25">
        <v>29</v>
      </c>
      <c r="P119" s="25">
        <v>124</v>
      </c>
      <c r="Q119" s="87" t="s">
        <v>323</v>
      </c>
      <c r="R119" s="96">
        <v>1500000</v>
      </c>
      <c r="S119" s="97"/>
      <c r="T119" s="97" t="s">
        <v>275</v>
      </c>
      <c r="U119" s="87" t="s">
        <v>511</v>
      </c>
      <c r="V119" s="87" t="s">
        <v>510</v>
      </c>
      <c r="W119" s="98">
        <v>120</v>
      </c>
      <c r="X119" s="98">
        <v>5</v>
      </c>
      <c r="Y119" s="97">
        <v>17</v>
      </c>
      <c r="Z119" s="98">
        <v>4</v>
      </c>
      <c r="AA119" s="97">
        <v>8</v>
      </c>
      <c r="AB119" s="97">
        <v>4</v>
      </c>
      <c r="AC119" s="98">
        <v>0</v>
      </c>
      <c r="AD119" s="99">
        <f t="shared" si="3"/>
        <v>158</v>
      </c>
      <c r="AE119" s="98">
        <v>48157671100</v>
      </c>
      <c r="AF119" s="41">
        <v>0</v>
      </c>
      <c r="AG119" s="41">
        <v>7</v>
      </c>
      <c r="AH119" s="124">
        <v>0</v>
      </c>
      <c r="AI119" s="41">
        <v>17.7</v>
      </c>
      <c r="AJ119" s="41">
        <v>1.1000000000000001</v>
      </c>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row>
    <row r="120" spans="1:120" s="25" customFormat="1">
      <c r="A120" s="24">
        <v>18033</v>
      </c>
      <c r="B120" s="25" t="s">
        <v>60</v>
      </c>
      <c r="C120" s="25" t="s">
        <v>298</v>
      </c>
      <c r="D120" s="25" t="s">
        <v>608</v>
      </c>
      <c r="E120" s="27" t="s">
        <v>275</v>
      </c>
      <c r="F120" s="27">
        <v>77477</v>
      </c>
      <c r="G120" s="25" t="s">
        <v>27</v>
      </c>
      <c r="H120" s="27">
        <v>6</v>
      </c>
      <c r="I120" s="25" t="s">
        <v>10</v>
      </c>
      <c r="L120" s="27"/>
      <c r="M120" s="25" t="s">
        <v>277</v>
      </c>
      <c r="N120" s="25">
        <v>87</v>
      </c>
      <c r="O120" s="25">
        <v>37</v>
      </c>
      <c r="P120" s="25">
        <v>124</v>
      </c>
      <c r="Q120" s="25" t="s">
        <v>8</v>
      </c>
      <c r="R120" s="93">
        <v>1286253</v>
      </c>
      <c r="S120" s="94"/>
      <c r="T120" s="94" t="s">
        <v>275</v>
      </c>
      <c r="U120" s="25" t="s">
        <v>365</v>
      </c>
      <c r="V120" s="25" t="s">
        <v>396</v>
      </c>
      <c r="W120" s="27">
        <v>120</v>
      </c>
      <c r="X120" s="27">
        <v>5</v>
      </c>
      <c r="Y120" s="94">
        <v>17</v>
      </c>
      <c r="Z120" s="27">
        <v>4</v>
      </c>
      <c r="AA120" s="94">
        <v>8</v>
      </c>
      <c r="AB120" s="94">
        <v>4</v>
      </c>
      <c r="AC120" s="27">
        <v>0</v>
      </c>
      <c r="AD120" s="35">
        <f t="shared" si="3"/>
        <v>158</v>
      </c>
      <c r="AE120" s="27">
        <v>48157671100</v>
      </c>
      <c r="AF120" s="36">
        <v>0</v>
      </c>
      <c r="AG120" s="36">
        <v>7</v>
      </c>
      <c r="AH120" s="44">
        <v>0</v>
      </c>
      <c r="AI120" s="36">
        <v>17.7</v>
      </c>
      <c r="AJ120" s="40">
        <v>1.02</v>
      </c>
      <c r="DP120" s="33"/>
    </row>
    <row r="121" spans="1:120" s="33" customFormat="1" collapsed="1">
      <c r="A121" s="24">
        <v>18339</v>
      </c>
      <c r="B121" s="25" t="s">
        <v>234</v>
      </c>
      <c r="C121" s="25" t="s">
        <v>505</v>
      </c>
      <c r="D121" s="25" t="s">
        <v>120</v>
      </c>
      <c r="E121" s="27"/>
      <c r="F121" s="27">
        <v>77505</v>
      </c>
      <c r="G121" s="25" t="s">
        <v>46</v>
      </c>
      <c r="H121" s="27">
        <v>6</v>
      </c>
      <c r="I121" s="25" t="s">
        <v>10</v>
      </c>
      <c r="J121" s="25"/>
      <c r="K121" s="25"/>
      <c r="L121" s="27" t="s">
        <v>275</v>
      </c>
      <c r="M121" s="25" t="s">
        <v>277</v>
      </c>
      <c r="N121" s="25">
        <v>115</v>
      </c>
      <c r="O121" s="25">
        <v>53</v>
      </c>
      <c r="P121" s="25">
        <v>168</v>
      </c>
      <c r="Q121" s="87" t="s">
        <v>323</v>
      </c>
      <c r="R121" s="96">
        <v>1500000</v>
      </c>
      <c r="S121" s="97"/>
      <c r="T121" s="97" t="s">
        <v>275</v>
      </c>
      <c r="U121" s="87" t="s">
        <v>361</v>
      </c>
      <c r="V121" s="87" t="s">
        <v>419</v>
      </c>
      <c r="W121" s="98">
        <v>120</v>
      </c>
      <c r="X121" s="98">
        <v>5</v>
      </c>
      <c r="Y121" s="97">
        <v>17</v>
      </c>
      <c r="Z121" s="98">
        <v>4</v>
      </c>
      <c r="AA121" s="97">
        <v>8</v>
      </c>
      <c r="AB121" s="97">
        <v>4</v>
      </c>
      <c r="AC121" s="98">
        <v>0</v>
      </c>
      <c r="AD121" s="99">
        <f t="shared" si="3"/>
        <v>158</v>
      </c>
      <c r="AE121" s="98">
        <v>48201342100</v>
      </c>
      <c r="AF121" s="41">
        <v>0</v>
      </c>
      <c r="AG121" s="41">
        <v>7</v>
      </c>
      <c r="AH121" s="90">
        <v>1.15920437021354E-2</v>
      </c>
      <c r="AI121" s="41">
        <v>11.8</v>
      </c>
      <c r="AJ121" s="90"/>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row>
    <row r="122" spans="1:120" s="25" customFormat="1">
      <c r="A122" s="24">
        <v>18161</v>
      </c>
      <c r="B122" s="25" t="s">
        <v>148</v>
      </c>
      <c r="C122" s="25" t="s">
        <v>564</v>
      </c>
      <c r="D122" s="25" t="s">
        <v>24</v>
      </c>
      <c r="E122" s="27"/>
      <c r="F122" s="27">
        <v>77075</v>
      </c>
      <c r="G122" s="25" t="s">
        <v>46</v>
      </c>
      <c r="H122" s="27">
        <v>6</v>
      </c>
      <c r="I122" s="25" t="s">
        <v>10</v>
      </c>
      <c r="L122" s="27"/>
      <c r="M122" s="25" t="s">
        <v>277</v>
      </c>
      <c r="N122" s="25">
        <v>90</v>
      </c>
      <c r="O122" s="25">
        <v>24</v>
      </c>
      <c r="P122" s="25">
        <v>114</v>
      </c>
      <c r="Q122" s="87" t="s">
        <v>323</v>
      </c>
      <c r="R122" s="96">
        <v>1500000</v>
      </c>
      <c r="S122" s="97"/>
      <c r="T122" s="97" t="s">
        <v>275</v>
      </c>
      <c r="U122" s="87" t="s">
        <v>507</v>
      </c>
      <c r="V122" s="87" t="s">
        <v>423</v>
      </c>
      <c r="W122" s="98">
        <v>120</v>
      </c>
      <c r="X122" s="98">
        <v>5</v>
      </c>
      <c r="Y122" s="97">
        <v>17</v>
      </c>
      <c r="Z122" s="98">
        <v>4</v>
      </c>
      <c r="AA122" s="97">
        <v>8</v>
      </c>
      <c r="AB122" s="97">
        <v>4</v>
      </c>
      <c r="AC122" s="98">
        <v>0</v>
      </c>
      <c r="AD122" s="99">
        <f t="shared" si="3"/>
        <v>158</v>
      </c>
      <c r="AE122" s="98">
        <v>48201333901</v>
      </c>
      <c r="AF122" s="41">
        <v>0</v>
      </c>
      <c r="AG122" s="41">
        <v>7</v>
      </c>
      <c r="AH122" s="90">
        <v>1.6061642075189401E-2</v>
      </c>
      <c r="AI122" s="41">
        <v>10.199999999999999</v>
      </c>
      <c r="AJ122" s="90"/>
    </row>
    <row r="123" spans="1:120" s="25" customFormat="1">
      <c r="A123" s="24">
        <v>18159</v>
      </c>
      <c r="B123" s="25" t="s">
        <v>147</v>
      </c>
      <c r="C123" s="25" t="s">
        <v>594</v>
      </c>
      <c r="D123" s="25" t="s">
        <v>24</v>
      </c>
      <c r="E123" s="27" t="s">
        <v>275</v>
      </c>
      <c r="F123" s="27">
        <v>77044</v>
      </c>
      <c r="G123" s="25" t="s">
        <v>46</v>
      </c>
      <c r="H123" s="27">
        <v>6</v>
      </c>
      <c r="I123" s="25" t="s">
        <v>10</v>
      </c>
      <c r="L123" s="27"/>
      <c r="M123" s="25" t="s">
        <v>277</v>
      </c>
      <c r="N123" s="25">
        <v>91</v>
      </c>
      <c r="O123" s="25">
        <v>23</v>
      </c>
      <c r="P123" s="25">
        <v>114</v>
      </c>
      <c r="Q123" s="25" t="s">
        <v>8</v>
      </c>
      <c r="R123" s="93">
        <v>1500000</v>
      </c>
      <c r="S123" s="94"/>
      <c r="T123" s="94" t="s">
        <v>275</v>
      </c>
      <c r="U123" s="25" t="s">
        <v>508</v>
      </c>
      <c r="V123" s="25" t="s">
        <v>423</v>
      </c>
      <c r="W123" s="27">
        <v>120</v>
      </c>
      <c r="X123" s="27">
        <v>5</v>
      </c>
      <c r="Y123" s="94">
        <v>17</v>
      </c>
      <c r="Z123" s="27">
        <v>4</v>
      </c>
      <c r="AA123" s="94">
        <v>8</v>
      </c>
      <c r="AB123" s="94">
        <v>4</v>
      </c>
      <c r="AC123" s="27">
        <v>0</v>
      </c>
      <c r="AD123" s="35">
        <f t="shared" si="3"/>
        <v>158</v>
      </c>
      <c r="AE123" s="27">
        <v>48201232302</v>
      </c>
      <c r="AF123" s="36">
        <v>0</v>
      </c>
      <c r="AG123" s="36">
        <v>7</v>
      </c>
      <c r="AH123" s="39">
        <v>1.6061642075189401E-2</v>
      </c>
      <c r="AI123" s="36">
        <v>12.3</v>
      </c>
      <c r="AJ123" s="39"/>
    </row>
    <row r="124" spans="1:120" s="25" customFormat="1">
      <c r="A124" s="24">
        <v>18355</v>
      </c>
      <c r="B124" s="25" t="s">
        <v>504</v>
      </c>
      <c r="C124" s="25" t="s">
        <v>566</v>
      </c>
      <c r="D124" s="25" t="s">
        <v>24</v>
      </c>
      <c r="E124" s="27"/>
      <c r="F124" s="27">
        <v>77040</v>
      </c>
      <c r="G124" s="25" t="s">
        <v>46</v>
      </c>
      <c r="H124" s="27">
        <v>6</v>
      </c>
      <c r="I124" s="25" t="s">
        <v>10</v>
      </c>
      <c r="L124" s="27" t="s">
        <v>275</v>
      </c>
      <c r="M124" s="25" t="s">
        <v>277</v>
      </c>
      <c r="N124" s="25">
        <v>115</v>
      </c>
      <c r="O124" s="25">
        <v>35</v>
      </c>
      <c r="P124" s="25">
        <v>150</v>
      </c>
      <c r="Q124" s="25" t="s">
        <v>8</v>
      </c>
      <c r="R124" s="93">
        <v>1500000</v>
      </c>
      <c r="S124" s="94"/>
      <c r="T124" s="94" t="s">
        <v>275</v>
      </c>
      <c r="U124" s="25" t="s">
        <v>361</v>
      </c>
      <c r="V124" s="25" t="s">
        <v>419</v>
      </c>
      <c r="W124" s="27">
        <v>120</v>
      </c>
      <c r="X124" s="27">
        <v>5</v>
      </c>
      <c r="Y124" s="94">
        <v>17</v>
      </c>
      <c r="Z124" s="27">
        <v>4</v>
      </c>
      <c r="AA124" s="94">
        <v>8</v>
      </c>
      <c r="AB124" s="94">
        <v>4</v>
      </c>
      <c r="AC124" s="27">
        <v>0</v>
      </c>
      <c r="AD124" s="35">
        <f t="shared" si="3"/>
        <v>158</v>
      </c>
      <c r="AE124" s="27">
        <v>48201532300</v>
      </c>
      <c r="AF124" s="36">
        <v>0</v>
      </c>
      <c r="AG124" s="36">
        <v>7</v>
      </c>
      <c r="AH124" s="39">
        <v>1.6061642075189401E-2</v>
      </c>
      <c r="AI124" s="36">
        <v>16.3</v>
      </c>
      <c r="AJ124" s="40">
        <v>1.98</v>
      </c>
    </row>
    <row r="125" spans="1:120" s="33" customFormat="1">
      <c r="A125" s="24">
        <v>18354</v>
      </c>
      <c r="B125" s="25" t="s">
        <v>238</v>
      </c>
      <c r="C125" s="25" t="s">
        <v>299</v>
      </c>
      <c r="D125" s="25" t="s">
        <v>24</v>
      </c>
      <c r="E125" s="27"/>
      <c r="F125" s="27">
        <v>77040</v>
      </c>
      <c r="G125" s="25" t="s">
        <v>46</v>
      </c>
      <c r="H125" s="27">
        <v>6</v>
      </c>
      <c r="I125" s="25" t="s">
        <v>10</v>
      </c>
      <c r="J125" s="25"/>
      <c r="K125" s="25"/>
      <c r="L125" s="27" t="s">
        <v>275</v>
      </c>
      <c r="M125" s="25" t="s">
        <v>277</v>
      </c>
      <c r="N125" s="25">
        <v>115</v>
      </c>
      <c r="O125" s="25">
        <v>35</v>
      </c>
      <c r="P125" s="25">
        <v>150</v>
      </c>
      <c r="Q125" s="25" t="s">
        <v>8</v>
      </c>
      <c r="R125" s="93">
        <v>1500000</v>
      </c>
      <c r="S125" s="94"/>
      <c r="T125" s="94" t="s">
        <v>275</v>
      </c>
      <c r="U125" s="25" t="s">
        <v>361</v>
      </c>
      <c r="V125" s="25" t="s">
        <v>419</v>
      </c>
      <c r="W125" s="27">
        <v>120</v>
      </c>
      <c r="X125" s="27">
        <v>5</v>
      </c>
      <c r="Y125" s="94">
        <v>17</v>
      </c>
      <c r="Z125" s="27">
        <v>4</v>
      </c>
      <c r="AA125" s="94">
        <v>8</v>
      </c>
      <c r="AB125" s="94">
        <v>4</v>
      </c>
      <c r="AC125" s="27">
        <v>0</v>
      </c>
      <c r="AD125" s="35">
        <f t="shared" si="3"/>
        <v>158</v>
      </c>
      <c r="AE125" s="27">
        <v>48201532300</v>
      </c>
      <c r="AF125" s="36">
        <v>0</v>
      </c>
      <c r="AG125" s="36">
        <v>7</v>
      </c>
      <c r="AH125" s="39">
        <v>1.6061642075189401E-2</v>
      </c>
      <c r="AI125" s="36">
        <v>16.3</v>
      </c>
      <c r="AJ125" s="40">
        <v>1.69</v>
      </c>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row>
    <row r="126" spans="1:120" s="33" customFormat="1">
      <c r="A126" s="24">
        <v>18093</v>
      </c>
      <c r="B126" s="25" t="s">
        <v>108</v>
      </c>
      <c r="C126" s="25" t="s">
        <v>509</v>
      </c>
      <c r="D126" s="25" t="s">
        <v>24</v>
      </c>
      <c r="E126" s="27"/>
      <c r="F126" s="27">
        <v>77067</v>
      </c>
      <c r="G126" s="25" t="s">
        <v>46</v>
      </c>
      <c r="H126" s="27">
        <v>6</v>
      </c>
      <c r="I126" s="25" t="s">
        <v>10</v>
      </c>
      <c r="J126" s="25"/>
      <c r="K126" s="25"/>
      <c r="L126" s="27"/>
      <c r="M126" s="25" t="s">
        <v>277</v>
      </c>
      <c r="N126" s="25">
        <v>90</v>
      </c>
      <c r="O126" s="25">
        <v>36</v>
      </c>
      <c r="P126" s="25">
        <v>126</v>
      </c>
      <c r="Q126" s="25" t="s">
        <v>8</v>
      </c>
      <c r="R126" s="93">
        <v>1500000</v>
      </c>
      <c r="S126" s="94"/>
      <c r="T126" s="94" t="s">
        <v>275</v>
      </c>
      <c r="U126" s="25" t="s">
        <v>350</v>
      </c>
      <c r="V126" s="25" t="s">
        <v>412</v>
      </c>
      <c r="W126" s="27">
        <v>120</v>
      </c>
      <c r="X126" s="27">
        <v>5</v>
      </c>
      <c r="Y126" s="94">
        <v>17</v>
      </c>
      <c r="Z126" s="27">
        <v>4</v>
      </c>
      <c r="AA126" s="94">
        <v>8</v>
      </c>
      <c r="AB126" s="94">
        <v>4</v>
      </c>
      <c r="AC126" s="27">
        <v>0</v>
      </c>
      <c r="AD126" s="35">
        <f t="shared" si="3"/>
        <v>158</v>
      </c>
      <c r="AE126" s="27">
        <v>48201550500</v>
      </c>
      <c r="AF126" s="36">
        <v>0</v>
      </c>
      <c r="AG126" s="36">
        <v>7</v>
      </c>
      <c r="AH126" s="39">
        <v>1.6061642075189401E-2</v>
      </c>
      <c r="AI126" s="36">
        <v>18.2</v>
      </c>
      <c r="AJ126" s="39"/>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row>
    <row r="127" spans="1:120" s="33" customFormat="1">
      <c r="A127" s="24">
        <v>18383</v>
      </c>
      <c r="B127" s="25" t="s">
        <v>258</v>
      </c>
      <c r="C127" s="25" t="s">
        <v>568</v>
      </c>
      <c r="D127" s="25" t="s">
        <v>24</v>
      </c>
      <c r="E127" s="27"/>
      <c r="F127" s="27">
        <v>77049</v>
      </c>
      <c r="G127" s="25" t="s">
        <v>46</v>
      </c>
      <c r="H127" s="27">
        <v>6</v>
      </c>
      <c r="I127" s="25" t="s">
        <v>10</v>
      </c>
      <c r="J127" s="25"/>
      <c r="K127" s="25"/>
      <c r="L127" s="27"/>
      <c r="M127" s="25" t="s">
        <v>277</v>
      </c>
      <c r="N127" s="25">
        <v>96</v>
      </c>
      <c r="O127" s="25">
        <v>24</v>
      </c>
      <c r="P127" s="25">
        <v>120</v>
      </c>
      <c r="Q127" s="25" t="s">
        <v>8</v>
      </c>
      <c r="R127" s="93">
        <v>1500000</v>
      </c>
      <c r="S127" s="94"/>
      <c r="T127" s="94" t="s">
        <v>275</v>
      </c>
      <c r="U127" s="25" t="s">
        <v>367</v>
      </c>
      <c r="V127" s="25" t="s">
        <v>404</v>
      </c>
      <c r="W127" s="27">
        <v>120</v>
      </c>
      <c r="X127" s="27">
        <v>5</v>
      </c>
      <c r="Y127" s="94">
        <v>17</v>
      </c>
      <c r="Z127" s="27">
        <v>4</v>
      </c>
      <c r="AA127" s="94">
        <v>8</v>
      </c>
      <c r="AB127" s="94">
        <v>4</v>
      </c>
      <c r="AC127" s="27">
        <v>0</v>
      </c>
      <c r="AD127" s="35">
        <f t="shared" si="3"/>
        <v>158</v>
      </c>
      <c r="AE127" s="27">
        <v>48201232401</v>
      </c>
      <c r="AF127" s="36">
        <v>0</v>
      </c>
      <c r="AG127" s="36">
        <v>7</v>
      </c>
      <c r="AH127" s="39">
        <v>1.6061642075189401E-2</v>
      </c>
      <c r="AI127" s="36">
        <v>18.399999999999999</v>
      </c>
      <c r="AJ127" s="39"/>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row>
    <row r="128" spans="1:120" s="25" customFormat="1">
      <c r="A128" s="24">
        <v>18382</v>
      </c>
      <c r="B128" s="25" t="s">
        <v>257</v>
      </c>
      <c r="C128" s="25" t="s">
        <v>567</v>
      </c>
      <c r="D128" s="25" t="s">
        <v>24</v>
      </c>
      <c r="E128" s="27"/>
      <c r="F128" s="27">
        <v>77498</v>
      </c>
      <c r="G128" s="25" t="s">
        <v>27</v>
      </c>
      <c r="H128" s="27">
        <v>6</v>
      </c>
      <c r="I128" s="25" t="s">
        <v>10</v>
      </c>
      <c r="L128" s="27"/>
      <c r="M128" s="25" t="s">
        <v>277</v>
      </c>
      <c r="N128" s="25">
        <v>96</v>
      </c>
      <c r="O128" s="25">
        <v>24</v>
      </c>
      <c r="P128" s="25">
        <v>120</v>
      </c>
      <c r="Q128" s="25" t="s">
        <v>8</v>
      </c>
      <c r="R128" s="93">
        <v>1500000</v>
      </c>
      <c r="S128" s="94"/>
      <c r="T128" s="94" t="s">
        <v>275</v>
      </c>
      <c r="U128" s="25" t="s">
        <v>367</v>
      </c>
      <c r="V128" s="25" t="s">
        <v>404</v>
      </c>
      <c r="W128" s="27">
        <v>120</v>
      </c>
      <c r="X128" s="27">
        <v>5</v>
      </c>
      <c r="Y128" s="94">
        <v>17</v>
      </c>
      <c r="Z128" s="27">
        <v>4</v>
      </c>
      <c r="AA128" s="94">
        <v>8</v>
      </c>
      <c r="AB128" s="94">
        <v>4</v>
      </c>
      <c r="AC128" s="27">
        <v>0</v>
      </c>
      <c r="AD128" s="35">
        <f t="shared" si="3"/>
        <v>158</v>
      </c>
      <c r="AE128" s="27">
        <v>48157672400</v>
      </c>
      <c r="AF128" s="36">
        <v>0</v>
      </c>
      <c r="AG128" s="36">
        <v>7</v>
      </c>
      <c r="AH128" s="39">
        <v>1.6061642075189401E-2</v>
      </c>
      <c r="AI128" s="36">
        <v>19.100000000000001</v>
      </c>
      <c r="AJ128" s="39"/>
    </row>
    <row r="129" spans="1:120" s="33" customFormat="1">
      <c r="A129" s="24">
        <v>18338</v>
      </c>
      <c r="B129" s="25" t="s">
        <v>233</v>
      </c>
      <c r="C129" s="25" t="s">
        <v>596</v>
      </c>
      <c r="D129" s="25" t="s">
        <v>24</v>
      </c>
      <c r="E129" s="27"/>
      <c r="F129" s="27">
        <v>77060</v>
      </c>
      <c r="G129" s="25" t="s">
        <v>46</v>
      </c>
      <c r="H129" s="27">
        <v>6</v>
      </c>
      <c r="I129" s="25" t="s">
        <v>10</v>
      </c>
      <c r="J129" s="25"/>
      <c r="K129" s="25"/>
      <c r="L129" s="27"/>
      <c r="M129" s="25" t="s">
        <v>277</v>
      </c>
      <c r="N129" s="25">
        <v>102</v>
      </c>
      <c r="O129" s="25">
        <v>18</v>
      </c>
      <c r="P129" s="25">
        <v>120</v>
      </c>
      <c r="Q129" s="25" t="s">
        <v>8</v>
      </c>
      <c r="R129" s="93">
        <v>1500000</v>
      </c>
      <c r="S129" s="94"/>
      <c r="T129" s="94" t="s">
        <v>275</v>
      </c>
      <c r="U129" s="25" t="s">
        <v>371</v>
      </c>
      <c r="V129" s="25" t="s">
        <v>377</v>
      </c>
      <c r="W129" s="27">
        <v>113</v>
      </c>
      <c r="X129" s="27">
        <v>5</v>
      </c>
      <c r="Y129" s="94">
        <v>17</v>
      </c>
      <c r="Z129" s="27">
        <v>4</v>
      </c>
      <c r="AA129" s="94">
        <v>8</v>
      </c>
      <c r="AB129" s="94">
        <v>4</v>
      </c>
      <c r="AC129" s="27">
        <v>7</v>
      </c>
      <c r="AD129" s="35">
        <f t="shared" si="3"/>
        <v>158</v>
      </c>
      <c r="AE129" s="27">
        <v>48201240600</v>
      </c>
      <c r="AF129" s="36">
        <v>0</v>
      </c>
      <c r="AG129" s="36">
        <v>7</v>
      </c>
      <c r="AH129" s="39">
        <v>1.6061642075189401E-2</v>
      </c>
      <c r="AI129" s="36">
        <v>43.4</v>
      </c>
      <c r="AJ129" s="39"/>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row>
    <row r="130" spans="1:120" s="33" customFormat="1" collapsed="1">
      <c r="A130" s="24">
        <v>18217</v>
      </c>
      <c r="B130" s="25" t="s">
        <v>164</v>
      </c>
      <c r="C130" s="25" t="s">
        <v>595</v>
      </c>
      <c r="D130" s="25" t="s">
        <v>630</v>
      </c>
      <c r="E130" s="27"/>
      <c r="F130" s="27">
        <v>77517</v>
      </c>
      <c r="G130" s="25" t="s">
        <v>79</v>
      </c>
      <c r="H130" s="27">
        <v>6</v>
      </c>
      <c r="I130" s="25" t="s">
        <v>10</v>
      </c>
      <c r="J130" s="25"/>
      <c r="K130" s="25"/>
      <c r="L130" s="27"/>
      <c r="M130" s="25" t="s">
        <v>277</v>
      </c>
      <c r="N130" s="25">
        <v>110</v>
      </c>
      <c r="O130" s="25">
        <v>90</v>
      </c>
      <c r="P130" s="25">
        <v>200</v>
      </c>
      <c r="Q130" s="25" t="s">
        <v>8</v>
      </c>
      <c r="R130" s="93">
        <v>1500000</v>
      </c>
      <c r="S130" s="94"/>
      <c r="T130" s="94"/>
      <c r="U130" s="25" t="s">
        <v>479</v>
      </c>
      <c r="V130" s="25" t="s">
        <v>499</v>
      </c>
      <c r="W130" s="27">
        <v>117</v>
      </c>
      <c r="X130" s="27">
        <v>5</v>
      </c>
      <c r="Y130" s="94">
        <v>17</v>
      </c>
      <c r="Z130" s="27">
        <v>4</v>
      </c>
      <c r="AA130" s="94">
        <v>8</v>
      </c>
      <c r="AB130" s="94">
        <v>4</v>
      </c>
      <c r="AC130" s="27">
        <v>0</v>
      </c>
      <c r="AD130" s="35">
        <f t="shared" si="3"/>
        <v>155</v>
      </c>
      <c r="AE130" s="27">
        <v>48167723400</v>
      </c>
      <c r="AF130" s="27"/>
      <c r="AG130" s="27"/>
      <c r="AH130" s="27"/>
      <c r="AI130" s="27"/>
      <c r="AJ130" s="27"/>
      <c r="AK130" s="27"/>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row>
    <row r="131" spans="1:120" s="33" customFormat="1">
      <c r="A131" s="24">
        <v>18009</v>
      </c>
      <c r="B131" s="25" t="s">
        <v>25</v>
      </c>
      <c r="C131" s="25" t="s">
        <v>593</v>
      </c>
      <c r="D131" s="25" t="s">
        <v>26</v>
      </c>
      <c r="E131" s="27"/>
      <c r="F131" s="27">
        <v>77471</v>
      </c>
      <c r="G131" s="25" t="s">
        <v>27</v>
      </c>
      <c r="H131" s="27">
        <v>6</v>
      </c>
      <c r="I131" s="25" t="s">
        <v>10</v>
      </c>
      <c r="J131" s="25"/>
      <c r="K131" s="25"/>
      <c r="L131" s="27"/>
      <c r="M131" s="25" t="s">
        <v>277</v>
      </c>
      <c r="N131" s="25">
        <v>112</v>
      </c>
      <c r="O131" s="25">
        <v>26</v>
      </c>
      <c r="P131" s="25">
        <v>138</v>
      </c>
      <c r="Q131" s="87" t="s">
        <v>323</v>
      </c>
      <c r="R131" s="96">
        <v>1499877</v>
      </c>
      <c r="S131" s="97"/>
      <c r="T131" s="97" t="s">
        <v>275</v>
      </c>
      <c r="U131" s="87" t="s">
        <v>364</v>
      </c>
      <c r="V131" s="87" t="s">
        <v>421</v>
      </c>
      <c r="W131" s="98">
        <v>120</v>
      </c>
      <c r="X131" s="98">
        <v>0</v>
      </c>
      <c r="Y131" s="97">
        <v>17</v>
      </c>
      <c r="Z131" s="98">
        <v>4</v>
      </c>
      <c r="AA131" s="97">
        <v>8</v>
      </c>
      <c r="AB131" s="97">
        <v>4</v>
      </c>
      <c r="AC131" s="98">
        <v>0</v>
      </c>
      <c r="AD131" s="99">
        <f t="shared" si="3"/>
        <v>153</v>
      </c>
      <c r="AE131" s="98">
        <v>48157675200</v>
      </c>
      <c r="AF131" s="98"/>
      <c r="AG131" s="98"/>
      <c r="AH131" s="98"/>
      <c r="AI131" s="98"/>
      <c r="AJ131" s="98"/>
      <c r="AK131" s="98"/>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row>
    <row r="133" spans="1:120" s="33" customFormat="1" ht="13.5" customHeight="1">
      <c r="A133" s="71" t="s">
        <v>448</v>
      </c>
      <c r="B133" s="25"/>
      <c r="C133" s="25"/>
      <c r="D133" s="25"/>
      <c r="E133" s="27"/>
      <c r="F133" s="27"/>
      <c r="G133" s="25"/>
      <c r="H133" s="27"/>
      <c r="I133" s="25"/>
      <c r="J133" s="25"/>
      <c r="K133" s="25"/>
      <c r="L133" s="27"/>
      <c r="M133" s="25"/>
      <c r="N133" s="25"/>
      <c r="O133" s="25"/>
      <c r="P133" s="25"/>
      <c r="Q133" s="25"/>
      <c r="R133" s="93"/>
      <c r="S133" s="94"/>
      <c r="T133" s="94"/>
      <c r="U133" s="25"/>
      <c r="V133" s="25"/>
      <c r="W133" s="27"/>
      <c r="X133" s="27"/>
      <c r="Y133" s="94"/>
      <c r="Z133" s="27"/>
      <c r="AA133" s="94"/>
      <c r="AB133" s="94"/>
      <c r="AC133" s="27"/>
      <c r="AD133" s="35"/>
      <c r="AE133" s="27"/>
      <c r="AF133" s="27"/>
      <c r="AG133" s="27"/>
      <c r="AH133" s="27"/>
      <c r="AI133" s="27"/>
      <c r="AJ133" s="27"/>
      <c r="AK133" s="27"/>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row>
    <row r="134" spans="1:120" s="33" customFormat="1" ht="13.5" customHeight="1">
      <c r="A134" s="24">
        <v>18331</v>
      </c>
      <c r="B134" s="25" t="s">
        <v>230</v>
      </c>
      <c r="C134" s="25" t="s">
        <v>565</v>
      </c>
      <c r="D134" s="25" t="s">
        <v>24</v>
      </c>
      <c r="E134" s="27"/>
      <c r="F134" s="27">
        <v>77083</v>
      </c>
      <c r="G134" s="25" t="s">
        <v>27</v>
      </c>
      <c r="H134" s="27">
        <v>6</v>
      </c>
      <c r="I134" s="25" t="s">
        <v>10</v>
      </c>
      <c r="J134" s="25"/>
      <c r="K134" s="25"/>
      <c r="L134" s="27"/>
      <c r="M134" s="25" t="s">
        <v>277</v>
      </c>
      <c r="N134" s="25">
        <v>92</v>
      </c>
      <c r="O134" s="25">
        <v>18</v>
      </c>
      <c r="P134" s="25">
        <v>110</v>
      </c>
      <c r="Q134" s="25" t="s">
        <v>8</v>
      </c>
      <c r="R134" s="93">
        <v>1500000</v>
      </c>
      <c r="S134" s="94"/>
      <c r="T134" s="94" t="s">
        <v>275</v>
      </c>
      <c r="U134" s="25" t="s">
        <v>366</v>
      </c>
      <c r="V134" s="25" t="s">
        <v>496</v>
      </c>
      <c r="W134" s="27">
        <v>120</v>
      </c>
      <c r="X134" s="27">
        <v>5</v>
      </c>
      <c r="Y134" s="141">
        <v>15.5</v>
      </c>
      <c r="Z134" s="27">
        <v>4</v>
      </c>
      <c r="AA134" s="94">
        <v>0</v>
      </c>
      <c r="AB134" s="94">
        <v>4</v>
      </c>
      <c r="AC134" s="27">
        <v>0</v>
      </c>
      <c r="AD134" s="142">
        <f>SUM(W134:AC134)</f>
        <v>148.5</v>
      </c>
      <c r="AE134" s="27">
        <v>48157672601</v>
      </c>
      <c r="AF134" s="27"/>
      <c r="AG134" s="27"/>
      <c r="AH134" s="27"/>
      <c r="AI134" s="27"/>
      <c r="AJ134" s="27"/>
      <c r="AK134" s="27"/>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row>
    <row r="135" spans="1:120" s="33" customFormat="1" collapsed="1">
      <c r="A135" s="24">
        <v>18025</v>
      </c>
      <c r="B135" s="25" t="s">
        <v>49</v>
      </c>
      <c r="C135" s="25" t="s">
        <v>50</v>
      </c>
      <c r="D135" s="25" t="s">
        <v>24</v>
      </c>
      <c r="E135" s="27" t="s">
        <v>275</v>
      </c>
      <c r="F135" s="27">
        <v>77044</v>
      </c>
      <c r="G135" s="25" t="s">
        <v>46</v>
      </c>
      <c r="H135" s="27">
        <v>6</v>
      </c>
      <c r="I135" s="25" t="s">
        <v>10</v>
      </c>
      <c r="J135" s="25"/>
      <c r="K135" s="25"/>
      <c r="L135" s="27"/>
      <c r="M135" s="25" t="s">
        <v>277</v>
      </c>
      <c r="N135" s="25">
        <v>75</v>
      </c>
      <c r="O135" s="25">
        <v>9</v>
      </c>
      <c r="P135" s="25">
        <v>84</v>
      </c>
      <c r="Q135" s="25" t="s">
        <v>8</v>
      </c>
      <c r="R135" s="93">
        <v>1405000</v>
      </c>
      <c r="S135" s="94"/>
      <c r="T135" s="94" t="s">
        <v>275</v>
      </c>
      <c r="U135" s="25" t="s">
        <v>370</v>
      </c>
      <c r="V135" s="25" t="s">
        <v>426</v>
      </c>
      <c r="W135" s="27">
        <v>113</v>
      </c>
      <c r="X135" s="27">
        <v>0</v>
      </c>
      <c r="Y135" s="141">
        <v>15.5</v>
      </c>
      <c r="Z135" s="27">
        <v>4</v>
      </c>
      <c r="AA135" s="94">
        <v>8</v>
      </c>
      <c r="AB135" s="94">
        <v>4</v>
      </c>
      <c r="AC135" s="27">
        <v>0</v>
      </c>
      <c r="AD135" s="142">
        <f>SUM(W135:AC135)</f>
        <v>144.5</v>
      </c>
      <c r="AE135" s="27">
        <v>48201232301</v>
      </c>
      <c r="AF135" s="27"/>
      <c r="AG135" s="27"/>
      <c r="AH135" s="27"/>
      <c r="AI135" s="27"/>
      <c r="AJ135" s="27"/>
      <c r="AK135" s="27"/>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row>
    <row r="136" spans="1:120" s="33" customFormat="1">
      <c r="A136" s="24">
        <v>18218</v>
      </c>
      <c r="B136" s="25" t="s">
        <v>165</v>
      </c>
      <c r="C136" s="25" t="s">
        <v>592</v>
      </c>
      <c r="D136" s="25" t="s">
        <v>24</v>
      </c>
      <c r="E136" s="27" t="s">
        <v>275</v>
      </c>
      <c r="F136" s="27">
        <v>77064</v>
      </c>
      <c r="G136" s="25" t="s">
        <v>46</v>
      </c>
      <c r="H136" s="27">
        <v>6</v>
      </c>
      <c r="I136" s="25" t="s">
        <v>10</v>
      </c>
      <c r="J136" s="25"/>
      <c r="K136" s="25"/>
      <c r="L136" s="27"/>
      <c r="M136" s="25" t="s">
        <v>277</v>
      </c>
      <c r="N136" s="25">
        <v>119</v>
      </c>
      <c r="O136" s="25">
        <v>101</v>
      </c>
      <c r="P136" s="25">
        <v>220</v>
      </c>
      <c r="Q136" s="25" t="s">
        <v>8</v>
      </c>
      <c r="R136" s="93">
        <v>1500000</v>
      </c>
      <c r="S136" s="94"/>
      <c r="T136" s="94"/>
      <c r="U136" s="25" t="s">
        <v>495</v>
      </c>
      <c r="V136" s="25" t="s">
        <v>494</v>
      </c>
      <c r="W136" s="27">
        <v>120</v>
      </c>
      <c r="X136" s="27">
        <v>0</v>
      </c>
      <c r="Y136" s="94">
        <v>0</v>
      </c>
      <c r="Z136" s="27">
        <v>4</v>
      </c>
      <c r="AA136" s="94">
        <v>8</v>
      </c>
      <c r="AB136" s="94">
        <v>0</v>
      </c>
      <c r="AC136" s="27">
        <v>0</v>
      </c>
      <c r="AD136" s="35">
        <f>SUM(W136:AC136)</f>
        <v>132</v>
      </c>
      <c r="AE136" s="27">
        <v>48201552500</v>
      </c>
      <c r="AF136" s="27"/>
      <c r="AG136" s="27"/>
      <c r="AH136" s="27"/>
      <c r="AI136" s="27"/>
      <c r="AJ136" s="27"/>
      <c r="AK136" s="27"/>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row>
    <row r="137" spans="1:120" s="25" customFormat="1">
      <c r="A137" s="24">
        <v>18219</v>
      </c>
      <c r="B137" s="25" t="s">
        <v>166</v>
      </c>
      <c r="C137" s="25" t="s">
        <v>597</v>
      </c>
      <c r="D137" s="25" t="s">
        <v>24</v>
      </c>
      <c r="E137" s="27"/>
      <c r="F137" s="27">
        <v>77051</v>
      </c>
      <c r="G137" s="25" t="s">
        <v>46</v>
      </c>
      <c r="H137" s="27">
        <v>6</v>
      </c>
      <c r="I137" s="25" t="s">
        <v>10</v>
      </c>
      <c r="L137" s="27"/>
      <c r="M137" s="25" t="s">
        <v>277</v>
      </c>
      <c r="N137" s="25">
        <v>80</v>
      </c>
      <c r="O137" s="25">
        <v>20</v>
      </c>
      <c r="P137" s="25">
        <v>100</v>
      </c>
      <c r="Q137" s="25" t="s">
        <v>8</v>
      </c>
      <c r="R137" s="93">
        <v>1293585</v>
      </c>
      <c r="S137" s="94"/>
      <c r="T137" s="94" t="s">
        <v>275</v>
      </c>
      <c r="U137" s="25" t="s">
        <v>495</v>
      </c>
      <c r="V137" s="25" t="s">
        <v>494</v>
      </c>
      <c r="W137" s="27">
        <v>110</v>
      </c>
      <c r="X137" s="27">
        <v>0</v>
      </c>
      <c r="Y137" s="94">
        <v>0</v>
      </c>
      <c r="Z137" s="27">
        <v>8</v>
      </c>
      <c r="AA137" s="94">
        <v>0</v>
      </c>
      <c r="AB137" s="94">
        <v>0</v>
      </c>
      <c r="AC137" s="27">
        <v>0</v>
      </c>
      <c r="AD137" s="35">
        <f>SUM(W137:AC137)</f>
        <v>118</v>
      </c>
      <c r="AE137" s="27">
        <v>48201331300</v>
      </c>
      <c r="AF137" s="27"/>
      <c r="AG137" s="27"/>
      <c r="AH137" s="27"/>
      <c r="AJ137" s="27"/>
      <c r="AK137" s="27"/>
    </row>
    <row r="138" spans="1:120" s="33" customFormat="1" ht="12.75" collapsed="1">
      <c r="A138" s="100" t="s">
        <v>675</v>
      </c>
      <c r="B138" s="101"/>
      <c r="C138" s="102">
        <v>11786253.699999999</v>
      </c>
      <c r="D138" s="72" t="s">
        <v>325</v>
      </c>
      <c r="E138" s="35"/>
      <c r="F138" s="35"/>
      <c r="H138" s="35"/>
      <c r="I138" s="103"/>
      <c r="L138" s="35"/>
      <c r="Q138" s="104" t="s">
        <v>273</v>
      </c>
      <c r="R138" s="105">
        <f>SUM(R108:R137)</f>
        <v>41443944.803964287</v>
      </c>
      <c r="S138" s="106"/>
      <c r="T138" s="105"/>
      <c r="U138" s="107"/>
      <c r="W138" s="35"/>
      <c r="X138" s="35"/>
      <c r="Y138" s="35"/>
      <c r="Z138" s="35"/>
      <c r="AA138" s="35"/>
      <c r="AB138" s="35"/>
      <c r="AC138" s="35"/>
      <c r="AD138" s="35"/>
      <c r="AE138" s="35"/>
      <c r="AF138" s="35"/>
      <c r="AG138" s="35"/>
      <c r="AH138" s="35"/>
      <c r="AJ138" s="35"/>
      <c r="AK138" s="35"/>
    </row>
    <row r="139" spans="1:120" s="25" customFormat="1">
      <c r="A139" s="24"/>
      <c r="E139" s="27"/>
      <c r="F139" s="27"/>
      <c r="H139" s="27"/>
      <c r="L139" s="27"/>
      <c r="R139" s="93"/>
      <c r="S139" s="94"/>
      <c r="T139" s="94"/>
      <c r="W139" s="27"/>
      <c r="X139" s="27"/>
      <c r="Y139" s="94"/>
      <c r="Z139" s="27"/>
      <c r="AA139" s="94"/>
      <c r="AB139" s="94"/>
      <c r="AC139" s="27"/>
      <c r="AD139" s="35"/>
      <c r="AE139" s="27"/>
      <c r="AF139" s="27"/>
      <c r="AG139" s="27"/>
      <c r="AH139" s="27"/>
      <c r="AI139" s="27"/>
      <c r="AJ139" s="27"/>
      <c r="AK139" s="27"/>
    </row>
    <row r="140" spans="1:120" s="25" customFormat="1">
      <c r="A140" s="71" t="s">
        <v>303</v>
      </c>
      <c r="E140" s="27"/>
      <c r="F140" s="27"/>
      <c r="H140" s="27"/>
      <c r="L140" s="27"/>
      <c r="R140" s="93"/>
      <c r="S140" s="94"/>
      <c r="T140" s="94"/>
      <c r="W140" s="27"/>
      <c r="X140" s="27"/>
      <c r="Y140" s="94"/>
      <c r="Z140" s="27"/>
      <c r="AA140" s="94"/>
      <c r="AB140" s="94"/>
      <c r="AC140" s="27"/>
      <c r="AD140" s="35"/>
      <c r="AE140" s="27"/>
      <c r="AF140" s="27"/>
      <c r="AG140" s="27"/>
      <c r="AH140" s="27"/>
      <c r="AI140" s="27"/>
      <c r="AJ140" s="27"/>
      <c r="AK140" s="27"/>
    </row>
    <row r="141" spans="1:120" s="33" customFormat="1">
      <c r="A141" s="24">
        <v>18245</v>
      </c>
      <c r="B141" s="25" t="s">
        <v>514</v>
      </c>
      <c r="C141" s="25" t="s">
        <v>571</v>
      </c>
      <c r="D141" s="25" t="s">
        <v>52</v>
      </c>
      <c r="E141" s="27"/>
      <c r="F141" s="27">
        <v>78644</v>
      </c>
      <c r="G141" s="25" t="s">
        <v>53</v>
      </c>
      <c r="H141" s="27">
        <v>7</v>
      </c>
      <c r="I141" s="25" t="s">
        <v>35</v>
      </c>
      <c r="J141" s="25"/>
      <c r="K141" s="25"/>
      <c r="L141" s="27"/>
      <c r="M141" s="25" t="s">
        <v>277</v>
      </c>
      <c r="N141" s="25">
        <v>40</v>
      </c>
      <c r="O141" s="25">
        <v>8</v>
      </c>
      <c r="P141" s="25">
        <v>48</v>
      </c>
      <c r="Q141" s="25" t="s">
        <v>8</v>
      </c>
      <c r="R141" s="93">
        <v>500000</v>
      </c>
      <c r="S141" s="94"/>
      <c r="T141" s="94" t="s">
        <v>275</v>
      </c>
      <c r="U141" s="25" t="s">
        <v>372</v>
      </c>
      <c r="V141" s="25" t="s">
        <v>428</v>
      </c>
      <c r="W141" s="27">
        <v>120</v>
      </c>
      <c r="X141" s="27">
        <v>5</v>
      </c>
      <c r="Y141" s="94">
        <v>17</v>
      </c>
      <c r="Z141" s="27">
        <v>4</v>
      </c>
      <c r="AA141" s="94">
        <v>8</v>
      </c>
      <c r="AB141" s="94">
        <v>4</v>
      </c>
      <c r="AC141" s="27">
        <v>0</v>
      </c>
      <c r="AD141" s="35">
        <f>SUM(W141:AC141)</f>
        <v>158</v>
      </c>
      <c r="AE141" s="27">
        <v>48055960300</v>
      </c>
      <c r="AF141" s="27">
        <v>0</v>
      </c>
      <c r="AG141" s="27">
        <v>7</v>
      </c>
      <c r="AH141" s="139">
        <v>1.3444351080895299E-2</v>
      </c>
      <c r="AI141" s="27">
        <v>12.5</v>
      </c>
      <c r="AJ141" s="36">
        <v>2.76</v>
      </c>
      <c r="AK141" s="27"/>
      <c r="AL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row>
    <row r="142" spans="1:120" s="25" customFormat="1">
      <c r="A142" s="24">
        <v>18026</v>
      </c>
      <c r="B142" s="25" t="s">
        <v>51</v>
      </c>
      <c r="C142" s="25" t="s">
        <v>570</v>
      </c>
      <c r="D142" s="25" t="s">
        <v>52</v>
      </c>
      <c r="E142" s="27"/>
      <c r="F142" s="27">
        <v>78644</v>
      </c>
      <c r="G142" s="25" t="s">
        <v>53</v>
      </c>
      <c r="H142" s="27">
        <v>7</v>
      </c>
      <c r="I142" s="25" t="s">
        <v>35</v>
      </c>
      <c r="L142" s="27"/>
      <c r="M142" s="25" t="s">
        <v>277</v>
      </c>
      <c r="N142" s="25">
        <v>30</v>
      </c>
      <c r="O142" s="25">
        <v>18</v>
      </c>
      <c r="P142" s="25">
        <v>48</v>
      </c>
      <c r="Q142" s="25" t="s">
        <v>323</v>
      </c>
      <c r="R142" s="93">
        <v>500000</v>
      </c>
      <c r="S142" s="94"/>
      <c r="T142" s="94" t="s">
        <v>275</v>
      </c>
      <c r="U142" s="25" t="s">
        <v>515</v>
      </c>
      <c r="V142" s="25" t="s">
        <v>427</v>
      </c>
      <c r="W142" s="27">
        <v>120</v>
      </c>
      <c r="X142" s="27">
        <v>5</v>
      </c>
      <c r="Y142" s="94">
        <v>17</v>
      </c>
      <c r="Z142" s="27">
        <v>4</v>
      </c>
      <c r="AA142" s="94">
        <v>8</v>
      </c>
      <c r="AB142" s="94">
        <v>4</v>
      </c>
      <c r="AC142" s="27">
        <v>0</v>
      </c>
      <c r="AD142" s="35">
        <f>SUM(W142:AC142)</f>
        <v>158</v>
      </c>
      <c r="AE142" s="27">
        <v>48055960300</v>
      </c>
      <c r="AF142" s="27">
        <v>0</v>
      </c>
      <c r="AG142" s="27">
        <v>7</v>
      </c>
      <c r="AH142" s="139">
        <v>1.3444351080895299E-2</v>
      </c>
      <c r="AI142" s="27">
        <v>12.5</v>
      </c>
      <c r="AJ142" s="36">
        <v>1.95</v>
      </c>
      <c r="AK142" s="27"/>
      <c r="DP142" s="33"/>
    </row>
    <row r="143" spans="1:120" s="33" customFormat="1" ht="12.75">
      <c r="A143" s="100" t="s">
        <v>675</v>
      </c>
      <c r="B143" s="101"/>
      <c r="C143" s="102">
        <v>500000</v>
      </c>
      <c r="D143" s="72" t="s">
        <v>326</v>
      </c>
      <c r="E143" s="35"/>
      <c r="F143" s="35"/>
      <c r="H143" s="35"/>
      <c r="I143" s="103"/>
      <c r="L143" s="35"/>
      <c r="Q143" s="104" t="s">
        <v>273</v>
      </c>
      <c r="R143" s="105">
        <f>SUM(R141:R142)</f>
        <v>1000000</v>
      </c>
      <c r="S143" s="106"/>
      <c r="T143" s="105"/>
      <c r="U143" s="107"/>
      <c r="W143" s="35"/>
      <c r="X143" s="35"/>
      <c r="Y143" s="35"/>
      <c r="Z143" s="35"/>
      <c r="AA143" s="35"/>
      <c r="AB143" s="35"/>
      <c r="AC143" s="35"/>
      <c r="AD143" s="35"/>
      <c r="AE143" s="35"/>
      <c r="AF143" s="35"/>
      <c r="AG143" s="35"/>
      <c r="AH143" s="35"/>
      <c r="AI143" s="35"/>
      <c r="AJ143" s="35"/>
      <c r="AK143" s="35"/>
    </row>
    <row r="144" spans="1:120" s="33" customFormat="1">
      <c r="A144" s="24"/>
      <c r="B144" s="25"/>
      <c r="C144" s="25"/>
      <c r="D144" s="25"/>
      <c r="E144" s="27"/>
      <c r="F144" s="27"/>
      <c r="G144" s="25"/>
      <c r="H144" s="27"/>
      <c r="I144" s="25"/>
      <c r="J144" s="25"/>
      <c r="K144" s="25"/>
      <c r="L144" s="27"/>
      <c r="M144" s="25"/>
      <c r="N144" s="25"/>
      <c r="O144" s="25"/>
      <c r="P144" s="25"/>
      <c r="Q144" s="25"/>
      <c r="R144" s="93"/>
      <c r="S144" s="94"/>
      <c r="T144" s="94"/>
      <c r="U144" s="25"/>
      <c r="V144" s="25"/>
      <c r="W144" s="27"/>
      <c r="X144" s="27"/>
      <c r="Y144" s="94"/>
      <c r="Z144" s="27"/>
      <c r="AA144" s="94"/>
      <c r="AB144" s="94"/>
      <c r="AC144" s="27"/>
      <c r="AD144" s="35"/>
      <c r="AE144" s="27"/>
      <c r="AF144" s="27"/>
      <c r="AG144" s="27"/>
      <c r="AH144" s="27"/>
      <c r="AI144" s="27"/>
      <c r="AJ144" s="27"/>
      <c r="AK144" s="27"/>
      <c r="AL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row>
    <row r="145" spans="1:120" s="33" customFormat="1">
      <c r="A145" s="71" t="s">
        <v>304</v>
      </c>
      <c r="B145" s="25"/>
      <c r="C145" s="25"/>
      <c r="D145" s="25"/>
      <c r="E145" s="27"/>
      <c r="F145" s="27"/>
      <c r="G145" s="25"/>
      <c r="H145" s="27"/>
      <c r="I145" s="25"/>
      <c r="J145" s="25"/>
      <c r="K145" s="25"/>
      <c r="L145" s="27"/>
      <c r="M145" s="25"/>
      <c r="N145" s="25"/>
      <c r="O145" s="25"/>
      <c r="P145" s="25"/>
      <c r="Q145" s="25"/>
      <c r="R145" s="93"/>
      <c r="S145" s="94"/>
      <c r="T145" s="94"/>
      <c r="U145" s="25"/>
      <c r="V145" s="25"/>
      <c r="W145" s="27"/>
      <c r="X145" s="27"/>
      <c r="Y145" s="94"/>
      <c r="Z145" s="27"/>
      <c r="AA145" s="94"/>
      <c r="AB145" s="94"/>
      <c r="AC145" s="27"/>
      <c r="AD145" s="35"/>
      <c r="AE145" s="27"/>
      <c r="AF145" s="27"/>
      <c r="AG145" s="27"/>
      <c r="AH145" s="27"/>
      <c r="AI145" s="27"/>
      <c r="AJ145" s="27"/>
      <c r="AK145" s="27"/>
      <c r="AL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row>
    <row r="146" spans="1:120" s="33" customFormat="1" collapsed="1">
      <c r="A146" s="24">
        <v>18099</v>
      </c>
      <c r="B146" s="25" t="s">
        <v>114</v>
      </c>
      <c r="C146" s="25" t="s">
        <v>572</v>
      </c>
      <c r="D146" s="25" t="s">
        <v>11</v>
      </c>
      <c r="E146" s="27"/>
      <c r="F146" s="27">
        <v>78759</v>
      </c>
      <c r="G146" s="25" t="s">
        <v>12</v>
      </c>
      <c r="H146" s="27">
        <v>7</v>
      </c>
      <c r="I146" s="25" t="s">
        <v>10</v>
      </c>
      <c r="J146" s="25"/>
      <c r="K146" s="25"/>
      <c r="L146" s="27" t="s">
        <v>275</v>
      </c>
      <c r="M146" s="25" t="s">
        <v>277</v>
      </c>
      <c r="N146" s="25">
        <v>132</v>
      </c>
      <c r="O146" s="25">
        <v>0</v>
      </c>
      <c r="P146" s="25">
        <v>132</v>
      </c>
      <c r="Q146" s="25" t="s">
        <v>498</v>
      </c>
      <c r="R146" s="93">
        <v>1500000</v>
      </c>
      <c r="S146" s="94"/>
      <c r="T146" s="94" t="s">
        <v>275</v>
      </c>
      <c r="U146" s="25" t="s">
        <v>373</v>
      </c>
      <c r="V146" s="25" t="s">
        <v>429</v>
      </c>
      <c r="W146" s="27">
        <v>125</v>
      </c>
      <c r="X146" s="27">
        <v>0</v>
      </c>
      <c r="Y146" s="94">
        <v>17</v>
      </c>
      <c r="Z146" s="27">
        <v>4</v>
      </c>
      <c r="AA146" s="94">
        <v>8</v>
      </c>
      <c r="AB146" s="94">
        <v>4</v>
      </c>
      <c r="AC146" s="27">
        <v>0</v>
      </c>
      <c r="AD146" s="35">
        <f t="shared" ref="AD146:AD151" si="4">SUM(W146:AC146)</f>
        <v>158</v>
      </c>
      <c r="AE146" s="27">
        <v>48453001829</v>
      </c>
      <c r="AF146" s="27"/>
      <c r="AG146" s="27"/>
      <c r="AH146" s="27"/>
      <c r="AI146" s="27"/>
      <c r="AJ146" s="27"/>
      <c r="AK146" s="27"/>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row>
    <row r="147" spans="1:120" s="33" customFormat="1">
      <c r="A147" s="24">
        <v>18015</v>
      </c>
      <c r="B147" s="25" t="s">
        <v>38</v>
      </c>
      <c r="C147" s="25" t="s">
        <v>518</v>
      </c>
      <c r="D147" s="25" t="s">
        <v>11</v>
      </c>
      <c r="E147" s="27"/>
      <c r="F147" s="27">
        <v>78741</v>
      </c>
      <c r="G147" s="25" t="s">
        <v>12</v>
      </c>
      <c r="H147" s="27">
        <v>7</v>
      </c>
      <c r="I147" s="25" t="s">
        <v>10</v>
      </c>
      <c r="J147" s="25"/>
      <c r="K147" s="25"/>
      <c r="L147" s="27"/>
      <c r="M147" s="25" t="s">
        <v>277</v>
      </c>
      <c r="N147" s="25">
        <v>55</v>
      </c>
      <c r="O147" s="25">
        <v>10</v>
      </c>
      <c r="P147" s="25">
        <v>65</v>
      </c>
      <c r="Q147" s="25" t="s">
        <v>8</v>
      </c>
      <c r="R147" s="93">
        <v>1010620</v>
      </c>
      <c r="S147" s="94"/>
      <c r="T147" s="94" t="s">
        <v>275</v>
      </c>
      <c r="U147" s="25" t="s">
        <v>375</v>
      </c>
      <c r="V147" s="25" t="s">
        <v>517</v>
      </c>
      <c r="W147" s="27">
        <v>117</v>
      </c>
      <c r="X147" s="27">
        <v>0</v>
      </c>
      <c r="Y147" s="94">
        <v>17</v>
      </c>
      <c r="Z147" s="27">
        <v>4</v>
      </c>
      <c r="AA147" s="94">
        <v>8</v>
      </c>
      <c r="AB147" s="94">
        <v>4</v>
      </c>
      <c r="AC147" s="27">
        <v>7</v>
      </c>
      <c r="AD147" s="35">
        <f t="shared" si="4"/>
        <v>157</v>
      </c>
      <c r="AE147" s="27">
        <v>48453002318</v>
      </c>
      <c r="AF147" s="27"/>
      <c r="AG147" s="27"/>
      <c r="AH147" s="27"/>
      <c r="AI147" s="27"/>
      <c r="AJ147" s="27"/>
      <c r="AK147" s="27"/>
      <c r="AL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row>
    <row r="148" spans="1:120" s="25" customFormat="1">
      <c r="A148" s="24">
        <v>18323</v>
      </c>
      <c r="B148" s="25" t="s">
        <v>228</v>
      </c>
      <c r="C148" s="25" t="s">
        <v>575</v>
      </c>
      <c r="D148" s="25" t="s">
        <v>11</v>
      </c>
      <c r="E148" s="27"/>
      <c r="F148" s="27">
        <v>78702</v>
      </c>
      <c r="G148" s="25" t="s">
        <v>12</v>
      </c>
      <c r="H148" s="27">
        <v>7</v>
      </c>
      <c r="I148" s="25" t="s">
        <v>10</v>
      </c>
      <c r="L148" s="27"/>
      <c r="M148" s="25" t="s">
        <v>277</v>
      </c>
      <c r="N148" s="25">
        <v>90</v>
      </c>
      <c r="O148" s="25">
        <v>2</v>
      </c>
      <c r="P148" s="25">
        <v>92</v>
      </c>
      <c r="Q148" s="25" t="s">
        <v>8</v>
      </c>
      <c r="R148" s="93">
        <v>1295300</v>
      </c>
      <c r="S148" s="94"/>
      <c r="T148" s="94" t="s">
        <v>275</v>
      </c>
      <c r="U148" s="25" t="s">
        <v>352</v>
      </c>
      <c r="V148" s="25" t="s">
        <v>413</v>
      </c>
      <c r="W148" s="27">
        <v>115</v>
      </c>
      <c r="X148" s="27">
        <v>0</v>
      </c>
      <c r="Y148" s="94">
        <v>17</v>
      </c>
      <c r="Z148" s="27">
        <v>4</v>
      </c>
      <c r="AA148" s="94">
        <v>8</v>
      </c>
      <c r="AB148" s="94">
        <v>4</v>
      </c>
      <c r="AC148" s="27">
        <v>7</v>
      </c>
      <c r="AD148" s="35">
        <f t="shared" si="4"/>
        <v>155</v>
      </c>
      <c r="AE148" s="27">
        <v>48453000902</v>
      </c>
      <c r="AF148" s="36">
        <v>5</v>
      </c>
      <c r="AG148" s="36">
        <v>7</v>
      </c>
      <c r="AH148" s="43">
        <v>1.86007501175229E-2</v>
      </c>
      <c r="AI148" s="36">
        <v>26.6</v>
      </c>
      <c r="AJ148" s="43"/>
    </row>
    <row r="149" spans="1:120" s="25" customFormat="1">
      <c r="A149" s="24">
        <v>18335</v>
      </c>
      <c r="B149" s="25" t="s">
        <v>232</v>
      </c>
      <c r="C149" s="25" t="s">
        <v>516</v>
      </c>
      <c r="D149" s="25" t="s">
        <v>11</v>
      </c>
      <c r="E149" s="27"/>
      <c r="F149" s="27">
        <v>78751</v>
      </c>
      <c r="G149" s="25" t="s">
        <v>12</v>
      </c>
      <c r="H149" s="27">
        <v>7</v>
      </c>
      <c r="I149" s="25" t="s">
        <v>10</v>
      </c>
      <c r="L149" s="27" t="s">
        <v>275</v>
      </c>
      <c r="M149" s="25" t="s">
        <v>277</v>
      </c>
      <c r="N149" s="25">
        <v>122</v>
      </c>
      <c r="O149" s="25">
        <v>24</v>
      </c>
      <c r="P149" s="25">
        <v>146</v>
      </c>
      <c r="Q149" s="25" t="s">
        <v>8</v>
      </c>
      <c r="R149" s="93">
        <v>1500000</v>
      </c>
      <c r="S149" s="94" t="s">
        <v>275</v>
      </c>
      <c r="T149" s="94"/>
      <c r="U149" s="25" t="s">
        <v>377</v>
      </c>
      <c r="V149" s="25" t="s">
        <v>352</v>
      </c>
      <c r="W149" s="27">
        <v>115</v>
      </c>
      <c r="X149" s="27">
        <v>0</v>
      </c>
      <c r="Y149" s="94">
        <v>17</v>
      </c>
      <c r="Z149" s="27">
        <v>4</v>
      </c>
      <c r="AA149" s="94">
        <v>8</v>
      </c>
      <c r="AB149" s="94">
        <v>4</v>
      </c>
      <c r="AC149" s="27">
        <v>7</v>
      </c>
      <c r="AD149" s="35">
        <f t="shared" si="4"/>
        <v>155</v>
      </c>
      <c r="AE149" s="27">
        <v>48453002105</v>
      </c>
      <c r="AF149" s="36">
        <v>5</v>
      </c>
      <c r="AG149" s="36">
        <v>7</v>
      </c>
      <c r="AH149" s="43">
        <v>1.86007501175229E-2</v>
      </c>
      <c r="AI149" s="36">
        <v>27.7</v>
      </c>
      <c r="AJ149" s="43"/>
    </row>
    <row r="150" spans="1:120" s="25" customFormat="1">
      <c r="A150" s="24">
        <v>18081</v>
      </c>
      <c r="B150" s="25" t="s">
        <v>102</v>
      </c>
      <c r="C150" s="25" t="s">
        <v>574</v>
      </c>
      <c r="D150" s="25" t="s">
        <v>11</v>
      </c>
      <c r="E150" s="27"/>
      <c r="F150" s="27">
        <v>78702</v>
      </c>
      <c r="G150" s="25" t="s">
        <v>12</v>
      </c>
      <c r="H150" s="27">
        <v>7</v>
      </c>
      <c r="I150" s="25" t="s">
        <v>10</v>
      </c>
      <c r="L150" s="27" t="s">
        <v>275</v>
      </c>
      <c r="M150" s="25" t="s">
        <v>277</v>
      </c>
      <c r="N150" s="25">
        <v>135</v>
      </c>
      <c r="O150" s="25">
        <v>21</v>
      </c>
      <c r="P150" s="25">
        <v>156</v>
      </c>
      <c r="Q150" s="25" t="s">
        <v>8</v>
      </c>
      <c r="R150" s="93">
        <v>1500000</v>
      </c>
      <c r="S150" s="94"/>
      <c r="T150" s="94" t="s">
        <v>275</v>
      </c>
      <c r="U150" s="25" t="s">
        <v>376</v>
      </c>
      <c r="V150" s="25" t="s">
        <v>430</v>
      </c>
      <c r="W150" s="27">
        <v>115</v>
      </c>
      <c r="X150" s="27">
        <v>0</v>
      </c>
      <c r="Y150" s="94">
        <v>17</v>
      </c>
      <c r="Z150" s="27">
        <v>4</v>
      </c>
      <c r="AA150" s="94">
        <v>8</v>
      </c>
      <c r="AB150" s="94">
        <v>4</v>
      </c>
      <c r="AC150" s="27">
        <v>7</v>
      </c>
      <c r="AD150" s="35">
        <f t="shared" si="4"/>
        <v>155</v>
      </c>
      <c r="AE150" s="27">
        <v>48453000902</v>
      </c>
      <c r="AF150" s="36">
        <v>5</v>
      </c>
      <c r="AG150" s="36">
        <v>7</v>
      </c>
      <c r="AH150" s="43">
        <v>1.86007501175229E-2</v>
      </c>
      <c r="AI150" s="36">
        <v>39.299999999999997</v>
      </c>
      <c r="AJ150" s="43"/>
      <c r="AM150" s="33"/>
      <c r="DP150" s="33"/>
    </row>
    <row r="151" spans="1:120" s="25" customFormat="1">
      <c r="A151" s="24">
        <v>18391</v>
      </c>
      <c r="B151" s="25" t="s">
        <v>260</v>
      </c>
      <c r="C151" s="25" t="s">
        <v>573</v>
      </c>
      <c r="D151" s="25" t="s">
        <v>150</v>
      </c>
      <c r="E151" s="27"/>
      <c r="F151" s="27">
        <v>78653</v>
      </c>
      <c r="G151" s="25" t="s">
        <v>12</v>
      </c>
      <c r="H151" s="27">
        <v>7</v>
      </c>
      <c r="I151" s="25" t="s">
        <v>10</v>
      </c>
      <c r="L151" s="27" t="s">
        <v>275</v>
      </c>
      <c r="M151" s="25" t="s">
        <v>277</v>
      </c>
      <c r="N151" s="25">
        <v>110</v>
      </c>
      <c r="O151" s="25">
        <v>36</v>
      </c>
      <c r="P151" s="25">
        <v>146</v>
      </c>
      <c r="Q151" s="25" t="s">
        <v>323</v>
      </c>
      <c r="R151" s="93">
        <v>1412140</v>
      </c>
      <c r="S151" s="94" t="s">
        <v>275</v>
      </c>
      <c r="T151" s="94"/>
      <c r="U151" s="25" t="s">
        <v>374</v>
      </c>
      <c r="V151" s="25" t="s">
        <v>519</v>
      </c>
      <c r="W151" s="27">
        <v>120</v>
      </c>
      <c r="X151" s="27">
        <v>0</v>
      </c>
      <c r="Y151" s="94">
        <v>17</v>
      </c>
      <c r="Z151" s="27">
        <v>4</v>
      </c>
      <c r="AA151" s="94">
        <v>8</v>
      </c>
      <c r="AB151" s="94">
        <v>4</v>
      </c>
      <c r="AC151" s="27">
        <v>0</v>
      </c>
      <c r="AD151" s="35">
        <f t="shared" si="4"/>
        <v>153</v>
      </c>
      <c r="AE151" s="27">
        <v>48453001856</v>
      </c>
      <c r="AF151" s="27"/>
      <c r="AG151" s="27"/>
      <c r="AH151" s="27"/>
      <c r="AI151" s="27"/>
      <c r="AJ151" s="27"/>
      <c r="DP151" s="33"/>
    </row>
    <row r="152" spans="1:120" s="25" customFormat="1" ht="12.75">
      <c r="A152" s="100" t="s">
        <v>675</v>
      </c>
      <c r="B152" s="101"/>
      <c r="C152" s="102">
        <v>4010620.88</v>
      </c>
      <c r="D152" s="72" t="s">
        <v>326</v>
      </c>
      <c r="E152" s="35"/>
      <c r="F152" s="35"/>
      <c r="G152" s="33"/>
      <c r="H152" s="35"/>
      <c r="I152" s="103"/>
      <c r="J152" s="33"/>
      <c r="K152" s="33"/>
      <c r="L152" s="35"/>
      <c r="M152" s="33"/>
      <c r="N152" s="33"/>
      <c r="O152" s="33"/>
      <c r="P152" s="33"/>
      <c r="Q152" s="104" t="s">
        <v>273</v>
      </c>
      <c r="R152" s="105">
        <f>SUM(R146:R151)</f>
        <v>8218060</v>
      </c>
      <c r="S152" s="106"/>
      <c r="T152" s="105"/>
      <c r="U152" s="107"/>
      <c r="V152" s="33"/>
      <c r="W152" s="35"/>
      <c r="X152" s="35"/>
      <c r="Y152" s="35"/>
      <c r="Z152" s="35"/>
      <c r="AA152" s="35"/>
      <c r="AB152" s="35"/>
      <c r="AC152" s="35"/>
      <c r="AD152" s="35"/>
      <c r="AE152" s="35"/>
      <c r="AF152" s="35"/>
      <c r="AG152" s="35"/>
      <c r="AH152" s="35"/>
      <c r="AI152" s="35"/>
      <c r="AJ152" s="35"/>
      <c r="AL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row>
    <row r="153" spans="1:120" s="33" customFormat="1">
      <c r="A153" s="110"/>
      <c r="E153" s="35"/>
      <c r="F153" s="35"/>
      <c r="H153" s="35"/>
      <c r="J153" s="35"/>
      <c r="K153" s="35"/>
      <c r="L153" s="35"/>
      <c r="R153" s="108"/>
      <c r="S153" s="111"/>
      <c r="T153" s="108"/>
      <c r="W153" s="35"/>
      <c r="X153" s="35"/>
      <c r="Y153" s="35"/>
      <c r="Z153" s="35"/>
      <c r="AA153" s="35"/>
      <c r="AB153" s="35"/>
      <c r="AC153" s="35"/>
      <c r="AD153" s="35"/>
      <c r="AE153" s="35"/>
      <c r="AF153" s="35"/>
      <c r="AG153" s="35"/>
      <c r="AH153" s="35"/>
      <c r="AI153" s="35"/>
      <c r="AJ153" s="35"/>
      <c r="AL153" s="34"/>
      <c r="AN153" s="34"/>
      <c r="AS153" s="112"/>
      <c r="AT153" s="112"/>
    </row>
    <row r="154" spans="1:120" s="33" customFormat="1">
      <c r="A154" s="71" t="s">
        <v>305</v>
      </c>
      <c r="E154" s="35"/>
      <c r="F154" s="35"/>
      <c r="H154" s="35"/>
      <c r="J154" s="35"/>
      <c r="K154" s="35"/>
      <c r="L154" s="35"/>
      <c r="R154" s="108"/>
      <c r="S154" s="111"/>
      <c r="T154" s="108"/>
      <c r="W154" s="35"/>
      <c r="X154" s="35"/>
      <c r="Y154" s="35"/>
      <c r="Z154" s="35"/>
      <c r="AA154" s="35"/>
      <c r="AB154" s="35"/>
      <c r="AC154" s="35"/>
      <c r="AD154" s="35"/>
      <c r="AE154" s="35"/>
      <c r="AF154" s="35"/>
      <c r="AG154" s="35"/>
      <c r="AH154" s="35"/>
      <c r="AI154" s="35"/>
      <c r="AJ154" s="35"/>
      <c r="AL154" s="34"/>
      <c r="AN154" s="34"/>
      <c r="AS154" s="112"/>
      <c r="AT154" s="112"/>
    </row>
    <row r="155" spans="1:120" s="25" customFormat="1">
      <c r="A155" s="24">
        <v>18126</v>
      </c>
      <c r="B155" s="25" t="s">
        <v>124</v>
      </c>
      <c r="C155" s="25" t="s">
        <v>576</v>
      </c>
      <c r="D155" s="25" t="s">
        <v>53</v>
      </c>
      <c r="E155" s="27" t="s">
        <v>275</v>
      </c>
      <c r="F155" s="27">
        <v>77836</v>
      </c>
      <c r="G155" s="25" t="s">
        <v>125</v>
      </c>
      <c r="H155" s="27">
        <v>8</v>
      </c>
      <c r="I155" s="25" t="s">
        <v>35</v>
      </c>
      <c r="L155" s="27"/>
      <c r="M155" s="25" t="s">
        <v>277</v>
      </c>
      <c r="N155" s="25">
        <v>72</v>
      </c>
      <c r="O155" s="25">
        <v>0</v>
      </c>
      <c r="P155" s="25">
        <v>72</v>
      </c>
      <c r="Q155" s="25" t="s">
        <v>8</v>
      </c>
      <c r="R155" s="93">
        <v>821242</v>
      </c>
      <c r="S155" s="94"/>
      <c r="T155" s="94" t="s">
        <v>275</v>
      </c>
      <c r="U155" s="25" t="s">
        <v>378</v>
      </c>
      <c r="V155" s="25" t="s">
        <v>431</v>
      </c>
      <c r="W155" s="27">
        <v>119</v>
      </c>
      <c r="X155" s="27">
        <v>0</v>
      </c>
      <c r="Y155" s="94">
        <v>17</v>
      </c>
      <c r="Z155" s="27">
        <v>4</v>
      </c>
      <c r="AA155" s="94">
        <v>0</v>
      </c>
      <c r="AB155" s="94">
        <v>4</v>
      </c>
      <c r="AC155" s="27">
        <v>0</v>
      </c>
      <c r="AD155" s="35">
        <f>SUM(W155:AC155)</f>
        <v>144</v>
      </c>
      <c r="AE155" s="27">
        <v>48051970200</v>
      </c>
      <c r="AF155" s="27"/>
      <c r="AG155" s="27"/>
      <c r="AH155" s="27"/>
      <c r="AI155" s="27"/>
      <c r="AJ155" s="27"/>
    </row>
    <row r="156" spans="1:120" s="25" customFormat="1" ht="12.75">
      <c r="A156" s="100" t="s">
        <v>675</v>
      </c>
      <c r="B156" s="101"/>
      <c r="C156" s="102">
        <v>547494.94999999995</v>
      </c>
      <c r="D156" s="33"/>
      <c r="E156" s="35"/>
      <c r="F156" s="35"/>
      <c r="G156" s="33"/>
      <c r="H156" s="35"/>
      <c r="I156" s="103"/>
      <c r="J156" s="33"/>
      <c r="K156" s="33"/>
      <c r="L156" s="35"/>
      <c r="M156" s="33"/>
      <c r="N156" s="33"/>
      <c r="O156" s="33"/>
      <c r="P156" s="33"/>
      <c r="Q156" s="104" t="s">
        <v>273</v>
      </c>
      <c r="R156" s="105">
        <f>SUM(R155)</f>
        <v>821242</v>
      </c>
      <c r="S156" s="106"/>
      <c r="T156" s="105"/>
      <c r="U156" s="107"/>
      <c r="V156" s="33"/>
      <c r="W156" s="35"/>
      <c r="X156" s="35"/>
      <c r="Y156" s="35"/>
      <c r="Z156" s="35"/>
      <c r="AA156" s="35"/>
      <c r="AB156" s="35"/>
      <c r="AC156" s="35"/>
      <c r="AD156" s="35"/>
      <c r="AE156" s="35"/>
      <c r="AF156" s="35"/>
      <c r="AG156" s="35"/>
      <c r="AH156" s="35"/>
      <c r="AI156" s="35"/>
      <c r="AJ156" s="35"/>
      <c r="AL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row>
    <row r="157" spans="1:120" s="25" customFormat="1">
      <c r="A157" s="24"/>
      <c r="E157" s="27"/>
      <c r="F157" s="27"/>
      <c r="H157" s="27"/>
      <c r="L157" s="27"/>
      <c r="R157" s="93"/>
      <c r="S157" s="94"/>
      <c r="T157" s="94"/>
      <c r="W157" s="27"/>
      <c r="X157" s="27"/>
      <c r="Y157" s="94"/>
      <c r="Z157" s="27"/>
      <c r="AA157" s="94"/>
      <c r="AB157" s="94"/>
      <c r="AC157" s="27"/>
      <c r="AD157" s="35"/>
      <c r="AE157" s="27"/>
      <c r="AF157" s="27"/>
      <c r="AG157" s="27"/>
      <c r="AH157" s="27"/>
      <c r="AI157" s="27"/>
      <c r="AJ157" s="27"/>
    </row>
    <row r="158" spans="1:120" s="25" customFormat="1">
      <c r="A158" s="71" t="s">
        <v>306</v>
      </c>
      <c r="E158" s="27"/>
      <c r="F158" s="27"/>
      <c r="H158" s="27"/>
      <c r="L158" s="27"/>
      <c r="R158" s="93"/>
      <c r="S158" s="94"/>
      <c r="T158" s="94"/>
      <c r="W158" s="27"/>
      <c r="X158" s="27"/>
      <c r="Y158" s="94"/>
      <c r="Z158" s="27"/>
      <c r="AA158" s="94"/>
      <c r="AB158" s="94"/>
      <c r="AC158" s="27"/>
      <c r="AD158" s="35"/>
      <c r="AE158" s="27"/>
      <c r="AF158" s="27"/>
      <c r="AG158" s="27"/>
      <c r="AH158" s="27"/>
      <c r="AI158" s="27"/>
      <c r="AJ158" s="27"/>
    </row>
    <row r="159" spans="1:120" s="25" customFormat="1">
      <c r="A159" s="24">
        <v>18058</v>
      </c>
      <c r="B159" s="33" t="s">
        <v>86</v>
      </c>
      <c r="C159" s="25" t="s">
        <v>577</v>
      </c>
      <c r="D159" s="25" t="s">
        <v>87</v>
      </c>
      <c r="E159" s="27"/>
      <c r="F159" s="27">
        <v>77845</v>
      </c>
      <c r="G159" s="25" t="s">
        <v>88</v>
      </c>
      <c r="H159" s="27">
        <v>8</v>
      </c>
      <c r="I159" s="25" t="s">
        <v>10</v>
      </c>
      <c r="L159" s="27"/>
      <c r="M159" s="25" t="s">
        <v>277</v>
      </c>
      <c r="N159" s="25">
        <v>92</v>
      </c>
      <c r="O159" s="25">
        <v>28</v>
      </c>
      <c r="P159" s="25">
        <v>120</v>
      </c>
      <c r="Q159" s="25" t="s">
        <v>323</v>
      </c>
      <c r="R159" s="93">
        <v>1500000</v>
      </c>
      <c r="S159" s="94"/>
      <c r="T159" s="94" t="s">
        <v>275</v>
      </c>
      <c r="U159" s="25" t="s">
        <v>521</v>
      </c>
      <c r="V159" s="25" t="s">
        <v>520</v>
      </c>
      <c r="W159" s="27">
        <v>106</v>
      </c>
      <c r="X159" s="27">
        <v>0</v>
      </c>
      <c r="Y159" s="94">
        <v>17</v>
      </c>
      <c r="Z159" s="27">
        <v>4</v>
      </c>
      <c r="AA159" s="94">
        <v>8</v>
      </c>
      <c r="AB159" s="94">
        <v>4</v>
      </c>
      <c r="AC159" s="27">
        <v>0</v>
      </c>
      <c r="AD159" s="35">
        <f>SUM(W159:AC159)</f>
        <v>139</v>
      </c>
      <c r="AE159" s="27">
        <v>48041002009</v>
      </c>
      <c r="AF159" s="27"/>
      <c r="AG159" s="27"/>
      <c r="AH159" s="27"/>
      <c r="AI159" s="27"/>
      <c r="AJ159" s="27"/>
    </row>
    <row r="160" spans="1:120" s="25" customFormat="1" ht="12.75">
      <c r="A160" s="100" t="s">
        <v>675</v>
      </c>
      <c r="B160" s="101"/>
      <c r="C160" s="102">
        <v>1437740.34</v>
      </c>
      <c r="D160" s="33"/>
      <c r="E160" s="35"/>
      <c r="F160" s="35"/>
      <c r="G160" s="33"/>
      <c r="H160" s="35"/>
      <c r="I160" s="103"/>
      <c r="J160" s="33"/>
      <c r="K160" s="33"/>
      <c r="L160" s="35"/>
      <c r="M160" s="33"/>
      <c r="N160" s="33"/>
      <c r="O160" s="33"/>
      <c r="P160" s="33"/>
      <c r="Q160" s="104" t="s">
        <v>273</v>
      </c>
      <c r="R160" s="105">
        <f>SUM(R159)</f>
        <v>1500000</v>
      </c>
      <c r="S160" s="106"/>
      <c r="T160" s="105"/>
      <c r="U160" s="107"/>
      <c r="V160" s="33"/>
      <c r="W160" s="35"/>
      <c r="X160" s="35"/>
      <c r="Y160" s="35"/>
      <c r="Z160" s="35"/>
      <c r="AA160" s="35"/>
      <c r="AB160" s="35"/>
      <c r="AC160" s="35"/>
      <c r="AD160" s="35"/>
      <c r="AE160" s="35"/>
      <c r="AF160" s="35"/>
      <c r="AG160" s="35"/>
      <c r="AH160" s="35"/>
      <c r="AI160" s="35"/>
      <c r="AJ160" s="35"/>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row>
    <row r="161" spans="1:120" s="25" customFormat="1">
      <c r="A161" s="24"/>
      <c r="B161" s="33"/>
      <c r="E161" s="27"/>
      <c r="F161" s="27"/>
      <c r="H161" s="27"/>
      <c r="L161" s="27"/>
      <c r="R161" s="93"/>
      <c r="S161" s="94"/>
      <c r="T161" s="94"/>
      <c r="W161" s="27"/>
      <c r="X161" s="27"/>
      <c r="Y161" s="94"/>
      <c r="Z161" s="27"/>
      <c r="AA161" s="94"/>
      <c r="AB161" s="94"/>
      <c r="AC161" s="27"/>
      <c r="AD161" s="35"/>
      <c r="AE161" s="27"/>
      <c r="AF161" s="27"/>
      <c r="AG161" s="27"/>
      <c r="AH161" s="27"/>
      <c r="AI161" s="27"/>
      <c r="AJ161" s="27"/>
    </row>
    <row r="162" spans="1:120" s="25" customFormat="1">
      <c r="A162" s="71" t="s">
        <v>307</v>
      </c>
      <c r="B162" s="33"/>
      <c r="E162" s="27"/>
      <c r="F162" s="27"/>
      <c r="H162" s="27"/>
      <c r="L162" s="27"/>
      <c r="R162" s="93"/>
      <c r="S162" s="94"/>
      <c r="T162" s="94"/>
      <c r="W162" s="27"/>
      <c r="X162" s="27"/>
      <c r="Y162" s="94"/>
      <c r="Z162" s="27"/>
      <c r="AA162" s="94"/>
      <c r="AB162" s="94"/>
      <c r="AC162" s="27"/>
      <c r="AD162" s="35"/>
      <c r="AE162" s="27"/>
      <c r="AF162" s="27"/>
      <c r="AG162" s="27"/>
      <c r="AH162" s="27"/>
      <c r="AI162" s="27"/>
      <c r="AJ162" s="27"/>
    </row>
    <row r="163" spans="1:120" s="25" customFormat="1">
      <c r="A163" s="24">
        <v>18369</v>
      </c>
      <c r="B163" s="25" t="s">
        <v>244</v>
      </c>
      <c r="C163" s="25" t="s">
        <v>245</v>
      </c>
      <c r="D163" s="25" t="s">
        <v>246</v>
      </c>
      <c r="E163" s="27"/>
      <c r="F163" s="27">
        <v>78133</v>
      </c>
      <c r="G163" s="25" t="s">
        <v>43</v>
      </c>
      <c r="H163" s="27">
        <v>9</v>
      </c>
      <c r="I163" s="25" t="s">
        <v>35</v>
      </c>
      <c r="L163" s="27"/>
      <c r="M163" s="25" t="s">
        <v>277</v>
      </c>
      <c r="N163" s="25">
        <v>29</v>
      </c>
      <c r="O163" s="25">
        <v>6</v>
      </c>
      <c r="P163" s="25">
        <v>35</v>
      </c>
      <c r="Q163" s="25" t="s">
        <v>323</v>
      </c>
      <c r="R163" s="93">
        <v>500000</v>
      </c>
      <c r="S163" s="94" t="s">
        <v>275</v>
      </c>
      <c r="T163" s="94" t="s">
        <v>275</v>
      </c>
      <c r="U163" s="25" t="s">
        <v>339</v>
      </c>
      <c r="V163" s="25" t="s">
        <v>404</v>
      </c>
      <c r="W163" s="27">
        <v>120</v>
      </c>
      <c r="X163" s="27">
        <v>0</v>
      </c>
      <c r="Y163" s="94">
        <v>17</v>
      </c>
      <c r="Z163" s="27">
        <v>4</v>
      </c>
      <c r="AA163" s="94">
        <v>8</v>
      </c>
      <c r="AB163" s="94">
        <v>4</v>
      </c>
      <c r="AC163" s="27">
        <v>0</v>
      </c>
      <c r="AD163" s="35">
        <f>SUM(W163:AC163)</f>
        <v>153</v>
      </c>
      <c r="AE163" s="27">
        <v>48091310607</v>
      </c>
      <c r="AF163" s="36">
        <v>0</v>
      </c>
      <c r="AG163" s="36">
        <v>7</v>
      </c>
      <c r="AH163" s="44">
        <v>0</v>
      </c>
      <c r="AI163" s="36">
        <v>6.2</v>
      </c>
      <c r="AJ163" s="44"/>
    </row>
    <row r="164" spans="1:120" s="25" customFormat="1">
      <c r="A164" s="24">
        <v>18019</v>
      </c>
      <c r="B164" s="25" t="s">
        <v>41</v>
      </c>
      <c r="C164" s="25" t="s">
        <v>578</v>
      </c>
      <c r="D164" s="25" t="s">
        <v>42</v>
      </c>
      <c r="E164" s="27" t="s">
        <v>275</v>
      </c>
      <c r="F164" s="27">
        <v>78163</v>
      </c>
      <c r="G164" s="25" t="s">
        <v>43</v>
      </c>
      <c r="H164" s="27">
        <v>9</v>
      </c>
      <c r="I164" s="25" t="s">
        <v>35</v>
      </c>
      <c r="L164" s="27"/>
      <c r="M164" s="25" t="s">
        <v>277</v>
      </c>
      <c r="N164" s="25">
        <v>34</v>
      </c>
      <c r="O164" s="25">
        <v>32</v>
      </c>
      <c r="P164" s="25">
        <v>66</v>
      </c>
      <c r="Q164" s="25" t="s">
        <v>323</v>
      </c>
      <c r="R164" s="93">
        <v>500000</v>
      </c>
      <c r="S164" s="94"/>
      <c r="T164" s="94" t="s">
        <v>275</v>
      </c>
      <c r="U164" s="25" t="s">
        <v>515</v>
      </c>
      <c r="V164" s="25" t="s">
        <v>427</v>
      </c>
      <c r="W164" s="27">
        <v>120</v>
      </c>
      <c r="X164" s="27">
        <v>0</v>
      </c>
      <c r="Y164" s="94">
        <v>17</v>
      </c>
      <c r="Z164" s="27">
        <v>4</v>
      </c>
      <c r="AA164" s="94">
        <v>8</v>
      </c>
      <c r="AB164" s="94">
        <v>4</v>
      </c>
      <c r="AC164" s="27">
        <v>0</v>
      </c>
      <c r="AD164" s="35">
        <f>SUM(W164:AC164)</f>
        <v>153</v>
      </c>
      <c r="AE164" s="27">
        <v>48091310703</v>
      </c>
      <c r="AF164" s="36">
        <v>0</v>
      </c>
      <c r="AG164" s="36">
        <v>7</v>
      </c>
      <c r="AH164" s="45">
        <v>0</v>
      </c>
      <c r="AI164" s="36">
        <v>9.5</v>
      </c>
      <c r="AJ164" s="45"/>
      <c r="DP164" s="33"/>
    </row>
    <row r="165" spans="1:120" s="25" customFormat="1" ht="12.75">
      <c r="A165" s="100" t="s">
        <v>675</v>
      </c>
      <c r="B165" s="101"/>
      <c r="C165" s="102">
        <v>500000</v>
      </c>
      <c r="D165" s="33"/>
      <c r="E165" s="35"/>
      <c r="F165" s="35"/>
      <c r="G165" s="33"/>
      <c r="H165" s="35"/>
      <c r="I165" s="103"/>
      <c r="J165" s="33"/>
      <c r="K165" s="33"/>
      <c r="L165" s="35"/>
      <c r="M165" s="33"/>
      <c r="N165" s="33"/>
      <c r="O165" s="33"/>
      <c r="P165" s="33"/>
      <c r="Q165" s="104" t="s">
        <v>273</v>
      </c>
      <c r="R165" s="105">
        <f>SUM(R163:R164)</f>
        <v>1000000</v>
      </c>
      <c r="S165" s="106"/>
      <c r="T165" s="105"/>
      <c r="U165" s="107"/>
      <c r="V165" s="33"/>
      <c r="W165" s="35"/>
      <c r="X165" s="35"/>
      <c r="Y165" s="35"/>
      <c r="Z165" s="35"/>
      <c r="AA165" s="35"/>
      <c r="AB165" s="35"/>
      <c r="AC165" s="35"/>
      <c r="AD165" s="35"/>
      <c r="AE165" s="35"/>
      <c r="AF165" s="35"/>
      <c r="AG165" s="35"/>
      <c r="AH165" s="35"/>
      <c r="AI165" s="35"/>
      <c r="AJ165" s="35"/>
      <c r="AK165" s="35"/>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row>
    <row r="166" spans="1:120" s="33" customFormat="1">
      <c r="A166" s="110"/>
      <c r="E166" s="35"/>
      <c r="F166" s="35"/>
      <c r="H166" s="35"/>
      <c r="J166" s="35"/>
      <c r="K166" s="35"/>
      <c r="L166" s="35"/>
      <c r="R166" s="108"/>
      <c r="S166" s="111"/>
      <c r="T166" s="108"/>
      <c r="W166" s="35"/>
      <c r="X166" s="35"/>
      <c r="Y166" s="35"/>
      <c r="Z166" s="35"/>
      <c r="AA166" s="35"/>
      <c r="AB166" s="35"/>
      <c r="AC166" s="35"/>
      <c r="AD166" s="35"/>
      <c r="AE166" s="35"/>
      <c r="AF166" s="35"/>
      <c r="AG166" s="35"/>
      <c r="AH166" s="35"/>
      <c r="AI166" s="35"/>
      <c r="AJ166" s="35"/>
      <c r="AK166" s="35"/>
      <c r="AL166" s="34"/>
      <c r="AM166" s="34"/>
      <c r="AN166" s="34"/>
      <c r="AS166" s="112"/>
      <c r="AT166" s="112"/>
    </row>
    <row r="167" spans="1:120" s="33" customFormat="1">
      <c r="A167" s="71" t="s">
        <v>308</v>
      </c>
      <c r="E167" s="35"/>
      <c r="F167" s="35"/>
      <c r="H167" s="35"/>
      <c r="J167" s="35"/>
      <c r="K167" s="35"/>
      <c r="L167" s="35"/>
      <c r="R167" s="108"/>
      <c r="S167" s="111"/>
      <c r="T167" s="108"/>
      <c r="W167" s="35"/>
      <c r="X167" s="35"/>
      <c r="Y167" s="35"/>
      <c r="Z167" s="35"/>
      <c r="AA167" s="35"/>
      <c r="AB167" s="35"/>
      <c r="AC167" s="35"/>
      <c r="AD167" s="35"/>
      <c r="AE167" s="35"/>
      <c r="AF167" s="35"/>
      <c r="AG167" s="35"/>
      <c r="AH167" s="35"/>
      <c r="AI167" s="35"/>
      <c r="AJ167" s="35"/>
      <c r="AK167" s="35"/>
      <c r="AL167" s="34"/>
      <c r="AM167" s="34"/>
      <c r="AN167" s="34"/>
      <c r="AS167" s="112"/>
      <c r="AT167" s="112"/>
    </row>
    <row r="168" spans="1:120" s="25" customFormat="1">
      <c r="A168" s="24">
        <v>18084</v>
      </c>
      <c r="B168" s="25" t="s">
        <v>103</v>
      </c>
      <c r="C168" s="25" t="s">
        <v>528</v>
      </c>
      <c r="D168" s="25" t="s">
        <v>17</v>
      </c>
      <c r="E168" s="27"/>
      <c r="F168" s="27">
        <v>78207</v>
      </c>
      <c r="G168" s="25" t="s">
        <v>527</v>
      </c>
      <c r="H168" s="27">
        <v>9</v>
      </c>
      <c r="I168" s="25" t="s">
        <v>10</v>
      </c>
      <c r="L168" s="27" t="s">
        <v>275</v>
      </c>
      <c r="M168" s="25" t="s">
        <v>526</v>
      </c>
      <c r="N168" s="25">
        <v>102</v>
      </c>
      <c r="O168" s="25">
        <v>0</v>
      </c>
      <c r="P168" s="25">
        <v>102</v>
      </c>
      <c r="Q168" s="25" t="s">
        <v>8</v>
      </c>
      <c r="R168" s="93">
        <v>1500000</v>
      </c>
      <c r="S168" s="94"/>
      <c r="T168" s="94" t="s">
        <v>275</v>
      </c>
      <c r="U168" s="25" t="s">
        <v>381</v>
      </c>
      <c r="V168" s="25" t="s">
        <v>404</v>
      </c>
      <c r="W168" s="27">
        <v>120</v>
      </c>
      <c r="X168" s="27">
        <v>0</v>
      </c>
      <c r="Y168" s="94">
        <v>17</v>
      </c>
      <c r="Z168" s="27">
        <v>8</v>
      </c>
      <c r="AA168" s="94">
        <v>8</v>
      </c>
      <c r="AB168" s="94">
        <v>4</v>
      </c>
      <c r="AC168" s="27">
        <v>7</v>
      </c>
      <c r="AD168" s="35">
        <f t="shared" ref="AD168:AD176" si="5">SUM(W168:AC168)</f>
        <v>164</v>
      </c>
      <c r="AE168" s="27">
        <v>48029170401</v>
      </c>
      <c r="AF168" s="27"/>
      <c r="AG168" s="27"/>
      <c r="AH168" s="27"/>
      <c r="AI168" s="27"/>
      <c r="AJ168" s="27"/>
      <c r="AK168" s="27"/>
    </row>
    <row r="169" spans="1:120" s="25" customFormat="1">
      <c r="A169" s="24">
        <v>18289</v>
      </c>
      <c r="B169" s="25" t="s">
        <v>212</v>
      </c>
      <c r="C169" s="25" t="s">
        <v>213</v>
      </c>
      <c r="D169" s="25" t="s">
        <v>17</v>
      </c>
      <c r="E169" s="27"/>
      <c r="F169" s="27">
        <v>78210</v>
      </c>
      <c r="G169" s="25" t="s">
        <v>18</v>
      </c>
      <c r="H169" s="27">
        <v>9</v>
      </c>
      <c r="I169" s="25" t="s">
        <v>10</v>
      </c>
      <c r="L169" s="27" t="s">
        <v>275</v>
      </c>
      <c r="M169" s="25" t="s">
        <v>277</v>
      </c>
      <c r="N169" s="25">
        <v>49</v>
      </c>
      <c r="O169" s="25">
        <v>8</v>
      </c>
      <c r="P169" s="25">
        <v>57</v>
      </c>
      <c r="Q169" s="25" t="s">
        <v>8</v>
      </c>
      <c r="R169" s="93">
        <v>975000</v>
      </c>
      <c r="S169" s="94"/>
      <c r="T169" s="94"/>
      <c r="U169" s="25" t="s">
        <v>383</v>
      </c>
      <c r="V169" s="25" t="s">
        <v>434</v>
      </c>
      <c r="W169" s="27">
        <v>118</v>
      </c>
      <c r="X169" s="27">
        <v>0</v>
      </c>
      <c r="Y169" s="94">
        <v>17</v>
      </c>
      <c r="Z169" s="27">
        <v>8</v>
      </c>
      <c r="AA169" s="94">
        <v>8</v>
      </c>
      <c r="AB169" s="94">
        <v>4</v>
      </c>
      <c r="AC169" s="27">
        <v>7</v>
      </c>
      <c r="AD169" s="35">
        <f t="shared" si="5"/>
        <v>162</v>
      </c>
      <c r="AE169" s="27">
        <v>48029140300</v>
      </c>
      <c r="AF169" s="27"/>
      <c r="AG169" s="27"/>
      <c r="AH169" s="27"/>
      <c r="AI169" s="27"/>
      <c r="AJ169" s="27"/>
      <c r="AK169" s="27"/>
    </row>
    <row r="170" spans="1:120" s="25" customFormat="1">
      <c r="A170" s="24">
        <v>18273</v>
      </c>
      <c r="B170" s="25" t="s">
        <v>206</v>
      </c>
      <c r="C170" s="113" t="s">
        <v>580</v>
      </c>
      <c r="D170" s="25" t="s">
        <v>17</v>
      </c>
      <c r="E170" s="27"/>
      <c r="F170" s="27">
        <v>78215</v>
      </c>
      <c r="G170" s="25" t="s">
        <v>18</v>
      </c>
      <c r="H170" s="27">
        <v>9</v>
      </c>
      <c r="I170" s="25" t="s">
        <v>10</v>
      </c>
      <c r="L170" s="27" t="s">
        <v>275</v>
      </c>
      <c r="M170" s="25" t="s">
        <v>277</v>
      </c>
      <c r="N170" s="25">
        <v>86</v>
      </c>
      <c r="O170" s="25">
        <v>8</v>
      </c>
      <c r="P170" s="25">
        <v>94</v>
      </c>
      <c r="Q170" s="25" t="s">
        <v>8</v>
      </c>
      <c r="R170" s="93">
        <v>1182642</v>
      </c>
      <c r="S170" s="94"/>
      <c r="T170" s="94"/>
      <c r="U170" s="25" t="s">
        <v>382</v>
      </c>
      <c r="V170" s="25" t="s">
        <v>525</v>
      </c>
      <c r="W170" s="27">
        <v>120</v>
      </c>
      <c r="X170" s="27">
        <v>0</v>
      </c>
      <c r="Y170" s="94">
        <v>17</v>
      </c>
      <c r="Z170" s="27">
        <v>8</v>
      </c>
      <c r="AA170" s="94">
        <v>8</v>
      </c>
      <c r="AB170" s="94">
        <v>0</v>
      </c>
      <c r="AC170" s="27">
        <v>7</v>
      </c>
      <c r="AD170" s="35">
        <f t="shared" si="5"/>
        <v>160</v>
      </c>
      <c r="AE170" s="27">
        <v>48029110900</v>
      </c>
      <c r="AF170" s="27"/>
      <c r="AG170" s="27"/>
      <c r="AH170" s="27"/>
      <c r="AI170" s="27"/>
      <c r="AJ170" s="27"/>
      <c r="AK170" s="27"/>
    </row>
    <row r="171" spans="1:120" s="25" customFormat="1">
      <c r="A171" s="24">
        <v>18053</v>
      </c>
      <c r="B171" s="25" t="s">
        <v>81</v>
      </c>
      <c r="C171" s="33" t="s">
        <v>546</v>
      </c>
      <c r="D171" s="25" t="s">
        <v>17</v>
      </c>
      <c r="E171" s="27"/>
      <c r="F171" s="27">
        <v>78207</v>
      </c>
      <c r="G171" s="25" t="s">
        <v>18</v>
      </c>
      <c r="H171" s="27">
        <v>9</v>
      </c>
      <c r="I171" s="25" t="s">
        <v>10</v>
      </c>
      <c r="L171" s="27" t="s">
        <v>275</v>
      </c>
      <c r="M171" s="25" t="s">
        <v>277</v>
      </c>
      <c r="N171" s="25">
        <v>75</v>
      </c>
      <c r="O171" s="25">
        <v>13</v>
      </c>
      <c r="P171" s="25">
        <v>88</v>
      </c>
      <c r="Q171" s="25" t="s">
        <v>8</v>
      </c>
      <c r="R171" s="93">
        <v>1376023</v>
      </c>
      <c r="S171" s="94" t="s">
        <v>275</v>
      </c>
      <c r="T171" s="94" t="s">
        <v>275</v>
      </c>
      <c r="U171" s="25" t="s">
        <v>379</v>
      </c>
      <c r="V171" s="25" t="s">
        <v>433</v>
      </c>
      <c r="W171" s="27">
        <v>118</v>
      </c>
      <c r="X171" s="27">
        <v>0</v>
      </c>
      <c r="Y171" s="94">
        <v>17</v>
      </c>
      <c r="Z171" s="27">
        <v>4</v>
      </c>
      <c r="AA171" s="94">
        <v>8</v>
      </c>
      <c r="AB171" s="94">
        <v>4</v>
      </c>
      <c r="AC171" s="27">
        <v>7</v>
      </c>
      <c r="AD171" s="35">
        <f t="shared" si="5"/>
        <v>158</v>
      </c>
      <c r="AE171" s="27">
        <v>48029110500</v>
      </c>
      <c r="AF171" s="27"/>
      <c r="AG171" s="27"/>
      <c r="AH171" s="27"/>
      <c r="AI171" s="27"/>
      <c r="AJ171" s="27"/>
      <c r="AK171" s="27"/>
      <c r="DP171" s="33"/>
    </row>
    <row r="172" spans="1:120" s="25" customFormat="1">
      <c r="A172" s="24">
        <v>18166</v>
      </c>
      <c r="B172" s="25" t="s">
        <v>151</v>
      </c>
      <c r="C172" s="25" t="s">
        <v>524</v>
      </c>
      <c r="D172" s="25" t="s">
        <v>17</v>
      </c>
      <c r="E172" s="27"/>
      <c r="F172" s="27">
        <v>78207</v>
      </c>
      <c r="G172" s="25" t="s">
        <v>18</v>
      </c>
      <c r="H172" s="27">
        <v>9</v>
      </c>
      <c r="I172" s="25" t="s">
        <v>10</v>
      </c>
      <c r="L172" s="27"/>
      <c r="M172" s="25" t="s">
        <v>277</v>
      </c>
      <c r="N172" s="25">
        <v>88</v>
      </c>
      <c r="O172" s="25">
        <v>8</v>
      </c>
      <c r="P172" s="25">
        <v>96</v>
      </c>
      <c r="Q172" s="25" t="s">
        <v>323</v>
      </c>
      <c r="R172" s="93">
        <v>1500000</v>
      </c>
      <c r="S172" s="94"/>
      <c r="T172" s="94" t="s">
        <v>275</v>
      </c>
      <c r="U172" s="25" t="s">
        <v>384</v>
      </c>
      <c r="V172" s="25" t="s">
        <v>435</v>
      </c>
      <c r="W172" s="27">
        <v>117</v>
      </c>
      <c r="X172" s="27">
        <v>0</v>
      </c>
      <c r="Y172" s="94">
        <v>17</v>
      </c>
      <c r="Z172" s="27">
        <v>4</v>
      </c>
      <c r="AA172" s="94">
        <v>8</v>
      </c>
      <c r="AB172" s="94">
        <v>4</v>
      </c>
      <c r="AC172" s="27">
        <v>7</v>
      </c>
      <c r="AD172" s="35">
        <f t="shared" si="5"/>
        <v>157</v>
      </c>
      <c r="AE172" s="27">
        <v>48029170200</v>
      </c>
      <c r="AF172" s="27"/>
      <c r="AG172" s="27"/>
      <c r="AH172" s="27"/>
      <c r="AI172" s="27"/>
      <c r="AJ172" s="27"/>
      <c r="AK172" s="27"/>
      <c r="DP172" s="33"/>
    </row>
    <row r="173" spans="1:120" s="25" customFormat="1">
      <c r="A173" s="24">
        <v>18086</v>
      </c>
      <c r="B173" s="25" t="s">
        <v>104</v>
      </c>
      <c r="C173" s="25" t="s">
        <v>579</v>
      </c>
      <c r="D173" s="25" t="s">
        <v>17</v>
      </c>
      <c r="E173" s="27"/>
      <c r="F173" s="27">
        <v>78260</v>
      </c>
      <c r="G173" s="25" t="s">
        <v>18</v>
      </c>
      <c r="H173" s="27">
        <v>9</v>
      </c>
      <c r="I173" s="25" t="s">
        <v>10</v>
      </c>
      <c r="L173" s="27" t="s">
        <v>275</v>
      </c>
      <c r="M173" s="25" t="s">
        <v>277</v>
      </c>
      <c r="N173" s="25">
        <v>92</v>
      </c>
      <c r="O173" s="25">
        <v>54</v>
      </c>
      <c r="P173" s="25">
        <v>146</v>
      </c>
      <c r="Q173" s="87" t="s">
        <v>323</v>
      </c>
      <c r="R173" s="96">
        <v>1490823.6570255512</v>
      </c>
      <c r="S173" s="97"/>
      <c r="T173" s="97" t="s">
        <v>275</v>
      </c>
      <c r="U173" s="87" t="s">
        <v>380</v>
      </c>
      <c r="V173" s="87" t="s">
        <v>381</v>
      </c>
      <c r="W173" s="98">
        <v>122</v>
      </c>
      <c r="X173" s="98">
        <v>0</v>
      </c>
      <c r="Y173" s="97">
        <v>17</v>
      </c>
      <c r="Z173" s="98">
        <v>4</v>
      </c>
      <c r="AA173" s="97">
        <v>8</v>
      </c>
      <c r="AB173" s="97">
        <v>4</v>
      </c>
      <c r="AC173" s="98">
        <v>0</v>
      </c>
      <c r="AD173" s="99">
        <f t="shared" si="5"/>
        <v>155</v>
      </c>
      <c r="AE173" s="98">
        <v>48029191810</v>
      </c>
      <c r="AF173" s="41">
        <v>0</v>
      </c>
      <c r="AG173" s="41">
        <v>7</v>
      </c>
      <c r="AH173" s="90">
        <v>1.2199046454404601E-2</v>
      </c>
      <c r="AI173" s="41">
        <v>1.3</v>
      </c>
      <c r="AJ173" s="90"/>
    </row>
    <row r="174" spans="1:120" s="25" customFormat="1">
      <c r="A174" s="24">
        <v>18142</v>
      </c>
      <c r="B174" s="25" t="s">
        <v>134</v>
      </c>
      <c r="C174" s="25" t="s">
        <v>523</v>
      </c>
      <c r="D174" s="25" t="s">
        <v>17</v>
      </c>
      <c r="E174" s="27"/>
      <c r="F174" s="27">
        <v>78223</v>
      </c>
      <c r="G174" s="25" t="s">
        <v>18</v>
      </c>
      <c r="H174" s="27">
        <v>9</v>
      </c>
      <c r="I174" s="25" t="s">
        <v>10</v>
      </c>
      <c r="L174" s="27"/>
      <c r="M174" s="25" t="s">
        <v>277</v>
      </c>
      <c r="N174" s="25">
        <v>83</v>
      </c>
      <c r="O174" s="25">
        <v>19</v>
      </c>
      <c r="P174" s="25">
        <v>102</v>
      </c>
      <c r="Q174" s="87" t="s">
        <v>323</v>
      </c>
      <c r="R174" s="96">
        <v>1140000</v>
      </c>
      <c r="S174" s="97"/>
      <c r="T174" s="97" t="s">
        <v>275</v>
      </c>
      <c r="U174" s="87" t="s">
        <v>357</v>
      </c>
      <c r="V174" s="87" t="s">
        <v>522</v>
      </c>
      <c r="W174" s="98">
        <v>115</v>
      </c>
      <c r="X174" s="98">
        <v>0</v>
      </c>
      <c r="Y174" s="97">
        <v>17</v>
      </c>
      <c r="Z174" s="98">
        <v>4</v>
      </c>
      <c r="AA174" s="97">
        <v>8</v>
      </c>
      <c r="AB174" s="97">
        <v>4</v>
      </c>
      <c r="AC174" s="98">
        <v>7</v>
      </c>
      <c r="AD174" s="99">
        <f t="shared" si="5"/>
        <v>155</v>
      </c>
      <c r="AE174" s="98">
        <v>48029141600</v>
      </c>
      <c r="AF174" s="41">
        <v>0</v>
      </c>
      <c r="AG174" s="41">
        <v>7</v>
      </c>
      <c r="AH174" s="90">
        <v>1.2199046454404601E-2</v>
      </c>
      <c r="AI174" s="41">
        <v>11.7</v>
      </c>
      <c r="AJ174" s="90"/>
    </row>
    <row r="175" spans="1:120" s="25" customFormat="1">
      <c r="A175" s="24">
        <v>18052</v>
      </c>
      <c r="B175" s="25" t="s">
        <v>80</v>
      </c>
      <c r="C175" s="25" t="s">
        <v>301</v>
      </c>
      <c r="D175" s="25" t="s">
        <v>17</v>
      </c>
      <c r="E175" s="27"/>
      <c r="F175" s="27">
        <v>78218</v>
      </c>
      <c r="G175" s="25" t="s">
        <v>18</v>
      </c>
      <c r="H175" s="27">
        <v>9</v>
      </c>
      <c r="I175" s="25" t="s">
        <v>10</v>
      </c>
      <c r="L175" s="27"/>
      <c r="M175" s="25" t="s">
        <v>277</v>
      </c>
      <c r="N175" s="25">
        <v>84</v>
      </c>
      <c r="O175" s="25">
        <v>18</v>
      </c>
      <c r="P175" s="25">
        <v>102</v>
      </c>
      <c r="Q175" s="87" t="s">
        <v>323</v>
      </c>
      <c r="R175" s="96">
        <v>1467404</v>
      </c>
      <c r="S175" s="97" t="s">
        <v>275</v>
      </c>
      <c r="T175" s="97" t="s">
        <v>275</v>
      </c>
      <c r="U175" s="87" t="s">
        <v>379</v>
      </c>
      <c r="V175" s="87" t="s">
        <v>432</v>
      </c>
      <c r="W175" s="98">
        <v>121</v>
      </c>
      <c r="X175" s="98">
        <v>0</v>
      </c>
      <c r="Y175" s="97">
        <v>17</v>
      </c>
      <c r="Z175" s="98">
        <v>4</v>
      </c>
      <c r="AA175" s="97">
        <v>8</v>
      </c>
      <c r="AB175" s="97">
        <v>4</v>
      </c>
      <c r="AC175" s="98">
        <v>0</v>
      </c>
      <c r="AD175" s="99">
        <f t="shared" si="5"/>
        <v>154</v>
      </c>
      <c r="AE175" s="98">
        <v>48029121809</v>
      </c>
      <c r="AF175" s="98"/>
      <c r="AG175" s="98"/>
      <c r="AH175" s="98"/>
      <c r="AI175" s="98"/>
      <c r="AJ175" s="98"/>
    </row>
    <row r="176" spans="1:120" s="25" customFormat="1">
      <c r="A176" s="24">
        <v>18054</v>
      </c>
      <c r="B176" s="25" t="s">
        <v>82</v>
      </c>
      <c r="C176" s="25" t="s">
        <v>529</v>
      </c>
      <c r="D176" s="25" t="s">
        <v>17</v>
      </c>
      <c r="E176" s="27"/>
      <c r="F176" s="27">
        <v>78210</v>
      </c>
      <c r="G176" s="25" t="s">
        <v>18</v>
      </c>
      <c r="H176" s="27">
        <v>9</v>
      </c>
      <c r="I176" s="25" t="s">
        <v>10</v>
      </c>
      <c r="L176" s="27" t="s">
        <v>275</v>
      </c>
      <c r="M176" s="25" t="s">
        <v>277</v>
      </c>
      <c r="N176" s="25">
        <v>46</v>
      </c>
      <c r="O176" s="25">
        <v>9</v>
      </c>
      <c r="P176" s="25">
        <v>55</v>
      </c>
      <c r="Q176" s="25" t="s">
        <v>8</v>
      </c>
      <c r="R176" s="93">
        <v>898576</v>
      </c>
      <c r="S176" s="94" t="s">
        <v>275</v>
      </c>
      <c r="T176" s="94"/>
      <c r="U176" s="25" t="s">
        <v>379</v>
      </c>
      <c r="V176" s="25" t="s">
        <v>432</v>
      </c>
      <c r="W176" s="27">
        <v>120</v>
      </c>
      <c r="X176" s="27">
        <v>0</v>
      </c>
      <c r="Y176" s="94">
        <v>17</v>
      </c>
      <c r="Z176" s="27">
        <v>0</v>
      </c>
      <c r="AA176" s="94">
        <v>0</v>
      </c>
      <c r="AB176" s="94">
        <v>4</v>
      </c>
      <c r="AC176" s="27">
        <v>7</v>
      </c>
      <c r="AD176" s="35">
        <f t="shared" si="5"/>
        <v>148</v>
      </c>
      <c r="AE176" s="27">
        <v>48029140400</v>
      </c>
      <c r="AF176" s="27"/>
      <c r="AG176" s="27"/>
      <c r="AH176" s="27"/>
      <c r="AI176" s="27"/>
      <c r="AJ176" s="27"/>
      <c r="DP176" s="33"/>
    </row>
    <row r="177" spans="1:120" s="25" customFormat="1" ht="12.75">
      <c r="A177" s="100" t="s">
        <v>675</v>
      </c>
      <c r="B177" s="101"/>
      <c r="C177" s="102">
        <v>4728378.7300000004</v>
      </c>
      <c r="D177" s="72" t="s">
        <v>327</v>
      </c>
      <c r="E177" s="35"/>
      <c r="F177" s="35"/>
      <c r="G177" s="33"/>
      <c r="H177" s="35"/>
      <c r="I177" s="103"/>
      <c r="J177" s="33"/>
      <c r="K177" s="33"/>
      <c r="L177" s="35"/>
      <c r="M177" s="33"/>
      <c r="N177" s="33"/>
      <c r="O177" s="33"/>
      <c r="P177" s="33"/>
      <c r="Q177" s="104" t="s">
        <v>273</v>
      </c>
      <c r="R177" s="105">
        <f>SUM(R168:R176)</f>
        <v>11530468.657025551</v>
      </c>
      <c r="S177" s="106"/>
      <c r="T177" s="105"/>
      <c r="U177" s="107"/>
      <c r="V177" s="33"/>
      <c r="W177" s="35"/>
      <c r="X177" s="35"/>
      <c r="Y177" s="35"/>
      <c r="Z177" s="35"/>
      <c r="AA177" s="35"/>
      <c r="AB177" s="35"/>
      <c r="AC177" s="35"/>
      <c r="AD177" s="35"/>
      <c r="AE177" s="35"/>
      <c r="AF177" s="35"/>
      <c r="AG177" s="35"/>
      <c r="AH177" s="35"/>
      <c r="AI177" s="35"/>
      <c r="AJ177" s="35"/>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row>
    <row r="178" spans="1:120" s="25" customFormat="1">
      <c r="A178" s="24"/>
      <c r="E178" s="27"/>
      <c r="F178" s="27"/>
      <c r="H178" s="27"/>
      <c r="L178" s="27"/>
      <c r="R178" s="93"/>
      <c r="S178" s="94"/>
      <c r="T178" s="94"/>
      <c r="W178" s="27"/>
      <c r="X178" s="27"/>
      <c r="Y178" s="94"/>
      <c r="Z178" s="27"/>
      <c r="AA178" s="94"/>
      <c r="AB178" s="94"/>
      <c r="AC178" s="27"/>
      <c r="AD178" s="35"/>
      <c r="AE178" s="27"/>
      <c r="AF178" s="27"/>
      <c r="AG178" s="27"/>
      <c r="AH178" s="27"/>
      <c r="AI178" s="27"/>
      <c r="AJ178" s="27"/>
    </row>
    <row r="179" spans="1:120" s="33" customFormat="1" ht="12.75">
      <c r="A179" s="71" t="s">
        <v>309</v>
      </c>
      <c r="E179" s="35"/>
      <c r="F179" s="35"/>
      <c r="H179" s="35"/>
      <c r="J179" s="35"/>
      <c r="K179" s="35"/>
      <c r="L179" s="35"/>
      <c r="R179" s="108"/>
      <c r="S179" s="111"/>
      <c r="T179" s="108"/>
      <c r="W179" s="35"/>
      <c r="X179" s="35"/>
      <c r="Y179" s="35"/>
      <c r="Z179" s="35"/>
      <c r="AA179" s="35"/>
      <c r="AB179" s="35"/>
      <c r="AC179" s="35"/>
      <c r="AD179" s="35"/>
      <c r="AE179" s="35"/>
      <c r="AF179" s="35"/>
      <c r="AG179" s="35"/>
      <c r="AH179" s="35"/>
      <c r="AI179" s="35"/>
      <c r="AJ179" s="35"/>
    </row>
    <row r="180" spans="1:120" s="33" customFormat="1">
      <c r="A180" s="24">
        <v>18260</v>
      </c>
      <c r="B180" s="25" t="s">
        <v>193</v>
      </c>
      <c r="C180" s="25" t="s">
        <v>530</v>
      </c>
      <c r="D180" s="25" t="s">
        <v>194</v>
      </c>
      <c r="E180" s="27" t="s">
        <v>275</v>
      </c>
      <c r="F180" s="27">
        <v>77954</v>
      </c>
      <c r="G180" s="25" t="s">
        <v>195</v>
      </c>
      <c r="H180" s="27">
        <v>10</v>
      </c>
      <c r="I180" s="25" t="s">
        <v>35</v>
      </c>
      <c r="J180" s="25"/>
      <c r="K180" s="25"/>
      <c r="L180" s="27"/>
      <c r="M180" s="25" t="s">
        <v>277</v>
      </c>
      <c r="N180" s="25">
        <v>44</v>
      </c>
      <c r="O180" s="25">
        <v>4</v>
      </c>
      <c r="P180" s="25">
        <v>48</v>
      </c>
      <c r="Q180" s="25" t="s">
        <v>323</v>
      </c>
      <c r="R180" s="93">
        <v>584842</v>
      </c>
      <c r="S180" s="94"/>
      <c r="T180" s="94"/>
      <c r="U180" s="25" t="s">
        <v>386</v>
      </c>
      <c r="V180" s="25" t="s">
        <v>437</v>
      </c>
      <c r="W180" s="27">
        <v>120</v>
      </c>
      <c r="X180" s="27">
        <v>5</v>
      </c>
      <c r="Y180" s="94">
        <v>17</v>
      </c>
      <c r="Z180" s="27">
        <v>4</v>
      </c>
      <c r="AA180" s="94">
        <v>8</v>
      </c>
      <c r="AB180" s="94">
        <v>4</v>
      </c>
      <c r="AC180" s="27">
        <v>0</v>
      </c>
      <c r="AD180" s="35">
        <f>SUM(W180:AC180)</f>
        <v>158</v>
      </c>
      <c r="AE180" s="27">
        <v>48123970400</v>
      </c>
      <c r="AF180" s="27"/>
      <c r="AG180" s="27"/>
      <c r="AH180" s="27"/>
      <c r="AI180" s="27"/>
      <c r="AJ180" s="27"/>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row>
    <row r="181" spans="1:120" s="25" customFormat="1" ht="12.75">
      <c r="A181" s="100" t="s">
        <v>675</v>
      </c>
      <c r="B181" s="101"/>
      <c r="C181" s="102">
        <v>584842.05000000005</v>
      </c>
      <c r="D181" s="33"/>
      <c r="E181" s="35"/>
      <c r="F181" s="35"/>
      <c r="G181" s="33"/>
      <c r="H181" s="35"/>
      <c r="I181" s="103"/>
      <c r="J181" s="33"/>
      <c r="K181" s="33"/>
      <c r="L181" s="35"/>
      <c r="M181" s="33"/>
      <c r="N181" s="33"/>
      <c r="O181" s="33"/>
      <c r="P181" s="33"/>
      <c r="Q181" s="104" t="s">
        <v>273</v>
      </c>
      <c r="R181" s="105">
        <f>SUM(R180)</f>
        <v>584842</v>
      </c>
      <c r="S181" s="106"/>
      <c r="T181" s="105"/>
      <c r="U181" s="107"/>
      <c r="V181" s="33"/>
      <c r="W181" s="35"/>
      <c r="X181" s="35"/>
      <c r="Y181" s="35"/>
      <c r="Z181" s="35"/>
      <c r="AA181" s="35"/>
      <c r="AB181" s="35"/>
      <c r="AC181" s="35"/>
      <c r="AD181" s="35"/>
      <c r="AE181" s="35"/>
      <c r="AF181" s="35"/>
      <c r="AG181" s="35"/>
      <c r="AH181" s="35"/>
      <c r="AI181" s="35"/>
      <c r="AJ181" s="35"/>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row>
    <row r="182" spans="1:120" s="33" customFormat="1">
      <c r="A182" s="110"/>
      <c r="E182" s="35"/>
      <c r="F182" s="35"/>
      <c r="H182" s="35"/>
      <c r="J182" s="35"/>
      <c r="K182" s="35"/>
      <c r="L182" s="35"/>
      <c r="R182" s="108"/>
      <c r="S182" s="111"/>
      <c r="T182" s="108"/>
      <c r="W182" s="35"/>
      <c r="X182" s="35"/>
      <c r="Y182" s="35"/>
      <c r="Z182" s="35"/>
      <c r="AA182" s="35"/>
      <c r="AB182" s="35"/>
      <c r="AC182" s="35"/>
      <c r="AD182" s="35"/>
      <c r="AE182" s="35"/>
      <c r="AF182" s="35"/>
      <c r="AG182" s="35"/>
      <c r="AH182" s="35"/>
      <c r="AI182" s="35"/>
      <c r="AJ182" s="35"/>
      <c r="AL182" s="34"/>
      <c r="AM182" s="34"/>
      <c r="AN182" s="34"/>
      <c r="AS182" s="112"/>
      <c r="AT182" s="112"/>
    </row>
    <row r="183" spans="1:120" s="33" customFormat="1" ht="12.75" collapsed="1">
      <c r="A183" s="71" t="s">
        <v>310</v>
      </c>
      <c r="E183" s="35"/>
      <c r="F183" s="35"/>
      <c r="H183" s="35"/>
      <c r="J183" s="35"/>
      <c r="K183" s="35"/>
      <c r="L183" s="35"/>
      <c r="R183" s="108"/>
      <c r="S183" s="111"/>
      <c r="T183" s="108"/>
      <c r="W183" s="35"/>
      <c r="X183" s="35"/>
      <c r="Y183" s="35"/>
      <c r="Z183" s="35"/>
      <c r="AA183" s="35"/>
      <c r="AB183" s="35"/>
      <c r="AC183" s="35"/>
      <c r="AD183" s="35"/>
      <c r="AE183" s="35"/>
      <c r="AF183" s="35"/>
      <c r="AG183" s="35"/>
      <c r="AH183" s="35"/>
      <c r="AI183" s="35"/>
      <c r="AJ183" s="35"/>
    </row>
    <row r="184" spans="1:120" s="25" customFormat="1">
      <c r="A184" s="24">
        <v>18261</v>
      </c>
      <c r="B184" s="25" t="s">
        <v>196</v>
      </c>
      <c r="C184" s="25" t="s">
        <v>311</v>
      </c>
      <c r="D184" s="25" t="s">
        <v>72</v>
      </c>
      <c r="E184" s="27"/>
      <c r="F184" s="27">
        <v>78374</v>
      </c>
      <c r="G184" s="25" t="s">
        <v>70</v>
      </c>
      <c r="H184" s="27">
        <v>10</v>
      </c>
      <c r="I184" s="25" t="s">
        <v>10</v>
      </c>
      <c r="L184" s="27"/>
      <c r="M184" s="25" t="s">
        <v>277</v>
      </c>
      <c r="N184" s="25">
        <v>54</v>
      </c>
      <c r="O184" s="25">
        <v>6</v>
      </c>
      <c r="P184" s="25">
        <v>60</v>
      </c>
      <c r="Q184" s="25" t="s">
        <v>323</v>
      </c>
      <c r="R184" s="93">
        <v>762700</v>
      </c>
      <c r="S184" s="94"/>
      <c r="T184" s="94"/>
      <c r="U184" s="25" t="s">
        <v>386</v>
      </c>
      <c r="V184" s="25" t="s">
        <v>437</v>
      </c>
      <c r="W184" s="27">
        <v>120</v>
      </c>
      <c r="X184" s="27">
        <v>5</v>
      </c>
      <c r="Y184" s="94">
        <v>17</v>
      </c>
      <c r="Z184" s="27">
        <v>4</v>
      </c>
      <c r="AA184" s="94">
        <v>8</v>
      </c>
      <c r="AB184" s="94">
        <v>4</v>
      </c>
      <c r="AC184" s="27">
        <v>0</v>
      </c>
      <c r="AD184" s="35">
        <f>SUM(W184:AC184)</f>
        <v>158</v>
      </c>
      <c r="AE184" s="27">
        <v>48409010601</v>
      </c>
      <c r="AF184" s="36">
        <v>0</v>
      </c>
      <c r="AG184" s="36">
        <v>7</v>
      </c>
      <c r="AH184" s="39">
        <v>0</v>
      </c>
      <c r="AI184" s="36">
        <v>8.9</v>
      </c>
      <c r="AJ184" s="39"/>
    </row>
    <row r="185" spans="1:120" s="25" customFormat="1">
      <c r="A185" s="24">
        <v>18186</v>
      </c>
      <c r="B185" s="25" t="s">
        <v>152</v>
      </c>
      <c r="C185" s="25" t="s">
        <v>153</v>
      </c>
      <c r="D185" s="25" t="s">
        <v>58</v>
      </c>
      <c r="E185" s="27"/>
      <c r="F185" s="27">
        <v>78417</v>
      </c>
      <c r="G185" s="25" t="s">
        <v>59</v>
      </c>
      <c r="H185" s="27">
        <v>10</v>
      </c>
      <c r="I185" s="25" t="s">
        <v>10</v>
      </c>
      <c r="L185" s="27"/>
      <c r="M185" s="25" t="s">
        <v>277</v>
      </c>
      <c r="N185" s="25">
        <v>73</v>
      </c>
      <c r="O185" s="25">
        <v>8</v>
      </c>
      <c r="P185" s="25">
        <v>81</v>
      </c>
      <c r="Q185" s="25" t="s">
        <v>8</v>
      </c>
      <c r="R185" s="93">
        <v>1291158</v>
      </c>
      <c r="S185" s="94"/>
      <c r="T185" s="94" t="s">
        <v>275</v>
      </c>
      <c r="U185" s="25" t="s">
        <v>387</v>
      </c>
      <c r="V185" s="25" t="s">
        <v>436</v>
      </c>
      <c r="W185" s="27">
        <v>120</v>
      </c>
      <c r="X185" s="27">
        <v>5</v>
      </c>
      <c r="Y185" s="94">
        <v>17</v>
      </c>
      <c r="Z185" s="27">
        <v>4</v>
      </c>
      <c r="AA185" s="94">
        <v>8</v>
      </c>
      <c r="AB185" s="94">
        <v>4</v>
      </c>
      <c r="AC185" s="27">
        <v>0</v>
      </c>
      <c r="AD185" s="35">
        <f>SUM(W185:AC185)</f>
        <v>158</v>
      </c>
      <c r="AE185" s="27">
        <v>48355001802</v>
      </c>
      <c r="AF185" s="36">
        <v>0</v>
      </c>
      <c r="AG185" s="36">
        <v>7</v>
      </c>
      <c r="AH185" s="43">
        <v>9.9427195723398396E-3</v>
      </c>
      <c r="AI185" s="36">
        <v>6.4</v>
      </c>
      <c r="AJ185" s="135">
        <v>2.08</v>
      </c>
      <c r="DP185" s="33"/>
    </row>
    <row r="186" spans="1:120" s="25" customFormat="1">
      <c r="A186" s="24">
        <v>18288</v>
      </c>
      <c r="B186" s="25" t="s">
        <v>211</v>
      </c>
      <c r="C186" s="25" t="s">
        <v>598</v>
      </c>
      <c r="D186" s="25" t="s">
        <v>58</v>
      </c>
      <c r="E186" s="27"/>
      <c r="F186" s="27">
        <v>78417</v>
      </c>
      <c r="G186" s="25" t="s">
        <v>59</v>
      </c>
      <c r="H186" s="27">
        <v>10</v>
      </c>
      <c r="I186" s="25" t="s">
        <v>10</v>
      </c>
      <c r="L186" s="27" t="s">
        <v>275</v>
      </c>
      <c r="M186" s="25" t="s">
        <v>277</v>
      </c>
      <c r="N186" s="25">
        <v>69</v>
      </c>
      <c r="O186" s="25">
        <v>12</v>
      </c>
      <c r="P186" s="25">
        <v>81</v>
      </c>
      <c r="Q186" s="25" t="s">
        <v>8</v>
      </c>
      <c r="R186" s="93">
        <v>1291158</v>
      </c>
      <c r="S186" s="94"/>
      <c r="T186" s="94" t="s">
        <v>275</v>
      </c>
      <c r="U186" s="25" t="s">
        <v>383</v>
      </c>
      <c r="V186" s="25" t="s">
        <v>434</v>
      </c>
      <c r="W186" s="27">
        <v>120</v>
      </c>
      <c r="X186" s="27">
        <v>5</v>
      </c>
      <c r="Y186" s="94">
        <v>17</v>
      </c>
      <c r="Z186" s="27">
        <v>4</v>
      </c>
      <c r="AA186" s="94">
        <v>8</v>
      </c>
      <c r="AB186" s="94">
        <v>4</v>
      </c>
      <c r="AC186" s="27">
        <v>0</v>
      </c>
      <c r="AD186" s="35">
        <f>SUM(W186:AC186)</f>
        <v>158</v>
      </c>
      <c r="AE186" s="27">
        <v>48355001802</v>
      </c>
      <c r="AF186" s="36">
        <v>0</v>
      </c>
      <c r="AG186" s="36">
        <v>7</v>
      </c>
      <c r="AH186" s="43">
        <v>9.9427195723398396E-3</v>
      </c>
      <c r="AI186" s="36">
        <v>6.4</v>
      </c>
      <c r="AJ186" s="135">
        <v>2.04</v>
      </c>
    </row>
    <row r="187" spans="1:120" s="25" customFormat="1" ht="12.75">
      <c r="A187" s="100" t="s">
        <v>675</v>
      </c>
      <c r="B187" s="101"/>
      <c r="C187" s="102">
        <v>1291158.93</v>
      </c>
      <c r="D187" s="33"/>
      <c r="E187" s="35"/>
      <c r="F187" s="35"/>
      <c r="G187" s="33"/>
      <c r="H187" s="35"/>
      <c r="I187" s="103"/>
      <c r="J187" s="33"/>
      <c r="K187" s="33"/>
      <c r="L187" s="35"/>
      <c r="M187" s="33"/>
      <c r="N187" s="33"/>
      <c r="O187" s="33"/>
      <c r="P187" s="33"/>
      <c r="Q187" s="104" t="s">
        <v>273</v>
      </c>
      <c r="R187" s="105">
        <f>SUM(R184:R186)</f>
        <v>3345016</v>
      </c>
      <c r="S187" s="106"/>
      <c r="T187" s="105"/>
      <c r="U187" s="107"/>
      <c r="V187" s="33"/>
      <c r="W187" s="35"/>
      <c r="X187" s="35"/>
      <c r="Y187" s="35"/>
      <c r="Z187" s="35"/>
      <c r="AA187" s="35"/>
      <c r="AB187" s="35"/>
      <c r="AC187" s="35"/>
      <c r="AD187" s="35"/>
      <c r="AE187" s="35"/>
      <c r="AF187" s="35"/>
      <c r="AG187" s="35"/>
      <c r="AH187" s="35"/>
      <c r="AI187" s="35"/>
      <c r="AJ187" s="35"/>
      <c r="AK187" s="35"/>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row>
    <row r="188" spans="1:120" s="33" customFormat="1">
      <c r="A188" s="110"/>
      <c r="E188" s="35"/>
      <c r="F188" s="35"/>
      <c r="H188" s="35"/>
      <c r="J188" s="35"/>
      <c r="K188" s="35"/>
      <c r="L188" s="35"/>
      <c r="R188" s="108"/>
      <c r="S188" s="111"/>
      <c r="T188" s="108"/>
      <c r="W188" s="35"/>
      <c r="X188" s="35"/>
      <c r="Y188" s="35"/>
      <c r="Z188" s="35"/>
      <c r="AA188" s="35"/>
      <c r="AB188" s="35"/>
      <c r="AC188" s="35"/>
      <c r="AD188" s="35"/>
      <c r="AE188" s="35"/>
      <c r="AF188" s="35"/>
      <c r="AG188" s="35"/>
      <c r="AH188" s="35"/>
      <c r="AI188" s="35"/>
      <c r="AJ188" s="35"/>
      <c r="AK188" s="35"/>
      <c r="AL188" s="34"/>
      <c r="AM188" s="34"/>
      <c r="AN188" s="34"/>
      <c r="AS188" s="112"/>
      <c r="AT188" s="112"/>
    </row>
    <row r="189" spans="1:120" s="33" customFormat="1" ht="12.75">
      <c r="A189" s="71" t="s">
        <v>312</v>
      </c>
      <c r="E189" s="35"/>
      <c r="F189" s="35"/>
      <c r="H189" s="35"/>
      <c r="J189" s="35"/>
      <c r="K189" s="35"/>
      <c r="L189" s="35"/>
      <c r="R189" s="108"/>
      <c r="S189" s="111"/>
      <c r="T189" s="108"/>
      <c r="W189" s="35"/>
      <c r="X189" s="35"/>
      <c r="Y189" s="35"/>
      <c r="Z189" s="35"/>
      <c r="AA189" s="35"/>
      <c r="AB189" s="35"/>
      <c r="AC189" s="35"/>
      <c r="AD189" s="35"/>
      <c r="AE189" s="35"/>
      <c r="AF189" s="35"/>
      <c r="AG189" s="35"/>
      <c r="AH189" s="35"/>
      <c r="AI189" s="35"/>
      <c r="AJ189" s="35"/>
      <c r="AK189" s="35"/>
    </row>
    <row r="190" spans="1:120" s="25" customFormat="1">
      <c r="A190" s="24">
        <v>18230</v>
      </c>
      <c r="B190" s="25" t="s">
        <v>177</v>
      </c>
      <c r="C190" s="25" t="s">
        <v>533</v>
      </c>
      <c r="D190" s="25" t="s">
        <v>532</v>
      </c>
      <c r="E190" s="27"/>
      <c r="F190" s="27">
        <v>78583</v>
      </c>
      <c r="G190" s="25" t="s">
        <v>9</v>
      </c>
      <c r="H190" s="27">
        <v>11</v>
      </c>
      <c r="I190" s="25" t="s">
        <v>35</v>
      </c>
      <c r="L190" s="27"/>
      <c r="M190" s="25" t="s">
        <v>277</v>
      </c>
      <c r="N190" s="25">
        <v>52</v>
      </c>
      <c r="O190" s="25">
        <v>12</v>
      </c>
      <c r="P190" s="25">
        <v>64</v>
      </c>
      <c r="Q190" s="25" t="s">
        <v>8</v>
      </c>
      <c r="R190" s="93">
        <v>770000</v>
      </c>
      <c r="S190" s="94"/>
      <c r="T190" s="94" t="s">
        <v>275</v>
      </c>
      <c r="U190" s="25" t="s">
        <v>333</v>
      </c>
      <c r="V190" s="25" t="s">
        <v>611</v>
      </c>
      <c r="W190" s="27">
        <v>117</v>
      </c>
      <c r="X190" s="27">
        <v>0</v>
      </c>
      <c r="Y190" s="94">
        <v>17</v>
      </c>
      <c r="Z190" s="27">
        <v>4</v>
      </c>
      <c r="AA190" s="94">
        <v>8</v>
      </c>
      <c r="AB190" s="94">
        <v>4</v>
      </c>
      <c r="AC190" s="27">
        <v>0</v>
      </c>
      <c r="AD190" s="35">
        <f>SUM(W190:AC190)</f>
        <v>150</v>
      </c>
      <c r="AE190" s="27">
        <v>48061010100</v>
      </c>
      <c r="AF190" s="27"/>
      <c r="AG190" s="27"/>
      <c r="AH190" s="27"/>
      <c r="AI190" s="27"/>
      <c r="AJ190" s="27"/>
      <c r="AK190" s="27"/>
      <c r="DP190" s="33"/>
    </row>
    <row r="191" spans="1:120" s="25" customFormat="1">
      <c r="A191" s="24">
        <v>18322</v>
      </c>
      <c r="B191" s="25" t="s">
        <v>531</v>
      </c>
      <c r="C191" s="25" t="s">
        <v>226</v>
      </c>
      <c r="D191" s="25" t="s">
        <v>227</v>
      </c>
      <c r="E191" s="27"/>
      <c r="F191" s="27">
        <v>78593</v>
      </c>
      <c r="G191" s="25" t="s">
        <v>9</v>
      </c>
      <c r="H191" s="27">
        <v>11</v>
      </c>
      <c r="I191" s="25" t="s">
        <v>35</v>
      </c>
      <c r="L191" s="27" t="s">
        <v>275</v>
      </c>
      <c r="M191" s="25" t="s">
        <v>277</v>
      </c>
      <c r="N191" s="25">
        <v>50</v>
      </c>
      <c r="O191" s="25">
        <v>0</v>
      </c>
      <c r="P191" s="25">
        <v>50</v>
      </c>
      <c r="Q191" s="25" t="s">
        <v>8</v>
      </c>
      <c r="R191" s="93">
        <v>679000</v>
      </c>
      <c r="S191" s="94" t="s">
        <v>275</v>
      </c>
      <c r="T191" s="94" t="s">
        <v>275</v>
      </c>
      <c r="U191" s="25" t="s">
        <v>439</v>
      </c>
      <c r="V191" s="25" t="s">
        <v>388</v>
      </c>
      <c r="W191" s="27">
        <v>110</v>
      </c>
      <c r="X191" s="27">
        <v>0</v>
      </c>
      <c r="Y191" s="94">
        <v>0</v>
      </c>
      <c r="Z191" s="27">
        <v>4</v>
      </c>
      <c r="AA191" s="94">
        <v>8</v>
      </c>
      <c r="AB191" s="94">
        <v>4</v>
      </c>
      <c r="AC191" s="27">
        <v>0</v>
      </c>
      <c r="AD191" s="35">
        <f>SUM(W191:AC191)</f>
        <v>126</v>
      </c>
      <c r="AE191" s="27">
        <v>48061010301</v>
      </c>
      <c r="AF191" s="27"/>
      <c r="AG191" s="27"/>
      <c r="AH191" s="27"/>
      <c r="AI191" s="27"/>
      <c r="AJ191" s="27"/>
      <c r="AK191" s="27"/>
    </row>
    <row r="192" spans="1:120" s="25" customFormat="1">
      <c r="A192" s="24">
        <v>18157</v>
      </c>
      <c r="B192" s="25" t="s">
        <v>535</v>
      </c>
      <c r="C192" s="25" t="s">
        <v>144</v>
      </c>
      <c r="D192" s="25" t="s">
        <v>145</v>
      </c>
      <c r="E192" s="27"/>
      <c r="F192" s="27">
        <v>78586</v>
      </c>
      <c r="G192" s="25" t="s">
        <v>146</v>
      </c>
      <c r="H192" s="27">
        <v>11</v>
      </c>
      <c r="I192" s="25" t="s">
        <v>35</v>
      </c>
      <c r="L192" s="27" t="s">
        <v>275</v>
      </c>
      <c r="M192" s="25" t="s">
        <v>277</v>
      </c>
      <c r="N192" s="25">
        <v>74</v>
      </c>
      <c r="O192" s="25">
        <v>6</v>
      </c>
      <c r="P192" s="25">
        <v>80</v>
      </c>
      <c r="Q192" s="25" t="s">
        <v>8</v>
      </c>
      <c r="R192" s="93">
        <v>1075398</v>
      </c>
      <c r="S192" s="94"/>
      <c r="T192" s="94" t="s">
        <v>275</v>
      </c>
      <c r="U192" s="25" t="s">
        <v>534</v>
      </c>
      <c r="V192" s="25" t="s">
        <v>438</v>
      </c>
      <c r="W192" s="27">
        <v>121</v>
      </c>
      <c r="X192" s="27">
        <v>0</v>
      </c>
      <c r="Y192" s="94">
        <v>17</v>
      </c>
      <c r="Z192" s="27">
        <v>4</v>
      </c>
      <c r="AA192" s="94">
        <v>8</v>
      </c>
      <c r="AB192" s="94">
        <v>4</v>
      </c>
      <c r="AC192" s="27">
        <v>0</v>
      </c>
      <c r="AD192" s="35">
        <f>SUM(W192:AC192)</f>
        <v>154</v>
      </c>
      <c r="AE192" s="144" t="s">
        <v>666</v>
      </c>
      <c r="AF192" s="144"/>
      <c r="AG192" s="144"/>
      <c r="AH192" s="144"/>
      <c r="AI192" s="144"/>
      <c r="AJ192" s="144"/>
      <c r="AK192" s="27"/>
    </row>
    <row r="193" spans="1:120" s="25" customFormat="1" ht="12.75">
      <c r="A193" s="100" t="s">
        <v>675</v>
      </c>
      <c r="B193" s="101"/>
      <c r="C193" s="102">
        <v>794687.04</v>
      </c>
      <c r="D193" s="33"/>
      <c r="E193" s="35"/>
      <c r="F193" s="35"/>
      <c r="G193" s="33"/>
      <c r="H193" s="35"/>
      <c r="I193" s="103"/>
      <c r="J193" s="33"/>
      <c r="K193" s="33"/>
      <c r="L193" s="35"/>
      <c r="M193" s="33"/>
      <c r="N193" s="33"/>
      <c r="O193" s="33"/>
      <c r="P193" s="33"/>
      <c r="Q193" s="104" t="s">
        <v>273</v>
      </c>
      <c r="R193" s="105">
        <f>SUM(R190:R192)</f>
        <v>2524398</v>
      </c>
      <c r="S193" s="106"/>
      <c r="T193" s="105"/>
      <c r="U193" s="107"/>
      <c r="V193" s="33"/>
      <c r="W193" s="35"/>
      <c r="X193" s="35"/>
      <c r="Y193" s="35"/>
      <c r="Z193" s="35"/>
      <c r="AA193" s="35"/>
      <c r="AB193" s="35"/>
      <c r="AC193" s="35"/>
      <c r="AD193" s="35"/>
      <c r="AE193" s="35"/>
      <c r="AF193" s="35"/>
      <c r="AG193" s="35"/>
      <c r="AH193" s="35"/>
      <c r="AI193" s="35"/>
      <c r="AJ193" s="35"/>
      <c r="AK193" s="35"/>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row>
    <row r="194" spans="1:120" s="33" customFormat="1">
      <c r="A194" s="110"/>
      <c r="E194" s="35"/>
      <c r="F194" s="35"/>
      <c r="H194" s="35"/>
      <c r="J194" s="35"/>
      <c r="K194" s="35"/>
      <c r="L194" s="35"/>
      <c r="R194" s="108"/>
      <c r="S194" s="111"/>
      <c r="T194" s="108"/>
      <c r="W194" s="35"/>
      <c r="X194" s="35"/>
      <c r="Y194" s="35"/>
      <c r="Z194" s="35"/>
      <c r="AA194" s="35"/>
      <c r="AB194" s="35"/>
      <c r="AC194" s="35"/>
      <c r="AD194" s="35"/>
      <c r="AE194" s="35"/>
      <c r="AF194" s="35"/>
      <c r="AG194" s="35"/>
      <c r="AH194" s="35"/>
      <c r="AI194" s="35"/>
      <c r="AJ194" s="35"/>
      <c r="AK194" s="35"/>
      <c r="AL194" s="34"/>
      <c r="AM194" s="34"/>
      <c r="AN194" s="34"/>
      <c r="AS194" s="112"/>
      <c r="AT194" s="112"/>
    </row>
    <row r="195" spans="1:120" s="25" customFormat="1" ht="12.75">
      <c r="A195" s="71" t="s">
        <v>313</v>
      </c>
      <c r="B195" s="33"/>
      <c r="C195" s="33"/>
      <c r="D195" s="33"/>
      <c r="E195" s="35"/>
      <c r="F195" s="35"/>
      <c r="G195" s="33"/>
      <c r="H195" s="35"/>
      <c r="I195" s="33"/>
      <c r="J195" s="35"/>
      <c r="K195" s="35"/>
      <c r="L195" s="35"/>
      <c r="M195" s="33"/>
      <c r="N195" s="33"/>
      <c r="O195" s="33"/>
      <c r="P195" s="33"/>
      <c r="Q195" s="33"/>
      <c r="R195" s="108"/>
      <c r="S195" s="111"/>
      <c r="T195" s="108"/>
      <c r="U195" s="33"/>
      <c r="V195" s="33"/>
      <c r="W195" s="35"/>
      <c r="X195" s="35"/>
      <c r="Y195" s="35"/>
      <c r="Z195" s="35"/>
      <c r="AA195" s="35"/>
      <c r="AB195" s="35"/>
      <c r="AC195" s="35"/>
      <c r="AD195" s="35"/>
      <c r="AE195" s="35"/>
      <c r="AF195" s="35"/>
      <c r="AG195" s="35"/>
      <c r="AH195" s="35"/>
      <c r="AI195" s="35"/>
      <c r="AJ195" s="35"/>
      <c r="AK195" s="35"/>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row>
    <row r="196" spans="1:120" s="25" customFormat="1">
      <c r="A196" s="24">
        <v>18208</v>
      </c>
      <c r="B196" s="25" t="s">
        <v>161</v>
      </c>
      <c r="C196" s="25" t="s">
        <v>581</v>
      </c>
      <c r="D196" s="25" t="s">
        <v>610</v>
      </c>
      <c r="E196" s="27" t="s">
        <v>275</v>
      </c>
      <c r="F196" s="27">
        <v>78596</v>
      </c>
      <c r="G196" s="25" t="s">
        <v>64</v>
      </c>
      <c r="H196" s="27">
        <v>11</v>
      </c>
      <c r="I196" s="25" t="s">
        <v>10</v>
      </c>
      <c r="L196" s="27"/>
      <c r="M196" s="25" t="s">
        <v>277</v>
      </c>
      <c r="N196" s="25">
        <v>102</v>
      </c>
      <c r="O196" s="25">
        <v>18</v>
      </c>
      <c r="P196" s="25">
        <v>120</v>
      </c>
      <c r="Q196" s="25" t="s">
        <v>323</v>
      </c>
      <c r="R196" s="93">
        <v>1315170</v>
      </c>
      <c r="S196" s="94"/>
      <c r="T196" s="94" t="s">
        <v>275</v>
      </c>
      <c r="U196" s="25" t="s">
        <v>389</v>
      </c>
      <c r="V196" s="25" t="s">
        <v>362</v>
      </c>
      <c r="W196" s="27">
        <v>120</v>
      </c>
      <c r="X196" s="27">
        <v>0</v>
      </c>
      <c r="Y196" s="94">
        <v>17</v>
      </c>
      <c r="Z196" s="27">
        <v>4</v>
      </c>
      <c r="AA196" s="94">
        <v>8</v>
      </c>
      <c r="AB196" s="94">
        <v>4</v>
      </c>
      <c r="AC196" s="27">
        <v>0</v>
      </c>
      <c r="AD196" s="35">
        <f t="shared" ref="AD196:AD206" si="6">SUM(W196:AC196)</f>
        <v>153</v>
      </c>
      <c r="AE196" s="27">
        <v>48215022402</v>
      </c>
      <c r="AF196" s="36">
        <v>0</v>
      </c>
      <c r="AG196" s="36">
        <v>7</v>
      </c>
      <c r="AH196" s="36">
        <v>0</v>
      </c>
      <c r="AI196" s="36">
        <v>24.6</v>
      </c>
      <c r="AJ196" s="36"/>
      <c r="DP196" s="33"/>
    </row>
    <row r="197" spans="1:120" s="25" customFormat="1">
      <c r="A197" s="24">
        <v>18148</v>
      </c>
      <c r="B197" s="25" t="s">
        <v>138</v>
      </c>
      <c r="C197" s="25" t="s">
        <v>139</v>
      </c>
      <c r="D197" s="25" t="s">
        <v>140</v>
      </c>
      <c r="E197" s="27"/>
      <c r="F197" s="27">
        <v>78572</v>
      </c>
      <c r="G197" s="25" t="s">
        <v>64</v>
      </c>
      <c r="H197" s="27">
        <v>11</v>
      </c>
      <c r="I197" s="25" t="s">
        <v>10</v>
      </c>
      <c r="L197" s="27"/>
      <c r="M197" s="25" t="s">
        <v>277</v>
      </c>
      <c r="N197" s="25">
        <v>74</v>
      </c>
      <c r="O197" s="25">
        <v>18</v>
      </c>
      <c r="P197" s="25">
        <v>92</v>
      </c>
      <c r="Q197" s="25" t="s">
        <v>8</v>
      </c>
      <c r="R197" s="93">
        <v>1030000</v>
      </c>
      <c r="S197" s="94"/>
      <c r="T197" s="94" t="s">
        <v>275</v>
      </c>
      <c r="U197" s="25" t="s">
        <v>357</v>
      </c>
      <c r="V197" s="25" t="s">
        <v>522</v>
      </c>
      <c r="W197" s="27">
        <v>120</v>
      </c>
      <c r="X197" s="27">
        <v>0</v>
      </c>
      <c r="Y197" s="94">
        <v>17</v>
      </c>
      <c r="Z197" s="27">
        <v>4</v>
      </c>
      <c r="AA197" s="94">
        <v>8</v>
      </c>
      <c r="AB197" s="94">
        <v>4</v>
      </c>
      <c r="AC197" s="27">
        <v>0</v>
      </c>
      <c r="AD197" s="35">
        <f t="shared" si="6"/>
        <v>153</v>
      </c>
      <c r="AE197" s="27">
        <v>48215024205</v>
      </c>
      <c r="AF197" s="36">
        <v>0</v>
      </c>
      <c r="AG197" s="36">
        <v>7</v>
      </c>
      <c r="AH197" s="36">
        <v>0</v>
      </c>
      <c r="AI197" s="36">
        <v>29.5</v>
      </c>
      <c r="AJ197" s="40">
        <v>4.12</v>
      </c>
    </row>
    <row r="198" spans="1:120" s="33" customFormat="1" collapsed="1">
      <c r="A198" s="24">
        <v>18293</v>
      </c>
      <c r="B198" s="25" t="s">
        <v>214</v>
      </c>
      <c r="C198" s="25" t="s">
        <v>602</v>
      </c>
      <c r="D198" s="25" t="s">
        <v>140</v>
      </c>
      <c r="E198" s="27"/>
      <c r="F198" s="27">
        <v>78572</v>
      </c>
      <c r="G198" s="25" t="s">
        <v>64</v>
      </c>
      <c r="H198" s="27">
        <v>11</v>
      </c>
      <c r="I198" s="25" t="s">
        <v>10</v>
      </c>
      <c r="J198" s="25"/>
      <c r="K198" s="25"/>
      <c r="L198" s="27"/>
      <c r="M198" s="25" t="s">
        <v>277</v>
      </c>
      <c r="N198" s="25">
        <v>100</v>
      </c>
      <c r="O198" s="25">
        <v>20</v>
      </c>
      <c r="P198" s="25">
        <v>120</v>
      </c>
      <c r="Q198" s="25" t="s">
        <v>8</v>
      </c>
      <c r="R198" s="93">
        <v>1500000</v>
      </c>
      <c r="S198" s="94"/>
      <c r="T198" s="94" t="s">
        <v>275</v>
      </c>
      <c r="U198" s="25" t="s">
        <v>390</v>
      </c>
      <c r="V198" s="25" t="s">
        <v>440</v>
      </c>
      <c r="W198" s="27">
        <v>120</v>
      </c>
      <c r="X198" s="27">
        <v>0</v>
      </c>
      <c r="Y198" s="94">
        <v>17</v>
      </c>
      <c r="Z198" s="27">
        <v>4</v>
      </c>
      <c r="AA198" s="94">
        <v>8</v>
      </c>
      <c r="AB198" s="94">
        <v>4</v>
      </c>
      <c r="AC198" s="27">
        <v>0</v>
      </c>
      <c r="AD198" s="35">
        <f t="shared" si="6"/>
        <v>153</v>
      </c>
      <c r="AE198" s="27">
        <v>48215024205</v>
      </c>
      <c r="AF198" s="36">
        <v>0</v>
      </c>
      <c r="AG198" s="36">
        <v>7</v>
      </c>
      <c r="AH198" s="36">
        <v>0</v>
      </c>
      <c r="AI198" s="36">
        <v>29.5</v>
      </c>
      <c r="AJ198" s="40">
        <v>3.72</v>
      </c>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row>
    <row r="199" spans="1:120" s="33" customFormat="1">
      <c r="A199" s="24">
        <v>18294</v>
      </c>
      <c r="B199" s="25" t="s">
        <v>215</v>
      </c>
      <c r="C199" s="25" t="s">
        <v>602</v>
      </c>
      <c r="D199" s="25" t="s">
        <v>140</v>
      </c>
      <c r="E199" s="27"/>
      <c r="F199" s="27">
        <v>78572</v>
      </c>
      <c r="G199" s="25" t="s">
        <v>64</v>
      </c>
      <c r="H199" s="27">
        <v>11</v>
      </c>
      <c r="I199" s="25" t="s">
        <v>10</v>
      </c>
      <c r="J199" s="25"/>
      <c r="K199" s="25"/>
      <c r="L199" s="27"/>
      <c r="M199" s="25" t="s">
        <v>277</v>
      </c>
      <c r="N199" s="25">
        <v>58</v>
      </c>
      <c r="O199" s="25">
        <v>12</v>
      </c>
      <c r="P199" s="25">
        <v>70</v>
      </c>
      <c r="Q199" s="25" t="s">
        <v>323</v>
      </c>
      <c r="R199" s="93">
        <v>892000</v>
      </c>
      <c r="S199" s="94"/>
      <c r="T199" s="94" t="s">
        <v>275</v>
      </c>
      <c r="U199" s="25" t="s">
        <v>390</v>
      </c>
      <c r="V199" s="25" t="s">
        <v>440</v>
      </c>
      <c r="W199" s="27">
        <v>120</v>
      </c>
      <c r="X199" s="27">
        <v>0</v>
      </c>
      <c r="Y199" s="94">
        <v>17</v>
      </c>
      <c r="Z199" s="27">
        <v>4</v>
      </c>
      <c r="AA199" s="94">
        <v>8</v>
      </c>
      <c r="AB199" s="94">
        <v>4</v>
      </c>
      <c r="AC199" s="27">
        <v>0</v>
      </c>
      <c r="AD199" s="35">
        <f t="shared" si="6"/>
        <v>153</v>
      </c>
      <c r="AE199" s="27">
        <v>48215024205</v>
      </c>
      <c r="AF199" s="36">
        <v>0</v>
      </c>
      <c r="AG199" s="36">
        <v>7</v>
      </c>
      <c r="AH199" s="36">
        <v>0</v>
      </c>
      <c r="AI199" s="36">
        <v>29.5</v>
      </c>
      <c r="AJ199" s="40">
        <v>3.64</v>
      </c>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row>
    <row r="200" spans="1:120" s="25" customFormat="1">
      <c r="A200" s="24">
        <v>18196</v>
      </c>
      <c r="B200" s="25" t="s">
        <v>156</v>
      </c>
      <c r="C200" s="25" t="s">
        <v>599</v>
      </c>
      <c r="D200" s="25" t="s">
        <v>609</v>
      </c>
      <c r="E200" s="27" t="s">
        <v>275</v>
      </c>
      <c r="F200" s="27">
        <v>78589</v>
      </c>
      <c r="G200" s="25" t="s">
        <v>64</v>
      </c>
      <c r="H200" s="27">
        <v>11</v>
      </c>
      <c r="I200" s="25" t="s">
        <v>10</v>
      </c>
      <c r="L200" s="27"/>
      <c r="M200" s="25" t="s">
        <v>277</v>
      </c>
      <c r="N200" s="25">
        <v>119</v>
      </c>
      <c r="O200" s="25">
        <v>21</v>
      </c>
      <c r="P200" s="25">
        <v>140</v>
      </c>
      <c r="Q200" s="25" t="s">
        <v>8</v>
      </c>
      <c r="R200" s="93">
        <v>1500000</v>
      </c>
      <c r="S200" s="94"/>
      <c r="T200" s="94" t="s">
        <v>275</v>
      </c>
      <c r="U200" s="25" t="s">
        <v>389</v>
      </c>
      <c r="V200" s="25" t="s">
        <v>362</v>
      </c>
      <c r="W200" s="27">
        <v>120</v>
      </c>
      <c r="X200" s="27">
        <v>0</v>
      </c>
      <c r="Y200" s="94">
        <v>17</v>
      </c>
      <c r="Z200" s="27">
        <v>4</v>
      </c>
      <c r="AA200" s="94">
        <v>8</v>
      </c>
      <c r="AB200" s="94">
        <v>4</v>
      </c>
      <c r="AC200" s="27">
        <v>0</v>
      </c>
      <c r="AD200" s="35">
        <f t="shared" si="6"/>
        <v>153</v>
      </c>
      <c r="AE200" s="27">
        <v>48215021805</v>
      </c>
      <c r="AF200" s="36">
        <v>0</v>
      </c>
      <c r="AG200" s="36">
        <v>7</v>
      </c>
      <c r="AH200" s="36">
        <v>0</v>
      </c>
      <c r="AI200" s="36">
        <v>30.2</v>
      </c>
      <c r="AJ200" s="36"/>
      <c r="DP200" s="33"/>
    </row>
    <row r="201" spans="1:120" s="25" customFormat="1">
      <c r="A201" s="24">
        <v>18206</v>
      </c>
      <c r="B201" s="25" t="s">
        <v>160</v>
      </c>
      <c r="C201" s="25" t="s">
        <v>601</v>
      </c>
      <c r="D201" s="25" t="s">
        <v>157</v>
      </c>
      <c r="E201" s="27" t="s">
        <v>275</v>
      </c>
      <c r="F201" s="27">
        <v>78589</v>
      </c>
      <c r="G201" s="25" t="s">
        <v>64</v>
      </c>
      <c r="H201" s="27">
        <v>11</v>
      </c>
      <c r="I201" s="25" t="s">
        <v>10</v>
      </c>
      <c r="L201" s="27"/>
      <c r="M201" s="25" t="s">
        <v>277</v>
      </c>
      <c r="N201" s="25">
        <v>119</v>
      </c>
      <c r="O201" s="25">
        <v>21</v>
      </c>
      <c r="P201" s="25">
        <v>140</v>
      </c>
      <c r="Q201" s="25" t="s">
        <v>8</v>
      </c>
      <c r="R201" s="93">
        <v>1500000</v>
      </c>
      <c r="S201" s="94"/>
      <c r="T201" s="94" t="s">
        <v>275</v>
      </c>
      <c r="U201" s="25" t="s">
        <v>389</v>
      </c>
      <c r="V201" s="25" t="s">
        <v>362</v>
      </c>
      <c r="W201" s="27">
        <v>120</v>
      </c>
      <c r="X201" s="27">
        <v>0</v>
      </c>
      <c r="Y201" s="94">
        <v>17</v>
      </c>
      <c r="Z201" s="27">
        <v>4</v>
      </c>
      <c r="AA201" s="94">
        <v>8</v>
      </c>
      <c r="AB201" s="94">
        <v>4</v>
      </c>
      <c r="AC201" s="27">
        <v>0</v>
      </c>
      <c r="AD201" s="35">
        <f t="shared" si="6"/>
        <v>153</v>
      </c>
      <c r="AE201" s="27">
        <v>48215022001</v>
      </c>
      <c r="AF201" s="36">
        <v>0</v>
      </c>
      <c r="AG201" s="36">
        <v>7</v>
      </c>
      <c r="AH201" s="39">
        <v>2.4095035302028498E-3</v>
      </c>
      <c r="AI201" s="36">
        <v>25.8</v>
      </c>
      <c r="AJ201" s="39"/>
      <c r="DP201" s="33"/>
    </row>
    <row r="202" spans="1:120" s="33" customFormat="1">
      <c r="A202" s="24">
        <v>18255</v>
      </c>
      <c r="B202" s="25" t="s">
        <v>538</v>
      </c>
      <c r="C202" s="25" t="s">
        <v>537</v>
      </c>
      <c r="D202" s="25" t="s">
        <v>92</v>
      </c>
      <c r="E202" s="27"/>
      <c r="F202" s="27">
        <v>78550</v>
      </c>
      <c r="G202" s="25" t="s">
        <v>9</v>
      </c>
      <c r="H202" s="27">
        <v>11</v>
      </c>
      <c r="I202" s="25" t="s">
        <v>10</v>
      </c>
      <c r="J202" s="25"/>
      <c r="K202" s="25"/>
      <c r="L202" s="27"/>
      <c r="M202" s="25" t="s">
        <v>277</v>
      </c>
      <c r="N202" s="25">
        <v>47</v>
      </c>
      <c r="O202" s="25">
        <v>13</v>
      </c>
      <c r="P202" s="25">
        <v>60</v>
      </c>
      <c r="Q202" s="25" t="s">
        <v>8</v>
      </c>
      <c r="R202" s="93">
        <v>803000</v>
      </c>
      <c r="S202" s="94"/>
      <c r="T202" s="94"/>
      <c r="U202" s="25" t="s">
        <v>341</v>
      </c>
      <c r="V202" s="25" t="s">
        <v>406</v>
      </c>
      <c r="W202" s="27">
        <v>120</v>
      </c>
      <c r="X202" s="27">
        <v>0</v>
      </c>
      <c r="Y202" s="94">
        <v>17</v>
      </c>
      <c r="Z202" s="27">
        <v>4</v>
      </c>
      <c r="AA202" s="94">
        <v>8</v>
      </c>
      <c r="AB202" s="94">
        <v>4</v>
      </c>
      <c r="AC202" s="27">
        <v>0</v>
      </c>
      <c r="AD202" s="35">
        <f t="shared" si="6"/>
        <v>153</v>
      </c>
      <c r="AE202" s="27">
        <v>48061011302</v>
      </c>
      <c r="AF202" s="36">
        <v>0</v>
      </c>
      <c r="AG202" s="36">
        <v>7</v>
      </c>
      <c r="AH202" s="39">
        <v>7.38590598927068E-3</v>
      </c>
      <c r="AI202" s="36">
        <v>5.4</v>
      </c>
      <c r="AJ202" s="39"/>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row>
    <row r="203" spans="1:120" s="25" customFormat="1">
      <c r="A203" s="24">
        <v>18188</v>
      </c>
      <c r="B203" s="25" t="s">
        <v>154</v>
      </c>
      <c r="C203" s="25" t="s">
        <v>600</v>
      </c>
      <c r="D203" s="25" t="s">
        <v>136</v>
      </c>
      <c r="E203" s="27" t="s">
        <v>275</v>
      </c>
      <c r="F203" s="27">
        <v>78596</v>
      </c>
      <c r="G203" s="25" t="s">
        <v>64</v>
      </c>
      <c r="H203" s="27">
        <v>11</v>
      </c>
      <c r="I203" s="25" t="s">
        <v>10</v>
      </c>
      <c r="L203" s="27"/>
      <c r="M203" s="25" t="s">
        <v>277</v>
      </c>
      <c r="N203" s="25">
        <v>95</v>
      </c>
      <c r="O203" s="25">
        <v>19</v>
      </c>
      <c r="P203" s="25">
        <v>114</v>
      </c>
      <c r="Q203" s="25" t="s">
        <v>323</v>
      </c>
      <c r="R203" s="93">
        <v>1500000</v>
      </c>
      <c r="S203" s="94"/>
      <c r="T203" s="94"/>
      <c r="U203" s="25" t="s">
        <v>387</v>
      </c>
      <c r="V203" s="25" t="s">
        <v>436</v>
      </c>
      <c r="W203" s="27">
        <v>120</v>
      </c>
      <c r="X203" s="27">
        <v>0</v>
      </c>
      <c r="Y203" s="94">
        <v>17</v>
      </c>
      <c r="Z203" s="27">
        <v>4</v>
      </c>
      <c r="AA203" s="94">
        <v>8</v>
      </c>
      <c r="AB203" s="94">
        <v>4</v>
      </c>
      <c r="AC203" s="27">
        <v>0</v>
      </c>
      <c r="AD203" s="35">
        <f t="shared" si="6"/>
        <v>153</v>
      </c>
      <c r="AE203" s="27">
        <v>48215022402</v>
      </c>
      <c r="AF203" s="36">
        <v>0</v>
      </c>
      <c r="AG203" s="36">
        <v>7</v>
      </c>
      <c r="AH203" s="39">
        <v>7.9563778583696398E-3</v>
      </c>
      <c r="AI203" s="36">
        <v>24.6</v>
      </c>
      <c r="AJ203" s="39"/>
      <c r="DP203" s="33"/>
    </row>
    <row r="204" spans="1:120" s="25" customFormat="1">
      <c r="A204" s="24">
        <v>18357</v>
      </c>
      <c r="B204" s="25" t="s">
        <v>239</v>
      </c>
      <c r="C204" s="25" t="s">
        <v>536</v>
      </c>
      <c r="D204" s="25" t="s">
        <v>7</v>
      </c>
      <c r="E204" s="27" t="s">
        <v>275</v>
      </c>
      <c r="F204" s="27">
        <v>78575</v>
      </c>
      <c r="G204" s="25" t="s">
        <v>9</v>
      </c>
      <c r="H204" s="27">
        <v>11</v>
      </c>
      <c r="I204" s="25" t="s">
        <v>10</v>
      </c>
      <c r="L204" s="27"/>
      <c r="M204" s="25" t="s">
        <v>277</v>
      </c>
      <c r="N204" s="25">
        <v>101</v>
      </c>
      <c r="O204" s="25">
        <v>19</v>
      </c>
      <c r="P204" s="25">
        <v>120</v>
      </c>
      <c r="Q204" s="25" t="s">
        <v>8</v>
      </c>
      <c r="R204" s="93">
        <v>1500000</v>
      </c>
      <c r="S204" s="94"/>
      <c r="T204" s="94" t="s">
        <v>275</v>
      </c>
      <c r="U204" s="25" t="s">
        <v>391</v>
      </c>
      <c r="V204" s="25" t="s">
        <v>441</v>
      </c>
      <c r="W204" s="27">
        <v>120</v>
      </c>
      <c r="X204" s="27">
        <v>0</v>
      </c>
      <c r="Y204" s="94">
        <v>17</v>
      </c>
      <c r="Z204" s="27">
        <v>4</v>
      </c>
      <c r="AA204" s="94">
        <v>8</v>
      </c>
      <c r="AB204" s="94">
        <v>4</v>
      </c>
      <c r="AC204" s="27">
        <v>0</v>
      </c>
      <c r="AD204" s="35">
        <f t="shared" si="6"/>
        <v>153</v>
      </c>
      <c r="AE204" s="27">
        <v>48061012506</v>
      </c>
      <c r="AF204" s="36">
        <v>0</v>
      </c>
      <c r="AG204" s="36">
        <v>7</v>
      </c>
      <c r="AH204" s="46">
        <v>1.04558711989798E-2</v>
      </c>
      <c r="AI204" s="36">
        <v>21.3</v>
      </c>
      <c r="AJ204" s="136"/>
    </row>
    <row r="205" spans="1:120" s="25" customFormat="1">
      <c r="A205" s="32">
        <v>18358</v>
      </c>
      <c r="B205" s="33" t="s">
        <v>240</v>
      </c>
      <c r="C205" s="33" t="s">
        <v>314</v>
      </c>
      <c r="D205" s="33" t="s">
        <v>7</v>
      </c>
      <c r="E205" s="35" t="s">
        <v>275</v>
      </c>
      <c r="F205" s="35">
        <v>78575</v>
      </c>
      <c r="G205" s="33" t="s">
        <v>9</v>
      </c>
      <c r="H205" s="35">
        <v>11</v>
      </c>
      <c r="I205" s="33" t="s">
        <v>10</v>
      </c>
      <c r="J205" s="35"/>
      <c r="K205" s="35"/>
      <c r="L205" s="35"/>
      <c r="M205" s="33" t="s">
        <v>277</v>
      </c>
      <c r="N205" s="33">
        <v>105</v>
      </c>
      <c r="O205" s="33">
        <v>19</v>
      </c>
      <c r="P205" s="33">
        <v>124</v>
      </c>
      <c r="Q205" s="33" t="s">
        <v>323</v>
      </c>
      <c r="R205" s="108">
        <v>1500000</v>
      </c>
      <c r="S205" s="94"/>
      <c r="T205" s="94"/>
      <c r="U205" s="33" t="s">
        <v>391</v>
      </c>
      <c r="V205" s="33" t="s">
        <v>441</v>
      </c>
      <c r="W205" s="35">
        <v>120</v>
      </c>
      <c r="X205" s="35">
        <v>0</v>
      </c>
      <c r="Y205" s="94">
        <v>17</v>
      </c>
      <c r="Z205" s="109">
        <v>4</v>
      </c>
      <c r="AA205" s="94">
        <v>8</v>
      </c>
      <c r="AB205" s="94">
        <v>4</v>
      </c>
      <c r="AC205" s="109">
        <v>0</v>
      </c>
      <c r="AD205" s="35">
        <f t="shared" si="6"/>
        <v>153</v>
      </c>
      <c r="AE205" s="109">
        <v>48061012506</v>
      </c>
      <c r="AF205" s="36">
        <v>0</v>
      </c>
      <c r="AG205" s="36">
        <v>7</v>
      </c>
      <c r="AH205" s="39">
        <v>1.04558711989798E-2</v>
      </c>
      <c r="AI205" s="36">
        <v>21.3</v>
      </c>
      <c r="AJ205" s="137"/>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33"/>
      <c r="DE205" s="33"/>
      <c r="DF205" s="33"/>
      <c r="DG205" s="33"/>
      <c r="DH205" s="33"/>
      <c r="DI205" s="33"/>
      <c r="DJ205" s="33"/>
      <c r="DK205" s="33"/>
      <c r="DL205" s="33"/>
      <c r="DM205" s="33"/>
      <c r="DN205" s="33"/>
      <c r="DO205" s="33"/>
      <c r="DP205" s="33"/>
    </row>
    <row r="206" spans="1:120" s="33" customFormat="1">
      <c r="A206" s="24">
        <v>18239</v>
      </c>
      <c r="B206" s="25" t="s">
        <v>179</v>
      </c>
      <c r="C206" s="25" t="s">
        <v>604</v>
      </c>
      <c r="D206" s="25" t="s">
        <v>7</v>
      </c>
      <c r="E206" s="27"/>
      <c r="F206" s="27">
        <v>78520</v>
      </c>
      <c r="G206" s="25" t="s">
        <v>9</v>
      </c>
      <c r="H206" s="27">
        <v>11</v>
      </c>
      <c r="I206" s="25" t="s">
        <v>10</v>
      </c>
      <c r="J206" s="25"/>
      <c r="K206" s="25"/>
      <c r="L206" s="27" t="s">
        <v>275</v>
      </c>
      <c r="M206" s="25" t="s">
        <v>277</v>
      </c>
      <c r="N206" s="25">
        <v>80</v>
      </c>
      <c r="O206" s="25">
        <v>0</v>
      </c>
      <c r="P206" s="25">
        <v>80</v>
      </c>
      <c r="Q206" s="25" t="s">
        <v>8</v>
      </c>
      <c r="R206" s="93">
        <v>1118000</v>
      </c>
      <c r="S206" s="94"/>
      <c r="T206" s="94"/>
      <c r="U206" s="25" t="s">
        <v>388</v>
      </c>
      <c r="V206" s="25" t="s">
        <v>439</v>
      </c>
      <c r="W206" s="27">
        <v>117</v>
      </c>
      <c r="X206" s="27">
        <v>0</v>
      </c>
      <c r="Y206" s="94">
        <v>17</v>
      </c>
      <c r="Z206" s="27">
        <v>4</v>
      </c>
      <c r="AA206" s="94">
        <v>8</v>
      </c>
      <c r="AB206" s="94">
        <v>4</v>
      </c>
      <c r="AC206" s="27">
        <v>0</v>
      </c>
      <c r="AD206" s="35">
        <f t="shared" si="6"/>
        <v>150</v>
      </c>
      <c r="AE206" s="27">
        <v>48061014400</v>
      </c>
      <c r="AF206" s="27"/>
      <c r="AG206" s="27"/>
      <c r="AH206" s="27"/>
      <c r="AI206" s="27"/>
      <c r="AJ206" s="27"/>
      <c r="AK206" s="27"/>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row>
    <row r="207" spans="1:120" s="25" customFormat="1">
      <c r="A207" s="24">
        <v>18103</v>
      </c>
      <c r="B207" s="25" t="s">
        <v>115</v>
      </c>
      <c r="C207" s="25" t="s">
        <v>540</v>
      </c>
      <c r="D207" s="25" t="s">
        <v>116</v>
      </c>
      <c r="E207" s="27" t="s">
        <v>275</v>
      </c>
      <c r="F207" s="27">
        <v>78552</v>
      </c>
      <c r="G207" s="25" t="s">
        <v>539</v>
      </c>
      <c r="H207" s="27">
        <v>11</v>
      </c>
      <c r="I207" s="25" t="s">
        <v>10</v>
      </c>
      <c r="L207" s="27" t="s">
        <v>275</v>
      </c>
      <c r="M207" s="25" t="s">
        <v>277</v>
      </c>
      <c r="N207" s="25">
        <v>128</v>
      </c>
      <c r="O207" s="25">
        <v>0</v>
      </c>
      <c r="P207" s="25">
        <v>128</v>
      </c>
      <c r="Q207" s="25" t="s">
        <v>8</v>
      </c>
      <c r="R207" s="93">
        <v>0</v>
      </c>
      <c r="S207" s="94"/>
      <c r="T207" s="34"/>
      <c r="U207" s="25" t="s">
        <v>534</v>
      </c>
      <c r="V207" s="25" t="s">
        <v>438</v>
      </c>
      <c r="W207" s="27">
        <v>122</v>
      </c>
      <c r="X207" s="27">
        <v>0</v>
      </c>
      <c r="Y207" s="94">
        <v>17</v>
      </c>
      <c r="Z207" s="27">
        <v>4</v>
      </c>
      <c r="AA207" s="94">
        <v>8</v>
      </c>
      <c r="AB207" s="94">
        <v>4</v>
      </c>
      <c r="AC207" s="27">
        <v>0</v>
      </c>
      <c r="AD207" s="35">
        <f>SUM(W207:AC207)</f>
        <v>155</v>
      </c>
      <c r="AE207" s="144" t="s">
        <v>665</v>
      </c>
      <c r="AF207" s="144"/>
      <c r="AG207" s="144"/>
      <c r="AH207" s="144"/>
      <c r="AI207" s="144"/>
      <c r="AJ207" s="144"/>
      <c r="AK207" s="27"/>
    </row>
    <row r="208" spans="1:120" s="25" customFormat="1" ht="12.75">
      <c r="A208" s="100" t="s">
        <v>675</v>
      </c>
      <c r="B208" s="101"/>
      <c r="C208" s="102">
        <v>5388482.1900000004</v>
      </c>
      <c r="D208" s="33"/>
      <c r="E208" s="35"/>
      <c r="F208" s="35"/>
      <c r="G208" s="33"/>
      <c r="H208" s="35"/>
      <c r="I208" s="103"/>
      <c r="J208" s="33"/>
      <c r="K208" s="33"/>
      <c r="L208" s="35"/>
      <c r="M208" s="33"/>
      <c r="N208" s="33"/>
      <c r="O208" s="33"/>
      <c r="P208" s="33"/>
      <c r="Q208" s="104" t="s">
        <v>273</v>
      </c>
      <c r="R208" s="105">
        <f>SUM(R196:R207)</f>
        <v>14158170</v>
      </c>
      <c r="S208" s="106"/>
      <c r="T208" s="105"/>
      <c r="U208" s="107"/>
      <c r="V208" s="33"/>
      <c r="W208" s="35"/>
      <c r="X208" s="35"/>
      <c r="Y208" s="35"/>
      <c r="Z208" s="35"/>
      <c r="AA208" s="35"/>
      <c r="AB208" s="35"/>
      <c r="AC208" s="35"/>
      <c r="AD208" s="35"/>
      <c r="AE208" s="35"/>
      <c r="AF208" s="35"/>
      <c r="AG208" s="35"/>
      <c r="AH208" s="35"/>
      <c r="AI208" s="35"/>
      <c r="AJ208" s="35"/>
      <c r="AK208" s="35"/>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33"/>
      <c r="DL208" s="33"/>
      <c r="DM208" s="33"/>
      <c r="DN208" s="33"/>
      <c r="DO208" s="33"/>
    </row>
    <row r="209" spans="1:120" s="33" customFormat="1">
      <c r="A209" s="32"/>
      <c r="E209" s="35"/>
      <c r="F209" s="35"/>
      <c r="H209" s="35"/>
      <c r="J209" s="35"/>
      <c r="K209" s="35"/>
      <c r="L209" s="35"/>
      <c r="R209" s="108"/>
      <c r="S209" s="94"/>
      <c r="T209" s="94"/>
      <c r="W209" s="35"/>
      <c r="X209" s="35"/>
      <c r="Y209" s="94"/>
      <c r="Z209" s="109"/>
      <c r="AA209" s="94"/>
      <c r="AB209" s="94"/>
      <c r="AC209" s="109"/>
      <c r="AD209" s="35"/>
      <c r="AE209" s="109"/>
      <c r="AF209" s="109"/>
      <c r="AG209" s="109"/>
      <c r="AH209" s="109"/>
      <c r="AI209" s="109"/>
      <c r="AJ209" s="109"/>
      <c r="AK209" s="109"/>
    </row>
    <row r="210" spans="1:120" s="25" customFormat="1" ht="12.75">
      <c r="A210" s="71" t="s">
        <v>315</v>
      </c>
      <c r="B210" s="33"/>
      <c r="C210" s="33"/>
      <c r="D210" s="33"/>
      <c r="E210" s="35"/>
      <c r="F210" s="35"/>
      <c r="G210" s="33"/>
      <c r="H210" s="35"/>
      <c r="I210" s="33"/>
      <c r="J210" s="35"/>
      <c r="K210" s="35"/>
      <c r="L210" s="35"/>
      <c r="M210" s="33"/>
      <c r="N210" s="33"/>
      <c r="O210" s="33"/>
      <c r="P210" s="33"/>
      <c r="Q210" s="33"/>
      <c r="R210" s="108"/>
      <c r="S210" s="111"/>
      <c r="T210" s="108"/>
      <c r="U210" s="33"/>
      <c r="V210" s="33"/>
      <c r="W210" s="35"/>
      <c r="X210" s="35"/>
      <c r="Y210" s="35"/>
      <c r="Z210" s="35"/>
      <c r="AA210" s="35"/>
      <c r="AB210" s="35"/>
      <c r="AC210" s="35"/>
      <c r="AD210" s="35"/>
      <c r="AE210" s="35"/>
      <c r="AF210" s="35"/>
      <c r="AG210" s="35"/>
      <c r="AH210" s="35"/>
      <c r="AI210" s="35"/>
      <c r="AJ210" s="35"/>
      <c r="AK210" s="35"/>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row>
    <row r="211" spans="1:120" s="33" customFormat="1">
      <c r="A211" s="24">
        <v>18347</v>
      </c>
      <c r="B211" s="25" t="s">
        <v>236</v>
      </c>
      <c r="C211" s="25" t="s">
        <v>237</v>
      </c>
      <c r="D211" s="25" t="s">
        <v>159</v>
      </c>
      <c r="E211" s="27"/>
      <c r="F211" s="27">
        <v>79714</v>
      </c>
      <c r="G211" s="25" t="s">
        <v>159</v>
      </c>
      <c r="H211" s="27">
        <v>12</v>
      </c>
      <c r="I211" s="25" t="s">
        <v>35</v>
      </c>
      <c r="J211" s="25"/>
      <c r="K211" s="25"/>
      <c r="L211" s="27"/>
      <c r="M211" s="25" t="s">
        <v>277</v>
      </c>
      <c r="N211" s="25">
        <v>50</v>
      </c>
      <c r="O211" s="25">
        <v>10</v>
      </c>
      <c r="P211" s="25">
        <v>60</v>
      </c>
      <c r="Q211" s="25" t="s">
        <v>8</v>
      </c>
      <c r="R211" s="93">
        <v>750000</v>
      </c>
      <c r="S211" s="94"/>
      <c r="T211" s="94" t="s">
        <v>275</v>
      </c>
      <c r="U211" s="25" t="s">
        <v>393</v>
      </c>
      <c r="V211" s="25" t="s">
        <v>404</v>
      </c>
      <c r="W211" s="27">
        <v>108</v>
      </c>
      <c r="X211" s="27">
        <v>0</v>
      </c>
      <c r="Y211" s="94">
        <v>17</v>
      </c>
      <c r="Z211" s="27">
        <v>4</v>
      </c>
      <c r="AA211" s="94">
        <v>8</v>
      </c>
      <c r="AB211" s="94">
        <v>4</v>
      </c>
      <c r="AC211" s="27">
        <v>0</v>
      </c>
      <c r="AD211" s="35">
        <f>SUM(W211:AC211)</f>
        <v>141</v>
      </c>
      <c r="AE211" s="27">
        <v>48003950300</v>
      </c>
      <c r="AF211" s="27"/>
      <c r="AG211" s="27"/>
      <c r="AH211" s="27"/>
      <c r="AI211" s="27"/>
      <c r="AJ211" s="27"/>
      <c r="AK211" s="27"/>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row>
    <row r="212" spans="1:120" s="33" customFormat="1" collapsed="1">
      <c r="A212" s="24">
        <v>18345</v>
      </c>
      <c r="B212" s="25" t="s">
        <v>235</v>
      </c>
      <c r="C212" s="25" t="s">
        <v>648</v>
      </c>
      <c r="D212" s="25" t="s">
        <v>159</v>
      </c>
      <c r="E212" s="27"/>
      <c r="F212" s="27">
        <v>79714</v>
      </c>
      <c r="G212" s="25" t="s">
        <v>159</v>
      </c>
      <c r="H212" s="27">
        <v>12</v>
      </c>
      <c r="I212" s="25" t="s">
        <v>35</v>
      </c>
      <c r="J212" s="25"/>
      <c r="K212" s="25"/>
      <c r="L212" s="27"/>
      <c r="M212" s="25" t="s">
        <v>277</v>
      </c>
      <c r="N212" s="25">
        <v>43</v>
      </c>
      <c r="O212" s="25">
        <v>5</v>
      </c>
      <c r="P212" s="25">
        <v>48</v>
      </c>
      <c r="Q212" s="25" t="s">
        <v>8</v>
      </c>
      <c r="R212" s="93">
        <v>500000</v>
      </c>
      <c r="S212" s="94"/>
      <c r="T212" s="94"/>
      <c r="U212" s="25" t="s">
        <v>392</v>
      </c>
      <c r="V212" s="25" t="s">
        <v>442</v>
      </c>
      <c r="W212" s="27">
        <v>104</v>
      </c>
      <c r="X212" s="27">
        <v>0</v>
      </c>
      <c r="Y212" s="94">
        <v>14</v>
      </c>
      <c r="Z212" s="27">
        <v>4</v>
      </c>
      <c r="AA212" s="94">
        <v>8</v>
      </c>
      <c r="AB212" s="94">
        <v>4</v>
      </c>
      <c r="AC212" s="27">
        <v>0</v>
      </c>
      <c r="AD212" s="35">
        <f>SUM(W212:AC212)</f>
        <v>134</v>
      </c>
      <c r="AE212" s="27">
        <v>48003950100</v>
      </c>
      <c r="AF212" s="27"/>
      <c r="AG212" s="27"/>
      <c r="AH212" s="27"/>
      <c r="AI212" s="27"/>
      <c r="AJ212" s="27"/>
      <c r="AK212" s="27"/>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row>
    <row r="213" spans="1:120" s="25" customFormat="1">
      <c r="A213" s="24">
        <v>18224</v>
      </c>
      <c r="B213" s="25" t="s">
        <v>174</v>
      </c>
      <c r="C213" s="25" t="s">
        <v>649</v>
      </c>
      <c r="D213" s="25" t="s">
        <v>175</v>
      </c>
      <c r="E213" s="27" t="s">
        <v>275</v>
      </c>
      <c r="F213" s="27">
        <v>79735</v>
      </c>
      <c r="G213" s="25" t="s">
        <v>176</v>
      </c>
      <c r="H213" s="27">
        <v>12</v>
      </c>
      <c r="I213" s="25" t="s">
        <v>35</v>
      </c>
      <c r="L213" s="27"/>
      <c r="M213" s="25" t="s">
        <v>277</v>
      </c>
      <c r="N213" s="25">
        <v>40</v>
      </c>
      <c r="O213" s="25">
        <v>8</v>
      </c>
      <c r="P213" s="25">
        <v>48</v>
      </c>
      <c r="Q213" s="25" t="s">
        <v>8</v>
      </c>
      <c r="R213" s="93">
        <v>0</v>
      </c>
      <c r="S213" s="94"/>
      <c r="T213" s="94" t="s">
        <v>275</v>
      </c>
      <c r="U213" s="25" t="s">
        <v>341</v>
      </c>
      <c r="V213" s="25" t="s">
        <v>406</v>
      </c>
      <c r="W213" s="109">
        <v>107</v>
      </c>
      <c r="X213" s="109">
        <v>0</v>
      </c>
      <c r="Y213" s="94">
        <v>17</v>
      </c>
      <c r="Z213" s="109">
        <v>4</v>
      </c>
      <c r="AA213" s="94">
        <v>8</v>
      </c>
      <c r="AB213" s="94">
        <v>4</v>
      </c>
      <c r="AC213" s="109">
        <v>0</v>
      </c>
      <c r="AD213" s="35">
        <f>SUM(W213:AC213)</f>
        <v>140</v>
      </c>
      <c r="AE213" s="145" t="s">
        <v>665</v>
      </c>
      <c r="AF213" s="145"/>
      <c r="AG213" s="145"/>
      <c r="AH213" s="145"/>
      <c r="AI213" s="145"/>
      <c r="AJ213" s="145"/>
      <c r="AK213" s="109"/>
    </row>
    <row r="214" spans="1:120" s="33" customFormat="1" ht="12.75">
      <c r="A214" s="100" t="s">
        <v>675</v>
      </c>
      <c r="B214" s="101"/>
      <c r="C214" s="102">
        <v>500000</v>
      </c>
      <c r="E214" s="35"/>
      <c r="F214" s="35"/>
      <c r="H214" s="35"/>
      <c r="I214" s="103"/>
      <c r="L214" s="35"/>
      <c r="Q214" s="104" t="s">
        <v>273</v>
      </c>
      <c r="R214" s="105">
        <f>SUM(R211:R213)</f>
        <v>1250000</v>
      </c>
      <c r="S214" s="106"/>
      <c r="T214" s="105"/>
      <c r="U214" s="107"/>
      <c r="W214" s="35"/>
      <c r="X214" s="35"/>
      <c r="Y214" s="35"/>
      <c r="Z214" s="35"/>
      <c r="AA214" s="35"/>
      <c r="AB214" s="35"/>
      <c r="AC214" s="35"/>
      <c r="AD214" s="35"/>
      <c r="AE214" s="35"/>
      <c r="AF214" s="35"/>
      <c r="AG214" s="35"/>
      <c r="AH214" s="35"/>
      <c r="AI214" s="35"/>
      <c r="AJ214" s="35"/>
      <c r="AK214" s="35"/>
    </row>
    <row r="215" spans="1:120" s="33" customFormat="1">
      <c r="A215" s="110"/>
      <c r="E215" s="35"/>
      <c r="F215" s="35"/>
      <c r="H215" s="35"/>
      <c r="J215" s="35"/>
      <c r="K215" s="35"/>
      <c r="L215" s="35"/>
      <c r="R215" s="108"/>
      <c r="S215" s="111"/>
      <c r="T215" s="108"/>
      <c r="W215" s="35"/>
      <c r="X215" s="35"/>
      <c r="Y215" s="35"/>
      <c r="Z215" s="35"/>
      <c r="AA215" s="35"/>
      <c r="AB215" s="35"/>
      <c r="AC215" s="35"/>
      <c r="AD215" s="35"/>
      <c r="AE215" s="35"/>
      <c r="AF215" s="35"/>
      <c r="AG215" s="35"/>
      <c r="AH215" s="35"/>
      <c r="AI215" s="35"/>
      <c r="AJ215" s="35"/>
      <c r="AK215" s="35"/>
      <c r="AL215" s="34"/>
      <c r="AM215" s="34"/>
      <c r="AN215" s="34"/>
      <c r="AS215" s="112"/>
      <c r="AT215" s="112"/>
    </row>
    <row r="216" spans="1:120" s="25" customFormat="1" ht="12.75">
      <c r="A216" s="71" t="s">
        <v>316</v>
      </c>
      <c r="B216" s="33"/>
      <c r="C216" s="33"/>
      <c r="D216" s="33"/>
      <c r="E216" s="35"/>
      <c r="F216" s="35"/>
      <c r="G216" s="33"/>
      <c r="H216" s="35"/>
      <c r="I216" s="33"/>
      <c r="J216" s="35"/>
      <c r="K216" s="35"/>
      <c r="L216" s="35"/>
      <c r="M216" s="33"/>
      <c r="N216" s="33"/>
      <c r="O216" s="33"/>
      <c r="P216" s="33"/>
      <c r="Q216" s="33"/>
      <c r="R216" s="108"/>
      <c r="S216" s="111"/>
      <c r="T216" s="108"/>
      <c r="U216" s="33"/>
      <c r="V216" s="33"/>
      <c r="W216" s="35"/>
      <c r="X216" s="35"/>
      <c r="Y216" s="35"/>
      <c r="Z216" s="35"/>
      <c r="AA216" s="35"/>
      <c r="AB216" s="35"/>
      <c r="AC216" s="35"/>
      <c r="AD216" s="35"/>
      <c r="AE216" s="35"/>
      <c r="AF216" s="35"/>
      <c r="AG216" s="35"/>
      <c r="AH216" s="35"/>
      <c r="AI216" s="35"/>
      <c r="AJ216" s="35"/>
      <c r="AK216" s="35"/>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row>
    <row r="217" spans="1:120" s="25" customFormat="1">
      <c r="A217" s="24">
        <v>18222</v>
      </c>
      <c r="B217" s="25" t="s">
        <v>170</v>
      </c>
      <c r="C217" s="25" t="s">
        <v>171</v>
      </c>
      <c r="D217" s="25" t="s">
        <v>54</v>
      </c>
      <c r="E217" s="27"/>
      <c r="F217" s="27">
        <v>76904</v>
      </c>
      <c r="G217" s="25" t="s">
        <v>55</v>
      </c>
      <c r="H217" s="27">
        <v>12</v>
      </c>
      <c r="I217" s="25" t="s">
        <v>10</v>
      </c>
      <c r="L217" s="27"/>
      <c r="M217" s="25" t="s">
        <v>277</v>
      </c>
      <c r="N217" s="25">
        <v>48</v>
      </c>
      <c r="O217" s="25">
        <v>12</v>
      </c>
      <c r="P217" s="25">
        <v>60</v>
      </c>
      <c r="Q217" s="25" t="s">
        <v>8</v>
      </c>
      <c r="R217" s="93">
        <v>778700</v>
      </c>
      <c r="S217" s="94"/>
      <c r="T217" s="94" t="s">
        <v>275</v>
      </c>
      <c r="U217" s="25" t="s">
        <v>336</v>
      </c>
      <c r="V217" s="25" t="s">
        <v>466</v>
      </c>
      <c r="W217" s="27">
        <v>112</v>
      </c>
      <c r="X217" s="27">
        <v>0</v>
      </c>
      <c r="Y217" s="94">
        <v>17</v>
      </c>
      <c r="Z217" s="27">
        <v>4</v>
      </c>
      <c r="AA217" s="94">
        <v>8</v>
      </c>
      <c r="AB217" s="94">
        <v>4</v>
      </c>
      <c r="AC217" s="27">
        <v>0</v>
      </c>
      <c r="AD217" s="35">
        <f>SUM(W217:AC217)</f>
        <v>145</v>
      </c>
      <c r="AE217" s="27">
        <v>48451000801</v>
      </c>
      <c r="AF217" s="27"/>
      <c r="AG217" s="27"/>
      <c r="AH217" s="27"/>
      <c r="AI217" s="27"/>
      <c r="AJ217" s="27"/>
      <c r="AK217" s="27"/>
      <c r="DP217" s="33"/>
    </row>
    <row r="218" spans="1:120" s="25" customFormat="1">
      <c r="A218" s="32">
        <v>18109</v>
      </c>
      <c r="B218" s="33" t="s">
        <v>121</v>
      </c>
      <c r="C218" s="33" t="s">
        <v>302</v>
      </c>
      <c r="D218" s="33" t="s">
        <v>54</v>
      </c>
      <c r="E218" s="35"/>
      <c r="F218" s="35">
        <v>76905</v>
      </c>
      <c r="G218" s="33" t="s">
        <v>55</v>
      </c>
      <c r="H218" s="35">
        <v>12</v>
      </c>
      <c r="I218" s="33" t="s">
        <v>10</v>
      </c>
      <c r="J218" s="35"/>
      <c r="K218" s="35"/>
      <c r="L218" s="35"/>
      <c r="M218" s="33" t="s">
        <v>277</v>
      </c>
      <c r="N218" s="33">
        <v>72</v>
      </c>
      <c r="O218" s="33">
        <v>0</v>
      </c>
      <c r="P218" s="33">
        <v>72</v>
      </c>
      <c r="Q218" s="33" t="s">
        <v>8</v>
      </c>
      <c r="R218" s="108">
        <v>991227</v>
      </c>
      <c r="S218" s="94"/>
      <c r="T218" s="94"/>
      <c r="U218" s="33" t="s">
        <v>354</v>
      </c>
      <c r="V218" s="33" t="s">
        <v>415</v>
      </c>
      <c r="W218" s="109">
        <v>108</v>
      </c>
      <c r="X218" s="109">
        <v>0</v>
      </c>
      <c r="Y218" s="94">
        <v>17</v>
      </c>
      <c r="Z218" s="109">
        <v>4</v>
      </c>
      <c r="AA218" s="94">
        <v>8</v>
      </c>
      <c r="AB218" s="94">
        <v>4</v>
      </c>
      <c r="AC218" s="109">
        <v>0</v>
      </c>
      <c r="AD218" s="35">
        <f>SUM(W218:AC218)</f>
        <v>141</v>
      </c>
      <c r="AE218" s="145" t="s">
        <v>667</v>
      </c>
      <c r="AF218" s="145"/>
      <c r="AG218" s="145"/>
      <c r="AH218" s="145"/>
      <c r="AI218" s="145"/>
      <c r="AJ218" s="145"/>
      <c r="AK218" s="109"/>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row>
    <row r="219" spans="1:120" s="33" customFormat="1" ht="12.75" collapsed="1">
      <c r="A219" s="100" t="s">
        <v>675</v>
      </c>
      <c r="B219" s="101"/>
      <c r="C219" s="102">
        <v>844594.5</v>
      </c>
      <c r="E219" s="35"/>
      <c r="F219" s="35"/>
      <c r="H219" s="35"/>
      <c r="I219" s="103"/>
      <c r="L219" s="35"/>
      <c r="Q219" s="104" t="s">
        <v>273</v>
      </c>
      <c r="R219" s="105">
        <f>SUM(R217:R218)</f>
        <v>1769927</v>
      </c>
      <c r="S219" s="106"/>
      <c r="T219" s="105"/>
      <c r="U219" s="107"/>
      <c r="W219" s="35"/>
      <c r="X219" s="35"/>
      <c r="Y219" s="35"/>
      <c r="Z219" s="35"/>
      <c r="AA219" s="35"/>
      <c r="AB219" s="35"/>
      <c r="AC219" s="35"/>
      <c r="AD219" s="35"/>
      <c r="AE219" s="35"/>
      <c r="AF219" s="35"/>
      <c r="AG219" s="35"/>
      <c r="AH219" s="35"/>
      <c r="AI219" s="35"/>
      <c r="AJ219" s="35"/>
      <c r="AK219" s="35"/>
    </row>
    <row r="220" spans="1:120" s="25" customFormat="1">
      <c r="A220" s="24"/>
      <c r="E220" s="27"/>
      <c r="F220" s="27"/>
      <c r="H220" s="27"/>
      <c r="L220" s="27"/>
      <c r="R220" s="93"/>
      <c r="S220" s="94"/>
      <c r="T220" s="94"/>
      <c r="W220" s="27"/>
      <c r="X220" s="27"/>
      <c r="Y220" s="94"/>
      <c r="Z220" s="27"/>
      <c r="AA220" s="94"/>
      <c r="AB220" s="94"/>
      <c r="AC220" s="27"/>
      <c r="AD220" s="35"/>
      <c r="AE220" s="27"/>
      <c r="AF220" s="27"/>
      <c r="AG220" s="27"/>
      <c r="AH220" s="27"/>
      <c r="AI220" s="27"/>
      <c r="AJ220" s="27"/>
      <c r="AK220" s="27"/>
      <c r="DP220" s="33"/>
    </row>
    <row r="221" spans="1:120" s="33" customFormat="1" ht="12.75">
      <c r="A221" s="71" t="s">
        <v>317</v>
      </c>
      <c r="E221" s="35"/>
      <c r="F221" s="35"/>
      <c r="H221" s="35"/>
      <c r="J221" s="35"/>
      <c r="K221" s="35"/>
      <c r="L221" s="35"/>
      <c r="R221" s="108"/>
      <c r="S221" s="111"/>
      <c r="T221" s="108"/>
      <c r="W221" s="35"/>
      <c r="X221" s="35"/>
      <c r="Y221" s="35"/>
      <c r="Z221" s="35"/>
      <c r="AA221" s="35"/>
      <c r="AB221" s="35"/>
      <c r="AC221" s="35"/>
      <c r="AD221" s="35"/>
      <c r="AE221" s="35"/>
      <c r="AF221" s="35"/>
      <c r="AG221" s="35"/>
      <c r="AH221" s="35"/>
      <c r="AI221" s="35"/>
      <c r="AJ221" s="35"/>
      <c r="AK221" s="35"/>
    </row>
    <row r="222" spans="1:120" s="25" customFormat="1">
      <c r="A222" s="24">
        <v>18130</v>
      </c>
      <c r="B222" s="25" t="s">
        <v>128</v>
      </c>
      <c r="C222" s="25" t="s">
        <v>319</v>
      </c>
      <c r="D222" s="25" t="s">
        <v>129</v>
      </c>
      <c r="E222" s="27" t="s">
        <v>275</v>
      </c>
      <c r="F222" s="27">
        <v>79830</v>
      </c>
      <c r="G222" s="25" t="s">
        <v>130</v>
      </c>
      <c r="H222" s="27">
        <v>13</v>
      </c>
      <c r="I222" s="25" t="s">
        <v>35</v>
      </c>
      <c r="L222" s="27"/>
      <c r="M222" s="25" t="s">
        <v>277</v>
      </c>
      <c r="N222" s="25">
        <v>49</v>
      </c>
      <c r="O222" s="25">
        <v>0</v>
      </c>
      <c r="P222" s="25">
        <v>49</v>
      </c>
      <c r="Q222" s="25" t="s">
        <v>8</v>
      </c>
      <c r="R222" s="93">
        <v>701300</v>
      </c>
      <c r="S222" s="94"/>
      <c r="T222" s="94"/>
      <c r="U222" s="25" t="s">
        <v>394</v>
      </c>
      <c r="V222" s="25" t="s">
        <v>443</v>
      </c>
      <c r="W222" s="27">
        <v>106</v>
      </c>
      <c r="X222" s="27">
        <v>0</v>
      </c>
      <c r="Y222" s="94">
        <v>17</v>
      </c>
      <c r="Z222" s="27">
        <v>4</v>
      </c>
      <c r="AA222" s="94">
        <v>8</v>
      </c>
      <c r="AB222" s="94">
        <v>2</v>
      </c>
      <c r="AC222" s="27">
        <v>0</v>
      </c>
      <c r="AD222" s="35">
        <f>SUM(W222:AC222)</f>
        <v>137</v>
      </c>
      <c r="AE222" s="27">
        <v>48043950400</v>
      </c>
      <c r="AF222" s="27"/>
      <c r="AG222" s="27"/>
      <c r="AH222" s="27"/>
      <c r="AI222" s="27"/>
      <c r="AJ222" s="27"/>
      <c r="AK222" s="27"/>
    </row>
    <row r="223" spans="1:120" s="33" customFormat="1" ht="12.75">
      <c r="A223" s="100" t="s">
        <v>675</v>
      </c>
      <c r="B223" s="101"/>
      <c r="C223" s="102">
        <v>500000</v>
      </c>
      <c r="E223" s="35"/>
      <c r="F223" s="35"/>
      <c r="H223" s="35"/>
      <c r="I223" s="103"/>
      <c r="L223" s="35"/>
      <c r="Q223" s="104" t="s">
        <v>273</v>
      </c>
      <c r="R223" s="105">
        <f>SUM(R222)</f>
        <v>701300</v>
      </c>
      <c r="S223" s="106"/>
      <c r="T223" s="105"/>
      <c r="U223" s="107" t="s">
        <v>395</v>
      </c>
      <c r="W223" s="35"/>
      <c r="X223" s="35"/>
      <c r="Y223" s="35"/>
      <c r="Z223" s="35"/>
      <c r="AA223" s="35"/>
      <c r="AB223" s="35"/>
      <c r="AC223" s="35"/>
      <c r="AD223" s="35"/>
      <c r="AE223" s="35"/>
      <c r="AF223" s="35"/>
      <c r="AG223" s="35"/>
      <c r="AH223" s="35"/>
      <c r="AI223" s="35"/>
      <c r="AJ223" s="35"/>
      <c r="AK223" s="35"/>
    </row>
    <row r="224" spans="1:120" s="25" customFormat="1">
      <c r="A224" s="24"/>
      <c r="E224" s="27"/>
      <c r="F224" s="27"/>
      <c r="H224" s="27"/>
      <c r="L224" s="27"/>
      <c r="R224" s="93"/>
      <c r="S224" s="94"/>
      <c r="T224" s="94"/>
      <c r="W224" s="27"/>
      <c r="X224" s="27"/>
      <c r="Y224" s="94"/>
      <c r="Z224" s="27"/>
      <c r="AA224" s="94"/>
      <c r="AB224" s="94"/>
      <c r="AC224" s="27"/>
      <c r="AD224" s="35"/>
      <c r="AE224" s="27"/>
      <c r="AF224" s="27"/>
      <c r="AG224" s="27"/>
      <c r="AH224" s="27"/>
      <c r="AI224" s="27"/>
      <c r="AJ224" s="27"/>
      <c r="AK224" s="27"/>
    </row>
    <row r="225" spans="1:120" s="33" customFormat="1" ht="12.75" collapsed="1">
      <c r="A225" s="71" t="s">
        <v>318</v>
      </c>
      <c r="E225" s="35"/>
      <c r="F225" s="35"/>
      <c r="H225" s="35"/>
      <c r="J225" s="35"/>
      <c r="K225" s="35"/>
      <c r="L225" s="35"/>
      <c r="R225" s="108"/>
      <c r="S225" s="111"/>
      <c r="T225" s="108"/>
      <c r="W225" s="35"/>
      <c r="X225" s="35"/>
      <c r="Y225" s="35"/>
      <c r="Z225" s="35"/>
      <c r="AA225" s="35"/>
      <c r="AB225" s="35"/>
      <c r="AC225" s="35"/>
      <c r="AD225" s="35"/>
      <c r="AE225" s="35"/>
      <c r="AF225" s="35"/>
      <c r="AG225" s="35"/>
      <c r="AH225" s="35"/>
      <c r="AI225" s="35"/>
      <c r="AJ225" s="35"/>
      <c r="AK225" s="35"/>
    </row>
    <row r="226" spans="1:120" s="25" customFormat="1">
      <c r="A226" s="24">
        <v>18127</v>
      </c>
      <c r="B226" s="25" t="s">
        <v>126</v>
      </c>
      <c r="C226" s="25" t="s">
        <v>545</v>
      </c>
      <c r="D226" s="25" t="s">
        <v>28</v>
      </c>
      <c r="E226" s="27"/>
      <c r="F226" s="27">
        <v>79924</v>
      </c>
      <c r="G226" s="25" t="s">
        <v>544</v>
      </c>
      <c r="H226" s="27">
        <v>13</v>
      </c>
      <c r="I226" s="25" t="s">
        <v>10</v>
      </c>
      <c r="L226" s="27"/>
      <c r="M226" s="25" t="s">
        <v>277</v>
      </c>
      <c r="N226" s="25">
        <v>87</v>
      </c>
      <c r="O226" s="25">
        <v>8</v>
      </c>
      <c r="P226" s="25">
        <v>95</v>
      </c>
      <c r="Q226" s="25" t="s">
        <v>323</v>
      </c>
      <c r="R226" s="93">
        <v>1149600</v>
      </c>
      <c r="S226" s="94"/>
      <c r="T226" s="94" t="s">
        <v>275</v>
      </c>
      <c r="U226" s="25" t="s">
        <v>394</v>
      </c>
      <c r="V226" s="25" t="s">
        <v>443</v>
      </c>
      <c r="W226" s="27">
        <v>108</v>
      </c>
      <c r="X226" s="27">
        <v>0</v>
      </c>
      <c r="Y226" s="94">
        <v>17</v>
      </c>
      <c r="Z226" s="27">
        <v>4</v>
      </c>
      <c r="AA226" s="94">
        <v>8</v>
      </c>
      <c r="AB226" s="94">
        <v>4</v>
      </c>
      <c r="AC226" s="27">
        <v>0</v>
      </c>
      <c r="AD226" s="35">
        <f>SUM(W226:AC226)</f>
        <v>141</v>
      </c>
      <c r="AE226" s="27">
        <v>48141000206</v>
      </c>
      <c r="AF226" s="27"/>
      <c r="AG226" s="27"/>
      <c r="AH226" s="27"/>
      <c r="AI226" s="27"/>
      <c r="AJ226" s="27"/>
      <c r="AK226" s="27"/>
    </row>
    <row r="227" spans="1:120" s="25" customFormat="1">
      <c r="A227" s="24">
        <v>18707</v>
      </c>
      <c r="B227" s="25" t="s">
        <v>328</v>
      </c>
      <c r="C227" s="25" t="s">
        <v>329</v>
      </c>
      <c r="D227" s="25" t="s">
        <v>31</v>
      </c>
      <c r="E227" s="27"/>
      <c r="F227" s="27">
        <v>79927</v>
      </c>
      <c r="G227" s="25" t="s">
        <v>28</v>
      </c>
      <c r="H227" s="27">
        <v>13</v>
      </c>
      <c r="I227" s="25" t="s">
        <v>10</v>
      </c>
      <c r="L227" s="27"/>
      <c r="M227" s="25" t="s">
        <v>277</v>
      </c>
      <c r="N227" s="25">
        <v>104</v>
      </c>
      <c r="O227" s="25">
        <v>0</v>
      </c>
      <c r="P227" s="25">
        <v>104</v>
      </c>
      <c r="Q227" s="25" t="s">
        <v>8</v>
      </c>
      <c r="R227" s="93">
        <v>1163300</v>
      </c>
      <c r="S227" s="94"/>
      <c r="T227" s="93"/>
      <c r="U227" s="25" t="s">
        <v>541</v>
      </c>
      <c r="V227" s="25" t="s">
        <v>444</v>
      </c>
      <c r="W227" s="27">
        <v>95</v>
      </c>
      <c r="X227" s="27">
        <v>0</v>
      </c>
      <c r="Y227" s="94">
        <v>17</v>
      </c>
      <c r="Z227" s="27">
        <v>4</v>
      </c>
      <c r="AA227" s="94">
        <v>8</v>
      </c>
      <c r="AB227" s="94">
        <v>4</v>
      </c>
      <c r="AC227" s="27">
        <v>0</v>
      </c>
      <c r="AD227" s="35">
        <f>SUM(W227:AC227)</f>
        <v>128</v>
      </c>
      <c r="AE227" s="27">
        <v>48141004002</v>
      </c>
      <c r="AF227" s="27"/>
      <c r="AG227" s="27"/>
      <c r="AH227" s="27"/>
      <c r="AI227" s="27"/>
      <c r="AJ227" s="27"/>
      <c r="AK227" s="27"/>
      <c r="DP227" s="33"/>
    </row>
    <row r="228" spans="1:120" s="33" customFormat="1">
      <c r="A228" s="24">
        <v>18012</v>
      </c>
      <c r="B228" s="25" t="s">
        <v>542</v>
      </c>
      <c r="C228" s="25" t="s">
        <v>605</v>
      </c>
      <c r="D228" s="25" t="s">
        <v>31</v>
      </c>
      <c r="E228" s="27"/>
      <c r="F228" s="27">
        <v>79927</v>
      </c>
      <c r="G228" s="25" t="s">
        <v>28</v>
      </c>
      <c r="H228" s="27">
        <v>13</v>
      </c>
      <c r="I228" s="25" t="s">
        <v>10</v>
      </c>
      <c r="J228" s="25"/>
      <c r="K228" s="25"/>
      <c r="L228" s="27"/>
      <c r="M228" s="25" t="s">
        <v>277</v>
      </c>
      <c r="N228" s="25">
        <v>96</v>
      </c>
      <c r="O228" s="25">
        <v>0</v>
      </c>
      <c r="P228" s="25">
        <v>96</v>
      </c>
      <c r="Q228" s="25" t="s">
        <v>8</v>
      </c>
      <c r="R228" s="93">
        <v>1163300</v>
      </c>
      <c r="S228" s="94"/>
      <c r="T228" s="94"/>
      <c r="U228" s="25" t="s">
        <v>541</v>
      </c>
      <c r="V228" s="25" t="s">
        <v>444</v>
      </c>
      <c r="W228" s="27">
        <v>94</v>
      </c>
      <c r="X228" s="27">
        <v>0</v>
      </c>
      <c r="Y228" s="94">
        <v>17</v>
      </c>
      <c r="Z228" s="27">
        <v>4</v>
      </c>
      <c r="AA228" s="94">
        <v>8</v>
      </c>
      <c r="AB228" s="94">
        <v>4</v>
      </c>
      <c r="AC228" s="27">
        <v>0</v>
      </c>
      <c r="AD228" s="35">
        <f>SUM(W228:AC228)</f>
        <v>127</v>
      </c>
      <c r="AE228" s="27">
        <v>48141004002</v>
      </c>
      <c r="AF228" s="27"/>
      <c r="AG228" s="27"/>
      <c r="AH228" s="27"/>
      <c r="AI228" s="27"/>
      <c r="AJ228" s="27"/>
      <c r="AK228" s="27"/>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I228" s="25"/>
      <c r="CJ228" s="25"/>
      <c r="CK228" s="25"/>
      <c r="CL228" s="25"/>
      <c r="CM228" s="25"/>
      <c r="CN228" s="25"/>
      <c r="CO228" s="25"/>
      <c r="CP228" s="25"/>
      <c r="CQ228" s="25"/>
      <c r="CR228" s="25"/>
      <c r="CS228" s="25"/>
      <c r="CT228" s="25"/>
      <c r="CU228" s="25"/>
      <c r="CV228" s="25"/>
      <c r="CW228" s="25"/>
      <c r="CX228" s="25"/>
      <c r="CY228" s="25"/>
      <c r="CZ228" s="25"/>
      <c r="DA228" s="25"/>
      <c r="DB228" s="25"/>
      <c r="DC228" s="25"/>
      <c r="DD228" s="25"/>
      <c r="DE228" s="25"/>
      <c r="DF228" s="25"/>
      <c r="DG228" s="25"/>
      <c r="DH228" s="25"/>
      <c r="DI228" s="25"/>
      <c r="DJ228" s="25"/>
      <c r="DK228" s="25"/>
      <c r="DL228" s="25"/>
      <c r="DM228" s="25"/>
      <c r="DN228" s="25"/>
      <c r="DO228" s="25"/>
    </row>
    <row r="229" spans="1:120" s="33" customFormat="1" collapsed="1">
      <c r="A229" s="24">
        <v>18129</v>
      </c>
      <c r="B229" s="25" t="s">
        <v>127</v>
      </c>
      <c r="C229" s="25" t="s">
        <v>543</v>
      </c>
      <c r="D229" s="25" t="s">
        <v>30</v>
      </c>
      <c r="E229" s="27"/>
      <c r="F229" s="27">
        <v>79928</v>
      </c>
      <c r="G229" s="25" t="s">
        <v>28</v>
      </c>
      <c r="H229" s="27">
        <v>13</v>
      </c>
      <c r="I229" s="25" t="s">
        <v>10</v>
      </c>
      <c r="J229" s="25"/>
      <c r="K229" s="25"/>
      <c r="L229" s="27"/>
      <c r="M229" s="25" t="s">
        <v>277</v>
      </c>
      <c r="N229" s="25">
        <v>90</v>
      </c>
      <c r="O229" s="25">
        <v>10</v>
      </c>
      <c r="P229" s="25">
        <v>100</v>
      </c>
      <c r="Q229" s="25" t="s">
        <v>8</v>
      </c>
      <c r="R229" s="93">
        <v>1258450</v>
      </c>
      <c r="S229" s="94"/>
      <c r="T229" s="94" t="s">
        <v>275</v>
      </c>
      <c r="U229" s="25" t="s">
        <v>394</v>
      </c>
      <c r="V229" s="25" t="s">
        <v>443</v>
      </c>
      <c r="W229" s="27">
        <v>106</v>
      </c>
      <c r="X229" s="27">
        <v>0</v>
      </c>
      <c r="Y229" s="94">
        <v>0</v>
      </c>
      <c r="Z229" s="27">
        <v>4</v>
      </c>
      <c r="AA229" s="94">
        <v>8</v>
      </c>
      <c r="AB229" s="94">
        <v>4</v>
      </c>
      <c r="AC229" s="27">
        <v>0</v>
      </c>
      <c r="AD229" s="35">
        <f>SUM(W229:AC229)</f>
        <v>122</v>
      </c>
      <c r="AE229" s="27">
        <v>48141010342</v>
      </c>
      <c r="AF229" s="27"/>
      <c r="AG229" s="27"/>
      <c r="AH229" s="27"/>
      <c r="AI229" s="27"/>
      <c r="AJ229" s="27"/>
      <c r="AK229" s="27"/>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c r="CM229" s="25"/>
      <c r="CN229" s="25"/>
      <c r="CO229" s="25"/>
      <c r="CP229" s="25"/>
      <c r="CQ229" s="25"/>
      <c r="CR229" s="25"/>
      <c r="CS229" s="25"/>
      <c r="CT229" s="25"/>
      <c r="CU229" s="25"/>
      <c r="CV229" s="25"/>
      <c r="CW229" s="25"/>
      <c r="CX229" s="25"/>
      <c r="CY229" s="25"/>
      <c r="CZ229" s="25"/>
      <c r="DA229" s="25"/>
      <c r="DB229" s="25"/>
      <c r="DC229" s="25"/>
      <c r="DD229" s="25"/>
      <c r="DE229" s="25"/>
      <c r="DF229" s="25"/>
      <c r="DG229" s="25"/>
      <c r="DH229" s="25"/>
      <c r="DI229" s="25"/>
      <c r="DJ229" s="25"/>
      <c r="DK229" s="25"/>
      <c r="DL229" s="25"/>
      <c r="DM229" s="25"/>
      <c r="DN229" s="25"/>
      <c r="DO229" s="25"/>
      <c r="DP229" s="25"/>
    </row>
    <row r="230" spans="1:120" s="33" customFormat="1">
      <c r="A230" s="24">
        <v>18010</v>
      </c>
      <c r="B230" s="25" t="s">
        <v>29</v>
      </c>
      <c r="C230" s="25" t="s">
        <v>603</v>
      </c>
      <c r="D230" s="25" t="s">
        <v>28</v>
      </c>
      <c r="E230" s="27"/>
      <c r="F230" s="27">
        <v>79938</v>
      </c>
      <c r="G230" s="25" t="s">
        <v>28</v>
      </c>
      <c r="H230" s="27">
        <v>13</v>
      </c>
      <c r="I230" s="25" t="s">
        <v>10</v>
      </c>
      <c r="J230" s="25"/>
      <c r="K230" s="25"/>
      <c r="L230" s="27"/>
      <c r="M230" s="25" t="s">
        <v>277</v>
      </c>
      <c r="N230" s="25">
        <v>82</v>
      </c>
      <c r="O230" s="25">
        <v>14</v>
      </c>
      <c r="P230" s="25">
        <v>96</v>
      </c>
      <c r="Q230" s="25" t="s">
        <v>8</v>
      </c>
      <c r="R230" s="93">
        <v>1163300</v>
      </c>
      <c r="S230" s="94"/>
      <c r="T230" s="94"/>
      <c r="U230" s="25" t="s">
        <v>541</v>
      </c>
      <c r="V230" s="25" t="s">
        <v>444</v>
      </c>
      <c r="W230" s="27">
        <v>86</v>
      </c>
      <c r="X230" s="27">
        <v>0</v>
      </c>
      <c r="Y230" s="94">
        <v>0</v>
      </c>
      <c r="Z230" s="27">
        <v>4</v>
      </c>
      <c r="AA230" s="94">
        <v>0</v>
      </c>
      <c r="AB230" s="94">
        <v>4</v>
      </c>
      <c r="AC230" s="27">
        <v>0</v>
      </c>
      <c r="AD230" s="35">
        <f>SUM(W230:AC230)</f>
        <v>94</v>
      </c>
      <c r="AE230" s="27">
        <v>48141010331</v>
      </c>
      <c r="AF230" s="27"/>
      <c r="AG230" s="27"/>
      <c r="AH230" s="27"/>
      <c r="AI230" s="27"/>
      <c r="AJ230" s="27"/>
      <c r="AK230" s="27"/>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c r="DN230" s="25"/>
      <c r="DO230" s="25"/>
    </row>
    <row r="231" spans="1:120" s="33" customFormat="1" ht="12.75">
      <c r="A231" s="100" t="s">
        <v>675</v>
      </c>
      <c r="B231" s="101"/>
      <c r="C231" s="102">
        <v>2334352.21</v>
      </c>
      <c r="E231" s="35"/>
      <c r="F231" s="35"/>
      <c r="H231" s="35"/>
      <c r="I231" s="103"/>
      <c r="L231" s="35"/>
      <c r="Q231" s="104" t="s">
        <v>273</v>
      </c>
      <c r="R231" s="105">
        <f>SUM(R226:R230)</f>
        <v>5897950</v>
      </c>
      <c r="S231" s="106"/>
      <c r="T231" s="105"/>
      <c r="U231" s="107"/>
      <c r="W231" s="35"/>
      <c r="X231" s="35"/>
      <c r="Y231" s="35"/>
      <c r="Z231" s="35"/>
      <c r="AA231" s="35"/>
      <c r="AB231" s="35"/>
      <c r="AC231" s="35"/>
      <c r="AD231" s="35"/>
      <c r="AE231" s="35"/>
      <c r="AF231" s="35"/>
      <c r="AG231" s="35"/>
      <c r="AH231" s="35"/>
      <c r="AI231" s="35"/>
      <c r="AJ231" s="35"/>
      <c r="AK231" s="35"/>
      <c r="AS231" s="112"/>
      <c r="AT231" s="112"/>
    </row>
    <row r="233" spans="1:120" ht="15" customHeight="1">
      <c r="A233" s="71" t="s">
        <v>641</v>
      </c>
      <c r="B233" s="72"/>
      <c r="C233" s="73">
        <f>SUMIF(A21:A231,"Estimated Allocation Amount",C21:C231)+C21</f>
        <v>67075305.190000005</v>
      </c>
      <c r="D233" s="74" t="s">
        <v>447</v>
      </c>
      <c r="E233" s="74"/>
      <c r="F233" s="75">
        <f>COUNTIF(A8:A232,"&gt;1")</f>
        <v>138</v>
      </c>
      <c r="G233" s="72"/>
      <c r="H233" s="76"/>
      <c r="I233" s="72"/>
      <c r="J233" s="76"/>
      <c r="K233" s="9"/>
      <c r="L233" s="77"/>
      <c r="M233" s="77"/>
      <c r="N233" s="77"/>
      <c r="O233" s="77"/>
      <c r="P233" s="77"/>
      <c r="Q233" s="77" t="s">
        <v>321</v>
      </c>
      <c r="R233" s="143">
        <f>SUMIF(Q8:Q232,"Total HTCs Requested", R8:R232)</f>
        <v>156604767.37098983</v>
      </c>
      <c r="S233" s="79"/>
      <c r="T233" s="78"/>
      <c r="U233" s="80"/>
      <c r="AL233" s="9"/>
      <c r="AM233" s="9"/>
      <c r="AN233" s="9"/>
    </row>
  </sheetData>
  <sheetProtection formatCells="0" formatColumns="0" formatRows="0" insertColumns="0" insertRows="0" insertHyperlinks="0" deleteColumns="0" deleteRows="0" sort="0" autoFilter="0" pivotTables="0"/>
  <sortState ref="A226:DN230">
    <sortCondition descending="1" ref="AD226:AD230"/>
  </sortState>
  <mergeCells count="14">
    <mergeCell ref="AE207:AJ207"/>
    <mergeCell ref="AE213:AJ213"/>
    <mergeCell ref="AE218:AJ218"/>
    <mergeCell ref="N6:R8"/>
    <mergeCell ref="A9:B9"/>
    <mergeCell ref="A6:K8"/>
    <mergeCell ref="W9:AJ9"/>
    <mergeCell ref="AE83:AJ83"/>
    <mergeCell ref="AE84:AJ84"/>
    <mergeCell ref="AE19:AJ19"/>
    <mergeCell ref="AE192:AJ192"/>
    <mergeCell ref="AE18:AJ18"/>
    <mergeCell ref="AE20:AJ20"/>
    <mergeCell ref="W8:AJ8"/>
  </mergeCells>
  <pageMargins left="0.25" right="0.2" top="0.25" bottom="0.2" header="0.3" footer="0.3"/>
  <pageSetup paperSize="5" scale="75" fitToHeight="6" orientation="landscape" r:id="rId1"/>
  <rowBreaks count="4" manualBreakCount="4">
    <brk id="41" max="35" man="1"/>
    <brk id="86" max="35" man="1"/>
    <brk id="178" max="35" man="1"/>
    <brk id="224" max="35" man="1"/>
  </rowBreaks>
  <drawing r:id="rId2"/>
</worksheet>
</file>

<file path=xl/worksheets/sheet2.xml><?xml version="1.0" encoding="utf-8"?>
<worksheet xmlns="http://schemas.openxmlformats.org/spreadsheetml/2006/main" xmlns:r="http://schemas.openxmlformats.org/officeDocument/2006/relationships">
  <dimension ref="A1:K103"/>
  <sheetViews>
    <sheetView view="pageBreakPreview" zoomScale="120" zoomScaleNormal="100" zoomScaleSheetLayoutView="120" workbookViewId="0">
      <pane ySplit="4" topLeftCell="A5" activePane="bottomLeft" state="frozen"/>
      <selection pane="bottomLeft" activeCell="A3" sqref="A3:J3"/>
    </sheetView>
  </sheetViews>
  <sheetFormatPr defaultRowHeight="12.75"/>
  <cols>
    <col min="1" max="1" width="6.5703125" style="54" customWidth="1"/>
    <col min="2" max="3" width="9.140625" style="9"/>
    <col min="4" max="4" width="5.28515625" style="9" customWidth="1"/>
    <col min="5" max="5" width="9.140625" style="9"/>
    <col min="6" max="6" width="8" style="9" customWidth="1"/>
    <col min="7" max="7" width="5.7109375" style="9" customWidth="1"/>
    <col min="8" max="8" width="7.85546875" style="9" customWidth="1"/>
    <col min="9" max="9" width="9.140625" style="9"/>
    <col min="10" max="10" width="20" style="9" customWidth="1"/>
    <col min="11" max="16384" width="9.140625" style="9"/>
  </cols>
  <sheetData>
    <row r="1" spans="1:10">
      <c r="A1" s="165" t="s">
        <v>613</v>
      </c>
      <c r="B1" s="165"/>
      <c r="C1" s="165"/>
      <c r="D1" s="165"/>
      <c r="E1" s="165"/>
      <c r="F1" s="165"/>
      <c r="G1" s="165"/>
      <c r="H1" s="165"/>
      <c r="I1" s="165"/>
      <c r="J1" s="165"/>
    </row>
    <row r="2" spans="1:10" ht="5.25" customHeight="1">
      <c r="A2" s="81"/>
      <c r="B2" s="48"/>
      <c r="C2" s="48"/>
      <c r="D2" s="49"/>
      <c r="E2" s="49"/>
      <c r="F2" s="49"/>
      <c r="G2" s="49"/>
      <c r="H2" s="49"/>
      <c r="I2" s="48"/>
      <c r="J2" s="48"/>
    </row>
    <row r="3" spans="1:10" ht="30" customHeight="1">
      <c r="A3" s="168" t="s">
        <v>673</v>
      </c>
      <c r="B3" s="168"/>
      <c r="C3" s="168"/>
      <c r="D3" s="168"/>
      <c r="E3" s="168"/>
      <c r="F3" s="168"/>
      <c r="G3" s="168"/>
      <c r="H3" s="168"/>
      <c r="I3" s="168"/>
      <c r="J3" s="168"/>
    </row>
    <row r="4" spans="1:10" ht="34.5" customHeight="1">
      <c r="A4" s="168" t="s">
        <v>672</v>
      </c>
      <c r="B4" s="168"/>
      <c r="C4" s="168"/>
      <c r="D4" s="168"/>
      <c r="E4" s="168"/>
      <c r="F4" s="168"/>
      <c r="G4" s="168"/>
      <c r="H4" s="168"/>
      <c r="I4" s="168"/>
      <c r="J4" s="168"/>
    </row>
    <row r="5" spans="1:10" ht="60.75" customHeight="1">
      <c r="A5" s="31" t="s">
        <v>615</v>
      </c>
      <c r="B5" s="166" t="s">
        <v>2</v>
      </c>
      <c r="C5" s="166"/>
      <c r="D5" s="30" t="s">
        <v>616</v>
      </c>
      <c r="E5" s="30" t="s">
        <v>617</v>
      </c>
      <c r="F5" s="31" t="s">
        <v>618</v>
      </c>
      <c r="G5" s="30" t="s">
        <v>619</v>
      </c>
      <c r="H5" s="30" t="s">
        <v>620</v>
      </c>
      <c r="I5" s="167" t="s">
        <v>621</v>
      </c>
      <c r="J5" s="167"/>
    </row>
    <row r="6" spans="1:10">
      <c r="A6" s="82"/>
      <c r="B6" s="162" t="s">
        <v>71</v>
      </c>
      <c r="C6" s="162"/>
      <c r="D6" s="162"/>
      <c r="E6" s="162"/>
      <c r="F6" s="162"/>
      <c r="G6" s="162"/>
      <c r="H6" s="162"/>
      <c r="I6" s="162"/>
      <c r="J6" s="162"/>
    </row>
    <row r="7" spans="1:10">
      <c r="A7" s="32">
        <v>18039</v>
      </c>
      <c r="B7" s="33" t="s">
        <v>68</v>
      </c>
      <c r="D7" s="53">
        <v>0</v>
      </c>
      <c r="E7" s="53">
        <v>7</v>
      </c>
      <c r="F7" s="91">
        <v>3.0416471689283998E-2</v>
      </c>
      <c r="G7" s="53">
        <v>24</v>
      </c>
      <c r="H7" s="50"/>
      <c r="I7" s="161" t="s">
        <v>623</v>
      </c>
      <c r="J7" s="161"/>
    </row>
    <row r="8" spans="1:10">
      <c r="A8" s="32">
        <v>18013</v>
      </c>
      <c r="B8" s="33" t="s">
        <v>457</v>
      </c>
      <c r="D8" s="53">
        <v>0</v>
      </c>
      <c r="E8" s="53">
        <v>7</v>
      </c>
      <c r="F8" s="91">
        <v>3.7906380682584701E-2</v>
      </c>
      <c r="G8" s="53">
        <v>9.6</v>
      </c>
      <c r="H8" s="50"/>
    </row>
    <row r="9" spans="1:10" ht="6.75" customHeight="1"/>
    <row r="10" spans="1:10">
      <c r="A10" s="82" t="s">
        <v>4</v>
      </c>
      <c r="B10" s="162" t="s">
        <v>614</v>
      </c>
      <c r="C10" s="162"/>
      <c r="D10" s="162"/>
      <c r="E10" s="162"/>
      <c r="F10" s="162"/>
      <c r="G10" s="162"/>
      <c r="H10" s="162"/>
      <c r="I10" s="162"/>
      <c r="J10" s="162"/>
    </row>
    <row r="11" spans="1:10">
      <c r="A11" s="32">
        <v>18259</v>
      </c>
      <c r="B11" s="33" t="s">
        <v>190</v>
      </c>
      <c r="C11" s="33"/>
      <c r="D11" s="35">
        <v>0</v>
      </c>
      <c r="E11" s="35">
        <v>7</v>
      </c>
      <c r="F11" s="35">
        <v>0</v>
      </c>
      <c r="G11" s="35">
        <v>8.5</v>
      </c>
      <c r="H11" s="50"/>
      <c r="I11" s="161" t="s">
        <v>622</v>
      </c>
      <c r="J11" s="161"/>
    </row>
    <row r="12" spans="1:10">
      <c r="A12" s="32">
        <v>18036</v>
      </c>
      <c r="B12" s="33" t="s">
        <v>63</v>
      </c>
      <c r="C12" s="33"/>
      <c r="D12" s="35">
        <v>0</v>
      </c>
      <c r="E12" s="35">
        <v>7</v>
      </c>
      <c r="F12" s="35">
        <v>0</v>
      </c>
      <c r="G12" s="35">
        <v>18.100000000000001</v>
      </c>
      <c r="H12" s="50"/>
      <c r="I12" s="161" t="s">
        <v>642</v>
      </c>
      <c r="J12" s="161"/>
    </row>
    <row r="13" spans="1:10">
      <c r="A13" s="32">
        <v>18372</v>
      </c>
      <c r="B13" s="33" t="s">
        <v>251</v>
      </c>
      <c r="C13" s="33"/>
      <c r="D13" s="35">
        <v>0</v>
      </c>
      <c r="E13" s="35">
        <v>0</v>
      </c>
      <c r="F13" s="35">
        <v>3.8E-3</v>
      </c>
      <c r="G13" s="35">
        <v>7.6</v>
      </c>
      <c r="H13" s="50"/>
    </row>
    <row r="14" spans="1:10" ht="6.75" customHeight="1">
      <c r="A14" s="83"/>
      <c r="B14" s="11"/>
      <c r="C14" s="11"/>
      <c r="D14" s="36"/>
      <c r="E14" s="36"/>
      <c r="F14" s="36"/>
      <c r="G14" s="36"/>
      <c r="H14" s="36"/>
      <c r="I14" s="161"/>
      <c r="J14" s="161"/>
    </row>
    <row r="15" spans="1:10">
      <c r="A15" s="82" t="s">
        <v>4</v>
      </c>
      <c r="B15" s="162" t="s">
        <v>624</v>
      </c>
      <c r="C15" s="162"/>
      <c r="D15" s="162"/>
      <c r="E15" s="162"/>
      <c r="F15" s="162"/>
      <c r="G15" s="162"/>
      <c r="H15" s="162"/>
      <c r="I15" s="162"/>
      <c r="J15" s="162"/>
    </row>
    <row r="16" spans="1:10">
      <c r="A16" s="24">
        <v>18361</v>
      </c>
      <c r="B16" s="25" t="s">
        <v>241</v>
      </c>
      <c r="D16" s="53">
        <v>5</v>
      </c>
      <c r="E16" s="53">
        <v>7</v>
      </c>
      <c r="F16" s="91">
        <v>5.2234500122390502E-3</v>
      </c>
      <c r="G16" s="53">
        <v>8.6</v>
      </c>
      <c r="H16" s="92"/>
      <c r="I16" s="161" t="s">
        <v>623</v>
      </c>
      <c r="J16" s="161"/>
    </row>
    <row r="17" spans="1:10">
      <c r="A17" s="24">
        <v>18000</v>
      </c>
      <c r="B17" s="25" t="s">
        <v>481</v>
      </c>
      <c r="D17" s="53">
        <v>5</v>
      </c>
      <c r="E17" s="53">
        <v>7</v>
      </c>
      <c r="F17" s="28">
        <v>5.4949981427162503E-3</v>
      </c>
      <c r="G17" s="53">
        <v>21.3</v>
      </c>
      <c r="H17" s="92"/>
      <c r="I17" s="161" t="s">
        <v>622</v>
      </c>
      <c r="J17" s="161"/>
    </row>
    <row r="18" spans="1:10">
      <c r="A18" s="24">
        <v>18091</v>
      </c>
      <c r="B18" s="25" t="s">
        <v>482</v>
      </c>
      <c r="D18" s="53">
        <v>5</v>
      </c>
      <c r="E18" s="53">
        <v>7</v>
      </c>
      <c r="F18" s="28">
        <v>5.4949981427162503E-3</v>
      </c>
      <c r="G18" s="53">
        <v>22.7</v>
      </c>
      <c r="H18" s="92"/>
      <c r="I18" s="161" t="s">
        <v>623</v>
      </c>
      <c r="J18" s="161"/>
    </row>
    <row r="19" spans="1:10">
      <c r="A19" s="24">
        <v>18269</v>
      </c>
      <c r="B19" s="25" t="s">
        <v>204</v>
      </c>
      <c r="D19" s="53">
        <v>5</v>
      </c>
      <c r="E19" s="53">
        <v>7</v>
      </c>
      <c r="F19" s="28">
        <v>1.5831831507875101E-2</v>
      </c>
      <c r="G19" s="53">
        <v>4.9000000000000004</v>
      </c>
      <c r="H19" s="92"/>
      <c r="I19" s="53"/>
      <c r="J19" s="53"/>
    </row>
    <row r="20" spans="1:10" s="11" customFormat="1">
      <c r="A20" s="86"/>
      <c r="B20" s="87"/>
      <c r="C20" s="50"/>
      <c r="D20" s="50"/>
      <c r="E20" s="50"/>
      <c r="F20" s="50"/>
      <c r="G20" s="50"/>
      <c r="H20" s="50"/>
      <c r="I20" s="50"/>
      <c r="J20" s="50"/>
    </row>
    <row r="21" spans="1:10">
      <c r="A21" s="24">
        <v>18388</v>
      </c>
      <c r="B21" s="25" t="s">
        <v>259</v>
      </c>
      <c r="C21" s="25"/>
      <c r="D21" s="22">
        <v>5</v>
      </c>
      <c r="E21" s="22">
        <v>7</v>
      </c>
      <c r="F21" s="28">
        <v>4.2591013803986999E-3</v>
      </c>
      <c r="G21" s="27">
        <v>26.7</v>
      </c>
      <c r="H21" s="26"/>
      <c r="I21" s="161" t="s">
        <v>623</v>
      </c>
      <c r="J21" s="161"/>
    </row>
    <row r="22" spans="1:10">
      <c r="A22" s="24">
        <v>18002</v>
      </c>
      <c r="B22" s="25" t="s">
        <v>19</v>
      </c>
      <c r="C22" s="25"/>
      <c r="D22" s="22">
        <v>5</v>
      </c>
      <c r="E22" s="22">
        <v>7</v>
      </c>
      <c r="F22" s="28">
        <v>5.4949981427162503E-3</v>
      </c>
      <c r="G22" s="22">
        <v>11.6</v>
      </c>
      <c r="H22" s="26"/>
      <c r="I22" s="169" t="s">
        <v>634</v>
      </c>
      <c r="J22" s="169"/>
    </row>
    <row r="23" spans="1:10">
      <c r="A23" s="24">
        <v>18368</v>
      </c>
      <c r="B23" s="25" t="s">
        <v>243</v>
      </c>
      <c r="C23" s="25"/>
      <c r="D23" s="22">
        <v>0</v>
      </c>
      <c r="E23" s="22">
        <v>7</v>
      </c>
      <c r="F23" s="28">
        <v>5.4949981427162503E-3</v>
      </c>
      <c r="G23" s="27">
        <v>4.5999999999999996</v>
      </c>
      <c r="H23" s="26"/>
      <c r="I23" s="161" t="s">
        <v>622</v>
      </c>
      <c r="J23" s="161"/>
    </row>
    <row r="24" spans="1:10" s="11" customFormat="1">
      <c r="A24" s="24">
        <v>18376</v>
      </c>
      <c r="B24" s="25" t="s">
        <v>256</v>
      </c>
      <c r="C24" s="25"/>
      <c r="D24" s="22">
        <v>0</v>
      </c>
      <c r="E24" s="22">
        <v>7</v>
      </c>
      <c r="F24" s="28">
        <v>5.4949981427162503E-3</v>
      </c>
      <c r="G24" s="27">
        <v>7</v>
      </c>
      <c r="H24" s="26"/>
      <c r="I24" s="161" t="s">
        <v>623</v>
      </c>
      <c r="J24" s="161"/>
    </row>
    <row r="25" spans="1:10" s="11" customFormat="1">
      <c r="A25" s="24">
        <v>18214</v>
      </c>
      <c r="B25" s="25" t="s">
        <v>163</v>
      </c>
      <c r="C25" s="25"/>
      <c r="D25" s="22">
        <v>0</v>
      </c>
      <c r="E25" s="22">
        <v>7</v>
      </c>
      <c r="F25" s="28">
        <v>7.6566757493187997E-3</v>
      </c>
      <c r="G25" s="27">
        <v>3</v>
      </c>
      <c r="H25" s="26"/>
      <c r="I25" s="161" t="s">
        <v>623</v>
      </c>
      <c r="J25" s="161"/>
    </row>
    <row r="26" spans="1:10">
      <c r="A26" s="24">
        <v>18204</v>
      </c>
      <c r="B26" s="25" t="s">
        <v>158</v>
      </c>
      <c r="C26" s="25"/>
      <c r="D26" s="22">
        <v>0</v>
      </c>
      <c r="E26" s="22">
        <v>7</v>
      </c>
      <c r="F26" s="28">
        <v>1.5831831507875101E-2</v>
      </c>
      <c r="G26" s="27">
        <v>9.1</v>
      </c>
      <c r="H26" s="26"/>
      <c r="I26" s="22"/>
      <c r="J26" s="22"/>
    </row>
    <row r="27" spans="1:10">
      <c r="A27" s="88"/>
      <c r="B27" s="50"/>
      <c r="C27" s="50"/>
      <c r="D27" s="52"/>
      <c r="E27" s="52"/>
      <c r="F27" s="52"/>
      <c r="G27" s="52"/>
      <c r="H27" s="52"/>
      <c r="I27" s="50"/>
      <c r="J27" s="50"/>
    </row>
    <row r="28" spans="1:10">
      <c r="A28" s="24">
        <v>18024</v>
      </c>
      <c r="B28" s="25" t="s">
        <v>47</v>
      </c>
      <c r="D28" s="51">
        <v>0</v>
      </c>
      <c r="E28" s="51">
        <v>7</v>
      </c>
      <c r="F28" s="51">
        <v>0</v>
      </c>
      <c r="G28" s="51">
        <v>12</v>
      </c>
      <c r="H28" s="52"/>
      <c r="I28" s="161" t="s">
        <v>623</v>
      </c>
      <c r="J28" s="161"/>
    </row>
    <row r="29" spans="1:10">
      <c r="A29" s="24">
        <v>18298</v>
      </c>
      <c r="B29" s="25" t="s">
        <v>216</v>
      </c>
      <c r="D29" s="51">
        <v>0</v>
      </c>
      <c r="E29" s="51">
        <v>7</v>
      </c>
      <c r="F29" s="43">
        <v>2.0242459683767798E-3</v>
      </c>
      <c r="G29" s="51">
        <v>4.8</v>
      </c>
      <c r="H29" s="52"/>
      <c r="I29" s="161" t="s">
        <v>623</v>
      </c>
      <c r="J29" s="161"/>
    </row>
    <row r="30" spans="1:10">
      <c r="A30" s="24">
        <v>18087</v>
      </c>
      <c r="B30" s="25" t="s">
        <v>105</v>
      </c>
      <c r="D30" s="51">
        <v>0</v>
      </c>
      <c r="E30" s="51">
        <v>7</v>
      </c>
      <c r="F30" s="43">
        <v>2.3672293124742702E-3</v>
      </c>
      <c r="G30" s="51">
        <v>6.3</v>
      </c>
      <c r="H30" s="52"/>
      <c r="I30" s="161" t="s">
        <v>623</v>
      </c>
      <c r="J30" s="161"/>
    </row>
    <row r="31" spans="1:10">
      <c r="A31" s="24">
        <v>18263</v>
      </c>
      <c r="B31" s="25" t="s">
        <v>197</v>
      </c>
      <c r="D31" s="51">
        <v>0</v>
      </c>
      <c r="E31" s="51">
        <v>7</v>
      </c>
      <c r="F31" s="43">
        <v>1.3874080392365901E-2</v>
      </c>
      <c r="G31" s="51">
        <v>12</v>
      </c>
      <c r="H31" s="52"/>
      <c r="I31" s="161" t="s">
        <v>623</v>
      </c>
      <c r="J31" s="161"/>
    </row>
    <row r="32" spans="1:10">
      <c r="A32" s="24">
        <v>18264</v>
      </c>
      <c r="B32" s="25" t="s">
        <v>199</v>
      </c>
      <c r="D32" s="51">
        <v>0</v>
      </c>
      <c r="E32" s="51">
        <v>7</v>
      </c>
      <c r="F32" s="43">
        <v>1.3874080392365901E-2</v>
      </c>
      <c r="G32" s="51">
        <v>12</v>
      </c>
      <c r="H32" s="52"/>
      <c r="I32" s="161" t="s">
        <v>623</v>
      </c>
      <c r="J32" s="161"/>
    </row>
    <row r="33" spans="1:10">
      <c r="A33" s="24">
        <v>18220</v>
      </c>
      <c r="B33" s="25" t="s">
        <v>167</v>
      </c>
      <c r="D33" s="51">
        <v>0</v>
      </c>
      <c r="E33" s="51">
        <v>7</v>
      </c>
      <c r="F33" s="43">
        <v>1.7728933115001899E-2</v>
      </c>
      <c r="G33" s="51">
        <v>17.399999999999999</v>
      </c>
      <c r="H33" s="52"/>
    </row>
    <row r="34" spans="1:10">
      <c r="A34" s="86"/>
      <c r="B34" s="87"/>
      <c r="C34" s="50"/>
      <c r="D34" s="52"/>
      <c r="E34" s="52"/>
      <c r="F34" s="52"/>
      <c r="G34" s="52"/>
      <c r="H34" s="52"/>
      <c r="I34" s="50"/>
      <c r="J34" s="50"/>
    </row>
    <row r="35" spans="1:10">
      <c r="A35" s="24">
        <v>18067</v>
      </c>
      <c r="B35" s="25" t="s">
        <v>94</v>
      </c>
      <c r="D35" s="51">
        <v>0</v>
      </c>
      <c r="E35" s="51">
        <v>7</v>
      </c>
      <c r="F35" s="43">
        <v>3.66868914914632E-3</v>
      </c>
      <c r="G35" s="51">
        <v>15.6</v>
      </c>
      <c r="H35" s="52"/>
      <c r="I35" s="161" t="s">
        <v>623</v>
      </c>
      <c r="J35" s="161"/>
    </row>
    <row r="36" spans="1:10">
      <c r="A36" s="24">
        <v>18068</v>
      </c>
      <c r="B36" s="25" t="s">
        <v>96</v>
      </c>
      <c r="D36" s="51">
        <v>0</v>
      </c>
      <c r="E36" s="51">
        <v>7</v>
      </c>
      <c r="F36" s="43">
        <v>1.78869677255158E-2</v>
      </c>
      <c r="G36" s="51">
        <v>2.5</v>
      </c>
      <c r="H36" s="52"/>
    </row>
    <row r="37" spans="1:10" ht="6.75" customHeight="1">
      <c r="A37" s="24"/>
      <c r="B37" s="25"/>
      <c r="D37" s="51"/>
      <c r="E37" s="51"/>
      <c r="F37" s="51"/>
      <c r="G37" s="51"/>
      <c r="H37" s="51"/>
    </row>
    <row r="38" spans="1:10">
      <c r="A38" s="82" t="s">
        <v>4</v>
      </c>
      <c r="B38" s="162" t="s">
        <v>643</v>
      </c>
      <c r="C38" s="162"/>
      <c r="D38" s="162"/>
      <c r="E38" s="162"/>
      <c r="F38" s="162"/>
      <c r="G38" s="162"/>
      <c r="H38" s="162"/>
      <c r="I38" s="162"/>
      <c r="J38" s="162"/>
    </row>
    <row r="39" spans="1:10">
      <c r="A39" s="24">
        <v>18268</v>
      </c>
      <c r="B39" s="25" t="s">
        <v>202</v>
      </c>
      <c r="D39" s="51">
        <v>0</v>
      </c>
      <c r="E39" s="51">
        <v>7</v>
      </c>
      <c r="F39" s="51">
        <v>0</v>
      </c>
      <c r="G39" s="51">
        <v>4</v>
      </c>
      <c r="H39" s="52"/>
      <c r="I39" s="161" t="s">
        <v>622</v>
      </c>
      <c r="J39" s="161"/>
    </row>
    <row r="40" spans="1:10">
      <c r="A40" s="32">
        <v>18106</v>
      </c>
      <c r="B40" s="33" t="s">
        <v>117</v>
      </c>
      <c r="D40" s="51">
        <v>0</v>
      </c>
      <c r="E40" s="51">
        <v>7</v>
      </c>
      <c r="F40" s="51">
        <v>0</v>
      </c>
      <c r="G40" s="51">
        <v>14.6</v>
      </c>
      <c r="H40" s="52"/>
      <c r="I40" s="161" t="s">
        <v>623</v>
      </c>
      <c r="J40" s="161"/>
    </row>
    <row r="41" spans="1:10">
      <c r="A41" s="24">
        <v>18152</v>
      </c>
      <c r="B41" s="25" t="s">
        <v>141</v>
      </c>
      <c r="D41" s="51">
        <v>0</v>
      </c>
      <c r="E41" s="51">
        <v>7</v>
      </c>
      <c r="F41" s="43">
        <v>1.3267068188518701E-2</v>
      </c>
      <c r="G41" s="51">
        <v>14.6</v>
      </c>
      <c r="H41" s="52"/>
    </row>
    <row r="42" spans="1:10" ht="6.75" customHeight="1">
      <c r="D42" s="51"/>
      <c r="E42" s="51"/>
      <c r="F42" s="51"/>
      <c r="G42" s="51"/>
      <c r="H42" s="51"/>
    </row>
    <row r="43" spans="1:10">
      <c r="A43" s="82" t="s">
        <v>4</v>
      </c>
      <c r="B43" s="162" t="s">
        <v>644</v>
      </c>
      <c r="C43" s="162"/>
      <c r="D43" s="162"/>
      <c r="E43" s="162"/>
      <c r="F43" s="162"/>
      <c r="G43" s="162"/>
      <c r="H43" s="162"/>
      <c r="I43" s="162"/>
      <c r="J43" s="162"/>
    </row>
    <row r="44" spans="1:10">
      <c r="A44" s="24">
        <v>18143</v>
      </c>
      <c r="B44" s="25" t="s">
        <v>135</v>
      </c>
      <c r="D44" s="51">
        <v>0</v>
      </c>
      <c r="E44" s="51">
        <v>7</v>
      </c>
      <c r="F44" s="43">
        <v>8.9390101325019494E-3</v>
      </c>
      <c r="G44" s="51">
        <v>2.6</v>
      </c>
      <c r="H44" s="52"/>
      <c r="I44" s="161" t="s">
        <v>622</v>
      </c>
      <c r="J44" s="161"/>
    </row>
    <row r="45" spans="1:10">
      <c r="A45" s="24">
        <v>18398</v>
      </c>
      <c r="B45" s="25" t="s">
        <v>261</v>
      </c>
      <c r="D45" s="51">
        <v>0</v>
      </c>
      <c r="E45" s="51">
        <v>7</v>
      </c>
      <c r="F45" s="43">
        <v>8.9390101325019494E-3</v>
      </c>
      <c r="G45" s="51">
        <v>9.8000000000000007</v>
      </c>
      <c r="H45" s="52"/>
      <c r="I45" s="161"/>
      <c r="J45" s="161"/>
    </row>
    <row r="46" spans="1:10" ht="6.75" customHeight="1"/>
    <row r="47" spans="1:10">
      <c r="A47" s="82" t="s">
        <v>4</v>
      </c>
      <c r="B47" s="162" t="s">
        <v>625</v>
      </c>
      <c r="C47" s="162"/>
      <c r="D47" s="162"/>
      <c r="E47" s="162"/>
      <c r="F47" s="162"/>
      <c r="G47" s="162"/>
      <c r="H47" s="162"/>
      <c r="I47" s="162"/>
      <c r="J47" s="162"/>
    </row>
    <row r="48" spans="1:10">
      <c r="A48" s="24">
        <v>18333</v>
      </c>
      <c r="B48" s="25" t="s">
        <v>231</v>
      </c>
      <c r="C48" s="38"/>
      <c r="D48" s="36">
        <v>5</v>
      </c>
      <c r="E48" s="36">
        <v>7</v>
      </c>
      <c r="F48" s="39">
        <v>1.6061642075189401E-2</v>
      </c>
      <c r="G48" s="36">
        <v>19.2</v>
      </c>
      <c r="H48" s="40">
        <v>0.86</v>
      </c>
      <c r="I48" s="163" t="s">
        <v>656</v>
      </c>
      <c r="J48" s="163"/>
    </row>
    <row r="49" spans="1:11">
      <c r="A49" s="24">
        <v>18337</v>
      </c>
      <c r="B49" s="25" t="s">
        <v>501</v>
      </c>
      <c r="C49" s="11"/>
      <c r="D49" s="36">
        <v>5</v>
      </c>
      <c r="E49" s="36">
        <v>7</v>
      </c>
      <c r="F49" s="39">
        <v>1.6061642075189401E-2</v>
      </c>
      <c r="G49" s="36">
        <v>19.2</v>
      </c>
      <c r="H49" s="40">
        <v>0.66</v>
      </c>
      <c r="I49" s="164"/>
      <c r="J49" s="164"/>
    </row>
    <row r="50" spans="1:11">
      <c r="A50" s="86"/>
      <c r="B50" s="87"/>
      <c r="C50" s="89"/>
      <c r="D50" s="41"/>
      <c r="E50" s="41"/>
      <c r="F50" s="90"/>
      <c r="G50" s="41"/>
      <c r="H50" s="41"/>
      <c r="I50" s="26"/>
      <c r="J50" s="26"/>
    </row>
    <row r="51" spans="1:11">
      <c r="A51" s="24">
        <v>18306</v>
      </c>
      <c r="B51" s="25" t="s">
        <v>221</v>
      </c>
      <c r="C51" s="11"/>
      <c r="D51" s="36">
        <v>5</v>
      </c>
      <c r="E51" s="36">
        <v>7</v>
      </c>
      <c r="F51" s="39">
        <v>1.6061642075189401E-2</v>
      </c>
      <c r="G51" s="36">
        <v>42.1</v>
      </c>
      <c r="H51" s="41"/>
      <c r="I51" s="161" t="s">
        <v>616</v>
      </c>
      <c r="J51" s="161"/>
    </row>
    <row r="52" spans="1:11">
      <c r="A52" s="24">
        <v>18137</v>
      </c>
      <c r="B52" s="25" t="s">
        <v>131</v>
      </c>
      <c r="C52" s="11"/>
      <c r="D52" s="36">
        <v>0</v>
      </c>
      <c r="E52" s="36">
        <v>7</v>
      </c>
      <c r="F52" s="39">
        <v>1.6061642075189401E-2</v>
      </c>
      <c r="G52" s="36">
        <v>31.8</v>
      </c>
      <c r="H52" s="42"/>
      <c r="I52" s="161"/>
      <c r="J52" s="161"/>
    </row>
    <row r="53" spans="1:11">
      <c r="A53" s="86"/>
      <c r="B53" s="87"/>
      <c r="C53" s="89"/>
      <c r="D53" s="41"/>
      <c r="E53" s="41"/>
      <c r="F53" s="90"/>
      <c r="G53" s="41"/>
      <c r="H53" s="42"/>
      <c r="I53" s="26"/>
      <c r="J53" s="26"/>
    </row>
    <row r="54" spans="1:11">
      <c r="A54" s="24">
        <v>18254</v>
      </c>
      <c r="B54" s="25" t="s">
        <v>189</v>
      </c>
      <c r="C54" s="11"/>
      <c r="D54" s="36">
        <v>0</v>
      </c>
      <c r="E54" s="36">
        <v>7</v>
      </c>
      <c r="F54" s="39">
        <v>1.6061642075189401E-2</v>
      </c>
      <c r="G54" s="36">
        <v>17.5</v>
      </c>
      <c r="H54" s="41"/>
      <c r="I54" s="161" t="s">
        <v>622</v>
      </c>
      <c r="J54" s="161"/>
    </row>
    <row r="55" spans="1:11">
      <c r="A55" s="24">
        <v>18138</v>
      </c>
      <c r="B55" s="25" t="s">
        <v>132</v>
      </c>
      <c r="C55" s="11"/>
      <c r="D55" s="36">
        <v>0</v>
      </c>
      <c r="E55" s="36">
        <v>7</v>
      </c>
      <c r="F55" s="39">
        <v>1.6061642075189401E-2</v>
      </c>
      <c r="G55" s="36">
        <v>34.4</v>
      </c>
      <c r="H55" s="41"/>
    </row>
    <row r="56" spans="1:11">
      <c r="A56" s="88"/>
      <c r="B56" s="50"/>
      <c r="C56" s="50"/>
      <c r="D56" s="50"/>
      <c r="E56" s="50"/>
      <c r="F56" s="50"/>
      <c r="G56" s="50"/>
      <c r="H56" s="50"/>
      <c r="I56" s="50"/>
      <c r="J56" s="50"/>
    </row>
    <row r="57" spans="1:11">
      <c r="A57" s="24">
        <v>18320</v>
      </c>
      <c r="B57" s="25" t="s">
        <v>224</v>
      </c>
      <c r="C57" s="11"/>
      <c r="D57" s="36">
        <v>0</v>
      </c>
      <c r="E57" s="36">
        <v>7</v>
      </c>
      <c r="F57" s="44">
        <v>0</v>
      </c>
      <c r="G57" s="36">
        <v>11.8</v>
      </c>
      <c r="H57" s="41"/>
      <c r="I57" s="161" t="s">
        <v>622</v>
      </c>
      <c r="J57" s="161"/>
    </row>
    <row r="58" spans="1:11">
      <c r="A58" s="24">
        <v>18047</v>
      </c>
      <c r="B58" s="25" t="s">
        <v>78</v>
      </c>
      <c r="C58" s="11"/>
      <c r="D58" s="36">
        <v>0</v>
      </c>
      <c r="E58" s="36">
        <v>7</v>
      </c>
      <c r="F58" s="44">
        <v>0</v>
      </c>
      <c r="G58" s="36">
        <v>17.7</v>
      </c>
      <c r="H58" s="40">
        <v>1.1499999999999999</v>
      </c>
      <c r="I58" s="161" t="s">
        <v>657</v>
      </c>
      <c r="J58" s="161"/>
    </row>
    <row r="59" spans="1:11">
      <c r="A59" s="24">
        <v>18043</v>
      </c>
      <c r="B59" s="25" t="s">
        <v>77</v>
      </c>
      <c r="C59" s="11"/>
      <c r="D59" s="36">
        <v>0</v>
      </c>
      <c r="E59" s="36">
        <v>7</v>
      </c>
      <c r="F59" s="44">
        <v>0</v>
      </c>
      <c r="G59" s="36">
        <v>17.7</v>
      </c>
      <c r="H59" s="40">
        <v>1.1000000000000001</v>
      </c>
      <c r="I59" s="161" t="s">
        <v>658</v>
      </c>
      <c r="J59" s="161"/>
    </row>
    <row r="60" spans="1:11">
      <c r="A60" s="24">
        <v>18033</v>
      </c>
      <c r="B60" s="25" t="s">
        <v>60</v>
      </c>
      <c r="C60" s="11"/>
      <c r="D60" s="36">
        <v>0</v>
      </c>
      <c r="E60" s="36">
        <v>7</v>
      </c>
      <c r="F60" s="44">
        <v>0</v>
      </c>
      <c r="G60" s="36">
        <v>17.7</v>
      </c>
      <c r="H60" s="40">
        <v>1.02</v>
      </c>
      <c r="I60" s="161" t="s">
        <v>661</v>
      </c>
      <c r="J60" s="161"/>
      <c r="K60" s="25"/>
    </row>
    <row r="61" spans="1:11">
      <c r="A61" s="24">
        <v>18339</v>
      </c>
      <c r="B61" s="25" t="s">
        <v>234</v>
      </c>
      <c r="C61" s="11"/>
      <c r="D61" s="36">
        <v>0</v>
      </c>
      <c r="E61" s="36">
        <v>7</v>
      </c>
      <c r="F61" s="39">
        <v>1.15920437021354E-2</v>
      </c>
      <c r="G61" s="36">
        <v>11.8</v>
      </c>
      <c r="H61" s="41"/>
      <c r="I61" s="161" t="s">
        <v>623</v>
      </c>
      <c r="J61" s="161"/>
    </row>
    <row r="62" spans="1:11">
      <c r="A62" s="24">
        <v>18161</v>
      </c>
      <c r="B62" s="25" t="s">
        <v>148</v>
      </c>
      <c r="C62" s="11"/>
      <c r="D62" s="36">
        <v>0</v>
      </c>
      <c r="E62" s="36">
        <v>7</v>
      </c>
      <c r="F62" s="39">
        <v>1.6061642075189401E-2</v>
      </c>
      <c r="G62" s="36">
        <v>10.199999999999999</v>
      </c>
      <c r="H62" s="41"/>
      <c r="I62" s="161" t="s">
        <v>622</v>
      </c>
      <c r="J62" s="161"/>
    </row>
    <row r="63" spans="1:11">
      <c r="A63" s="24">
        <v>18159</v>
      </c>
      <c r="B63" s="25" t="s">
        <v>147</v>
      </c>
      <c r="C63" s="11"/>
      <c r="D63" s="36">
        <v>0</v>
      </c>
      <c r="E63" s="36">
        <v>7</v>
      </c>
      <c r="F63" s="39">
        <v>1.6061642075189401E-2</v>
      </c>
      <c r="G63" s="36">
        <v>12.3</v>
      </c>
      <c r="H63" s="41"/>
      <c r="I63" s="161" t="s">
        <v>622</v>
      </c>
      <c r="J63" s="161"/>
      <c r="K63" s="25"/>
    </row>
    <row r="64" spans="1:11">
      <c r="A64" s="24">
        <v>18355</v>
      </c>
      <c r="B64" s="25" t="s">
        <v>504</v>
      </c>
      <c r="C64" s="11"/>
      <c r="D64" s="36">
        <v>0</v>
      </c>
      <c r="E64" s="36">
        <v>7</v>
      </c>
      <c r="F64" s="39">
        <v>1.6061642075189401E-2</v>
      </c>
      <c r="G64" s="36">
        <v>16.3</v>
      </c>
      <c r="H64" s="40">
        <v>1.98</v>
      </c>
      <c r="I64" s="161" t="s">
        <v>660</v>
      </c>
      <c r="J64" s="161"/>
    </row>
    <row r="65" spans="1:11">
      <c r="A65" s="24">
        <v>18354</v>
      </c>
      <c r="B65" s="25" t="s">
        <v>238</v>
      </c>
      <c r="C65" s="11"/>
      <c r="D65" s="36">
        <v>0</v>
      </c>
      <c r="E65" s="36">
        <v>7</v>
      </c>
      <c r="F65" s="39">
        <v>1.6061642075189401E-2</v>
      </c>
      <c r="G65" s="36">
        <v>16.3</v>
      </c>
      <c r="H65" s="40">
        <v>1.69</v>
      </c>
      <c r="I65" s="161" t="s">
        <v>659</v>
      </c>
      <c r="J65" s="161"/>
      <c r="K65" s="25"/>
    </row>
    <row r="66" spans="1:11">
      <c r="A66" s="24">
        <v>18093</v>
      </c>
      <c r="B66" s="25" t="s">
        <v>108</v>
      </c>
      <c r="C66" s="11"/>
      <c r="D66" s="36">
        <v>0</v>
      </c>
      <c r="E66" s="36">
        <v>7</v>
      </c>
      <c r="F66" s="39">
        <v>1.6061642075189401E-2</v>
      </c>
      <c r="G66" s="36">
        <v>18.2</v>
      </c>
      <c r="H66" s="41"/>
      <c r="I66" s="161" t="s">
        <v>622</v>
      </c>
      <c r="J66" s="161"/>
      <c r="K66" s="25"/>
    </row>
    <row r="67" spans="1:11">
      <c r="A67" s="24">
        <v>18383</v>
      </c>
      <c r="B67" s="25" t="s">
        <v>258</v>
      </c>
      <c r="C67" s="11"/>
      <c r="D67" s="36">
        <v>0</v>
      </c>
      <c r="E67" s="36">
        <v>7</v>
      </c>
      <c r="F67" s="39">
        <v>1.6061642075189401E-2</v>
      </c>
      <c r="G67" s="36">
        <v>18.399999999999999</v>
      </c>
      <c r="H67" s="41"/>
      <c r="I67" s="161" t="s">
        <v>622</v>
      </c>
      <c r="J67" s="161"/>
      <c r="K67" s="25"/>
    </row>
    <row r="68" spans="1:11">
      <c r="A68" s="24">
        <v>18382</v>
      </c>
      <c r="B68" s="25" t="s">
        <v>257</v>
      </c>
      <c r="C68" s="11"/>
      <c r="D68" s="36">
        <v>0</v>
      </c>
      <c r="E68" s="36">
        <v>7</v>
      </c>
      <c r="F68" s="39">
        <v>1.6061642075189401E-2</v>
      </c>
      <c r="G68" s="36">
        <v>19.100000000000001</v>
      </c>
      <c r="H68" s="41"/>
      <c r="I68" s="161" t="s">
        <v>622</v>
      </c>
      <c r="J68" s="161"/>
      <c r="K68" s="25"/>
    </row>
    <row r="69" spans="1:11">
      <c r="A69" s="24">
        <v>18338</v>
      </c>
      <c r="B69" s="25" t="s">
        <v>233</v>
      </c>
      <c r="C69" s="11"/>
      <c r="D69" s="36">
        <v>0</v>
      </c>
      <c r="E69" s="36">
        <v>7</v>
      </c>
      <c r="F69" s="39">
        <v>1.6061642075189401E-2</v>
      </c>
      <c r="G69" s="36">
        <v>43.4</v>
      </c>
      <c r="H69" s="41"/>
    </row>
    <row r="70" spans="1:11" ht="6.75" customHeight="1">
      <c r="A70" s="83"/>
      <c r="B70" s="11"/>
      <c r="C70" s="11"/>
      <c r="D70" s="36"/>
      <c r="E70" s="36"/>
      <c r="F70" s="36"/>
      <c r="G70" s="36"/>
      <c r="H70" s="36"/>
      <c r="I70" s="161"/>
      <c r="J70" s="161"/>
    </row>
    <row r="71" spans="1:11">
      <c r="A71" s="138" t="s">
        <v>4</v>
      </c>
      <c r="B71" s="162" t="s">
        <v>668</v>
      </c>
      <c r="C71" s="162"/>
      <c r="D71" s="162"/>
      <c r="E71" s="162"/>
      <c r="F71" s="162"/>
      <c r="G71" s="162"/>
      <c r="H71" s="162"/>
      <c r="I71" s="162"/>
      <c r="J71" s="162"/>
    </row>
    <row r="72" spans="1:11">
      <c r="A72" s="24">
        <v>18245</v>
      </c>
      <c r="B72" s="25" t="s">
        <v>514</v>
      </c>
      <c r="C72" s="11"/>
      <c r="D72" s="139">
        <v>0</v>
      </c>
      <c r="E72" s="139">
        <v>7</v>
      </c>
      <c r="F72" s="139">
        <v>1.3444351080895299E-2</v>
      </c>
      <c r="G72" s="139">
        <v>12.5</v>
      </c>
      <c r="H72" s="36">
        <v>2.76</v>
      </c>
      <c r="I72" s="170" t="s">
        <v>670</v>
      </c>
      <c r="J72" s="170"/>
    </row>
    <row r="73" spans="1:11">
      <c r="A73" s="24">
        <v>18026</v>
      </c>
      <c r="B73" s="25" t="s">
        <v>669</v>
      </c>
      <c r="C73" s="11"/>
      <c r="D73" s="139">
        <v>0</v>
      </c>
      <c r="E73" s="139">
        <v>7</v>
      </c>
      <c r="F73" s="139">
        <v>1.3444351080895299E-2</v>
      </c>
      <c r="G73" s="139">
        <v>12.5</v>
      </c>
      <c r="H73" s="36">
        <v>1.95</v>
      </c>
      <c r="I73" s="161" t="s">
        <v>671</v>
      </c>
      <c r="J73" s="161"/>
    </row>
    <row r="74" spans="1:11" ht="6.75" customHeight="1">
      <c r="A74" s="83"/>
      <c r="B74" s="11"/>
      <c r="C74" s="11"/>
      <c r="D74" s="36"/>
      <c r="E74" s="36"/>
      <c r="F74" s="36"/>
      <c r="G74" s="36"/>
      <c r="H74" s="36"/>
      <c r="I74" s="161"/>
      <c r="J74" s="161"/>
    </row>
    <row r="75" spans="1:11">
      <c r="A75" s="82" t="s">
        <v>4</v>
      </c>
      <c r="B75" s="162" t="s">
        <v>645</v>
      </c>
      <c r="C75" s="162"/>
      <c r="D75" s="162"/>
      <c r="E75" s="162"/>
      <c r="F75" s="162"/>
      <c r="G75" s="162"/>
      <c r="H75" s="162"/>
      <c r="I75" s="162"/>
      <c r="J75" s="162"/>
    </row>
    <row r="76" spans="1:11">
      <c r="A76" s="24">
        <v>18323</v>
      </c>
      <c r="B76" s="25" t="s">
        <v>228</v>
      </c>
      <c r="C76" s="11"/>
      <c r="D76" s="36">
        <v>5</v>
      </c>
      <c r="E76" s="36">
        <v>7</v>
      </c>
      <c r="F76" s="43">
        <v>1.86007501175229E-2</v>
      </c>
      <c r="G76" s="36">
        <v>26.6</v>
      </c>
      <c r="H76" s="41"/>
      <c r="I76" s="161" t="s">
        <v>622</v>
      </c>
      <c r="J76" s="161"/>
    </row>
    <row r="77" spans="1:11">
      <c r="A77" s="24">
        <v>18335</v>
      </c>
      <c r="B77" s="25" t="s">
        <v>232</v>
      </c>
      <c r="C77" s="11"/>
      <c r="D77" s="36">
        <v>5</v>
      </c>
      <c r="E77" s="36">
        <v>7</v>
      </c>
      <c r="F77" s="43">
        <v>1.86007501175229E-2</v>
      </c>
      <c r="G77" s="36">
        <v>27.7</v>
      </c>
      <c r="H77" s="41"/>
      <c r="I77" s="161" t="s">
        <v>622</v>
      </c>
      <c r="J77" s="161"/>
    </row>
    <row r="78" spans="1:11">
      <c r="A78" s="24">
        <v>18081</v>
      </c>
      <c r="B78" s="25" t="s">
        <v>102</v>
      </c>
      <c r="C78" s="11"/>
      <c r="D78" s="36">
        <v>5</v>
      </c>
      <c r="E78" s="36">
        <v>7</v>
      </c>
      <c r="F78" s="43">
        <v>1.86007501175229E-2</v>
      </c>
      <c r="G78" s="36">
        <v>39.299999999999997</v>
      </c>
      <c r="H78" s="41"/>
      <c r="I78" s="11"/>
      <c r="J78" s="11"/>
    </row>
    <row r="79" spans="1:11" ht="6.75" customHeight="1">
      <c r="A79" s="83"/>
      <c r="B79" s="11"/>
      <c r="C79" s="11"/>
      <c r="D79" s="36"/>
      <c r="E79" s="36"/>
      <c r="F79" s="36"/>
      <c r="G79" s="36"/>
      <c r="H79" s="36"/>
      <c r="I79" s="161"/>
      <c r="J79" s="161"/>
    </row>
    <row r="80" spans="1:11">
      <c r="A80" s="82" t="s">
        <v>4</v>
      </c>
      <c r="B80" s="162" t="s">
        <v>646</v>
      </c>
      <c r="C80" s="162"/>
      <c r="D80" s="162"/>
      <c r="E80" s="162"/>
      <c r="F80" s="162"/>
      <c r="G80" s="162"/>
      <c r="H80" s="162"/>
      <c r="I80" s="162"/>
      <c r="J80" s="162"/>
    </row>
    <row r="81" spans="1:10">
      <c r="A81" s="24">
        <v>18369</v>
      </c>
      <c r="B81" s="25" t="s">
        <v>244</v>
      </c>
      <c r="C81" s="11"/>
      <c r="D81" s="36">
        <v>0</v>
      </c>
      <c r="E81" s="36">
        <v>7</v>
      </c>
      <c r="F81" s="44">
        <v>0</v>
      </c>
      <c r="G81" s="36">
        <v>6.2</v>
      </c>
      <c r="H81" s="41"/>
      <c r="I81" s="161" t="s">
        <v>622</v>
      </c>
      <c r="J81" s="161"/>
    </row>
    <row r="82" spans="1:10">
      <c r="A82" s="24">
        <v>18019</v>
      </c>
      <c r="B82" s="25" t="s">
        <v>41</v>
      </c>
      <c r="C82" s="11"/>
      <c r="D82" s="36">
        <v>0</v>
      </c>
      <c r="E82" s="36">
        <v>7</v>
      </c>
      <c r="F82" s="45">
        <v>0</v>
      </c>
      <c r="G82" s="36">
        <v>9.5</v>
      </c>
      <c r="H82" s="41"/>
      <c r="I82" s="161"/>
      <c r="J82" s="161"/>
    </row>
    <row r="83" spans="1:10" ht="6.75" customHeight="1">
      <c r="A83" s="83"/>
      <c r="B83" s="11"/>
      <c r="C83" s="11"/>
      <c r="D83" s="36"/>
      <c r="E83" s="36"/>
      <c r="F83" s="36"/>
      <c r="G83" s="36"/>
      <c r="H83" s="36"/>
      <c r="I83" s="161"/>
      <c r="J83" s="161"/>
    </row>
    <row r="84" spans="1:10">
      <c r="A84" s="82" t="s">
        <v>4</v>
      </c>
      <c r="B84" s="162" t="s">
        <v>626</v>
      </c>
      <c r="C84" s="162"/>
      <c r="D84" s="162"/>
      <c r="E84" s="162"/>
      <c r="F84" s="162"/>
      <c r="G84" s="162"/>
      <c r="H84" s="162"/>
      <c r="I84" s="162"/>
      <c r="J84" s="162"/>
    </row>
    <row r="85" spans="1:10">
      <c r="A85" s="24">
        <v>18086</v>
      </c>
      <c r="B85" s="25" t="s">
        <v>104</v>
      </c>
      <c r="C85" s="11"/>
      <c r="D85" s="36">
        <v>0</v>
      </c>
      <c r="E85" s="36">
        <v>7</v>
      </c>
      <c r="F85" s="39">
        <v>1.2199046454404601E-2</v>
      </c>
      <c r="G85" s="36">
        <v>1.3</v>
      </c>
      <c r="H85" s="41"/>
      <c r="I85" s="161" t="s">
        <v>622</v>
      </c>
      <c r="J85" s="161"/>
    </row>
    <row r="86" spans="1:10">
      <c r="A86" s="24">
        <v>18142</v>
      </c>
      <c r="B86" s="25" t="s">
        <v>134</v>
      </c>
      <c r="C86" s="11"/>
      <c r="D86" s="36">
        <v>0</v>
      </c>
      <c r="E86" s="36">
        <v>7</v>
      </c>
      <c r="F86" s="39">
        <v>1.2199046454404601E-2</v>
      </c>
      <c r="G86" s="36">
        <v>11.7</v>
      </c>
      <c r="H86" s="41"/>
      <c r="I86" s="22"/>
      <c r="J86" s="22"/>
    </row>
    <row r="87" spans="1:10" ht="6.75" customHeight="1">
      <c r="A87" s="83"/>
      <c r="B87" s="11"/>
      <c r="C87" s="11"/>
      <c r="D87" s="36"/>
      <c r="E87" s="36"/>
      <c r="F87" s="36"/>
      <c r="G87" s="36"/>
      <c r="H87" s="36"/>
      <c r="I87" s="161"/>
      <c r="J87" s="161"/>
    </row>
    <row r="88" spans="1:10">
      <c r="A88" s="82" t="s">
        <v>4</v>
      </c>
      <c r="B88" s="162" t="s">
        <v>647</v>
      </c>
      <c r="C88" s="162"/>
      <c r="D88" s="162"/>
      <c r="E88" s="162"/>
      <c r="F88" s="162"/>
      <c r="G88" s="162"/>
      <c r="H88" s="162"/>
      <c r="I88" s="162"/>
      <c r="J88" s="162"/>
    </row>
    <row r="89" spans="1:10">
      <c r="A89" s="24">
        <v>18261</v>
      </c>
      <c r="B89" s="25" t="s">
        <v>196</v>
      </c>
      <c r="C89" s="25"/>
      <c r="D89" s="36">
        <v>0</v>
      </c>
      <c r="E89" s="36">
        <v>7</v>
      </c>
      <c r="F89" s="39">
        <v>0</v>
      </c>
      <c r="G89" s="36">
        <v>8.9</v>
      </c>
      <c r="H89" s="41"/>
      <c r="I89" s="161" t="s">
        <v>623</v>
      </c>
      <c r="J89" s="161"/>
    </row>
    <row r="90" spans="1:10">
      <c r="A90" s="24">
        <v>18186</v>
      </c>
      <c r="B90" s="25" t="s">
        <v>152</v>
      </c>
      <c r="C90" s="25"/>
      <c r="D90" s="36">
        <v>0</v>
      </c>
      <c r="E90" s="36">
        <v>7</v>
      </c>
      <c r="F90" s="43">
        <v>9.9427195723398396E-3</v>
      </c>
      <c r="G90" s="36">
        <v>6.4</v>
      </c>
      <c r="H90" s="40">
        <v>2.08</v>
      </c>
      <c r="I90" s="144" t="s">
        <v>662</v>
      </c>
      <c r="J90" s="144"/>
    </row>
    <row r="91" spans="1:10">
      <c r="A91" s="24">
        <v>18288</v>
      </c>
      <c r="B91" s="25" t="s">
        <v>211</v>
      </c>
      <c r="C91" s="25"/>
      <c r="D91" s="36">
        <v>0</v>
      </c>
      <c r="E91" s="36">
        <v>7</v>
      </c>
      <c r="F91" s="43">
        <v>9.9427195723398396E-3</v>
      </c>
      <c r="G91" s="36">
        <v>6.4</v>
      </c>
      <c r="H91" s="40">
        <v>2.04</v>
      </c>
      <c r="I91" s="144" t="s">
        <v>662</v>
      </c>
      <c r="J91" s="144"/>
    </row>
    <row r="92" spans="1:10" ht="6.75" customHeight="1">
      <c r="A92" s="83"/>
      <c r="B92" s="11"/>
      <c r="C92" s="11"/>
      <c r="D92" s="36"/>
      <c r="E92" s="36"/>
      <c r="F92" s="36"/>
      <c r="G92" s="36"/>
      <c r="H92" s="36"/>
      <c r="I92" s="161"/>
      <c r="J92" s="161"/>
    </row>
    <row r="93" spans="1:10">
      <c r="A93" s="82" t="s">
        <v>4</v>
      </c>
      <c r="B93" s="162" t="s">
        <v>627</v>
      </c>
      <c r="C93" s="162"/>
      <c r="D93" s="162"/>
      <c r="E93" s="162"/>
      <c r="F93" s="162"/>
      <c r="G93" s="162"/>
      <c r="H93" s="162"/>
      <c r="I93" s="162"/>
      <c r="J93" s="162"/>
    </row>
    <row r="94" spans="1:10">
      <c r="A94" s="84">
        <v>18208</v>
      </c>
      <c r="B94" s="12" t="s">
        <v>161</v>
      </c>
      <c r="C94" s="11"/>
      <c r="D94" s="36">
        <v>0</v>
      </c>
      <c r="E94" s="36">
        <v>7</v>
      </c>
      <c r="F94" s="36">
        <v>0</v>
      </c>
      <c r="G94" s="36">
        <v>24.6</v>
      </c>
      <c r="H94" s="41"/>
      <c r="I94" s="161" t="s">
        <v>622</v>
      </c>
      <c r="J94" s="161"/>
    </row>
    <row r="95" spans="1:10">
      <c r="A95" s="84">
        <v>18148</v>
      </c>
      <c r="B95" s="12" t="s">
        <v>138</v>
      </c>
      <c r="C95" s="11"/>
      <c r="D95" s="36">
        <v>0</v>
      </c>
      <c r="E95" s="36">
        <v>7</v>
      </c>
      <c r="F95" s="36">
        <v>0</v>
      </c>
      <c r="G95" s="36">
        <v>29.5</v>
      </c>
      <c r="H95" s="40">
        <v>4.12</v>
      </c>
      <c r="I95" s="161" t="s">
        <v>663</v>
      </c>
      <c r="J95" s="161"/>
    </row>
    <row r="96" spans="1:10">
      <c r="A96" s="84">
        <v>18293</v>
      </c>
      <c r="B96" s="12" t="s">
        <v>214</v>
      </c>
      <c r="C96" s="11"/>
      <c r="D96" s="36">
        <v>0</v>
      </c>
      <c r="E96" s="36">
        <v>7</v>
      </c>
      <c r="F96" s="36">
        <v>0</v>
      </c>
      <c r="G96" s="36">
        <v>29.5</v>
      </c>
      <c r="H96" s="40">
        <v>3.72</v>
      </c>
      <c r="I96" s="161" t="s">
        <v>664</v>
      </c>
      <c r="J96" s="161"/>
    </row>
    <row r="97" spans="1:10">
      <c r="A97" s="84">
        <v>18294</v>
      </c>
      <c r="B97" s="12" t="s">
        <v>215</v>
      </c>
      <c r="C97" s="11"/>
      <c r="D97" s="36">
        <v>0</v>
      </c>
      <c r="E97" s="36">
        <v>7</v>
      </c>
      <c r="F97" s="36">
        <v>0</v>
      </c>
      <c r="G97" s="36">
        <v>29.5</v>
      </c>
      <c r="H97" s="40">
        <v>3.64</v>
      </c>
      <c r="I97" s="161" t="s">
        <v>661</v>
      </c>
      <c r="J97" s="161"/>
    </row>
    <row r="98" spans="1:10">
      <c r="A98" s="84">
        <v>18196</v>
      </c>
      <c r="B98" s="12" t="s">
        <v>156</v>
      </c>
      <c r="C98" s="11"/>
      <c r="D98" s="36">
        <v>0</v>
      </c>
      <c r="E98" s="36">
        <v>7</v>
      </c>
      <c r="F98" s="36">
        <v>0</v>
      </c>
      <c r="G98" s="36">
        <v>30.2</v>
      </c>
      <c r="H98" s="41"/>
      <c r="I98" s="161" t="s">
        <v>623</v>
      </c>
      <c r="J98" s="161"/>
    </row>
    <row r="99" spans="1:10">
      <c r="A99" s="84">
        <v>18206</v>
      </c>
      <c r="B99" s="12" t="s">
        <v>160</v>
      </c>
      <c r="C99" s="11"/>
      <c r="D99" s="36">
        <v>0</v>
      </c>
      <c r="E99" s="36">
        <v>7</v>
      </c>
      <c r="F99" s="39">
        <v>2.4095035302028498E-3</v>
      </c>
      <c r="G99" s="36">
        <v>25.8</v>
      </c>
      <c r="H99" s="41"/>
      <c r="I99" s="161" t="s">
        <v>623</v>
      </c>
      <c r="J99" s="161"/>
    </row>
    <row r="100" spans="1:10">
      <c r="A100" s="84">
        <v>18255</v>
      </c>
      <c r="B100" s="12" t="s">
        <v>538</v>
      </c>
      <c r="C100" s="11"/>
      <c r="D100" s="36">
        <v>0</v>
      </c>
      <c r="E100" s="36">
        <v>7</v>
      </c>
      <c r="F100" s="39">
        <v>7.38590598927068E-3</v>
      </c>
      <c r="G100" s="36">
        <v>5.4</v>
      </c>
      <c r="H100" s="41"/>
      <c r="I100" s="161" t="s">
        <v>623</v>
      </c>
      <c r="J100" s="161"/>
    </row>
    <row r="101" spans="1:10">
      <c r="A101" s="84">
        <v>18188</v>
      </c>
      <c r="B101" s="12" t="s">
        <v>628</v>
      </c>
      <c r="C101" s="11"/>
      <c r="D101" s="36">
        <v>0</v>
      </c>
      <c r="E101" s="36">
        <v>7</v>
      </c>
      <c r="F101" s="39">
        <v>7.9563778583696398E-3</v>
      </c>
      <c r="G101" s="36">
        <v>24.6</v>
      </c>
      <c r="H101" s="41"/>
      <c r="I101" s="161" t="s">
        <v>623</v>
      </c>
      <c r="J101" s="161"/>
    </row>
    <row r="102" spans="1:10">
      <c r="A102" s="84">
        <v>18357</v>
      </c>
      <c r="B102" s="12" t="s">
        <v>239</v>
      </c>
      <c r="C102" s="11"/>
      <c r="D102" s="36">
        <v>0</v>
      </c>
      <c r="E102" s="36">
        <v>7</v>
      </c>
      <c r="F102" s="46">
        <v>1.04558711989798E-2</v>
      </c>
      <c r="G102" s="36">
        <v>21.3</v>
      </c>
      <c r="H102" s="40"/>
      <c r="I102" s="11"/>
      <c r="J102" s="11"/>
    </row>
    <row r="103" spans="1:10">
      <c r="A103" s="85">
        <v>18358</v>
      </c>
      <c r="B103" s="47" t="s">
        <v>240</v>
      </c>
      <c r="C103" s="11"/>
      <c r="D103" s="36">
        <v>0</v>
      </c>
      <c r="E103" s="36">
        <v>7</v>
      </c>
      <c r="F103" s="39">
        <v>1.04558711989798E-2</v>
      </c>
      <c r="G103" s="36">
        <v>21.3</v>
      </c>
      <c r="H103" s="40"/>
      <c r="I103" s="11"/>
      <c r="J103" s="11"/>
    </row>
  </sheetData>
  <sortState ref="A56:H58">
    <sortCondition descending="1" ref="H56:H58"/>
  </sortState>
  <mergeCells count="79">
    <mergeCell ref="I67:J67"/>
    <mergeCell ref="I68:J68"/>
    <mergeCell ref="B75:J75"/>
    <mergeCell ref="B80:J80"/>
    <mergeCell ref="I62:J62"/>
    <mergeCell ref="I63:J63"/>
    <mergeCell ref="B71:J71"/>
    <mergeCell ref="I72:J72"/>
    <mergeCell ref="I73:J73"/>
    <mergeCell ref="I74:J74"/>
    <mergeCell ref="I79:J79"/>
    <mergeCell ref="I31:J31"/>
    <mergeCell ref="I16:J16"/>
    <mergeCell ref="I17:J17"/>
    <mergeCell ref="I18:J18"/>
    <mergeCell ref="I21:J21"/>
    <mergeCell ref="I25:J25"/>
    <mergeCell ref="I22:J22"/>
    <mergeCell ref="I24:J24"/>
    <mergeCell ref="I12:J12"/>
    <mergeCell ref="A1:J1"/>
    <mergeCell ref="B10:J10"/>
    <mergeCell ref="B5:C5"/>
    <mergeCell ref="I5:J5"/>
    <mergeCell ref="B6:J6"/>
    <mergeCell ref="I7:J7"/>
    <mergeCell ref="I11:J11"/>
    <mergeCell ref="A4:J4"/>
    <mergeCell ref="A3:J3"/>
    <mergeCell ref="I14:J14"/>
    <mergeCell ref="B15:J15"/>
    <mergeCell ref="B47:J47"/>
    <mergeCell ref="I51:J51"/>
    <mergeCell ref="I54:J54"/>
    <mergeCell ref="I52:J52"/>
    <mergeCell ref="I39:J39"/>
    <mergeCell ref="I40:J40"/>
    <mergeCell ref="B43:J43"/>
    <mergeCell ref="I44:J44"/>
    <mergeCell ref="I23:J23"/>
    <mergeCell ref="I45:J45"/>
    <mergeCell ref="B38:J38"/>
    <mergeCell ref="I28:J28"/>
    <mergeCell ref="I29:J29"/>
    <mergeCell ref="I30:J30"/>
    <mergeCell ref="I100:J100"/>
    <mergeCell ref="I101:J101"/>
    <mergeCell ref="B93:J93"/>
    <mergeCell ref="I94:J94"/>
    <mergeCell ref="I95:J95"/>
    <mergeCell ref="I96:J96"/>
    <mergeCell ref="I97:J97"/>
    <mergeCell ref="I98:J98"/>
    <mergeCell ref="I99:J99"/>
    <mergeCell ref="I32:J32"/>
    <mergeCell ref="I76:J76"/>
    <mergeCell ref="I77:J77"/>
    <mergeCell ref="I81:J81"/>
    <mergeCell ref="I82:J82"/>
    <mergeCell ref="I70:J70"/>
    <mergeCell ref="I35:J35"/>
    <mergeCell ref="I61:J61"/>
    <mergeCell ref="I57:J57"/>
    <mergeCell ref="I58:J58"/>
    <mergeCell ref="I59:J59"/>
    <mergeCell ref="I60:J60"/>
    <mergeCell ref="I48:J49"/>
    <mergeCell ref="I65:J65"/>
    <mergeCell ref="I64:J64"/>
    <mergeCell ref="I66:J66"/>
    <mergeCell ref="I83:J83"/>
    <mergeCell ref="I87:J87"/>
    <mergeCell ref="I92:J92"/>
    <mergeCell ref="I91:J91"/>
    <mergeCell ref="I90:J90"/>
    <mergeCell ref="I89:J89"/>
    <mergeCell ref="B84:J84"/>
    <mergeCell ref="B88:J88"/>
    <mergeCell ref="I85:J85"/>
  </mergeCells>
  <pageMargins left="0.7" right="0.7" top="0.75" bottom="0.75" header="0.3" footer="0.3"/>
  <pageSetup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Submissions</vt:lpstr>
      <vt:lpstr>Tie-breakers</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Full Application Log March 20</dc:title>
  <dc:subject>2018 Competitive HTC Full Application Log March 20</dc:subject>
  <dc:creator>TDHCA</dc:creator>
  <cp:keywords>2018 Competitive HTC</cp:keywords>
  <dc:description>2018 Competitive HTC Application Log March 20</dc:description>
  <cp:lastModifiedBy>Jason Burr</cp:lastModifiedBy>
  <cp:lastPrinted>2018-03-20T13:09:43Z</cp:lastPrinted>
  <dcterms:created xsi:type="dcterms:W3CDTF">2018-01-09T23:11:29Z</dcterms:created>
  <dcterms:modified xsi:type="dcterms:W3CDTF">2018-03-20T15:08:40Z</dcterms:modified>
  <cp:category>2018 Competitive HTC</cp:category>
</cp:coreProperties>
</file>