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19\"/>
    </mc:Choice>
  </mc:AlternateContent>
  <bookViews>
    <workbookView xWindow="330" yWindow="405" windowWidth="15960" windowHeight="11760"/>
  </bookViews>
  <sheets>
    <sheet name="Submissions" sheetId="1" r:id="rId1"/>
    <sheet name="Tie-Breakers" sheetId="2" r:id="rId2"/>
    <sheet name="Sheet1" sheetId="3" r:id="rId3"/>
  </sheets>
  <definedNames>
    <definedName name="_xlnm.Print_Area" localSheetId="0">Submissions!$A$1:$AJ$213</definedName>
    <definedName name="_xlnm.Print_Titles" localSheetId="0">Submissions!$10:$10</definedName>
    <definedName name="_xlnm.Print_Titles" localSheetId="1">'Tie-Breakers'!$1:$1</definedName>
  </definedNames>
  <calcPr calcId="162913"/>
</workbook>
</file>

<file path=xl/calcChain.xml><?xml version="1.0" encoding="utf-8"?>
<calcChain xmlns="http://schemas.openxmlformats.org/spreadsheetml/2006/main">
  <c r="R212" i="1" l="1"/>
  <c r="R165" i="1"/>
  <c r="R210" i="1"/>
  <c r="R201" i="1"/>
  <c r="R196" i="1"/>
  <c r="R191" i="1"/>
  <c r="R187" i="1"/>
  <c r="R178" i="1"/>
  <c r="R173" i="1"/>
  <c r="R154" i="1"/>
  <c r="R148" i="1"/>
  <c r="R140" i="1"/>
  <c r="R135" i="1"/>
  <c r="R127" i="1"/>
  <c r="R122" i="1"/>
  <c r="R102" i="1"/>
  <c r="R96" i="1"/>
  <c r="R92" i="1"/>
  <c r="R88" i="1"/>
  <c r="R83" i="1"/>
  <c r="R77" i="1"/>
  <c r="R54" i="1"/>
  <c r="R48" i="1"/>
  <c r="R40" i="1"/>
  <c r="R35" i="1"/>
  <c r="R29" i="1"/>
  <c r="G212" i="1"/>
  <c r="AD12" i="1"/>
  <c r="AD13" i="1"/>
  <c r="AD14" i="1"/>
  <c r="AD15" i="1"/>
  <c r="AD16" i="1"/>
  <c r="AD17" i="1"/>
  <c r="AD18" i="1"/>
  <c r="AD19" i="1"/>
  <c r="AD20" i="1"/>
  <c r="AD21" i="1"/>
  <c r="AD22" i="1"/>
  <c r="AD23" i="1"/>
  <c r="AD24" i="1"/>
  <c r="AD26" i="1"/>
  <c r="AD28" i="1"/>
  <c r="AD33" i="1"/>
  <c r="AD34" i="1"/>
  <c r="AD38" i="1"/>
  <c r="AD39" i="1"/>
  <c r="AD46" i="1"/>
  <c r="AD47" i="1"/>
  <c r="AD51" i="1"/>
  <c r="AD52" i="1"/>
  <c r="AD53" i="1"/>
  <c r="AD57" i="1"/>
  <c r="AD58" i="1"/>
  <c r="AD59" i="1"/>
  <c r="AD60" i="1"/>
  <c r="AD61" i="1"/>
  <c r="AD62" i="1"/>
  <c r="AD63" i="1"/>
  <c r="AD64" i="1"/>
  <c r="AD65" i="1"/>
  <c r="AD66" i="1"/>
  <c r="AD67" i="1"/>
  <c r="AD68" i="1"/>
  <c r="AD69" i="1"/>
  <c r="AD70" i="1"/>
  <c r="AD71" i="1"/>
  <c r="AD72" i="1"/>
  <c r="AD73" i="1"/>
  <c r="AD74" i="1"/>
  <c r="AD75" i="1"/>
  <c r="AD76" i="1"/>
  <c r="AD80" i="1"/>
  <c r="AD81" i="1"/>
  <c r="AD82" i="1"/>
  <c r="AD86" i="1"/>
  <c r="AD87" i="1"/>
  <c r="AD91" i="1"/>
  <c r="AD95" i="1"/>
  <c r="AD99" i="1"/>
  <c r="AD100" i="1"/>
  <c r="AD101" i="1"/>
  <c r="AD105" i="1"/>
  <c r="AD106" i="1"/>
  <c r="AD107" i="1"/>
  <c r="AD108" i="1"/>
  <c r="AD109" i="1"/>
  <c r="AD110" i="1"/>
  <c r="AD111" i="1"/>
  <c r="AD112" i="1"/>
  <c r="AD113" i="1"/>
  <c r="AD114" i="1"/>
  <c r="AD115" i="1"/>
  <c r="AD119" i="1"/>
  <c r="AD116" i="1"/>
  <c r="AD117" i="1"/>
  <c r="AD118" i="1"/>
  <c r="AD120" i="1"/>
  <c r="AD121" i="1"/>
  <c r="AD125" i="1"/>
  <c r="AD126" i="1"/>
  <c r="AD130" i="1"/>
  <c r="AD131" i="1"/>
  <c r="AD132" i="1"/>
  <c r="AD133" i="1"/>
  <c r="AD134" i="1"/>
  <c r="AD138" i="1"/>
  <c r="AD139" i="1"/>
  <c r="AD143" i="1"/>
  <c r="AD144" i="1"/>
  <c r="AD145" i="1"/>
  <c r="AD146" i="1"/>
  <c r="AD147" i="1"/>
  <c r="AD151" i="1"/>
  <c r="AD152" i="1"/>
  <c r="AD153" i="1"/>
  <c r="AD157" i="1"/>
  <c r="AD160" i="1"/>
  <c r="AD161" i="1"/>
  <c r="AD162" i="1"/>
  <c r="AD163" i="1"/>
  <c r="AD164" i="1"/>
  <c r="AD159" i="1"/>
  <c r="AD171" i="1"/>
  <c r="AD172" i="1"/>
  <c r="AD176" i="1"/>
  <c r="AD177" i="1"/>
  <c r="AD181" i="1"/>
  <c r="AD182" i="1"/>
  <c r="AD183" i="1"/>
  <c r="AD184" i="1"/>
  <c r="AD185" i="1"/>
  <c r="AD186" i="1"/>
  <c r="AD190" i="1"/>
  <c r="AD194" i="1"/>
  <c r="AD195" i="1"/>
  <c r="AD199" i="1"/>
  <c r="AD200" i="1"/>
  <c r="AD204" i="1"/>
  <c r="AD205" i="1"/>
  <c r="AD206" i="1"/>
  <c r="AD207" i="1"/>
  <c r="AD208" i="1"/>
  <c r="AD209" i="1"/>
  <c r="AG212" i="1"/>
  <c r="R168" i="1"/>
  <c r="C212" i="1"/>
  <c r="R43" i="1"/>
</calcChain>
</file>

<file path=xl/sharedStrings.xml><?xml version="1.0" encoding="utf-8"?>
<sst xmlns="http://schemas.openxmlformats.org/spreadsheetml/2006/main" count="1706" uniqueCount="591">
  <si>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</si>
  <si>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</si>
  <si>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</si>
  <si>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</si>
  <si>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</si>
  <si>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</si>
  <si>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</si>
  <si>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</si>
  <si>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</si>
  <si>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</si>
  <si>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</si>
  <si>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</si>
  <si>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</si>
  <si>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</si>
  <si>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</si>
  <si>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</si>
  <si>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</si>
  <si>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</si>
  <si>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</si>
  <si>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</si>
  <si>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</si>
  <si>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</si>
  <si>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</si>
  <si>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</si>
  <si>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</si>
  <si>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</si>
  <si>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</si>
  <si>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</si>
  <si>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</si>
  <si>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</si>
  <si>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</si>
  <si>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</si>
  <si>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</si>
  <si>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</si>
  <si>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</si>
  <si>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</si>
  <si>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</si>
  <si>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</si>
  <si>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</si>
  <si>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</si>
  <si>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</si>
  <si>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</si>
  <si>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</si>
  <si>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</si>
  <si>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</si>
  <si>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</si>
  <si>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</si>
  <si>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</si>
  <si>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</si>
  <si>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</si>
  <si>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</si>
  <si>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</si>
  <si>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</si>
  <si>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</si>
  <si>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</si>
  <si>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2019 Competitive (9%) Housing Tax Credit ("HTC") Program</t>
  </si>
  <si>
    <t>§11.9(c)(8)</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</si>
  <si>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</si>
  <si>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</si>
  <si>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</si>
  <si>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</si>
  <si>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</si>
  <si>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</si>
  <si>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</si>
  <si>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</si>
  <si>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</si>
  <si>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</si>
  <si>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</si>
  <si>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</si>
  <si>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</si>
  <si>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</si>
  <si>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</si>
  <si>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</si>
  <si>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</si>
  <si>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</si>
  <si>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</si>
  <si>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</si>
  <si>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</si>
  <si>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</si>
  <si>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</si>
  <si>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</si>
  <si>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</si>
  <si>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</si>
  <si>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</si>
  <si>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</si>
  <si>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</si>
  <si>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</si>
  <si>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</si>
  <si>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</si>
  <si>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</si>
  <si>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</si>
  <si>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</si>
  <si>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</si>
  <si>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</si>
  <si>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</si>
  <si>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</si>
  <si>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</si>
  <si>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</si>
  <si>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</si>
  <si>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Pine Hills Estates I &amp; II</t>
  </si>
  <si>
    <t>Devine</t>
  </si>
  <si>
    <t>Medina</t>
  </si>
  <si>
    <t>Woodlands Estates I &amp; II</t>
  </si>
  <si>
    <t>Hempstead</t>
  </si>
  <si>
    <t>Waller</t>
  </si>
  <si>
    <t>Redwood Apartments</t>
  </si>
  <si>
    <t>Dumas</t>
  </si>
  <si>
    <t>Moore</t>
  </si>
  <si>
    <t>Wolfforth</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</si>
  <si>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</si>
  <si>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</si>
  <si>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</si>
  <si>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</si>
  <si>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</si>
  <si>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</si>
  <si>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</si>
  <si>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</si>
  <si>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</si>
  <si>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</si>
  <si>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</si>
  <si>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</si>
  <si>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</si>
  <si>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</si>
  <si>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</si>
  <si>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</si>
  <si>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</si>
  <si>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</si>
  <si>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3104 Division Lofts</t>
  </si>
  <si>
    <t>Arlington</t>
  </si>
  <si>
    <t>Collin</t>
  </si>
  <si>
    <t>Waxahachie</t>
  </si>
  <si>
    <t>Gala at Central Park</t>
  </si>
  <si>
    <t>Hurst</t>
  </si>
  <si>
    <t>Provision at Patriot Place</t>
  </si>
  <si>
    <t>Reserve at New York</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</si>
  <si>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</si>
  <si>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</si>
  <si>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</si>
  <si>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</si>
  <si>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</si>
  <si>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</si>
  <si>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</si>
  <si>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</si>
  <si>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</si>
  <si>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</si>
  <si>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</si>
  <si>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</si>
  <si>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</si>
  <si>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Provision at Patriot Parkway</t>
  </si>
  <si>
    <t>Palladium Fain Street</t>
  </si>
  <si>
    <t>Plano</t>
  </si>
  <si>
    <t>Patriot Park Seniors</t>
  </si>
  <si>
    <t>Henderson</t>
  </si>
  <si>
    <t>Chandler</t>
  </si>
  <si>
    <t>SilverLeaf at Chandler III</t>
  </si>
  <si>
    <t>Tool</t>
  </si>
  <si>
    <t>Tool Cedar Trails</t>
  </si>
  <si>
    <t>SilverLeaf at Tool</t>
  </si>
  <si>
    <t>Tyler</t>
  </si>
  <si>
    <t>Rosewood Senior Villas</t>
  </si>
  <si>
    <t>Legacy Trails of Longview</t>
  </si>
  <si>
    <t>Longview</t>
  </si>
  <si>
    <t>Gregg</t>
  </si>
  <si>
    <t>Angelina</t>
  </si>
  <si>
    <t>Lufkin</t>
  </si>
  <si>
    <t>The Villas at Cedar Grove</t>
  </si>
  <si>
    <t>Jefferson</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</si>
  <si>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</si>
  <si>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</si>
  <si>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</si>
  <si>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</si>
  <si>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</si>
  <si>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</si>
  <si>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</si>
  <si>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</si>
  <si>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</si>
  <si>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</si>
  <si>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</si>
  <si>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</si>
  <si>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</si>
  <si>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</si>
  <si>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</si>
  <si>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</si>
  <si>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New Hope Housing Avenue J</t>
  </si>
  <si>
    <t>Edison Lofts</t>
  </si>
  <si>
    <t>Blue Ridge Villas</t>
  </si>
  <si>
    <t>Huntington Chimney Rock</t>
  </si>
  <si>
    <t>The Tramonti</t>
  </si>
  <si>
    <t>Verdin Square</t>
  </si>
  <si>
    <t>McKee City Living</t>
  </si>
  <si>
    <t>Gala at MacGregor</t>
  </si>
  <si>
    <t>900 Winston</t>
  </si>
  <si>
    <t>Bastrop</t>
  </si>
  <si>
    <t>Riverwood Commons II</t>
  </si>
  <si>
    <t>Travis</t>
  </si>
  <si>
    <t>Hays</t>
  </si>
  <si>
    <t>Dripping Springs</t>
  </si>
  <si>
    <t>Ranch Court Apartments</t>
  </si>
  <si>
    <t>Austin</t>
  </si>
  <si>
    <t>Talavera Lofts</t>
  </si>
  <si>
    <t>Vi Collina</t>
  </si>
  <si>
    <t>City View at Hyde Park</t>
  </si>
  <si>
    <t>The Abali</t>
  </si>
  <si>
    <t>Foundation Village</t>
  </si>
  <si>
    <t>Coryell</t>
  </si>
  <si>
    <t>Gatesville</t>
  </si>
  <si>
    <t>Robertson</t>
  </si>
  <si>
    <t>Franklin</t>
  </si>
  <si>
    <t>Franklin Trails</t>
  </si>
  <si>
    <t>Gatesville Trails</t>
  </si>
  <si>
    <t>Waco</t>
  </si>
  <si>
    <t>Belton</t>
  </si>
  <si>
    <t>Commerce Street Apartments</t>
  </si>
  <si>
    <t>Robinson</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</si>
  <si>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</si>
  <si>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</si>
  <si>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</si>
  <si>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</si>
  <si>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</si>
  <si>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</si>
  <si>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</si>
  <si>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</si>
  <si>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</si>
  <si>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</si>
  <si>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</si>
  <si>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</si>
  <si>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</si>
  <si>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</si>
  <si>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</si>
  <si>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</si>
  <si>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</si>
  <si>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Blue Oaks</t>
  </si>
  <si>
    <t>The Legacy at Piedmont</t>
  </si>
  <si>
    <t>Hamilton Wolfe Lofts</t>
  </si>
  <si>
    <t>4500 blk Thousand Oaks Dr</t>
  </si>
  <si>
    <t>Residences at Thousand Oaks</t>
  </si>
  <si>
    <t>Hidalgo</t>
  </si>
  <si>
    <t>Progreso</t>
  </si>
  <si>
    <t>Bamboo Estates Apartments</t>
  </si>
  <si>
    <t>3954 Dana Ave</t>
  </si>
  <si>
    <t>Casitas Lantana</t>
  </si>
  <si>
    <t>Pharr</t>
  </si>
  <si>
    <t>Harlingen</t>
  </si>
  <si>
    <t>Pendleton Square</t>
  </si>
  <si>
    <t>McAllen</t>
  </si>
  <si>
    <t>Avanti at Emerald Point</t>
  </si>
  <si>
    <t>Nolana Villas</t>
  </si>
  <si>
    <t>4242 Jackson Apartments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</si>
  <si>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</si>
  <si>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</si>
  <si>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</si>
  <si>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</si>
  <si>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</si>
  <si>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</si>
  <si>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</si>
  <si>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</si>
  <si>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</si>
  <si>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</si>
  <si>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</si>
  <si>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</si>
  <si>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</si>
  <si>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</si>
  <si>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</si>
  <si>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</si>
  <si>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</si>
  <si>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</si>
  <si>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</si>
  <si>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</si>
  <si>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</si>
  <si>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</si>
  <si>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</si>
  <si>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</si>
  <si>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</si>
  <si>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</si>
  <si>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</si>
  <si>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NE FM 1015 and Hwy 281</t>
  </si>
  <si>
    <t>Elderly Max  $2,323,825</t>
  </si>
  <si>
    <t>Elderly Max  $1,571,107</t>
  </si>
  <si>
    <t>Elderly Max  $5,978,270</t>
  </si>
  <si>
    <t>Elderly Max  $6,442,523</t>
  </si>
  <si>
    <t>Avanti Legacy Bayside</t>
  </si>
  <si>
    <t>Applicant Contact Name</t>
  </si>
  <si>
    <t xml:space="preserve">NW of Paseo Plaza Blvd. </t>
  </si>
  <si>
    <t>Sup Hsg</t>
  </si>
  <si>
    <t>Carla Mancha</t>
  </si>
  <si>
    <t xml:space="preserve">Trinity Place Apartments </t>
  </si>
  <si>
    <t>1203 Cushing Dr.</t>
  </si>
  <si>
    <t>Tracey Fine</t>
  </si>
  <si>
    <t>4135 W Bellfort St.</t>
  </si>
  <si>
    <t>Ina Spokas</t>
  </si>
  <si>
    <t>2500 E Wallisville Rd.</t>
  </si>
  <si>
    <t>Devin Baker</t>
  </si>
  <si>
    <t>Hebbronville Apartments</t>
  </si>
  <si>
    <t>711 N Sigrid Avenue</t>
  </si>
  <si>
    <t>Hebbronville (CDP)</t>
  </si>
  <si>
    <t>Murray Calhoun</t>
  </si>
  <si>
    <t>Scattered Sites: 2nd, 3rd, Ave C, Walnut, Industrial, Ash, E. Escobedo</t>
  </si>
  <si>
    <t>Arthur J. Schuldt, Jr.</t>
  </si>
  <si>
    <t>Telephone Rd. Elderly</t>
  </si>
  <si>
    <t>6000 Telephone Rd.</t>
  </si>
  <si>
    <t>James Williams</t>
  </si>
  <si>
    <t xml:space="preserve">Mid Tule Village Apartments </t>
  </si>
  <si>
    <t>321 SE 7th St.</t>
  </si>
  <si>
    <t>1520 Barfeild Rd.</t>
  </si>
  <si>
    <t>112 Dixon Dr.</t>
  </si>
  <si>
    <t>Josefina Garcia</t>
  </si>
  <si>
    <t>4702 Old Brownsville Rd.</t>
  </si>
  <si>
    <t>Cindy Marquez</t>
  </si>
  <si>
    <t>700 Factory Outlet Dr.</t>
  </si>
  <si>
    <t>Shawn Smith</t>
  </si>
  <si>
    <t>Direct Loan</t>
  </si>
  <si>
    <t>Section 811</t>
  </si>
  <si>
    <t>320 Block of 19th St.</t>
  </si>
  <si>
    <t>Vaughn C. Zimmerman</t>
  </si>
  <si>
    <t>The Reserves at Saddleback Ranch</t>
  </si>
  <si>
    <t>W side of Flint Ave., S of 12th St.</t>
  </si>
  <si>
    <t>Sally Roth</t>
  </si>
  <si>
    <t xml:space="preserve">Scatt sites on 10th, Main, and Broadway </t>
  </si>
  <si>
    <t>NC-ADR</t>
  </si>
  <si>
    <t>Jacob Mooney</t>
  </si>
  <si>
    <t>Sarah Andre</t>
  </si>
  <si>
    <t>SWC Amarillo Blvd./N. Polk St.</t>
  </si>
  <si>
    <t>Craig Alter</t>
  </si>
  <si>
    <t>~SEC Berry Ln and Maple St</t>
  </si>
  <si>
    <t>Heritage Heights at Abilene</t>
  </si>
  <si>
    <t>2501 Ross Avenue</t>
  </si>
  <si>
    <t>Adrian Iglesias</t>
  </si>
  <si>
    <t>300 S Park</t>
  </si>
  <si>
    <t>Justin Zimmerman</t>
  </si>
  <si>
    <t>2404-2406 W Ennis Ave</t>
  </si>
  <si>
    <t>Ryan Hudspeth</t>
  </si>
  <si>
    <t>1600 W. Ennis Ave.</t>
  </si>
  <si>
    <t>Michael Fogel</t>
  </si>
  <si>
    <t>1801 8th Ave.</t>
  </si>
  <si>
    <t>Lisa Stephens</t>
  </si>
  <si>
    <t>Mariposa at Harris Rd.</t>
  </si>
  <si>
    <t>NE of S Cooper St. and W Harris Rd.</t>
  </si>
  <si>
    <t>Stuart Shaw</t>
  </si>
  <si>
    <t>3104 W Division St.</t>
  </si>
  <si>
    <t>Churchill at Golden Triangle</t>
  </si>
  <si>
    <t>~ 11000 Metroport Way</t>
  </si>
  <si>
    <t>Brad Forslund</t>
  </si>
  <si>
    <t>Palladium Waxahachie Sr</t>
  </si>
  <si>
    <t>NWQ Alton Adams Dr./Dallas Hwy</t>
  </si>
  <si>
    <t>Thomas E. Huth</t>
  </si>
  <si>
    <t>W. Pipeline Rd/W of Buena Vista Dr.</t>
  </si>
  <si>
    <t>Ryan Combs</t>
  </si>
  <si>
    <t>SWC W Hurst Blvd./Arthur Dr.</t>
  </si>
  <si>
    <t>6011 New York Avenue</t>
  </si>
  <si>
    <t>Brian McGeady</t>
  </si>
  <si>
    <t>SWQ of SW Alsbury Blvd./Ridgehill Dr.</t>
  </si>
  <si>
    <t>NEQ Kennedale Sublett Rd./Kennedale Pkwy.</t>
  </si>
  <si>
    <t>NWQ W Bardin Rd and Matlock Rd.</t>
  </si>
  <si>
    <t xml:space="preserve">NWQ US Hwy 67 and Hwy 157 </t>
  </si>
  <si>
    <t>NWQ E KP Raines Rd/S College Dr.</t>
  </si>
  <si>
    <t>Jennifer Grabham</t>
  </si>
  <si>
    <t>Hwy 67, W of Patriot Pkwy.</t>
  </si>
  <si>
    <t>NEQ CR 109/Harley Meadows Cir.</t>
  </si>
  <si>
    <t>Dan Allgeier</t>
  </si>
  <si>
    <t>2504 Oakland Blvd.</t>
  </si>
  <si>
    <t>Megan Lasch</t>
  </si>
  <si>
    <t>3111 Race St. (aka 3101 Race St.)</t>
  </si>
  <si>
    <t>4001 Fain St.</t>
  </si>
  <si>
    <t>1309 F Avenue</t>
  </si>
  <si>
    <t>Jean Brown</t>
  </si>
  <si>
    <t>2001 N. Tool Dr.</t>
  </si>
  <si>
    <t>Ben Dempsey</t>
  </si>
  <si>
    <t>NEQ N Tool Dr. and Oak Cir.</t>
  </si>
  <si>
    <t>~800 block of FM 2010</t>
  </si>
  <si>
    <t>Brian Kimes</t>
  </si>
  <si>
    <t>2800 blk. of Calloway Rd.</t>
  </si>
  <si>
    <t>Kent R. Hance</t>
  </si>
  <si>
    <t>1301 Eden Dr. &amp; 2514 Tryon Rd.</t>
  </si>
  <si>
    <t>Kelly Garrett</t>
  </si>
  <si>
    <t>2802 S. John Redditt Dr.</t>
  </si>
  <si>
    <t>Rick J. Deyoe</t>
  </si>
  <si>
    <t>Teresa Bowyer</t>
  </si>
  <si>
    <t>Miranda Sprague</t>
  </si>
  <si>
    <t>NEC FM 2821/American Legion Dr. (fka Industrial Dr.)</t>
  </si>
  <si>
    <t>Emanuel H. Glockzin, Jr.</t>
  </si>
  <si>
    <t>Amay Inamdar</t>
  </si>
  <si>
    <t>~ 102 Carson Ct.</t>
  </si>
  <si>
    <t>Brennan Sanders</t>
  </si>
  <si>
    <t>600 block of McKee St.</t>
  </si>
  <si>
    <t>Stephan Fairfield</t>
  </si>
  <si>
    <t xml:space="preserve">NWQ McHard Rd./Moffett Ln. </t>
  </si>
  <si>
    <t>Scott Puffer</t>
  </si>
  <si>
    <t>2800 Fondren Rd.</t>
  </si>
  <si>
    <t>Les Kilday</t>
  </si>
  <si>
    <t>Mark Musemeche</t>
  </si>
  <si>
    <t>SEC Blue Ridge Rd./S. Sam Houston Pkwy.</t>
  </si>
  <si>
    <t>Donna Rickenbacker</t>
  </si>
  <si>
    <t>Nathan Kelley</t>
  </si>
  <si>
    <t>7100 W. Fuqua Dr.</t>
  </si>
  <si>
    <t>SWC Avenue J and Engel St.</t>
  </si>
  <si>
    <t>Joy Horak-Brown</t>
  </si>
  <si>
    <t>The Ellington</t>
  </si>
  <si>
    <t>NEC of Fuqua &amp; Monroe</t>
  </si>
  <si>
    <t>William D. Henson</t>
  </si>
  <si>
    <t>W. Little York Apartments</t>
  </si>
  <si>
    <t xml:space="preserve">7925 W. Little York Rd. </t>
  </si>
  <si>
    <t xml:space="preserve">Harris </t>
  </si>
  <si>
    <t>3801 Garrow St.</t>
  </si>
  <si>
    <t>Dan Wilson</t>
  </si>
  <si>
    <t>~3300 block of W. Gulf Bank</t>
  </si>
  <si>
    <t>Ryan Hettig</t>
  </si>
  <si>
    <t>Doak Brown</t>
  </si>
  <si>
    <t>2222 Pierce St.</t>
  </si>
  <si>
    <t>26700 Ranch Rd. 12</t>
  </si>
  <si>
    <t>440 Old Austin Hwy.</t>
  </si>
  <si>
    <t>Walter Moreau</t>
  </si>
  <si>
    <t>E Side of N IH-35, N of Airport Blvd.</t>
  </si>
  <si>
    <t>NE of Airport Blvd./N. I-35 Serv Rd.</t>
  </si>
  <si>
    <t>2401 E. Oltorf St. (aka 2431 E. Oltorf St.)</t>
  </si>
  <si>
    <t>SEC &amp; SWC of E 5th St./Navasota St.</t>
  </si>
  <si>
    <t>Janine Sisak</t>
  </si>
  <si>
    <t>W. Decherd St., W of Hearne St.</t>
  </si>
  <si>
    <t>3807 S. Hwy 36</t>
  </si>
  <si>
    <t>McLennan</t>
  </si>
  <si>
    <t>Jeremy Mears</t>
  </si>
  <si>
    <t>NEC 19th and Lake Shore Dr.</t>
  </si>
  <si>
    <t>McClennan</t>
  </si>
  <si>
    <t>~SEC of Robinett Rd./W. Elms Rd.</t>
  </si>
  <si>
    <t>Nat'l Church Residences-Robinson</t>
  </si>
  <si>
    <t>~510 N. Old Robinson Rd.</t>
  </si>
  <si>
    <t>Commerce St., S of Sparta Rd.</t>
  </si>
  <si>
    <t>3602 Memorial Blvd.</t>
  </si>
  <si>
    <t>Gary Noller</t>
  </si>
  <si>
    <t>S Side of FM 306, E of Maricopa Dr.</t>
  </si>
  <si>
    <t>160 &amp; 170 Lehmann Dr.</t>
  </si>
  <si>
    <t>~ 4501 Thousand Oaks Dr.</t>
  </si>
  <si>
    <t>Scott Macdonald</t>
  </si>
  <si>
    <t>Hamilton Wolfe Rd./Princeton Place</t>
  </si>
  <si>
    <t>Henry R. Munoz III</t>
  </si>
  <si>
    <t>3727 Nogalitos St.</t>
  </si>
  <si>
    <t>4415 San Pedro Avenue</t>
  </si>
  <si>
    <t>Jason Arechiga</t>
  </si>
  <si>
    <t>1510 Hoefgen Avenue</t>
  </si>
  <si>
    <t>Jerry Du Terroil</t>
  </si>
  <si>
    <t>Scattered sites at El Paso St/Colorado St</t>
  </si>
  <si>
    <t>509 S. Carancahua St.</t>
  </si>
  <si>
    <t>5300 Block of Lipes Blvd</t>
  </si>
  <si>
    <t>Brad Shields</t>
  </si>
  <si>
    <t>Mark Moseley</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</si>
  <si>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</si>
  <si>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</si>
  <si>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</si>
  <si>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</si>
  <si>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</si>
  <si>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</si>
  <si>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</si>
  <si>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</si>
  <si>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</si>
  <si>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West  Ridge Apartments</t>
  </si>
  <si>
    <t xml:space="preserve">Carver Ridge Apartments </t>
  </si>
  <si>
    <t>4201 N. Garfield St.</t>
  </si>
  <si>
    <t>Joseph Weatherly</t>
  </si>
  <si>
    <t>8700 Block of S Desert Blvd.</t>
  </si>
  <si>
    <t>R.L. "Bobby" Bowling, IV</t>
  </si>
  <si>
    <t>100 block of Sandia Dr.</t>
  </si>
  <si>
    <t>11050 Montana Avenue</t>
  </si>
  <si>
    <t>Roy Lopez</t>
  </si>
  <si>
    <t>9500 Kenworthy Dr.</t>
  </si>
  <si>
    <t>Tom Deloye</t>
  </si>
  <si>
    <t>1333 Pullman Dr.</t>
  </si>
  <si>
    <t>SWC Augusta Dr./N. Zaragosa Rd.</t>
  </si>
  <si>
    <t>~NWC Edgemere and Zaragoza</t>
  </si>
  <si>
    <t>405 Montana Ave.</t>
  </si>
  <si>
    <t>Status</t>
  </si>
  <si>
    <t>Estimated At-Risk Available</t>
  </si>
  <si>
    <t>600 Berry Ranch Rd.</t>
  </si>
  <si>
    <t>Pearsall</t>
  </si>
  <si>
    <t>Frio</t>
  </si>
  <si>
    <t>902 Texas Avenue</t>
  </si>
  <si>
    <t>Sweeny</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</si>
  <si>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</si>
  <si>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</si>
  <si>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</si>
  <si>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</si>
  <si>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</si>
  <si>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</si>
  <si>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</si>
  <si>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</si>
  <si>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</si>
  <si>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</si>
  <si>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</si>
  <si>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</si>
  <si>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</si>
  <si>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</si>
  <si>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</si>
  <si>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</si>
  <si>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</si>
  <si>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</si>
  <si>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</si>
  <si>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</si>
  <si>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</si>
  <si>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13.36 mi</t>
  </si>
  <si>
    <t>Hwy 67, W of Patriot Pkwy</t>
  </si>
  <si>
    <t>12.72 mi</t>
  </si>
  <si>
    <t>NWQ Hwy 67 and Hwy 157</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</si>
  <si>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</si>
  <si>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</si>
  <si>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</si>
  <si>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</si>
  <si>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</si>
  <si>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</si>
  <si>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</si>
  <si>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</si>
  <si>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</si>
  <si>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</si>
  <si>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</si>
  <si>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</si>
  <si>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</si>
  <si>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</si>
  <si>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</si>
  <si>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</si>
  <si>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</si>
  <si>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</si>
  <si>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</si>
  <si>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</si>
  <si>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</si>
  <si>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</si>
  <si>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Oak Valley Apts, 12613 Judson Rd, San Antonio (#16435)</t>
  </si>
  <si>
    <t>N K Center St, McAllen</t>
  </si>
  <si>
    <t>3.08 mi</t>
  </si>
  <si>
    <t>NWC E Fern and N K Center St, McAllen</t>
  </si>
  <si>
    <t>Villas at Beaumont, 2200 Beaumont Ave, McAllen (#09923)</t>
  </si>
  <si>
    <t>1.46 mi</t>
  </si>
  <si>
    <t>4200 blk N Jackson Rd, McAllen</t>
  </si>
  <si>
    <t>1.24 mi</t>
  </si>
  <si>
    <t>Memorial Apts II, 501 E jasmine, McAllen (#18235)</t>
  </si>
  <si>
    <t>Exceeds Elderly maximum</t>
  </si>
  <si>
    <t>Avanti at South Bluff</t>
  </si>
  <si>
    <t>1.65 mi</t>
  </si>
  <si>
    <t>2.98 mi</t>
  </si>
  <si>
    <t>2.55 mi</t>
  </si>
  <si>
    <t>2.45 mi</t>
  </si>
  <si>
    <t>(Highest scoring CRP)</t>
  </si>
  <si>
    <t>Miramonte Single Living, 1701 Moore Rd, Fifth Street CDP (#18047)</t>
  </si>
  <si>
    <t>The Miramonte, Moore Rd b/t Court and Fifth Street CDP(#18033)</t>
  </si>
  <si>
    <t>826 E Highland, San Antonio</t>
  </si>
  <si>
    <t>Wheatly Courts, 906 N Mittman, San Antonio (#15069)</t>
  </si>
  <si>
    <t>2.21 mi</t>
  </si>
  <si>
    <t>2 mile same year conflict with 19277</t>
  </si>
  <si>
    <t>2 mile same year conflict with 19296</t>
  </si>
  <si>
    <t>2 mile same year conflict with 19295</t>
  </si>
  <si>
    <t>Bellfort Park Apartments</t>
  </si>
  <si>
    <t>Campanile on Fondren</t>
  </si>
  <si>
    <t>Avanti Legacy Emerald Point</t>
  </si>
  <si>
    <t>Henry Flores IV</t>
  </si>
  <si>
    <t>Henry Flores III</t>
  </si>
  <si>
    <t>Review Status</t>
  </si>
  <si>
    <t>Underwriting Status</t>
  </si>
  <si>
    <t>UR</t>
  </si>
  <si>
    <t>C</t>
  </si>
  <si>
    <t>12976 Westheimer Rd.</t>
  </si>
  <si>
    <t>1.40 mi</t>
  </si>
  <si>
    <t>Address</t>
  </si>
  <si>
    <t>SEC Blue Ridge and Sam Houston Pkwy</t>
  </si>
  <si>
    <t xml:space="preserve">4500 block Thousand Oaks Dr, </t>
  </si>
  <si>
    <t>~NEC E Fern Ave and N Jackson Rd,</t>
  </si>
  <si>
    <t>Deepak P. Sulakhe</t>
  </si>
  <si>
    <t xml:space="preserve">.02 mi  </t>
  </si>
  <si>
    <t>Estimated Total Amount Available:</t>
  </si>
  <si>
    <t>Gen</t>
  </si>
  <si>
    <t>Cimarron Springs, 1302 E Kilpatrick, Cleburne (#08015)</t>
  </si>
  <si>
    <t>N</t>
  </si>
  <si>
    <t>2 mile same year conflict 19003</t>
  </si>
  <si>
    <t>$3 million violation</t>
  </si>
  <si>
    <t>Award and Waiting List</t>
  </si>
  <si>
    <t>The application log is organized by region and subregion. Applicants selecting the At-Risk/USDA Set-Asides are listed first and are organized by self score rather than by region. Detailed information about each Application and  instructions regarding how to interpret the information presented here is included in previously posted logs on the Department's website.</t>
  </si>
  <si>
    <r>
      <rPr>
        <b/>
        <sz val="10"/>
        <color theme="1"/>
        <rFont val="Calibri"/>
        <family val="2"/>
      </rPr>
      <t>Construction Types:</t>
    </r>
    <r>
      <rPr>
        <sz val="10"/>
        <color theme="1"/>
        <rFont val="Calibri"/>
        <family val="2"/>
      </rPr>
      <t xml:space="preserve">
NC=New Construction
Recon=Reconstruction
Rehab=Rehabilitation
AcR=Acquisition/Rehabilitation</t>
    </r>
    <r>
      <rPr>
        <b/>
        <sz val="10"/>
        <color theme="1"/>
        <rFont val="Calibri"/>
        <family val="2"/>
        <scheme val="minor"/>
      </rPr>
      <t/>
    </r>
  </si>
  <si>
    <r>
      <rPr>
        <b/>
        <sz val="10"/>
        <color rgb="FF000000"/>
        <rFont val="Calibri"/>
        <family val="2"/>
      </rPr>
      <t>Secondary Types:</t>
    </r>
    <r>
      <rPr>
        <sz val="10"/>
        <color rgb="FF000000"/>
        <rFont val="Calibri"/>
        <family val="2"/>
      </rPr>
      <t xml:space="preserve">
ADR=Adaptive Reuse
SS=Scattered Site
AdPh=Additional Phase</t>
    </r>
  </si>
  <si>
    <t>PPR Status: A=Approved, C=Approved w/conditions, P=Pending</t>
  </si>
  <si>
    <t>The review status is reflected as "C" for complete or "UR" for under review.</t>
  </si>
  <si>
    <t>2 mile/proximity conflict with 19039</t>
  </si>
  <si>
    <t>2.45 MI</t>
  </si>
  <si>
    <t>Total applications:</t>
  </si>
  <si>
    <t>Total Amount Requested:</t>
  </si>
  <si>
    <t>SH</t>
  </si>
  <si>
    <t>104 feet</t>
  </si>
  <si>
    <t>Garden City Apts, 9601 W Montgomery, Houston (16603)</t>
  </si>
  <si>
    <t>~3300 W Gulf Bank, Houston</t>
  </si>
  <si>
    <t>1.19 mi</t>
  </si>
  <si>
    <t>New Hope Harrisburg, 3315 Harrisburg Blvd, Houston</t>
  </si>
  <si>
    <t>Ave J and Engel</t>
  </si>
  <si>
    <t>Awarded</t>
  </si>
  <si>
    <t>Total Amount Awarded:</t>
  </si>
  <si>
    <t>2 mile conflict with 19146, 19296, 19299</t>
  </si>
  <si>
    <t>Over Elderly/2 mile conflict with 19078</t>
  </si>
  <si>
    <t>Version Date:  July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</si>
</sst>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sz val="11"/>
      <color rgb="FF000000"/>
      <name val="Calibri"/>
      <family val="2"/>
    </font>
    <font>
      <sz val="11"/>
      <color rgb="FF000000"/>
      <name val="Calibri"/>
      <family val="2"/>
      <scheme val="minor"/>
    </font>
    <font>
      <b/>
      <sz val="16"/>
      <color rgb="FF000000"/>
      <name val="Calibri"/>
      <family val="2"/>
      <scheme val="minor"/>
    </font>
    <font>
      <sz val="10"/>
      <color theme="1"/>
      <name val="Calibri"/>
      <family val="2"/>
    </font>
    <font>
      <b/>
      <sz val="10"/>
      <color theme="1"/>
      <name val="Calibri"/>
      <family val="2"/>
    </font>
    <font>
      <sz val="10"/>
      <color indexed="8"/>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2" fillId="0" borderId="0" applyFont="0" applyFill="0" applyBorder="0" applyAlignment="0" applyProtection="0"/>
  </cellStyleXfs>
  <cellXfs count="169">
    <xf numFmtId="0" fontId="0" fillId="0" borderId="0" xfId="0"/>
    <xf numFmtId="0" fontId="3" fillId="2" borderId="1"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5" fillId="0" borderId="0" xfId="0" applyFont="1" applyFill="1"/>
    <xf numFmtId="0" fontId="4" fillId="0" borderId="0" xfId="0" applyFont="1" applyFill="1" applyAlignment="1">
      <alignment wrapText="1"/>
    </xf>
    <xf numFmtId="5" fontId="3" fillId="0" borderId="0" xfId="1" applyNumberFormat="1" applyFont="1" applyFill="1" applyBorder="1" applyAlignment="1">
      <alignment horizontal="left" vertical="top" wrapText="1"/>
    </xf>
    <xf numFmtId="0" fontId="8" fillId="0" borderId="0" xfId="0" applyFont="1" applyFill="1" applyAlignment="1">
      <alignment horizontal="center"/>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3" fillId="0" borderId="0" xfId="1" applyNumberFormat="1" applyFont="1" applyFill="1" applyBorder="1" applyAlignment="1">
      <alignment horizontal="center" wrapText="1"/>
    </xf>
    <xf numFmtId="0" fontId="3" fillId="0" borderId="0" xfId="2" applyFont="1" applyFill="1" applyBorder="1" applyAlignment="1">
      <alignment horizontal="left" vertical="top"/>
    </xf>
    <xf numFmtId="0" fontId="6" fillId="0" borderId="0" xfId="2" applyFont="1" applyFill="1" applyBorder="1" applyAlignment="1">
      <alignment horizontal="left" vertical="top" wrapText="1"/>
    </xf>
    <xf numFmtId="0" fontId="10" fillId="0" borderId="0" xfId="0" applyFont="1" applyFill="1"/>
    <xf numFmtId="0" fontId="9" fillId="0" borderId="0" xfId="0" applyFont="1" applyFill="1"/>
    <xf numFmtId="0" fontId="3" fillId="0" borderId="0" xfId="2" applyFont="1" applyFill="1" applyBorder="1" applyAlignment="1">
      <alignment horizontal="left"/>
    </xf>
    <xf numFmtId="0" fontId="4" fillId="0" borderId="0" xfId="0" applyNumberFormat="1" applyFont="1" applyAlignment="1">
      <alignment horizontal="left"/>
    </xf>
    <xf numFmtId="0" fontId="4" fillId="0" borderId="0" xfId="0" applyFont="1"/>
    <xf numFmtId="0" fontId="4" fillId="0" borderId="0" xfId="0" applyNumberFormat="1" applyFont="1" applyFill="1" applyAlignment="1">
      <alignment horizontal="left"/>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10" fillId="3" borderId="1" xfId="0" applyFont="1" applyFill="1" applyBorder="1" applyAlignment="1">
      <alignment horizontal="center" textRotation="90" wrapText="1"/>
    </xf>
    <xf numFmtId="0" fontId="4" fillId="4" borderId="0" xfId="0" applyFont="1" applyFill="1"/>
    <xf numFmtId="0" fontId="4" fillId="4" borderId="0" xfId="0" applyNumberFormat="1" applyFont="1" applyFill="1" applyAlignment="1">
      <alignment horizontal="left"/>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5" fillId="0" borderId="0" xfId="0" applyFont="1" applyFill="1" applyAlignment="1">
      <alignment vertical="top"/>
    </xf>
    <xf numFmtId="0" fontId="10" fillId="3" borderId="1" xfId="0" applyFont="1" applyFill="1" applyBorder="1" applyAlignment="1">
      <alignment horizontal="center" textRotation="90"/>
    </xf>
    <xf numFmtId="0" fontId="4" fillId="4" borderId="0" xfId="0" applyFont="1" applyFill="1" applyAlignment="1"/>
    <xf numFmtId="0" fontId="5" fillId="0" borderId="0" xfId="0" applyFont="1" applyAlignment="1">
      <alignment horizontal="left"/>
    </xf>
    <xf numFmtId="0" fontId="4" fillId="5" borderId="0" xfId="0" applyNumberFormat="1" applyFont="1" applyFill="1" applyAlignment="1">
      <alignment horizontal="left"/>
    </xf>
    <xf numFmtId="0" fontId="4" fillId="5" borderId="0" xfId="0" applyFont="1" applyFill="1"/>
    <xf numFmtId="0" fontId="5" fillId="5" borderId="0" xfId="0" applyFont="1" applyFill="1" applyAlignment="1">
      <alignment horizontal="center"/>
    </xf>
    <xf numFmtId="0" fontId="5" fillId="5" borderId="0" xfId="0" applyFont="1" applyFill="1" applyAlignment="1">
      <alignment horizontal="left"/>
    </xf>
    <xf numFmtId="166" fontId="4" fillId="0" borderId="0" xfId="4" applyNumberFormat="1" applyFont="1" applyFill="1"/>
    <xf numFmtId="0" fontId="5" fillId="0" borderId="0" xfId="0" applyFont="1" applyFill="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applyFill="1" applyAlignment="1">
      <alignment horizontal="right"/>
    </xf>
    <xf numFmtId="0" fontId="4" fillId="0" borderId="0" xfId="0" applyFont="1" applyAlignment="1">
      <alignment horizontal="right"/>
    </xf>
    <xf numFmtId="2" fontId="4" fillId="0" borderId="0" xfId="0" applyNumberFormat="1" applyFont="1" applyAlignment="1">
      <alignment horizontal="right"/>
    </xf>
    <xf numFmtId="0" fontId="4" fillId="0" borderId="0" xfId="0" applyFont="1" applyFill="1" applyAlignment="1">
      <alignment horizontal="right"/>
    </xf>
    <xf numFmtId="166" fontId="4" fillId="0" borderId="0" xfId="4" applyNumberFormat="1" applyFont="1" applyAlignment="1">
      <alignment horizontal="right"/>
    </xf>
    <xf numFmtId="166" fontId="5" fillId="0" borderId="0" xfId="4" applyNumberFormat="1" applyFont="1" applyAlignment="1">
      <alignment horizontal="right"/>
    </xf>
    <xf numFmtId="0" fontId="0" fillId="0" borderId="0" xfId="0" applyAlignment="1">
      <alignment horizontal="right"/>
    </xf>
    <xf numFmtId="166" fontId="4" fillId="5" borderId="0" xfId="4" applyNumberFormat="1" applyFont="1" applyFill="1" applyAlignment="1">
      <alignment horizontal="right"/>
    </xf>
    <xf numFmtId="0" fontId="4" fillId="5" borderId="0" xfId="0" applyFont="1" applyFill="1" applyAlignment="1">
      <alignment horizontal="right"/>
    </xf>
    <xf numFmtId="166" fontId="4" fillId="0" borderId="0" xfId="4" applyNumberFormat="1" applyFont="1" applyFill="1" applyAlignment="1">
      <alignment horizontal="right"/>
    </xf>
    <xf numFmtId="1" fontId="4" fillId="0" borderId="0" xfId="0" applyNumberFormat="1" applyFont="1" applyFill="1" applyAlignment="1">
      <alignment horizontal="left"/>
    </xf>
    <xf numFmtId="0" fontId="4" fillId="0" borderId="0" xfId="0" applyFont="1" applyFill="1" applyAlignment="1">
      <alignment horizontal="left"/>
    </xf>
    <xf numFmtId="0" fontId="5" fillId="0" borderId="0" xfId="0" applyFont="1" applyFill="1" applyAlignment="1"/>
    <xf numFmtId="0" fontId="11" fillId="3" borderId="1" xfId="0" applyFont="1" applyFill="1" applyBorder="1" applyAlignment="1">
      <alignment horizontal="center" wrapText="1"/>
    </xf>
    <xf numFmtId="10" fontId="5" fillId="0" borderId="0" xfId="0" applyNumberFormat="1" applyFont="1" applyFill="1" applyAlignment="1"/>
    <xf numFmtId="0" fontId="5" fillId="0" borderId="0" xfId="0" applyFont="1" applyAlignment="1">
      <alignment horizontal="center"/>
    </xf>
    <xf numFmtId="0" fontId="5" fillId="0" borderId="0" xfId="0" applyFont="1" applyFill="1" applyAlignment="1">
      <alignment horizontal="center"/>
    </xf>
    <xf numFmtId="0" fontId="3" fillId="0" borderId="1" xfId="2" applyFont="1" applyFill="1" applyBorder="1" applyAlignment="1">
      <alignment horizontal="center" textRotation="90" wrapText="1"/>
    </xf>
    <xf numFmtId="0" fontId="3" fillId="0" borderId="2" xfId="2" applyFont="1" applyFill="1" applyBorder="1" applyAlignment="1">
      <alignment horizontal="center" wrapText="1"/>
    </xf>
    <xf numFmtId="0" fontId="3" fillId="0" borderId="3" xfId="2" applyFont="1" applyFill="1" applyBorder="1" applyAlignment="1">
      <alignment horizontal="center" wrapText="1"/>
    </xf>
    <xf numFmtId="0" fontId="3" fillId="0" borderId="3" xfId="2" applyFont="1" applyFill="1" applyBorder="1" applyAlignment="1">
      <alignment horizontal="center" textRotation="90" wrapText="1"/>
    </xf>
    <xf numFmtId="2" fontId="3" fillId="0" borderId="1" xfId="2" applyNumberFormat="1" applyFont="1" applyFill="1" applyBorder="1" applyAlignment="1">
      <alignment horizontal="center" wrapText="1"/>
    </xf>
    <xf numFmtId="0" fontId="3" fillId="0" borderId="1" xfId="2" applyNumberFormat="1" applyFont="1" applyFill="1" applyBorder="1" applyAlignment="1">
      <alignment horizontal="center" textRotation="90" wrapText="1"/>
    </xf>
    <xf numFmtId="0" fontId="10" fillId="0" borderId="1" xfId="0" applyFont="1" applyFill="1" applyBorder="1" applyAlignment="1">
      <alignment horizontal="center" textRotation="90" wrapText="1"/>
    </xf>
    <xf numFmtId="0" fontId="10" fillId="0" borderId="1" xfId="0" applyFont="1" applyFill="1" applyBorder="1" applyAlignment="1">
      <alignment horizontal="center" textRotation="90"/>
    </xf>
    <xf numFmtId="0" fontId="11" fillId="0" borderId="1" xfId="0" applyFont="1" applyFill="1" applyBorder="1" applyAlignment="1">
      <alignment horizontal="center" textRotation="90" wrapText="1"/>
    </xf>
    <xf numFmtId="0" fontId="6" fillId="0" borderId="0" xfId="2" applyFont="1" applyFill="1" applyBorder="1" applyAlignment="1">
      <alignment vertical="top" wrapText="1"/>
    </xf>
    <xf numFmtId="0" fontId="7" fillId="0" borderId="0" xfId="0" applyFont="1" applyFill="1"/>
    <xf numFmtId="0" fontId="7" fillId="0" borderId="0" xfId="0" applyFont="1" applyFill="1" applyAlignment="1">
      <alignment horizontal="center"/>
    </xf>
    <xf numFmtId="0" fontId="3" fillId="0" borderId="0" xfId="2" applyFont="1" applyFill="1" applyBorder="1" applyAlignment="1">
      <alignment horizontal="right" vertical="top"/>
    </xf>
    <xf numFmtId="164" fontId="9" fillId="0" borderId="0" xfId="1" applyNumberFormat="1" applyFont="1" applyFill="1"/>
    <xf numFmtId="164" fontId="9" fillId="0" borderId="0" xfId="1" applyNumberFormat="1" applyFont="1" applyFill="1" applyAlignment="1">
      <alignment horizontal="center"/>
    </xf>
    <xf numFmtId="0" fontId="7" fillId="0" borderId="0" xfId="0" applyFont="1" applyFill="1" applyAlignment="1"/>
    <xf numFmtId="0" fontId="3" fillId="0" borderId="0" xfId="2" applyFont="1" applyFill="1" applyBorder="1" applyAlignment="1">
      <alignment vertical="top" wrapText="1"/>
    </xf>
    <xf numFmtId="164" fontId="7" fillId="0" borderId="0" xfId="1" applyNumberFormat="1" applyFont="1" applyFill="1"/>
    <xf numFmtId="164" fontId="7" fillId="0" borderId="0" xfId="1" applyNumberFormat="1" applyFont="1" applyFill="1" applyAlignment="1">
      <alignment horizontal="center"/>
    </xf>
    <xf numFmtId="164" fontId="5" fillId="0" borderId="0" xfId="1" applyNumberFormat="1" applyFont="1" applyFill="1"/>
    <xf numFmtId="164" fontId="5" fillId="0" borderId="0" xfId="1" applyNumberFormat="1" applyFont="1" applyFill="1" applyAlignment="1">
      <alignment horizontal="center"/>
    </xf>
    <xf numFmtId="0" fontId="9" fillId="0" borderId="0" xfId="0" applyNumberFormat="1" applyFont="1" applyFill="1"/>
    <xf numFmtId="2" fontId="4" fillId="0" borderId="0" xfId="0" applyNumberFormat="1" applyFont="1" applyFill="1" applyAlignment="1">
      <alignment horizontal="right"/>
    </xf>
    <xf numFmtId="166" fontId="5" fillId="0" borderId="0" xfId="0" applyNumberFormat="1" applyFont="1" applyFill="1" applyAlignment="1">
      <alignment horizontal="right"/>
    </xf>
    <xf numFmtId="0" fontId="6" fillId="0" borderId="0" xfId="2" applyFont="1" applyFill="1" applyBorder="1" applyAlignment="1">
      <alignment wrapText="1"/>
    </xf>
    <xf numFmtId="0" fontId="9" fillId="0" borderId="0" xfId="0" applyFont="1" applyFill="1" applyBorder="1"/>
    <xf numFmtId="0" fontId="9" fillId="0" borderId="0" xfId="0" applyNumberFormat="1" applyFont="1" applyFill="1" applyAlignment="1"/>
    <xf numFmtId="0" fontId="3" fillId="0" borderId="0" xfId="2" applyFont="1" applyFill="1" applyBorder="1" applyAlignment="1">
      <alignment horizontal="right"/>
    </xf>
    <xf numFmtId="164" fontId="9" fillId="0" borderId="0" xfId="1" applyNumberFormat="1" applyFont="1" applyFill="1" applyAlignment="1"/>
    <xf numFmtId="0" fontId="4" fillId="0" borderId="0" xfId="4" applyNumberFormat="1" applyFont="1" applyFill="1" applyAlignment="1">
      <alignment horizontal="right"/>
    </xf>
    <xf numFmtId="5" fontId="10" fillId="0" borderId="0" xfId="0" applyNumberFormat="1" applyFont="1" applyFill="1" applyAlignment="1">
      <alignment horizontal="left"/>
    </xf>
    <xf numFmtId="164" fontId="4" fillId="4" borderId="0" xfId="0" applyNumberFormat="1" applyFont="1" applyFill="1"/>
    <xf numFmtId="0" fontId="4" fillId="4" borderId="0" xfId="0" applyFont="1" applyFill="1" applyAlignment="1">
      <alignment horizontal="center"/>
    </xf>
    <xf numFmtId="0" fontId="5" fillId="4" borderId="0" xfId="0" applyFont="1" applyFill="1" applyAlignment="1">
      <alignment horizontal="center"/>
    </xf>
    <xf numFmtId="0" fontId="5" fillId="4" borderId="0" xfId="0" applyFont="1" applyFill="1" applyAlignment="1">
      <alignment horizontal="right"/>
    </xf>
    <xf numFmtId="0" fontId="5" fillId="0" borderId="0" xfId="0"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0" fontId="5"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166" fontId="4" fillId="0" borderId="0" xfId="4" applyNumberFormat="1" applyFont="1"/>
    <xf numFmtId="0" fontId="4" fillId="0" borderId="0" xfId="0" applyFont="1" applyAlignment="1">
      <alignment horizontal="center"/>
    </xf>
    <xf numFmtId="166" fontId="5" fillId="0" borderId="0" xfId="0" applyNumberFormat="1" applyFont="1" applyFill="1" applyAlignment="1"/>
    <xf numFmtId="0" fontId="5" fillId="0" borderId="0" xfId="0" applyFont="1" applyFill="1" applyAlignment="1">
      <alignment horizontal="center"/>
    </xf>
    <xf numFmtId="0" fontId="7" fillId="0" borderId="0" xfId="0" applyFont="1" applyAlignment="1">
      <alignment horizontal="left"/>
    </xf>
    <xf numFmtId="0" fontId="7" fillId="0" borderId="0" xfId="0" applyFont="1"/>
    <xf numFmtId="0" fontId="7" fillId="0" borderId="0" xfId="0" applyFont="1" applyAlignment="1">
      <alignment horizontal="center"/>
    </xf>
    <xf numFmtId="165" fontId="7" fillId="0" borderId="0" xfId="3" applyNumberFormat="1" applyFont="1" applyAlignment="1"/>
    <xf numFmtId="165" fontId="7" fillId="0" borderId="0" xfId="3" applyNumberFormat="1" applyFont="1" applyAlignment="1">
      <alignment horizontal="center"/>
    </xf>
    <xf numFmtId="164" fontId="7" fillId="0" borderId="0" xfId="0" applyNumberFormat="1" applyFont="1" applyAlignment="1"/>
    <xf numFmtId="0" fontId="7" fillId="0" borderId="0" xfId="0" applyFont="1" applyAlignment="1"/>
    <xf numFmtId="0" fontId="13" fillId="0" borderId="0" xfId="0" applyFont="1"/>
    <xf numFmtId="0" fontId="14" fillId="0" borderId="0" xfId="0" applyFont="1"/>
    <xf numFmtId="0" fontId="13" fillId="0" borderId="0" xfId="0" applyFont="1" applyAlignment="1">
      <alignment horizontal="center"/>
    </xf>
    <xf numFmtId="0" fontId="14" fillId="0" borderId="0" xfId="0" applyFont="1" applyAlignment="1">
      <alignment horizontal="left"/>
    </xf>
    <xf numFmtId="0" fontId="14" fillId="0" borderId="0" xfId="0" applyFont="1" applyAlignment="1">
      <alignment vertical="center"/>
    </xf>
    <xf numFmtId="0" fontId="9" fillId="0" borderId="0" xfId="0" applyFont="1"/>
    <xf numFmtId="165" fontId="7" fillId="0" borderId="0" xfId="3" applyNumberFormat="1" applyFont="1"/>
    <xf numFmtId="0" fontId="1" fillId="0" borderId="0" xfId="0" applyFont="1"/>
    <xf numFmtId="0" fontId="5" fillId="3" borderId="13" xfId="0" applyFont="1" applyFill="1" applyBorder="1" applyAlignment="1"/>
    <xf numFmtId="0" fontId="5" fillId="3" borderId="14" xfId="0" applyFont="1" applyFill="1" applyBorder="1" applyAlignment="1"/>
    <xf numFmtId="0" fontId="5" fillId="3" borderId="15" xfId="0" applyFont="1" applyFill="1" applyBorder="1" applyAlignment="1"/>
    <xf numFmtId="0" fontId="15" fillId="0" borderId="0" xfId="0" applyFont="1" applyFill="1" applyBorder="1" applyAlignment="1">
      <alignment horizontal="justify" vertical="center" wrapText="1"/>
    </xf>
    <xf numFmtId="0" fontId="16" fillId="0" borderId="4" xfId="0" applyFont="1" applyFill="1" applyBorder="1" applyAlignment="1">
      <alignment vertical="center" wrapText="1"/>
    </xf>
    <xf numFmtId="0" fontId="17" fillId="3" borderId="13" xfId="0" applyFont="1" applyFill="1" applyBorder="1" applyAlignment="1">
      <alignment vertical="center"/>
    </xf>
    <xf numFmtId="0" fontId="17" fillId="3" borderId="14" xfId="0" applyFont="1" applyFill="1" applyBorder="1" applyAlignment="1">
      <alignment vertical="center"/>
    </xf>
    <xf numFmtId="0" fontId="17" fillId="3" borderId="15" xfId="0" applyFont="1" applyFill="1" applyBorder="1" applyAlignment="1">
      <alignment vertical="center"/>
    </xf>
    <xf numFmtId="164" fontId="3" fillId="0" borderId="16" xfId="1" applyNumberFormat="1" applyFont="1" applyFill="1" applyBorder="1" applyAlignment="1">
      <alignment horizontal="center" wrapText="1"/>
    </xf>
    <xf numFmtId="0" fontId="1" fillId="0" borderId="8" xfId="0" applyFont="1" applyBorder="1"/>
    <xf numFmtId="164" fontId="3" fillId="0" borderId="1" xfId="1" applyNumberFormat="1" applyFont="1" applyFill="1" applyBorder="1" applyAlignment="1">
      <alignment horizontal="center" textRotation="90" wrapText="1"/>
    </xf>
    <xf numFmtId="2" fontId="4" fillId="0" borderId="0" xfId="0" applyNumberFormat="1" applyFont="1" applyFill="1" applyAlignment="1"/>
    <xf numFmtId="0" fontId="5" fillId="0" borderId="0" xfId="0" applyFont="1" applyFill="1" applyAlignment="1">
      <alignment horizontal="center"/>
    </xf>
    <xf numFmtId="0" fontId="0" fillId="4" borderId="0" xfId="0" applyFill="1" applyAlignment="1">
      <alignment horizontal="center"/>
    </xf>
    <xf numFmtId="0" fontId="10" fillId="0" borderId="0" xfId="0" applyFont="1" applyFill="1" applyAlignment="1">
      <alignment horizontal="center"/>
    </xf>
    <xf numFmtId="164" fontId="10" fillId="0" borderId="0" xfId="1" applyNumberFormat="1" applyFont="1" applyAlignment="1"/>
    <xf numFmtId="164" fontId="10" fillId="0" borderId="0" xfId="0" applyNumberFormat="1" applyFont="1" applyFill="1" applyAlignment="1">
      <alignment horizontal="right"/>
    </xf>
    <xf numFmtId="0" fontId="5" fillId="0" borderId="0" xfId="0" applyFont="1" applyFill="1" applyAlignment="1">
      <alignment horizontal="center"/>
    </xf>
    <xf numFmtId="0" fontId="3" fillId="0" borderId="1" xfId="2" applyNumberFormat="1" applyFont="1" applyFill="1" applyBorder="1" applyAlignment="1">
      <alignment horizontal="center" wrapText="1"/>
    </xf>
    <xf numFmtId="0" fontId="5" fillId="0" borderId="0" xfId="0" applyFont="1" applyFill="1" applyBorder="1"/>
    <xf numFmtId="0" fontId="5" fillId="0" borderId="8" xfId="0" applyFont="1" applyFill="1" applyBorder="1"/>
    <xf numFmtId="166" fontId="4" fillId="4" borderId="0" xfId="4" applyNumberFormat="1" applyFont="1" applyFill="1" applyAlignment="1"/>
    <xf numFmtId="166" fontId="4" fillId="4" borderId="0" xfId="4" applyNumberFormat="1" applyFont="1" applyFill="1" applyAlignment="1">
      <alignment horizontal="right"/>
    </xf>
    <xf numFmtId="164" fontId="5" fillId="0" borderId="0" xfId="0" applyNumberFormat="1" applyFont="1" applyBorder="1"/>
    <xf numFmtId="166" fontId="4" fillId="4" borderId="0" xfId="4" applyNumberFormat="1" applyFont="1" applyFill="1" applyAlignment="1">
      <alignment horizontal="center"/>
    </xf>
    <xf numFmtId="0" fontId="5" fillId="0" borderId="0" xfId="0" applyFont="1" applyFill="1" applyAlignment="1">
      <alignment horizontal="center"/>
    </xf>
    <xf numFmtId="0" fontId="5" fillId="4" borderId="0" xfId="0" applyFont="1" applyFill="1" applyAlignment="1">
      <alignment horizontal="center"/>
    </xf>
    <xf numFmtId="0" fontId="15" fillId="6" borderId="0" xfId="0" applyFont="1" applyFill="1" applyBorder="1" applyAlignment="1">
      <alignment horizontal="left" vertical="top"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16" fillId="0" borderId="0" xfId="0" applyFont="1" applyFill="1" applyBorder="1" applyAlignment="1"/>
    <xf numFmtId="2" fontId="4" fillId="0" borderId="0" xfId="0" applyNumberFormat="1" applyFont="1" applyFill="1" applyAlignment="1">
      <alignment horizontal="center"/>
    </xf>
    <xf numFmtId="0" fontId="10" fillId="0" borderId="0" xfId="0" applyFont="1" applyFill="1" applyAlignment="1">
      <alignment horizontal="center"/>
    </xf>
    <xf numFmtId="0" fontId="10" fillId="0" borderId="0" xfId="0" applyFont="1" applyFill="1" applyAlignment="1">
      <alignment horizontal="right"/>
    </xf>
    <xf numFmtId="164" fontId="10" fillId="0" borderId="0" xfId="0" applyNumberFormat="1" applyFont="1" applyFill="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392430</xdr:colOff>
      <xdr:row>0</xdr:row>
      <xdr:rowOff>19050</xdr:rowOff>
    </xdr:from>
    <xdr:to>
      <xdr:col>1</xdr:col>
      <xdr:colOff>1566408</xdr:colOff>
      <xdr:row>5</xdr:row>
      <xdr:rowOff>9525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30580" y="19050"/>
          <a:ext cx="1173978" cy="1038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12"/>
  <sheetViews>
    <sheetView tabSelected="1" zoomScale="60" zoomScaleNormal="60" zoomScaleSheetLayoutView="80" workbookViewId="0">
      <selection activeCell="A9" sqref="A9:B9"/>
    </sheetView>
  </sheetViews>
  <sheetFormatPr defaultColWidth="9.140625" defaultRowHeight="12.75" x14ac:dyDescent="0.2"/>
  <cols>
    <col min="1" max="1" width="7.42578125" style="9" customWidth="1"/>
    <col min="2" max="2" width="24.7109375" style="9" customWidth="1"/>
    <col min="3" max="3" width="22.85546875" style="9" customWidth="1"/>
    <col min="4" max="4" width="12.28515625" style="9" customWidth="1"/>
    <col min="5" max="5" width="3.28515625" style="9" customWidth="1"/>
    <col min="6" max="6" width="7.7109375" style="9" customWidth="1"/>
    <col min="7" max="7" width="12" style="9" customWidth="1"/>
    <col min="8" max="8" width="3.42578125" style="63" customWidth="1"/>
    <col min="9" max="9" width="5.85546875" style="9" customWidth="1"/>
    <col min="10" max="12" width="3.140625" style="63" customWidth="1"/>
    <col min="13" max="13" width="6.85546875" style="9" customWidth="1"/>
    <col min="14" max="14" width="4.28515625" style="9" customWidth="1"/>
    <col min="15" max="15" width="3.7109375" style="9" customWidth="1"/>
    <col min="16" max="16" width="4.5703125" style="9" customWidth="1"/>
    <col min="17" max="17" width="7" style="9" customWidth="1"/>
    <col min="18" max="18" width="13.5703125" style="83" customWidth="1"/>
    <col min="19" max="20" width="2.42578125" style="84" customWidth="1"/>
    <col min="21" max="21" width="14.42578125" style="9" customWidth="1"/>
    <col min="22" max="22" width="14.7109375" style="9" customWidth="1"/>
    <col min="23" max="23" width="5.28515625" style="63" customWidth="1"/>
    <col min="24" max="24" width="2.42578125" style="63" customWidth="1"/>
    <col min="25" max="25" width="3.7109375" style="63" customWidth="1"/>
    <col min="26" max="27" width="2.28515625" style="63" customWidth="1"/>
    <col min="28" max="29" width="2.42578125" style="63" customWidth="1"/>
    <col min="30" max="30" width="5.5703125" style="63" customWidth="1"/>
    <col min="31" max="31" width="6.140625" style="63" customWidth="1"/>
    <col min="32" max="32" width="6.140625" style="47" customWidth="1"/>
    <col min="33" max="33" width="8" style="47" customWidth="1"/>
    <col min="34" max="34" width="9.42578125" style="99" customWidth="1"/>
    <col min="35" max="35" width="3.5703125" style="47" customWidth="1"/>
    <col min="36" max="36" width="5.140625" style="47" customWidth="1"/>
    <col min="37" max="37" width="7.5703125" style="9" customWidth="1"/>
    <col min="38" max="16384" width="9.140625" style="9"/>
  </cols>
  <sheetData>
    <row r="1" spans="1:108" s="110" customFormat="1" ht="15" x14ac:dyDescent="0.25">
      <c r="A1" s="109"/>
      <c r="E1" s="111"/>
      <c r="F1" s="111"/>
      <c r="H1" s="111"/>
      <c r="J1" s="111"/>
      <c r="K1" s="111"/>
      <c r="L1" s="111"/>
      <c r="R1" s="112"/>
      <c r="S1" s="113"/>
      <c r="T1" s="112"/>
      <c r="U1" s="114"/>
      <c r="V1" s="115"/>
      <c r="W1" s="111"/>
      <c r="X1" s="111"/>
      <c r="Y1" s="111"/>
      <c r="Z1" s="111"/>
      <c r="AA1" s="111"/>
      <c r="AB1" s="111"/>
      <c r="AC1" s="111"/>
      <c r="AD1" s="111"/>
      <c r="AE1" s="111"/>
      <c r="AF1" s="111"/>
      <c r="AG1" s="111"/>
      <c r="AH1" s="111"/>
      <c r="AI1" s="111"/>
      <c r="AJ1" s="111"/>
      <c r="AK1" s="111"/>
      <c r="AL1" s="111"/>
      <c r="AM1" s="111"/>
      <c r="AN1" s="111"/>
      <c r="AO1" s="111"/>
      <c r="AP1" s="116"/>
      <c r="AQ1" s="116"/>
      <c r="AR1" s="116"/>
      <c r="AW1" s="74"/>
      <c r="AX1" s="74"/>
    </row>
    <row r="2" spans="1:108" s="110" customFormat="1" ht="21" customHeight="1" x14ac:dyDescent="0.35">
      <c r="A2" s="109"/>
      <c r="C2" s="117" t="s">
        <v>18</v>
      </c>
      <c r="E2" s="111"/>
      <c r="F2" s="111"/>
      <c r="H2" s="111"/>
      <c r="J2" s="111"/>
      <c r="K2" s="111"/>
      <c r="L2" s="111"/>
      <c r="R2" s="116"/>
      <c r="S2" s="116"/>
      <c r="T2" s="116"/>
      <c r="U2" s="116"/>
      <c r="V2" s="116"/>
      <c r="W2" s="116"/>
      <c r="X2" s="116"/>
      <c r="Y2" s="116"/>
      <c r="Z2" s="116"/>
      <c r="AA2" s="116"/>
      <c r="AB2" s="116"/>
      <c r="AC2" s="116"/>
      <c r="AD2" s="116"/>
      <c r="AE2" s="116"/>
      <c r="AF2" s="116"/>
      <c r="AG2" s="118"/>
      <c r="AH2" s="116"/>
      <c r="AI2" s="116"/>
      <c r="AJ2" s="118"/>
      <c r="AK2" s="118"/>
      <c r="AL2" s="118"/>
      <c r="AM2" s="118"/>
      <c r="AN2" s="118"/>
      <c r="AO2" s="111"/>
      <c r="AP2" s="116"/>
      <c r="AQ2" s="116"/>
      <c r="AR2" s="116"/>
      <c r="AW2" s="74"/>
      <c r="AX2" s="74"/>
    </row>
    <row r="3" spans="1:108" s="110" customFormat="1" ht="20.25" customHeight="1" x14ac:dyDescent="0.35">
      <c r="A3" s="109"/>
      <c r="C3" s="119" t="s">
        <v>55</v>
      </c>
      <c r="E3" s="111"/>
      <c r="F3" s="111"/>
      <c r="H3" s="111"/>
      <c r="J3" s="111"/>
      <c r="K3" s="111"/>
      <c r="L3" s="111"/>
      <c r="R3" s="116"/>
      <c r="S3" s="116"/>
      <c r="T3" s="116"/>
      <c r="U3" s="116"/>
      <c r="V3" s="116"/>
      <c r="W3" s="116"/>
      <c r="X3" s="116"/>
      <c r="Y3" s="116"/>
      <c r="Z3" s="116"/>
      <c r="AA3" s="116"/>
      <c r="AB3" s="116"/>
      <c r="AC3" s="116"/>
      <c r="AD3" s="116"/>
      <c r="AE3" s="116"/>
      <c r="AF3" s="116"/>
      <c r="AG3" s="118"/>
      <c r="AH3" s="116"/>
      <c r="AI3" s="116"/>
      <c r="AJ3" s="118"/>
      <c r="AK3" s="118"/>
      <c r="AL3" s="118"/>
      <c r="AM3" s="118"/>
      <c r="AN3" s="118"/>
      <c r="AO3" s="111"/>
      <c r="AP3" s="116"/>
      <c r="AQ3" s="116"/>
      <c r="AR3" s="116"/>
      <c r="AS3" s="116"/>
      <c r="AT3" s="116"/>
      <c r="AU3" s="116"/>
      <c r="AV3" s="116"/>
      <c r="AW3" s="116"/>
      <c r="AX3" s="116"/>
      <c r="AY3" s="116"/>
      <c r="AZ3" s="116"/>
    </row>
    <row r="4" spans="1:108" s="110" customFormat="1" ht="23.45" customHeight="1" x14ac:dyDescent="0.25">
      <c r="A4" s="109"/>
      <c r="C4" s="120" t="s">
        <v>569</v>
      </c>
      <c r="E4" s="111"/>
      <c r="F4" s="111"/>
      <c r="H4" s="111"/>
      <c r="J4" s="111"/>
      <c r="K4" s="111"/>
      <c r="L4" s="111"/>
      <c r="R4" s="116"/>
      <c r="S4" s="116"/>
      <c r="T4" s="116"/>
      <c r="U4" s="116"/>
      <c r="V4" s="116"/>
      <c r="W4" s="116"/>
      <c r="X4" s="116"/>
      <c r="Y4" s="116"/>
      <c r="Z4" s="116"/>
      <c r="AA4" s="116"/>
      <c r="AB4" s="116"/>
      <c r="AC4" s="116"/>
      <c r="AD4" s="116"/>
      <c r="AE4" s="116"/>
      <c r="AF4" s="116"/>
      <c r="AG4" s="118"/>
      <c r="AH4" s="116"/>
      <c r="AI4" s="116"/>
      <c r="AJ4" s="118"/>
      <c r="AK4" s="118"/>
      <c r="AL4" s="118"/>
      <c r="AM4" s="118"/>
      <c r="AN4" s="118"/>
      <c r="AO4" s="111"/>
      <c r="AP4" s="116"/>
      <c r="AQ4" s="116"/>
      <c r="AR4" s="116"/>
      <c r="AS4" s="116"/>
      <c r="AT4" s="116"/>
      <c r="AU4" s="116"/>
      <c r="AV4" s="116"/>
      <c r="AW4" s="116"/>
      <c r="AX4" s="116"/>
      <c r="AY4" s="116"/>
      <c r="AZ4" s="116"/>
    </row>
    <row r="5" spans="1:108" s="110" customFormat="1" ht="4.5" customHeight="1" thickBot="1" x14ac:dyDescent="0.3">
      <c r="A5" s="109"/>
      <c r="C5" s="121"/>
      <c r="E5" s="111"/>
      <c r="F5" s="111"/>
      <c r="H5" s="111"/>
      <c r="J5" s="111"/>
      <c r="K5" s="111"/>
      <c r="L5" s="111"/>
      <c r="R5" s="122"/>
      <c r="S5" s="113"/>
      <c r="T5" s="122"/>
      <c r="U5" s="116"/>
      <c r="V5" s="116"/>
      <c r="W5" s="116"/>
      <c r="X5" s="116"/>
      <c r="Y5" s="116"/>
      <c r="Z5" s="116"/>
      <c r="AA5" s="116"/>
      <c r="AB5" s="116"/>
      <c r="AC5" s="116"/>
      <c r="AD5" s="116"/>
      <c r="AE5" s="116"/>
      <c r="AF5" s="116"/>
      <c r="AG5" s="118"/>
      <c r="AH5" s="116"/>
      <c r="AI5" s="116"/>
      <c r="AJ5" s="118"/>
      <c r="AK5" s="118"/>
      <c r="AL5" s="118"/>
      <c r="AM5" s="118"/>
      <c r="AN5" s="118"/>
      <c r="AO5" s="118"/>
      <c r="AP5" s="116"/>
      <c r="AQ5" s="116"/>
      <c r="AR5" s="116"/>
      <c r="AS5" s="116"/>
      <c r="AT5" s="116"/>
      <c r="AU5" s="116"/>
      <c r="AV5" s="116"/>
      <c r="AW5" s="116"/>
      <c r="AX5" s="116"/>
      <c r="AY5" s="116"/>
      <c r="AZ5" s="116"/>
      <c r="BA5" s="116"/>
    </row>
    <row r="6" spans="1:108" s="4" customFormat="1" ht="16.149999999999999" customHeight="1" x14ac:dyDescent="0.25">
      <c r="A6" s="151" t="s">
        <v>570</v>
      </c>
      <c r="B6" s="151"/>
      <c r="C6" s="151"/>
      <c r="D6" s="151"/>
      <c r="E6" s="151"/>
      <c r="F6" s="151"/>
      <c r="G6" s="151"/>
      <c r="H6" s="151"/>
      <c r="I6" s="151"/>
      <c r="J6" s="152" t="s">
        <v>571</v>
      </c>
      <c r="K6" s="153"/>
      <c r="L6" s="153"/>
      <c r="M6" s="153"/>
      <c r="N6" s="153"/>
      <c r="O6" s="153"/>
      <c r="P6" s="153"/>
      <c r="Q6" s="158" t="s">
        <v>572</v>
      </c>
      <c r="R6" s="159"/>
      <c r="S6" s="123"/>
      <c r="T6" s="123"/>
      <c r="W6" s="123"/>
      <c r="X6" s="123"/>
      <c r="Y6" s="123"/>
      <c r="Z6" s="123"/>
      <c r="AA6" s="123"/>
      <c r="AB6" s="123"/>
      <c r="AC6" s="123"/>
      <c r="AD6" s="123"/>
      <c r="AE6" s="123"/>
      <c r="AF6" s="123"/>
      <c r="AG6" s="123"/>
      <c r="AH6" s="123"/>
      <c r="AI6" s="123"/>
      <c r="AJ6" s="123"/>
      <c r="AK6" s="123"/>
      <c r="AL6" s="123"/>
      <c r="AM6" s="123"/>
      <c r="AN6" s="123"/>
      <c r="AO6" s="123"/>
      <c r="AP6" s="123"/>
      <c r="AQ6" s="123"/>
      <c r="AR6" s="123"/>
    </row>
    <row r="7" spans="1:108" s="4" customFormat="1" ht="15" customHeight="1" thickBot="1" x14ac:dyDescent="0.3">
      <c r="A7" s="151"/>
      <c r="B7" s="151"/>
      <c r="C7" s="151"/>
      <c r="D7" s="151"/>
      <c r="E7" s="151"/>
      <c r="F7" s="151"/>
      <c r="G7" s="151"/>
      <c r="H7" s="151"/>
      <c r="I7" s="151"/>
      <c r="J7" s="154"/>
      <c r="K7" s="155"/>
      <c r="L7" s="155"/>
      <c r="M7" s="155"/>
      <c r="N7" s="155"/>
      <c r="O7" s="155"/>
      <c r="P7" s="155"/>
      <c r="Q7" s="160"/>
      <c r="R7" s="161"/>
      <c r="S7" s="123"/>
      <c r="T7" s="123"/>
      <c r="AC7" s="123"/>
      <c r="AD7" s="123"/>
      <c r="AE7" s="123"/>
      <c r="AF7" s="123"/>
      <c r="AG7" s="123"/>
      <c r="AH7" s="123"/>
      <c r="AI7" s="123"/>
      <c r="AJ7" s="123"/>
      <c r="AK7" s="123"/>
      <c r="AL7" s="123"/>
      <c r="AM7" s="123"/>
      <c r="AN7" s="123"/>
      <c r="AO7" s="123"/>
      <c r="AP7" s="123"/>
      <c r="AQ7" s="123"/>
      <c r="AR7" s="123"/>
    </row>
    <row r="8" spans="1:108" s="4" customFormat="1" ht="24.6" customHeight="1" thickBot="1" x14ac:dyDescent="0.3">
      <c r="A8" s="151"/>
      <c r="B8" s="151"/>
      <c r="C8" s="151"/>
      <c r="D8" s="151"/>
      <c r="E8" s="151"/>
      <c r="F8" s="151"/>
      <c r="G8" s="151"/>
      <c r="H8" s="151"/>
      <c r="I8" s="151"/>
      <c r="J8" s="154"/>
      <c r="K8" s="155"/>
      <c r="L8" s="155"/>
      <c r="M8" s="155"/>
      <c r="N8" s="155"/>
      <c r="O8" s="155"/>
      <c r="P8" s="155"/>
      <c r="Q8" s="160"/>
      <c r="R8" s="161"/>
      <c r="S8" s="123"/>
      <c r="T8" s="123"/>
      <c r="U8" s="124" t="s">
        <v>573</v>
      </c>
      <c r="V8" s="125"/>
      <c r="W8" s="125"/>
      <c r="X8" s="125"/>
      <c r="Y8" s="125"/>
      <c r="Z8" s="125"/>
      <c r="AA8" s="125"/>
      <c r="AB8" s="125"/>
      <c r="AC8" s="125"/>
      <c r="AD8" s="125"/>
      <c r="AE8" s="125"/>
      <c r="AF8" s="125"/>
      <c r="AG8" s="125"/>
      <c r="AH8" s="126"/>
      <c r="AI8" s="123"/>
      <c r="AJ8" s="123"/>
      <c r="AK8" s="123"/>
      <c r="AL8" s="123"/>
      <c r="AM8" s="123"/>
      <c r="AN8" s="123"/>
      <c r="AO8" s="123"/>
      <c r="AP8" s="123"/>
      <c r="AQ8" s="123"/>
      <c r="AR8" s="123"/>
    </row>
    <row r="9" spans="1:108" ht="16.5" customHeight="1" thickBot="1" x14ac:dyDescent="0.3">
      <c r="A9" s="164" t="s">
        <v>590</v>
      </c>
      <c r="B9" s="164"/>
      <c r="C9" s="127"/>
      <c r="D9" s="127"/>
      <c r="E9" s="128"/>
      <c r="F9" s="128"/>
      <c r="G9" s="128"/>
      <c r="H9" s="128"/>
      <c r="I9" s="128"/>
      <c r="J9" s="156"/>
      <c r="K9" s="157"/>
      <c r="L9" s="157"/>
      <c r="M9" s="157"/>
      <c r="N9" s="157"/>
      <c r="O9" s="157"/>
      <c r="P9" s="157"/>
      <c r="Q9" s="162"/>
      <c r="R9" s="163"/>
      <c r="S9" s="133"/>
      <c r="T9" s="123"/>
      <c r="U9" s="129" t="s">
        <v>574</v>
      </c>
      <c r="V9" s="130"/>
      <c r="W9" s="130"/>
      <c r="X9" s="130"/>
      <c r="Y9" s="130"/>
      <c r="Z9" s="130"/>
      <c r="AA9" s="130"/>
      <c r="AB9" s="130"/>
      <c r="AC9" s="130"/>
      <c r="AD9" s="130"/>
      <c r="AE9" s="130"/>
      <c r="AF9" s="130"/>
      <c r="AG9" s="130"/>
      <c r="AH9" s="131"/>
      <c r="AI9" s="144"/>
      <c r="AJ9" s="143"/>
      <c r="AK9"/>
      <c r="AL9"/>
      <c r="AM9"/>
      <c r="AN9"/>
    </row>
    <row r="10" spans="1:108" s="10" customFormat="1" ht="79.150000000000006" customHeight="1" x14ac:dyDescent="0.25">
      <c r="A10" s="64" t="s">
        <v>0</v>
      </c>
      <c r="B10" s="65" t="s">
        <v>2</v>
      </c>
      <c r="C10" s="66" t="s">
        <v>10</v>
      </c>
      <c r="D10" s="66" t="s">
        <v>1</v>
      </c>
      <c r="E10" s="67" t="s">
        <v>11</v>
      </c>
      <c r="F10" s="66" t="s">
        <v>12</v>
      </c>
      <c r="G10" s="66" t="s">
        <v>3</v>
      </c>
      <c r="H10" s="67" t="s">
        <v>4</v>
      </c>
      <c r="I10" s="67" t="s">
        <v>13</v>
      </c>
      <c r="J10" s="67" t="s">
        <v>9</v>
      </c>
      <c r="K10" s="67" t="s">
        <v>8</v>
      </c>
      <c r="L10" s="67" t="s">
        <v>7</v>
      </c>
      <c r="M10" s="67" t="s">
        <v>22</v>
      </c>
      <c r="N10" s="67" t="s">
        <v>14</v>
      </c>
      <c r="O10" s="67" t="s">
        <v>15</v>
      </c>
      <c r="P10" s="67" t="s">
        <v>5</v>
      </c>
      <c r="Q10" s="67" t="s">
        <v>266</v>
      </c>
      <c r="R10" s="132" t="s">
        <v>6</v>
      </c>
      <c r="S10" s="64" t="s">
        <v>310</v>
      </c>
      <c r="T10" s="134" t="s">
        <v>311</v>
      </c>
      <c r="U10" s="65" t="s">
        <v>281</v>
      </c>
      <c r="V10" s="68" t="s">
        <v>17</v>
      </c>
      <c r="W10" s="69" t="s">
        <v>16</v>
      </c>
      <c r="X10" s="70" t="s">
        <v>56</v>
      </c>
      <c r="Y10" s="70" t="s">
        <v>25</v>
      </c>
      <c r="Z10" s="70" t="s">
        <v>26</v>
      </c>
      <c r="AA10" s="70" t="s">
        <v>27</v>
      </c>
      <c r="AB10" s="70" t="s">
        <v>28</v>
      </c>
      <c r="AC10" s="70" t="s">
        <v>29</v>
      </c>
      <c r="AD10" s="70" t="s">
        <v>476</v>
      </c>
      <c r="AE10" s="70" t="s">
        <v>478</v>
      </c>
      <c r="AF10" s="70" t="s">
        <v>479</v>
      </c>
      <c r="AG10" s="71" t="s">
        <v>480</v>
      </c>
      <c r="AH10" s="142" t="s">
        <v>468</v>
      </c>
      <c r="AI10" s="72" t="s">
        <v>551</v>
      </c>
      <c r="AJ10" s="72" t="s">
        <v>552</v>
      </c>
      <c r="AK10"/>
      <c r="AL10"/>
      <c r="AM10"/>
      <c r="AN10"/>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row>
    <row r="11" spans="1:108" s="10" customFormat="1" ht="12.75" customHeight="1" x14ac:dyDescent="0.2">
      <c r="A11" s="21" t="s">
        <v>19</v>
      </c>
      <c r="B11" s="6"/>
      <c r="C11" s="13"/>
      <c r="D11" s="6"/>
      <c r="E11" s="5"/>
      <c r="F11" s="6"/>
      <c r="G11" s="7"/>
      <c r="H11" s="5"/>
      <c r="I11" s="5"/>
      <c r="J11" s="5"/>
      <c r="K11" s="5"/>
      <c r="L11" s="5"/>
      <c r="M11" s="5"/>
      <c r="N11" s="5"/>
      <c r="O11" s="5"/>
      <c r="P11" s="5"/>
      <c r="Q11" s="5"/>
      <c r="R11" s="16"/>
      <c r="S11" s="16"/>
      <c r="T11" s="16"/>
      <c r="U11" s="6"/>
      <c r="V11" s="8"/>
      <c r="W11" s="63"/>
      <c r="X11" s="63"/>
      <c r="Y11" s="63"/>
      <c r="Z11" s="63"/>
      <c r="AA11" s="63"/>
      <c r="AB11" s="63"/>
      <c r="AC11" s="63"/>
      <c r="AD11" s="63"/>
      <c r="AE11" s="63"/>
      <c r="AF11" s="47"/>
      <c r="AG11" s="47"/>
      <c r="AH11" s="101"/>
      <c r="AI11" s="47"/>
      <c r="AJ11" s="47"/>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31" customFormat="1" x14ac:dyDescent="0.2">
      <c r="A12" s="24">
        <v>19204</v>
      </c>
      <c r="B12" s="31" t="s">
        <v>76</v>
      </c>
      <c r="C12" s="31" t="s">
        <v>296</v>
      </c>
      <c r="D12" s="32" t="s">
        <v>77</v>
      </c>
      <c r="E12" s="30"/>
      <c r="F12" s="30">
        <v>78390</v>
      </c>
      <c r="G12" s="31" t="s">
        <v>78</v>
      </c>
      <c r="H12" s="30">
        <v>10</v>
      </c>
      <c r="I12" s="31" t="s">
        <v>59</v>
      </c>
      <c r="J12" s="30" t="s">
        <v>60</v>
      </c>
      <c r="K12" s="30"/>
      <c r="L12" s="30"/>
      <c r="M12" s="31" t="s">
        <v>264</v>
      </c>
      <c r="N12" s="31">
        <v>72</v>
      </c>
      <c r="O12" s="31">
        <v>0</v>
      </c>
      <c r="P12" s="31">
        <v>72</v>
      </c>
      <c r="Q12" s="31" t="s">
        <v>64</v>
      </c>
      <c r="R12" s="33">
        <v>1090000</v>
      </c>
      <c r="S12" s="30"/>
      <c r="T12" s="30"/>
      <c r="U12" s="31" t="s">
        <v>297</v>
      </c>
      <c r="V12" s="31">
        <v>48409010800</v>
      </c>
      <c r="W12" s="30">
        <v>116</v>
      </c>
      <c r="X12" s="63">
        <v>5</v>
      </c>
      <c r="Y12" s="63">
        <v>17</v>
      </c>
      <c r="Z12" s="63">
        <v>4</v>
      </c>
      <c r="AA12" s="63">
        <v>8</v>
      </c>
      <c r="AB12" s="63">
        <v>4</v>
      </c>
      <c r="AC12" s="63">
        <v>7</v>
      </c>
      <c r="AD12" s="63">
        <f t="shared" ref="AD12:AD21" si="0">SUM(W12:AC12)</f>
        <v>161</v>
      </c>
      <c r="AE12" s="59"/>
      <c r="AF12" s="47"/>
      <c r="AG12" s="59"/>
      <c r="AH12" s="100" t="s">
        <v>586</v>
      </c>
      <c r="AI12" s="47" t="s">
        <v>554</v>
      </c>
      <c r="AJ12" s="47" t="s">
        <v>554</v>
      </c>
    </row>
    <row r="13" spans="1:108" s="31" customFormat="1" x14ac:dyDescent="0.2">
      <c r="A13" s="24">
        <v>19077</v>
      </c>
      <c r="B13" s="31" t="s">
        <v>298</v>
      </c>
      <c r="C13" s="31" t="s">
        <v>299</v>
      </c>
      <c r="D13" s="32" t="s">
        <v>69</v>
      </c>
      <c r="E13" s="30"/>
      <c r="F13" s="30">
        <v>77087</v>
      </c>
      <c r="G13" s="31" t="s">
        <v>70</v>
      </c>
      <c r="H13" s="30">
        <v>6</v>
      </c>
      <c r="I13" s="31" t="s">
        <v>68</v>
      </c>
      <c r="J13" s="30" t="s">
        <v>60</v>
      </c>
      <c r="K13" s="30"/>
      <c r="L13" s="30" t="s">
        <v>60</v>
      </c>
      <c r="M13" s="31" t="s">
        <v>264</v>
      </c>
      <c r="N13" s="31">
        <v>200</v>
      </c>
      <c r="O13" s="31">
        <v>0</v>
      </c>
      <c r="P13" s="31">
        <v>200</v>
      </c>
      <c r="Q13" s="31" t="s">
        <v>61</v>
      </c>
      <c r="R13" s="33">
        <v>1941000</v>
      </c>
      <c r="S13" s="30"/>
      <c r="T13" s="30" t="s">
        <v>60</v>
      </c>
      <c r="U13" s="31" t="s">
        <v>300</v>
      </c>
      <c r="V13" s="31">
        <v>48201332600</v>
      </c>
      <c r="W13" s="30">
        <v>113</v>
      </c>
      <c r="X13" s="63">
        <v>5</v>
      </c>
      <c r="Y13" s="63">
        <v>17</v>
      </c>
      <c r="Z13" s="63">
        <v>4</v>
      </c>
      <c r="AA13" s="63">
        <v>8</v>
      </c>
      <c r="AB13" s="63">
        <v>4</v>
      </c>
      <c r="AC13" s="63">
        <v>7</v>
      </c>
      <c r="AD13" s="63">
        <f t="shared" si="0"/>
        <v>158</v>
      </c>
      <c r="AE13" s="63"/>
      <c r="AF13" s="47"/>
      <c r="AG13" s="47"/>
      <c r="AH13" s="100" t="s">
        <v>586</v>
      </c>
      <c r="AI13" s="47" t="s">
        <v>554</v>
      </c>
      <c r="AJ13" s="47" t="s">
        <v>554</v>
      </c>
    </row>
    <row r="14" spans="1:108" s="31" customFormat="1" x14ac:dyDescent="0.2">
      <c r="A14" s="24">
        <v>19024</v>
      </c>
      <c r="B14" s="31" t="s">
        <v>57</v>
      </c>
      <c r="C14" s="31" t="s">
        <v>303</v>
      </c>
      <c r="D14" s="32" t="s">
        <v>58</v>
      </c>
      <c r="E14" s="30"/>
      <c r="F14" s="30">
        <v>77488</v>
      </c>
      <c r="G14" s="31" t="s">
        <v>58</v>
      </c>
      <c r="H14" s="30">
        <v>3</v>
      </c>
      <c r="I14" s="31" t="s">
        <v>59</v>
      </c>
      <c r="J14" s="30" t="s">
        <v>60</v>
      </c>
      <c r="K14" s="30"/>
      <c r="L14" s="30"/>
      <c r="M14" s="31" t="s">
        <v>264</v>
      </c>
      <c r="N14" s="31">
        <v>39</v>
      </c>
      <c r="O14" s="31">
        <v>1</v>
      </c>
      <c r="P14" s="31">
        <v>40</v>
      </c>
      <c r="Q14" s="31" t="s">
        <v>61</v>
      </c>
      <c r="R14" s="33">
        <v>409738</v>
      </c>
      <c r="S14" s="30"/>
      <c r="T14" s="30"/>
      <c r="U14" s="31" t="s">
        <v>287</v>
      </c>
      <c r="V14" s="31">
        <v>48481740500</v>
      </c>
      <c r="W14" s="30">
        <v>111</v>
      </c>
      <c r="X14" s="63">
        <v>5</v>
      </c>
      <c r="Y14" s="63">
        <v>17</v>
      </c>
      <c r="Z14" s="63">
        <v>8</v>
      </c>
      <c r="AA14" s="63">
        <v>8</v>
      </c>
      <c r="AB14" s="63">
        <v>0</v>
      </c>
      <c r="AC14" s="63">
        <v>7</v>
      </c>
      <c r="AD14" s="63">
        <f t="shared" si="0"/>
        <v>156</v>
      </c>
      <c r="AE14" s="63"/>
      <c r="AF14" s="47"/>
      <c r="AG14" s="47"/>
      <c r="AH14" s="100" t="s">
        <v>586</v>
      </c>
      <c r="AI14" s="47" t="s">
        <v>554</v>
      </c>
      <c r="AJ14" s="47" t="s">
        <v>554</v>
      </c>
    </row>
    <row r="15" spans="1:108" s="31" customFormat="1" x14ac:dyDescent="0.2">
      <c r="A15" s="24">
        <v>19051</v>
      </c>
      <c r="B15" s="31" t="s">
        <v>65</v>
      </c>
      <c r="C15" s="31" t="s">
        <v>306</v>
      </c>
      <c r="D15" s="32" t="s">
        <v>66</v>
      </c>
      <c r="E15" s="30"/>
      <c r="F15" s="30">
        <v>78405</v>
      </c>
      <c r="G15" s="31" t="s">
        <v>67</v>
      </c>
      <c r="H15" s="30">
        <v>10</v>
      </c>
      <c r="I15" s="31" t="s">
        <v>68</v>
      </c>
      <c r="J15" s="30" t="s">
        <v>60</v>
      </c>
      <c r="K15" s="30"/>
      <c r="L15" s="30" t="s">
        <v>60</v>
      </c>
      <c r="M15" s="31" t="s">
        <v>265</v>
      </c>
      <c r="N15" s="31">
        <v>99</v>
      </c>
      <c r="O15" s="31">
        <v>0</v>
      </c>
      <c r="P15" s="31">
        <v>99</v>
      </c>
      <c r="Q15" s="31" t="s">
        <v>64</v>
      </c>
      <c r="R15" s="33">
        <v>1600000</v>
      </c>
      <c r="S15" s="30" t="s">
        <v>60</v>
      </c>
      <c r="T15" s="30" t="s">
        <v>60</v>
      </c>
      <c r="U15" s="31" t="s">
        <v>307</v>
      </c>
      <c r="V15" s="31">
        <v>48355000800</v>
      </c>
      <c r="W15" s="30">
        <v>110</v>
      </c>
      <c r="X15" s="63">
        <v>5</v>
      </c>
      <c r="Y15" s="63">
        <v>17</v>
      </c>
      <c r="Z15" s="63">
        <v>8</v>
      </c>
      <c r="AA15" s="63">
        <v>8</v>
      </c>
      <c r="AB15" s="63">
        <v>0</v>
      </c>
      <c r="AC15" s="63">
        <v>7</v>
      </c>
      <c r="AD15" s="63">
        <f t="shared" si="0"/>
        <v>155</v>
      </c>
      <c r="AE15" s="63"/>
      <c r="AF15" s="47"/>
      <c r="AG15" s="47"/>
      <c r="AH15" s="100" t="s">
        <v>586</v>
      </c>
      <c r="AI15" s="47" t="s">
        <v>554</v>
      </c>
      <c r="AJ15" s="47" t="s">
        <v>554</v>
      </c>
    </row>
    <row r="16" spans="1:108" s="31" customFormat="1" x14ac:dyDescent="0.2">
      <c r="A16" s="24">
        <v>19086</v>
      </c>
      <c r="B16" s="31" t="s">
        <v>285</v>
      </c>
      <c r="C16" s="31" t="s">
        <v>286</v>
      </c>
      <c r="D16" s="32" t="s">
        <v>71</v>
      </c>
      <c r="E16" s="30"/>
      <c r="F16" s="30">
        <v>78664</v>
      </c>
      <c r="G16" s="31" t="s">
        <v>72</v>
      </c>
      <c r="H16" s="30">
        <v>7</v>
      </c>
      <c r="I16" s="31" t="s">
        <v>68</v>
      </c>
      <c r="J16" s="30" t="s">
        <v>60</v>
      </c>
      <c r="K16" s="30"/>
      <c r="L16" s="30"/>
      <c r="M16" s="31" t="s">
        <v>264</v>
      </c>
      <c r="N16" s="31">
        <v>68</v>
      </c>
      <c r="O16" s="31">
        <v>0</v>
      </c>
      <c r="P16" s="31">
        <v>68</v>
      </c>
      <c r="Q16" s="31" t="s">
        <v>61</v>
      </c>
      <c r="R16" s="33">
        <v>659669</v>
      </c>
      <c r="S16" s="30"/>
      <c r="T16" s="30"/>
      <c r="U16" s="31" t="s">
        <v>287</v>
      </c>
      <c r="V16" s="31">
        <v>48491020704</v>
      </c>
      <c r="W16" s="30">
        <v>120</v>
      </c>
      <c r="X16" s="63">
        <v>0</v>
      </c>
      <c r="Y16" s="63">
        <v>17</v>
      </c>
      <c r="Z16" s="63">
        <v>8</v>
      </c>
      <c r="AA16" s="63">
        <v>8</v>
      </c>
      <c r="AB16" s="63">
        <v>0</v>
      </c>
      <c r="AC16" s="63">
        <v>0</v>
      </c>
      <c r="AD16" s="63">
        <f>SUM(W16:AC16)</f>
        <v>153</v>
      </c>
      <c r="AE16" s="63"/>
      <c r="AF16" s="47"/>
      <c r="AG16" s="47"/>
      <c r="AH16" s="100" t="s">
        <v>586</v>
      </c>
      <c r="AI16" s="50" t="s">
        <v>554</v>
      </c>
      <c r="AJ16" s="50" t="s">
        <v>554</v>
      </c>
    </row>
    <row r="17" spans="1:36" s="31" customFormat="1" x14ac:dyDescent="0.2">
      <c r="A17" s="24">
        <v>19159</v>
      </c>
      <c r="B17" s="31" t="s">
        <v>301</v>
      </c>
      <c r="C17" s="31" t="s">
        <v>302</v>
      </c>
      <c r="D17" s="32" t="s">
        <v>73</v>
      </c>
      <c r="E17" s="30"/>
      <c r="F17" s="30">
        <v>79088</v>
      </c>
      <c r="G17" s="31" t="s">
        <v>74</v>
      </c>
      <c r="H17" s="30">
        <v>1</v>
      </c>
      <c r="I17" s="31" t="s">
        <v>59</v>
      </c>
      <c r="J17" s="30" t="s">
        <v>60</v>
      </c>
      <c r="K17" s="30"/>
      <c r="L17" s="30"/>
      <c r="M17" s="31" t="s">
        <v>264</v>
      </c>
      <c r="N17" s="31">
        <v>49</v>
      </c>
      <c r="O17" s="31">
        <v>1</v>
      </c>
      <c r="P17" s="31">
        <v>50</v>
      </c>
      <c r="Q17" s="31" t="s">
        <v>61</v>
      </c>
      <c r="R17" s="33">
        <v>610398.27</v>
      </c>
      <c r="S17" s="30"/>
      <c r="T17" s="30"/>
      <c r="U17" s="31" t="s">
        <v>287</v>
      </c>
      <c r="V17" s="31">
        <v>48437950300</v>
      </c>
      <c r="W17" s="30">
        <v>112</v>
      </c>
      <c r="X17" s="63">
        <v>0</v>
      </c>
      <c r="Y17" s="63">
        <v>17</v>
      </c>
      <c r="Z17" s="63">
        <v>8</v>
      </c>
      <c r="AA17" s="63">
        <v>8</v>
      </c>
      <c r="AB17" s="63">
        <v>0</v>
      </c>
      <c r="AC17" s="63">
        <v>7</v>
      </c>
      <c r="AD17" s="63">
        <f t="shared" si="0"/>
        <v>152</v>
      </c>
      <c r="AE17" s="63"/>
      <c r="AF17" s="47"/>
      <c r="AG17" s="47"/>
      <c r="AH17" s="100" t="s">
        <v>586</v>
      </c>
      <c r="AI17" s="47" t="s">
        <v>554</v>
      </c>
      <c r="AJ17" s="47" t="s">
        <v>554</v>
      </c>
    </row>
    <row r="18" spans="1:36" s="31" customFormat="1" x14ac:dyDescent="0.2">
      <c r="A18" s="24">
        <v>19087</v>
      </c>
      <c r="B18" s="31" t="s">
        <v>86</v>
      </c>
      <c r="C18" s="31" t="s">
        <v>87</v>
      </c>
      <c r="D18" s="32" t="s">
        <v>88</v>
      </c>
      <c r="E18" s="30"/>
      <c r="F18" s="30">
        <v>76950</v>
      </c>
      <c r="G18" s="31" t="s">
        <v>89</v>
      </c>
      <c r="H18" s="30">
        <v>12</v>
      </c>
      <c r="I18" s="31" t="s">
        <v>59</v>
      </c>
      <c r="J18" s="30"/>
      <c r="K18" s="30" t="s">
        <v>60</v>
      </c>
      <c r="L18" s="30"/>
      <c r="M18" s="31" t="s">
        <v>264</v>
      </c>
      <c r="N18" s="31">
        <v>32</v>
      </c>
      <c r="O18" s="31">
        <v>0</v>
      </c>
      <c r="P18" s="31">
        <v>32</v>
      </c>
      <c r="Q18" s="31" t="s">
        <v>61</v>
      </c>
      <c r="R18" s="33">
        <v>330015</v>
      </c>
      <c r="S18" s="30"/>
      <c r="T18" s="30" t="s">
        <v>60</v>
      </c>
      <c r="U18" s="31" t="s">
        <v>295</v>
      </c>
      <c r="V18" s="31">
        <v>48435950300</v>
      </c>
      <c r="W18" s="30">
        <v>112</v>
      </c>
      <c r="X18" s="63">
        <v>0</v>
      </c>
      <c r="Y18" s="63">
        <v>17</v>
      </c>
      <c r="Z18" s="63">
        <v>8</v>
      </c>
      <c r="AA18" s="63">
        <v>8</v>
      </c>
      <c r="AB18" s="63">
        <v>0</v>
      </c>
      <c r="AC18" s="63">
        <v>7</v>
      </c>
      <c r="AD18" s="63">
        <f t="shared" si="0"/>
        <v>152</v>
      </c>
      <c r="AE18" s="59"/>
      <c r="AF18" s="47"/>
      <c r="AG18" s="59"/>
      <c r="AH18" s="100" t="s">
        <v>586</v>
      </c>
      <c r="AI18" s="47" t="s">
        <v>554</v>
      </c>
      <c r="AJ18" s="47" t="s">
        <v>554</v>
      </c>
    </row>
    <row r="19" spans="1:36" s="31" customFormat="1" x14ac:dyDescent="0.2">
      <c r="A19" s="24">
        <v>19112</v>
      </c>
      <c r="B19" s="31" t="s">
        <v>292</v>
      </c>
      <c r="C19" s="31" t="s">
        <v>293</v>
      </c>
      <c r="D19" s="32" t="s">
        <v>294</v>
      </c>
      <c r="E19" s="30"/>
      <c r="F19" s="30">
        <v>78361</v>
      </c>
      <c r="G19" s="31" t="s">
        <v>94</v>
      </c>
      <c r="H19" s="30">
        <v>11</v>
      </c>
      <c r="I19" s="31" t="s">
        <v>59</v>
      </c>
      <c r="J19" s="30"/>
      <c r="K19" s="30" t="s">
        <v>60</v>
      </c>
      <c r="L19" s="30"/>
      <c r="M19" s="31" t="s">
        <v>264</v>
      </c>
      <c r="N19" s="31">
        <v>19</v>
      </c>
      <c r="O19" s="31">
        <v>1</v>
      </c>
      <c r="P19" s="31">
        <v>20</v>
      </c>
      <c r="Q19" s="31" t="s">
        <v>61</v>
      </c>
      <c r="R19" s="33">
        <v>217773</v>
      </c>
      <c r="S19" s="30"/>
      <c r="T19" s="30" t="s">
        <v>60</v>
      </c>
      <c r="U19" s="31" t="s">
        <v>295</v>
      </c>
      <c r="V19" s="31">
        <v>48247950200</v>
      </c>
      <c r="W19" s="30">
        <v>119</v>
      </c>
      <c r="X19" s="63">
        <v>0</v>
      </c>
      <c r="Y19" s="63">
        <v>17</v>
      </c>
      <c r="Z19" s="63">
        <v>8</v>
      </c>
      <c r="AA19" s="63">
        <v>8</v>
      </c>
      <c r="AB19" s="63">
        <v>0</v>
      </c>
      <c r="AC19" s="63">
        <v>0</v>
      </c>
      <c r="AD19" s="63">
        <f>SUM(W19:AC19)</f>
        <v>152</v>
      </c>
      <c r="AE19" s="59"/>
      <c r="AF19" s="47"/>
      <c r="AG19" s="59"/>
      <c r="AH19" s="100" t="s">
        <v>586</v>
      </c>
      <c r="AI19" s="47" t="s">
        <v>554</v>
      </c>
      <c r="AJ19" s="47" t="s">
        <v>554</v>
      </c>
    </row>
    <row r="20" spans="1:36" s="31" customFormat="1" x14ac:dyDescent="0.2">
      <c r="A20" s="57">
        <v>19076</v>
      </c>
      <c r="B20" s="31" t="s">
        <v>546</v>
      </c>
      <c r="C20" s="31" t="s">
        <v>288</v>
      </c>
      <c r="D20" s="32" t="s">
        <v>69</v>
      </c>
      <c r="E20" s="30"/>
      <c r="F20" s="30">
        <v>77025</v>
      </c>
      <c r="G20" s="31" t="s">
        <v>70</v>
      </c>
      <c r="H20" s="30">
        <v>6</v>
      </c>
      <c r="I20" s="31" t="s">
        <v>68</v>
      </c>
      <c r="J20" s="30" t="s">
        <v>60</v>
      </c>
      <c r="K20" s="30"/>
      <c r="L20" s="30"/>
      <c r="M20" s="31" t="s">
        <v>264</v>
      </c>
      <c r="N20" s="31">
        <v>64</v>
      </c>
      <c r="O20" s="31">
        <v>0</v>
      </c>
      <c r="P20" s="31">
        <v>64</v>
      </c>
      <c r="Q20" s="31" t="s">
        <v>64</v>
      </c>
      <c r="R20" s="33">
        <v>778130</v>
      </c>
      <c r="S20" s="30"/>
      <c r="T20" s="30" t="s">
        <v>60</v>
      </c>
      <c r="U20" s="31" t="s">
        <v>289</v>
      </c>
      <c r="V20" s="31">
        <v>48201420200</v>
      </c>
      <c r="W20" s="30">
        <v>113</v>
      </c>
      <c r="X20" s="63">
        <v>5</v>
      </c>
      <c r="Y20" s="63">
        <v>17</v>
      </c>
      <c r="Z20" s="63">
        <v>8</v>
      </c>
      <c r="AA20" s="63">
        <v>8</v>
      </c>
      <c r="AB20" s="63">
        <v>0</v>
      </c>
      <c r="AC20" s="63">
        <v>0</v>
      </c>
      <c r="AD20" s="63">
        <f t="shared" si="0"/>
        <v>151</v>
      </c>
      <c r="AE20" s="59"/>
      <c r="AF20" s="47"/>
      <c r="AG20" s="59"/>
      <c r="AH20" s="100" t="s">
        <v>586</v>
      </c>
      <c r="AI20" s="47" t="s">
        <v>554</v>
      </c>
      <c r="AJ20" s="47" t="s">
        <v>554</v>
      </c>
    </row>
    <row r="21" spans="1:36" s="31" customFormat="1" x14ac:dyDescent="0.2">
      <c r="A21" s="24">
        <v>19058</v>
      </c>
      <c r="B21" s="31" t="s">
        <v>84</v>
      </c>
      <c r="C21" s="31" t="s">
        <v>290</v>
      </c>
      <c r="D21" s="32" t="s">
        <v>85</v>
      </c>
      <c r="E21" s="30" t="s">
        <v>60</v>
      </c>
      <c r="F21" s="30">
        <v>77562</v>
      </c>
      <c r="G21" s="31" t="s">
        <v>70</v>
      </c>
      <c r="H21" s="30">
        <v>6</v>
      </c>
      <c r="I21" s="31" t="s">
        <v>59</v>
      </c>
      <c r="J21" s="30"/>
      <c r="K21" s="30" t="s">
        <v>60</v>
      </c>
      <c r="L21" s="30"/>
      <c r="M21" s="31" t="s">
        <v>264</v>
      </c>
      <c r="N21" s="31">
        <v>126</v>
      </c>
      <c r="O21" s="31">
        <v>1</v>
      </c>
      <c r="P21" s="31">
        <v>127</v>
      </c>
      <c r="Q21" s="31" t="s">
        <v>64</v>
      </c>
      <c r="R21" s="33">
        <v>1195000</v>
      </c>
      <c r="S21" s="30"/>
      <c r="T21" s="30" t="s">
        <v>60</v>
      </c>
      <c r="U21" s="31" t="s">
        <v>291</v>
      </c>
      <c r="V21" s="31">
        <v>48201253000</v>
      </c>
      <c r="W21" s="30">
        <v>117</v>
      </c>
      <c r="X21" s="63">
        <v>5</v>
      </c>
      <c r="Y21" s="63">
        <v>17</v>
      </c>
      <c r="Z21" s="63">
        <v>4</v>
      </c>
      <c r="AA21" s="63">
        <v>8</v>
      </c>
      <c r="AB21" s="63">
        <v>0</v>
      </c>
      <c r="AC21" s="63">
        <v>0</v>
      </c>
      <c r="AD21" s="63">
        <f t="shared" si="0"/>
        <v>151</v>
      </c>
      <c r="AE21" s="59"/>
      <c r="AF21" s="47"/>
      <c r="AG21" s="59"/>
      <c r="AH21" s="100" t="s">
        <v>586</v>
      </c>
      <c r="AI21" s="47" t="s">
        <v>554</v>
      </c>
      <c r="AJ21" s="47" t="s">
        <v>554</v>
      </c>
    </row>
    <row r="22" spans="1:36" s="31" customFormat="1" x14ac:dyDescent="0.2">
      <c r="A22" s="24">
        <v>19111</v>
      </c>
      <c r="B22" s="31" t="s">
        <v>90</v>
      </c>
      <c r="C22" s="31" t="s">
        <v>91</v>
      </c>
      <c r="D22" s="32" t="s">
        <v>92</v>
      </c>
      <c r="E22" s="30"/>
      <c r="F22" s="30">
        <v>79512</v>
      </c>
      <c r="G22" s="31" t="s">
        <v>93</v>
      </c>
      <c r="H22" s="30">
        <v>2</v>
      </c>
      <c r="I22" s="31" t="s">
        <v>59</v>
      </c>
      <c r="J22" s="30"/>
      <c r="K22" s="30" t="s">
        <v>60</v>
      </c>
      <c r="L22" s="30"/>
      <c r="M22" s="31" t="s">
        <v>264</v>
      </c>
      <c r="N22" s="31">
        <v>23</v>
      </c>
      <c r="O22" s="31">
        <v>1</v>
      </c>
      <c r="P22" s="31">
        <v>24</v>
      </c>
      <c r="Q22" s="31" t="s">
        <v>61</v>
      </c>
      <c r="R22" s="33">
        <v>255189</v>
      </c>
      <c r="S22" s="30"/>
      <c r="T22" s="30" t="s">
        <v>60</v>
      </c>
      <c r="U22" s="31" t="s">
        <v>295</v>
      </c>
      <c r="V22" s="31">
        <v>48335950200</v>
      </c>
      <c r="W22" s="30">
        <v>118</v>
      </c>
      <c r="X22" s="63">
        <v>0</v>
      </c>
      <c r="Y22" s="63">
        <v>17</v>
      </c>
      <c r="Z22" s="63">
        <v>8</v>
      </c>
      <c r="AA22" s="63">
        <v>8</v>
      </c>
      <c r="AB22" s="63">
        <v>0</v>
      </c>
      <c r="AC22" s="63">
        <v>0</v>
      </c>
      <c r="AD22" s="63">
        <f>SUM(W22:AC22)</f>
        <v>151</v>
      </c>
      <c r="AE22" s="59"/>
      <c r="AF22" s="47"/>
      <c r="AG22" s="59"/>
      <c r="AH22" s="100" t="s">
        <v>586</v>
      </c>
      <c r="AI22" s="47" t="s">
        <v>554</v>
      </c>
      <c r="AJ22" s="47" t="s">
        <v>554</v>
      </c>
    </row>
    <row r="23" spans="1:36" s="31" customFormat="1" x14ac:dyDescent="0.2">
      <c r="A23" s="24">
        <v>19113</v>
      </c>
      <c r="B23" s="31" t="s">
        <v>95</v>
      </c>
      <c r="C23" s="31" t="s">
        <v>96</v>
      </c>
      <c r="D23" s="32" t="s">
        <v>97</v>
      </c>
      <c r="E23" s="30"/>
      <c r="F23" s="30">
        <v>77351</v>
      </c>
      <c r="G23" s="31" t="s">
        <v>98</v>
      </c>
      <c r="H23" s="30">
        <v>5</v>
      </c>
      <c r="I23" s="31" t="s">
        <v>59</v>
      </c>
      <c r="J23" s="30"/>
      <c r="K23" s="30" t="s">
        <v>60</v>
      </c>
      <c r="L23" s="30"/>
      <c r="M23" s="31" t="s">
        <v>264</v>
      </c>
      <c r="N23" s="31">
        <v>35</v>
      </c>
      <c r="O23" s="31">
        <v>1</v>
      </c>
      <c r="P23" s="31">
        <v>36</v>
      </c>
      <c r="Q23" s="31" t="s">
        <v>61</v>
      </c>
      <c r="R23" s="33">
        <v>340542</v>
      </c>
      <c r="S23" s="30"/>
      <c r="T23" s="30" t="s">
        <v>60</v>
      </c>
      <c r="U23" s="31" t="s">
        <v>295</v>
      </c>
      <c r="V23" s="31">
        <v>48373210500</v>
      </c>
      <c r="W23" s="30">
        <v>118</v>
      </c>
      <c r="X23" s="63">
        <v>0</v>
      </c>
      <c r="Y23" s="63">
        <v>17</v>
      </c>
      <c r="Z23" s="63">
        <v>8</v>
      </c>
      <c r="AA23" s="63">
        <v>8</v>
      </c>
      <c r="AB23" s="63">
        <v>0</v>
      </c>
      <c r="AC23" s="63">
        <v>0</v>
      </c>
      <c r="AD23" s="63">
        <f>SUM(W23:AC23)</f>
        <v>151</v>
      </c>
      <c r="AE23" s="59"/>
      <c r="AF23" s="47"/>
      <c r="AG23" s="59"/>
      <c r="AH23" s="100" t="s">
        <v>586</v>
      </c>
      <c r="AI23" s="47" t="s">
        <v>554</v>
      </c>
      <c r="AJ23" s="47" t="s">
        <v>554</v>
      </c>
    </row>
    <row r="24" spans="1:36" s="31" customFormat="1" x14ac:dyDescent="0.2">
      <c r="A24" s="24">
        <v>19356</v>
      </c>
      <c r="B24" s="31" t="s">
        <v>99</v>
      </c>
      <c r="C24" s="31" t="s">
        <v>304</v>
      </c>
      <c r="D24" s="32" t="s">
        <v>100</v>
      </c>
      <c r="E24" s="30"/>
      <c r="F24" s="30">
        <v>78016</v>
      </c>
      <c r="G24" s="31" t="s">
        <v>101</v>
      </c>
      <c r="H24" s="30">
        <v>9</v>
      </c>
      <c r="I24" s="31" t="s">
        <v>59</v>
      </c>
      <c r="J24" s="30"/>
      <c r="K24" s="30" t="s">
        <v>60</v>
      </c>
      <c r="L24" s="30"/>
      <c r="M24" s="31" t="s">
        <v>264</v>
      </c>
      <c r="N24" s="31">
        <v>68</v>
      </c>
      <c r="O24" s="31">
        <v>0</v>
      </c>
      <c r="P24" s="31">
        <v>68</v>
      </c>
      <c r="Q24" s="31" t="s">
        <v>61</v>
      </c>
      <c r="R24" s="33">
        <v>716238</v>
      </c>
      <c r="S24" s="30"/>
      <c r="T24" s="30" t="s">
        <v>60</v>
      </c>
      <c r="U24" s="31" t="s">
        <v>305</v>
      </c>
      <c r="V24" s="31">
        <v>48325000800</v>
      </c>
      <c r="W24" s="30">
        <v>111</v>
      </c>
      <c r="X24" s="63">
        <v>0</v>
      </c>
      <c r="Y24" s="63">
        <v>17</v>
      </c>
      <c r="Z24" s="63">
        <v>4</v>
      </c>
      <c r="AA24" s="63">
        <v>8</v>
      </c>
      <c r="AB24" s="63">
        <v>2</v>
      </c>
      <c r="AC24" s="63">
        <v>7</v>
      </c>
      <c r="AD24" s="63">
        <f>SUM(W24:AC24)</f>
        <v>149</v>
      </c>
      <c r="AE24" s="63"/>
      <c r="AF24" s="47"/>
      <c r="AG24" s="47"/>
      <c r="AH24" s="100" t="s">
        <v>586</v>
      </c>
      <c r="AI24" s="47" t="s">
        <v>554</v>
      </c>
      <c r="AJ24" s="47" t="s">
        <v>554</v>
      </c>
    </row>
    <row r="25" spans="1:36" s="31" customFormat="1" x14ac:dyDescent="0.2">
      <c r="A25" s="29"/>
      <c r="B25" s="28"/>
      <c r="C25" s="31" t="s">
        <v>470</v>
      </c>
      <c r="D25" s="32" t="s">
        <v>471</v>
      </c>
      <c r="E25" s="30"/>
      <c r="F25" s="30">
        <v>78061</v>
      </c>
      <c r="G25" s="31" t="s">
        <v>472</v>
      </c>
      <c r="H25" s="30">
        <v>9</v>
      </c>
      <c r="I25" s="31" t="s">
        <v>59</v>
      </c>
      <c r="J25" s="30"/>
      <c r="K25" s="30"/>
      <c r="L25" s="30"/>
      <c r="M25" s="28"/>
      <c r="N25" s="28"/>
      <c r="O25" s="28"/>
      <c r="P25" s="28"/>
      <c r="Q25" s="28"/>
      <c r="R25" s="95"/>
      <c r="S25" s="96"/>
      <c r="T25" s="96"/>
      <c r="U25" s="28"/>
      <c r="V25" s="31">
        <v>48163950100</v>
      </c>
      <c r="W25" s="96"/>
      <c r="X25" s="97"/>
      <c r="Y25" s="97"/>
      <c r="Z25" s="97"/>
      <c r="AA25" s="97"/>
      <c r="AB25" s="97"/>
      <c r="AC25" s="97"/>
      <c r="AD25" s="97"/>
      <c r="AE25" s="97"/>
      <c r="AF25" s="98"/>
      <c r="AG25" s="98"/>
      <c r="AH25" s="96"/>
      <c r="AI25" s="98"/>
      <c r="AJ25" s="98"/>
    </row>
    <row r="26" spans="1:36" s="31" customFormat="1" x14ac:dyDescent="0.2">
      <c r="A26" s="24">
        <v>19357</v>
      </c>
      <c r="B26" s="31" t="s">
        <v>102</v>
      </c>
      <c r="C26" s="31" t="s">
        <v>308</v>
      </c>
      <c r="D26" s="32" t="s">
        <v>103</v>
      </c>
      <c r="E26" s="30"/>
      <c r="F26" s="30">
        <v>77445</v>
      </c>
      <c r="G26" s="31" t="s">
        <v>104</v>
      </c>
      <c r="H26" s="30">
        <v>6</v>
      </c>
      <c r="I26" s="31" t="s">
        <v>59</v>
      </c>
      <c r="J26" s="30"/>
      <c r="K26" s="30" t="s">
        <v>60</v>
      </c>
      <c r="L26" s="30"/>
      <c r="M26" s="31" t="s">
        <v>264</v>
      </c>
      <c r="N26" s="31">
        <v>82</v>
      </c>
      <c r="O26" s="31">
        <v>0</v>
      </c>
      <c r="P26" s="31">
        <v>82</v>
      </c>
      <c r="Q26" s="31" t="s">
        <v>61</v>
      </c>
      <c r="R26" s="33">
        <v>839987</v>
      </c>
      <c r="S26" s="30"/>
      <c r="T26" s="30" t="s">
        <v>60</v>
      </c>
      <c r="U26" s="31" t="s">
        <v>309</v>
      </c>
      <c r="V26" s="31">
        <v>48473680500</v>
      </c>
      <c r="W26" s="30">
        <v>108</v>
      </c>
      <c r="X26" s="63">
        <v>0</v>
      </c>
      <c r="Y26" s="63">
        <v>17</v>
      </c>
      <c r="Z26" s="63">
        <v>4</v>
      </c>
      <c r="AA26" s="63">
        <v>8</v>
      </c>
      <c r="AB26" s="63">
        <v>2</v>
      </c>
      <c r="AC26" s="63">
        <v>7</v>
      </c>
      <c r="AD26" s="63">
        <f>SUM(W26:AC26)</f>
        <v>146</v>
      </c>
      <c r="AE26" s="59"/>
      <c r="AF26" s="47"/>
      <c r="AG26" s="59"/>
      <c r="AH26" s="100" t="s">
        <v>586</v>
      </c>
      <c r="AI26" s="47" t="s">
        <v>554</v>
      </c>
      <c r="AJ26" s="47" t="s">
        <v>554</v>
      </c>
    </row>
    <row r="27" spans="1:36" s="31" customFormat="1" x14ac:dyDescent="0.2">
      <c r="A27" s="29"/>
      <c r="B27" s="28"/>
      <c r="C27" s="31" t="s">
        <v>473</v>
      </c>
      <c r="D27" s="32" t="s">
        <v>474</v>
      </c>
      <c r="E27" s="30"/>
      <c r="F27" s="30">
        <v>77480</v>
      </c>
      <c r="G27" s="31" t="s">
        <v>175</v>
      </c>
      <c r="H27" s="30">
        <v>6</v>
      </c>
      <c r="I27" s="31" t="s">
        <v>59</v>
      </c>
      <c r="J27" s="30"/>
      <c r="K27" s="30"/>
      <c r="L27" s="30"/>
      <c r="M27" s="28"/>
      <c r="N27" s="28"/>
      <c r="O27" s="28"/>
      <c r="P27" s="28"/>
      <c r="Q27" s="28"/>
      <c r="R27" s="95"/>
      <c r="S27" s="96"/>
      <c r="T27" s="96"/>
      <c r="U27" s="28"/>
      <c r="V27" s="31">
        <v>48039662800</v>
      </c>
      <c r="W27" s="96"/>
      <c r="X27" s="97"/>
      <c r="Y27" s="97"/>
      <c r="Z27" s="97"/>
      <c r="AA27" s="97"/>
      <c r="AB27" s="97"/>
      <c r="AC27" s="97"/>
      <c r="AD27" s="97"/>
      <c r="AE27" s="97"/>
      <c r="AF27" s="98"/>
      <c r="AG27" s="98"/>
      <c r="AH27" s="96"/>
      <c r="AI27" s="98"/>
      <c r="AJ27" s="98"/>
    </row>
    <row r="28" spans="1:36" s="31" customFormat="1" x14ac:dyDescent="0.2">
      <c r="A28" s="24">
        <v>19208</v>
      </c>
      <c r="B28" s="31" t="s">
        <v>81</v>
      </c>
      <c r="C28" s="31" t="s">
        <v>282</v>
      </c>
      <c r="D28" s="32" t="s">
        <v>82</v>
      </c>
      <c r="E28" s="30"/>
      <c r="F28" s="30">
        <v>78526</v>
      </c>
      <c r="G28" s="31" t="s">
        <v>63</v>
      </c>
      <c r="H28" s="30">
        <v>11</v>
      </c>
      <c r="I28" s="31" t="s">
        <v>68</v>
      </c>
      <c r="J28" s="30" t="s">
        <v>60</v>
      </c>
      <c r="K28" s="30"/>
      <c r="L28" s="30" t="s">
        <v>60</v>
      </c>
      <c r="M28" s="31" t="s">
        <v>263</v>
      </c>
      <c r="N28" s="31">
        <v>48</v>
      </c>
      <c r="O28" s="31">
        <v>0</v>
      </c>
      <c r="P28" s="31">
        <v>48</v>
      </c>
      <c r="Q28" s="31" t="s">
        <v>64</v>
      </c>
      <c r="R28" s="33">
        <v>999461</v>
      </c>
      <c r="S28" s="30"/>
      <c r="T28" s="30" t="s">
        <v>60</v>
      </c>
      <c r="U28" s="31" t="s">
        <v>284</v>
      </c>
      <c r="V28" s="31">
        <v>48061014500</v>
      </c>
      <c r="W28" s="30">
        <v>121</v>
      </c>
      <c r="X28" s="63">
        <v>0</v>
      </c>
      <c r="Y28" s="63">
        <v>17</v>
      </c>
      <c r="Z28" s="63">
        <v>4</v>
      </c>
      <c r="AA28" s="63">
        <v>0</v>
      </c>
      <c r="AB28" s="63">
        <v>4</v>
      </c>
      <c r="AC28" s="63">
        <v>0</v>
      </c>
      <c r="AD28" s="63">
        <f>SUM(W28:AC28)</f>
        <v>146</v>
      </c>
      <c r="AE28" s="63"/>
      <c r="AF28" s="47"/>
      <c r="AG28" s="47"/>
      <c r="AH28" s="100" t="s">
        <v>586</v>
      </c>
      <c r="AI28" s="47" t="s">
        <v>554</v>
      </c>
      <c r="AJ28" s="47" t="s">
        <v>554</v>
      </c>
    </row>
    <row r="29" spans="1:36" x14ac:dyDescent="0.2">
      <c r="A29" s="17" t="s">
        <v>469</v>
      </c>
      <c r="B29" s="73"/>
      <c r="C29" s="14">
        <v>11996371</v>
      </c>
      <c r="D29" s="74"/>
      <c r="E29" s="75"/>
      <c r="F29" s="74"/>
      <c r="G29" s="74"/>
      <c r="H29" s="75"/>
      <c r="I29" s="74"/>
      <c r="J29" s="75"/>
      <c r="K29" s="12"/>
      <c r="L29" s="75"/>
      <c r="M29" s="74"/>
      <c r="N29" s="74"/>
      <c r="O29" s="74"/>
      <c r="P29" s="74"/>
      <c r="Q29" s="76" t="s">
        <v>20</v>
      </c>
      <c r="R29" s="77">
        <f>SUM(R12:R28)</f>
        <v>11983140.27</v>
      </c>
      <c r="S29" s="78"/>
      <c r="T29" s="78"/>
      <c r="U29" s="79"/>
      <c r="V29" s="74"/>
    </row>
    <row r="30" spans="1:36" x14ac:dyDescent="0.2">
      <c r="A30" s="18"/>
      <c r="B30" s="80" t="s">
        <v>21</v>
      </c>
      <c r="C30" s="14">
        <v>4050076</v>
      </c>
      <c r="D30" s="74"/>
      <c r="E30" s="75"/>
      <c r="F30" s="74"/>
      <c r="G30" s="74"/>
      <c r="H30" s="75"/>
      <c r="I30" s="74"/>
      <c r="J30" s="75"/>
      <c r="K30" s="12"/>
      <c r="L30" s="75"/>
      <c r="M30" s="74"/>
      <c r="N30" s="74"/>
      <c r="O30" s="74"/>
      <c r="P30" s="74"/>
      <c r="Q30" s="74"/>
      <c r="R30" s="81"/>
      <c r="S30" s="82"/>
      <c r="T30" s="82"/>
      <c r="U30" s="79"/>
      <c r="V30" s="74"/>
    </row>
    <row r="31" spans="1:36" ht="13.9" customHeight="1" x14ac:dyDescent="0.2">
      <c r="C31" s="59"/>
      <c r="E31" s="63"/>
    </row>
    <row r="32" spans="1:36" x14ac:dyDescent="0.2">
      <c r="A32" s="19" t="s">
        <v>23</v>
      </c>
      <c r="C32" s="59"/>
      <c r="E32" s="63"/>
    </row>
    <row r="33" spans="1:36" s="31" customFormat="1" x14ac:dyDescent="0.2">
      <c r="A33" s="24">
        <v>19235</v>
      </c>
      <c r="B33" s="31" t="s">
        <v>314</v>
      </c>
      <c r="C33" s="31" t="s">
        <v>315</v>
      </c>
      <c r="D33" s="32" t="s">
        <v>108</v>
      </c>
      <c r="E33" s="30" t="s">
        <v>60</v>
      </c>
      <c r="F33" s="30">
        <v>79382</v>
      </c>
      <c r="G33" s="31" t="s">
        <v>75</v>
      </c>
      <c r="H33" s="30">
        <v>1</v>
      </c>
      <c r="I33" s="31" t="s">
        <v>59</v>
      </c>
      <c r="J33" s="30"/>
      <c r="K33" s="30"/>
      <c r="L33" s="30"/>
      <c r="M33" s="31" t="s">
        <v>263</v>
      </c>
      <c r="N33" s="31">
        <v>34</v>
      </c>
      <c r="O33" s="31">
        <v>6</v>
      </c>
      <c r="P33" s="31">
        <v>40</v>
      </c>
      <c r="Q33" s="31" t="s">
        <v>64</v>
      </c>
      <c r="R33" s="33">
        <v>722312</v>
      </c>
      <c r="S33" s="30" t="s">
        <v>60</v>
      </c>
      <c r="T33" s="30"/>
      <c r="U33" s="31" t="s">
        <v>316</v>
      </c>
      <c r="V33" s="31">
        <v>48303010408</v>
      </c>
      <c r="W33" s="30">
        <v>120</v>
      </c>
      <c r="X33" s="63">
        <v>0</v>
      </c>
      <c r="Y33" s="63">
        <v>17</v>
      </c>
      <c r="Z33" s="63">
        <v>4</v>
      </c>
      <c r="AA33" s="63">
        <v>8</v>
      </c>
      <c r="AB33" s="63">
        <v>4</v>
      </c>
      <c r="AC33" s="63">
        <v>0</v>
      </c>
      <c r="AD33" s="63">
        <f>SUM(W33:AC33)</f>
        <v>153</v>
      </c>
      <c r="AE33" s="61">
        <v>4.2000000000000003E-2</v>
      </c>
      <c r="AF33" s="47">
        <v>3044</v>
      </c>
      <c r="AG33" s="47" t="s">
        <v>481</v>
      </c>
      <c r="AH33" s="100" t="s">
        <v>586</v>
      </c>
      <c r="AI33" s="50" t="s">
        <v>554</v>
      </c>
      <c r="AJ33" s="50" t="s">
        <v>554</v>
      </c>
    </row>
    <row r="34" spans="1:36" s="31" customFormat="1" x14ac:dyDescent="0.2">
      <c r="A34" s="24">
        <v>19217</v>
      </c>
      <c r="B34" s="31" t="s">
        <v>105</v>
      </c>
      <c r="C34" s="31" t="s">
        <v>312</v>
      </c>
      <c r="D34" s="32" t="s">
        <v>106</v>
      </c>
      <c r="E34" s="30"/>
      <c r="F34" s="30">
        <v>79029</v>
      </c>
      <c r="G34" s="31" t="s">
        <v>107</v>
      </c>
      <c r="H34" s="30">
        <v>1</v>
      </c>
      <c r="I34" s="31" t="s">
        <v>59</v>
      </c>
      <c r="J34" s="30"/>
      <c r="K34" s="30"/>
      <c r="L34" s="30"/>
      <c r="M34" s="31" t="s">
        <v>263</v>
      </c>
      <c r="N34" s="31">
        <v>41</v>
      </c>
      <c r="O34" s="31">
        <v>7</v>
      </c>
      <c r="P34" s="31">
        <v>48</v>
      </c>
      <c r="Q34" s="31" t="s">
        <v>64</v>
      </c>
      <c r="R34" s="33">
        <v>722000</v>
      </c>
      <c r="S34" s="30"/>
      <c r="T34" s="30"/>
      <c r="U34" s="31" t="s">
        <v>313</v>
      </c>
      <c r="V34" s="31">
        <v>48341950200</v>
      </c>
      <c r="W34" s="30">
        <v>120</v>
      </c>
      <c r="X34" s="63">
        <v>0</v>
      </c>
      <c r="Y34" s="63">
        <v>17</v>
      </c>
      <c r="Z34" s="63">
        <v>4</v>
      </c>
      <c r="AA34" s="63">
        <v>8</v>
      </c>
      <c r="AB34" s="63">
        <v>4</v>
      </c>
      <c r="AC34" s="63">
        <v>0</v>
      </c>
      <c r="AD34" s="63">
        <f>SUM(W34:AC34)</f>
        <v>153</v>
      </c>
      <c r="AE34" s="43">
        <v>0.161</v>
      </c>
      <c r="AF34" s="50" t="s">
        <v>481</v>
      </c>
      <c r="AG34" s="50" t="s">
        <v>481</v>
      </c>
      <c r="AH34" s="100"/>
      <c r="AI34" s="50" t="s">
        <v>553</v>
      </c>
      <c r="AJ34" s="50"/>
    </row>
    <row r="35" spans="1:36" x14ac:dyDescent="0.2">
      <c r="A35" s="17" t="s">
        <v>24</v>
      </c>
      <c r="B35" s="73"/>
      <c r="C35" s="14">
        <v>735665.74</v>
      </c>
      <c r="D35" s="74"/>
      <c r="E35" s="75"/>
      <c r="F35" s="74"/>
      <c r="G35" s="74"/>
      <c r="H35" s="75"/>
      <c r="I35" s="85"/>
      <c r="J35" s="75"/>
      <c r="K35" s="75"/>
      <c r="L35" s="75"/>
      <c r="M35" s="74"/>
      <c r="N35" s="74"/>
      <c r="O35" s="74"/>
      <c r="P35" s="74"/>
      <c r="Q35" s="76" t="s">
        <v>20</v>
      </c>
      <c r="R35" s="77">
        <f>SUM(R33:R34)</f>
        <v>1444312</v>
      </c>
      <c r="S35" s="78"/>
      <c r="T35" s="78"/>
      <c r="U35" s="79"/>
      <c r="V35" s="74"/>
      <c r="W35" s="75"/>
      <c r="X35" s="75"/>
    </row>
    <row r="36" spans="1:36" ht="13.9" customHeight="1" x14ac:dyDescent="0.2">
      <c r="C36" s="59"/>
      <c r="E36" s="141"/>
      <c r="H36" s="141"/>
      <c r="J36" s="141"/>
      <c r="K36" s="141"/>
      <c r="L36" s="141"/>
      <c r="W36" s="141"/>
      <c r="X36" s="141"/>
      <c r="Y36" s="141"/>
      <c r="Z36" s="141"/>
      <c r="AA36" s="141"/>
      <c r="AB36" s="141"/>
      <c r="AC36" s="141"/>
      <c r="AD36" s="141"/>
      <c r="AE36" s="141"/>
      <c r="AH36" s="141"/>
    </row>
    <row r="37" spans="1:36" x14ac:dyDescent="0.2">
      <c r="A37" s="19" t="s">
        <v>30</v>
      </c>
      <c r="C37" s="59"/>
      <c r="E37" s="63"/>
    </row>
    <row r="38" spans="1:36" s="31" customFormat="1" x14ac:dyDescent="0.2">
      <c r="A38" s="24">
        <v>19088</v>
      </c>
      <c r="B38" s="31" t="s">
        <v>112</v>
      </c>
      <c r="C38" s="31" t="s">
        <v>317</v>
      </c>
      <c r="D38" s="32" t="s">
        <v>75</v>
      </c>
      <c r="E38" s="30"/>
      <c r="F38" s="30">
        <v>79401</v>
      </c>
      <c r="G38" s="31" t="s">
        <v>75</v>
      </c>
      <c r="H38" s="30">
        <v>1</v>
      </c>
      <c r="I38" s="31" t="s">
        <v>68</v>
      </c>
      <c r="J38" s="30"/>
      <c r="K38" s="30"/>
      <c r="L38" s="30"/>
      <c r="M38" s="31" t="s">
        <v>318</v>
      </c>
      <c r="N38" s="31">
        <v>75</v>
      </c>
      <c r="O38" s="31">
        <v>14</v>
      </c>
      <c r="P38" s="31">
        <v>89</v>
      </c>
      <c r="Q38" s="31" t="s">
        <v>64</v>
      </c>
      <c r="R38" s="33">
        <v>1256699</v>
      </c>
      <c r="S38" s="30"/>
      <c r="T38" s="30"/>
      <c r="U38" s="31" t="s">
        <v>319</v>
      </c>
      <c r="V38" s="31">
        <v>48303000700</v>
      </c>
      <c r="W38" s="30">
        <v>119</v>
      </c>
      <c r="X38" s="63">
        <v>0</v>
      </c>
      <c r="Y38" s="63">
        <v>17</v>
      </c>
      <c r="Z38" s="63">
        <v>4</v>
      </c>
      <c r="AA38" s="63">
        <v>8</v>
      </c>
      <c r="AB38" s="63">
        <v>4</v>
      </c>
      <c r="AC38" s="63">
        <v>7</v>
      </c>
      <c r="AD38" s="63">
        <f>SUM(W38:AC38)</f>
        <v>159</v>
      </c>
      <c r="AE38" s="63"/>
      <c r="AF38" s="47"/>
      <c r="AG38" s="47"/>
      <c r="AH38" s="100" t="s">
        <v>586</v>
      </c>
      <c r="AI38" s="47" t="s">
        <v>554</v>
      </c>
      <c r="AJ38" s="47" t="s">
        <v>554</v>
      </c>
    </row>
    <row r="39" spans="1:36" s="31" customFormat="1" x14ac:dyDescent="0.2">
      <c r="A39" s="24">
        <v>19232</v>
      </c>
      <c r="B39" s="31" t="s">
        <v>111</v>
      </c>
      <c r="C39" s="31" t="s">
        <v>321</v>
      </c>
      <c r="D39" s="32" t="s">
        <v>109</v>
      </c>
      <c r="E39" s="30"/>
      <c r="F39" s="30">
        <v>79107</v>
      </c>
      <c r="G39" s="31" t="s">
        <v>110</v>
      </c>
      <c r="H39" s="30">
        <v>1</v>
      </c>
      <c r="I39" s="31" t="s">
        <v>68</v>
      </c>
      <c r="J39" s="30"/>
      <c r="K39" s="30"/>
      <c r="L39" s="30"/>
      <c r="M39" s="31" t="s">
        <v>318</v>
      </c>
      <c r="N39" s="31">
        <v>110</v>
      </c>
      <c r="O39" s="31">
        <v>0</v>
      </c>
      <c r="P39" s="31">
        <v>110</v>
      </c>
      <c r="Q39" s="31" t="s">
        <v>61</v>
      </c>
      <c r="R39" s="33">
        <v>1500000</v>
      </c>
      <c r="S39" s="30"/>
      <c r="T39" s="30"/>
      <c r="U39" s="31" t="s">
        <v>322</v>
      </c>
      <c r="V39" s="31">
        <v>48375014800</v>
      </c>
      <c r="W39" s="30">
        <v>117</v>
      </c>
      <c r="X39" s="63">
        <v>0</v>
      </c>
      <c r="Y39" s="63">
        <v>17</v>
      </c>
      <c r="Z39" s="63">
        <v>8</v>
      </c>
      <c r="AA39" s="63">
        <v>8</v>
      </c>
      <c r="AB39" s="63">
        <v>0</v>
      </c>
      <c r="AC39" s="63">
        <v>7</v>
      </c>
      <c r="AD39" s="63">
        <f>SUM(W39:AC39)</f>
        <v>157</v>
      </c>
      <c r="AE39" s="63"/>
      <c r="AF39" s="47"/>
      <c r="AG39" s="47"/>
      <c r="AH39" s="100"/>
      <c r="AI39" s="47" t="s">
        <v>553</v>
      </c>
      <c r="AJ39" s="47"/>
    </row>
    <row r="40" spans="1:36" x14ac:dyDescent="0.2">
      <c r="A40" s="17" t="s">
        <v>24</v>
      </c>
      <c r="B40" s="73"/>
      <c r="C40" s="14">
        <v>1280847.05</v>
      </c>
      <c r="D40" s="74"/>
      <c r="E40" s="75"/>
      <c r="F40" s="74"/>
      <c r="G40" s="74"/>
      <c r="H40" s="75"/>
      <c r="I40" s="85"/>
      <c r="J40" s="75"/>
      <c r="K40" s="75"/>
      <c r="L40" s="75"/>
      <c r="M40" s="74"/>
      <c r="N40" s="74"/>
      <c r="O40" s="74"/>
      <c r="P40" s="74"/>
      <c r="Q40" s="76" t="s">
        <v>20</v>
      </c>
      <c r="R40" s="77">
        <f>SUM(R38:R39)</f>
        <v>2756699</v>
      </c>
      <c r="S40" s="78"/>
      <c r="T40" s="78"/>
      <c r="U40" s="79"/>
      <c r="V40" s="74"/>
      <c r="W40" s="75"/>
      <c r="X40" s="75"/>
    </row>
    <row r="41" spans="1:36" ht="13.9" customHeight="1" x14ac:dyDescent="0.2">
      <c r="C41" s="59"/>
      <c r="E41" s="141"/>
      <c r="H41" s="141"/>
      <c r="J41" s="141"/>
      <c r="K41" s="141"/>
      <c r="L41" s="141"/>
      <c r="W41" s="141"/>
      <c r="X41" s="141"/>
      <c r="Y41" s="141"/>
      <c r="Z41" s="141"/>
      <c r="AA41" s="141"/>
      <c r="AB41" s="141"/>
      <c r="AC41" s="141"/>
      <c r="AD41" s="141"/>
      <c r="AE41" s="141"/>
      <c r="AH41" s="141"/>
    </row>
    <row r="42" spans="1:36" x14ac:dyDescent="0.2">
      <c r="A42" s="20" t="s">
        <v>31</v>
      </c>
      <c r="C42" s="59"/>
      <c r="E42" s="63"/>
    </row>
    <row r="43" spans="1:36" x14ac:dyDescent="0.2">
      <c r="A43" s="17" t="s">
        <v>24</v>
      </c>
      <c r="B43" s="73"/>
      <c r="C43" s="14">
        <v>600000</v>
      </c>
      <c r="D43" s="74"/>
      <c r="E43" s="75"/>
      <c r="F43" s="74"/>
      <c r="G43" s="74"/>
      <c r="H43" s="75"/>
      <c r="I43" s="85"/>
      <c r="J43" s="75"/>
      <c r="K43" s="75"/>
      <c r="L43" s="75"/>
      <c r="M43" s="74"/>
      <c r="N43" s="74"/>
      <c r="O43" s="74"/>
      <c r="P43" s="74"/>
      <c r="Q43" s="76" t="s">
        <v>20</v>
      </c>
      <c r="R43" s="77">
        <f>SUM(R42:R42)</f>
        <v>0</v>
      </c>
      <c r="S43" s="78"/>
      <c r="T43" s="78"/>
      <c r="U43" s="79"/>
      <c r="V43" s="74"/>
      <c r="W43" s="75"/>
      <c r="X43" s="75"/>
    </row>
    <row r="44" spans="1:36" ht="13.9" customHeight="1" x14ac:dyDescent="0.2">
      <c r="C44" s="59"/>
      <c r="E44" s="141"/>
      <c r="H44" s="141"/>
      <c r="J44" s="141"/>
      <c r="K44" s="141"/>
      <c r="L44" s="141"/>
      <c r="W44" s="141"/>
      <c r="X44" s="141"/>
      <c r="Y44" s="141"/>
      <c r="Z44" s="141"/>
      <c r="AA44" s="141"/>
      <c r="AB44" s="141"/>
      <c r="AC44" s="141"/>
      <c r="AD44" s="141"/>
      <c r="AE44" s="141"/>
      <c r="AH44" s="141"/>
    </row>
    <row r="45" spans="1:36" x14ac:dyDescent="0.2">
      <c r="A45" s="19" t="s">
        <v>32</v>
      </c>
      <c r="C45" s="59"/>
      <c r="E45" s="63"/>
    </row>
    <row r="46" spans="1:36" s="31" customFormat="1" x14ac:dyDescent="0.2">
      <c r="A46" s="24">
        <v>19216</v>
      </c>
      <c r="B46" s="31" t="s">
        <v>324</v>
      </c>
      <c r="C46" s="31" t="s">
        <v>325</v>
      </c>
      <c r="D46" s="32" t="s">
        <v>114</v>
      </c>
      <c r="E46" s="30"/>
      <c r="F46" s="30">
        <v>79605</v>
      </c>
      <c r="G46" s="31" t="s">
        <v>113</v>
      </c>
      <c r="H46" s="30">
        <v>2</v>
      </c>
      <c r="I46" s="31" t="s">
        <v>68</v>
      </c>
      <c r="J46" s="30"/>
      <c r="K46" s="30"/>
      <c r="L46" s="30"/>
      <c r="M46" s="31" t="s">
        <v>263</v>
      </c>
      <c r="N46" s="31">
        <v>42</v>
      </c>
      <c r="O46" s="31">
        <v>6</v>
      </c>
      <c r="P46" s="31">
        <v>48</v>
      </c>
      <c r="Q46" s="31" t="s">
        <v>61</v>
      </c>
      <c r="R46" s="33">
        <v>600000</v>
      </c>
      <c r="S46" s="30" t="s">
        <v>60</v>
      </c>
      <c r="T46" s="30"/>
      <c r="U46" s="31" t="s">
        <v>326</v>
      </c>
      <c r="V46" s="31">
        <v>48441012300</v>
      </c>
      <c r="W46" s="30">
        <v>122</v>
      </c>
      <c r="X46" s="63">
        <v>0</v>
      </c>
      <c r="Y46" s="63">
        <v>17</v>
      </c>
      <c r="Z46" s="63">
        <v>4</v>
      </c>
      <c r="AA46" s="63">
        <v>8</v>
      </c>
      <c r="AB46" s="63">
        <v>4</v>
      </c>
      <c r="AC46" s="63">
        <v>0</v>
      </c>
      <c r="AD46" s="63">
        <f>SUM(W46:AC46)</f>
        <v>155</v>
      </c>
      <c r="AE46" s="43">
        <v>0.11600000000000001</v>
      </c>
      <c r="AF46" s="50">
        <v>1803</v>
      </c>
      <c r="AG46" s="50" t="s">
        <v>481</v>
      </c>
      <c r="AH46" s="100" t="s">
        <v>586</v>
      </c>
      <c r="AI46" s="50" t="s">
        <v>554</v>
      </c>
      <c r="AJ46" s="50" t="s">
        <v>554</v>
      </c>
    </row>
    <row r="47" spans="1:36" s="31" customFormat="1" x14ac:dyDescent="0.2">
      <c r="A47" s="24">
        <v>19124</v>
      </c>
      <c r="B47" s="31" t="s">
        <v>115</v>
      </c>
      <c r="C47" s="31" t="s">
        <v>323</v>
      </c>
      <c r="D47" s="32" t="s">
        <v>114</v>
      </c>
      <c r="E47" s="30"/>
      <c r="F47" s="30">
        <v>79602</v>
      </c>
      <c r="G47" s="31" t="s">
        <v>113</v>
      </c>
      <c r="H47" s="30">
        <v>2</v>
      </c>
      <c r="I47" s="31" t="s">
        <v>68</v>
      </c>
      <c r="J47" s="30"/>
      <c r="K47" s="30"/>
      <c r="L47" s="30"/>
      <c r="M47" s="31" t="s">
        <v>263</v>
      </c>
      <c r="N47" s="31">
        <v>36</v>
      </c>
      <c r="O47" s="31">
        <v>4</v>
      </c>
      <c r="P47" s="31">
        <v>40</v>
      </c>
      <c r="Q47" s="31" t="s">
        <v>64</v>
      </c>
      <c r="R47" s="33">
        <v>600000</v>
      </c>
      <c r="S47" s="30"/>
      <c r="T47" s="30"/>
      <c r="U47" s="31" t="s">
        <v>319</v>
      </c>
      <c r="V47" s="31">
        <v>48441012000</v>
      </c>
      <c r="W47" s="30">
        <v>122</v>
      </c>
      <c r="X47" s="63">
        <v>0</v>
      </c>
      <c r="Y47" s="63">
        <v>17</v>
      </c>
      <c r="Z47" s="63">
        <v>4</v>
      </c>
      <c r="AA47" s="63">
        <v>8</v>
      </c>
      <c r="AB47" s="63">
        <v>4</v>
      </c>
      <c r="AC47" s="63">
        <v>0</v>
      </c>
      <c r="AD47" s="63">
        <f>SUM(W47:AC47)</f>
        <v>155</v>
      </c>
      <c r="AE47" s="43">
        <v>5.3999999999999999E-2</v>
      </c>
      <c r="AF47" s="50">
        <v>4953</v>
      </c>
      <c r="AG47" s="50" t="s">
        <v>481</v>
      </c>
      <c r="AH47" s="100"/>
      <c r="AI47" s="50" t="s">
        <v>554</v>
      </c>
      <c r="AJ47" s="50"/>
    </row>
    <row r="48" spans="1:36" x14ac:dyDescent="0.2">
      <c r="A48" s="17" t="s">
        <v>24</v>
      </c>
      <c r="B48" s="73"/>
      <c r="C48" s="14">
        <v>600000</v>
      </c>
      <c r="D48" s="74"/>
      <c r="E48" s="75"/>
      <c r="F48" s="74"/>
      <c r="G48" s="74"/>
      <c r="H48" s="75"/>
      <c r="I48" s="85"/>
      <c r="J48" s="75"/>
      <c r="K48" s="75"/>
      <c r="L48" s="75"/>
      <c r="M48" s="74"/>
      <c r="N48" s="74"/>
      <c r="O48" s="74"/>
      <c r="P48" s="74"/>
      <c r="Q48" s="76" t="s">
        <v>20</v>
      </c>
      <c r="R48" s="77">
        <f>SUM(R46:R47)</f>
        <v>1200000</v>
      </c>
      <c r="S48" s="78"/>
      <c r="T48" s="78"/>
      <c r="U48" s="79"/>
      <c r="V48" s="74"/>
      <c r="W48" s="75"/>
      <c r="X48" s="75"/>
    </row>
    <row r="49" spans="1:38" ht="9" customHeight="1" x14ac:dyDescent="0.2">
      <c r="C49" s="59"/>
      <c r="E49" s="141"/>
      <c r="H49" s="141"/>
      <c r="J49" s="141"/>
      <c r="K49" s="141"/>
      <c r="L49" s="141"/>
      <c r="W49" s="141"/>
      <c r="X49" s="141"/>
      <c r="Y49" s="141"/>
      <c r="Z49" s="141"/>
      <c r="AA49" s="141"/>
      <c r="AB49" s="141"/>
      <c r="AC49" s="141"/>
      <c r="AD49" s="141"/>
      <c r="AE49" s="141"/>
      <c r="AH49" s="141"/>
    </row>
    <row r="50" spans="1:38" x14ac:dyDescent="0.2">
      <c r="A50" s="20" t="s">
        <v>33</v>
      </c>
      <c r="C50" s="59"/>
      <c r="E50" s="63"/>
    </row>
    <row r="51" spans="1:38" s="31" customFormat="1" x14ac:dyDescent="0.2">
      <c r="A51" s="58">
        <v>19214</v>
      </c>
      <c r="B51" s="31" t="s">
        <v>122</v>
      </c>
      <c r="C51" s="31" t="s">
        <v>329</v>
      </c>
      <c r="D51" s="32" t="s">
        <v>117</v>
      </c>
      <c r="E51" s="30"/>
      <c r="F51" s="30">
        <v>75119</v>
      </c>
      <c r="G51" s="31" t="s">
        <v>116</v>
      </c>
      <c r="H51" s="30">
        <v>3</v>
      </c>
      <c r="I51" s="31" t="s">
        <v>59</v>
      </c>
      <c r="J51" s="30"/>
      <c r="K51" s="30"/>
      <c r="L51" s="30"/>
      <c r="M51" s="31" t="s">
        <v>263</v>
      </c>
      <c r="N51" s="31">
        <v>40</v>
      </c>
      <c r="O51" s="31">
        <v>8</v>
      </c>
      <c r="P51" s="31">
        <v>48</v>
      </c>
      <c r="Q51" s="31" t="s">
        <v>61</v>
      </c>
      <c r="R51" s="33">
        <v>615059</v>
      </c>
      <c r="S51" s="30" t="s">
        <v>60</v>
      </c>
      <c r="T51" s="30" t="s">
        <v>60</v>
      </c>
      <c r="U51" s="31" t="s">
        <v>330</v>
      </c>
      <c r="V51" s="31">
        <v>48139061400</v>
      </c>
      <c r="W51" s="30">
        <v>120</v>
      </c>
      <c r="X51" s="63">
        <v>0</v>
      </c>
      <c r="Y51" s="63">
        <v>17</v>
      </c>
      <c r="Z51" s="63">
        <v>4</v>
      </c>
      <c r="AA51" s="63">
        <v>8</v>
      </c>
      <c r="AB51" s="63">
        <v>4</v>
      </c>
      <c r="AC51" s="63">
        <v>0</v>
      </c>
      <c r="AD51" s="63">
        <f>SUM(W51:AC51)</f>
        <v>153</v>
      </c>
      <c r="AE51" s="43">
        <v>7.5999999999999998E-2</v>
      </c>
      <c r="AF51" s="50">
        <v>1950</v>
      </c>
      <c r="AG51" s="86" t="s">
        <v>484</v>
      </c>
      <c r="AH51" s="100" t="s">
        <v>586</v>
      </c>
      <c r="AI51" s="86" t="s">
        <v>554</v>
      </c>
      <c r="AJ51" s="86" t="s">
        <v>554</v>
      </c>
    </row>
    <row r="52" spans="1:38" s="31" customFormat="1" x14ac:dyDescent="0.2">
      <c r="A52" s="24">
        <v>19189</v>
      </c>
      <c r="B52" s="31" t="s">
        <v>123</v>
      </c>
      <c r="C52" s="31" t="s">
        <v>327</v>
      </c>
      <c r="D52" s="32" t="s">
        <v>120</v>
      </c>
      <c r="E52" s="30"/>
      <c r="F52" s="30">
        <v>76048</v>
      </c>
      <c r="G52" s="31" t="s">
        <v>119</v>
      </c>
      <c r="H52" s="30">
        <v>3</v>
      </c>
      <c r="I52" s="31" t="s">
        <v>59</v>
      </c>
      <c r="J52" s="30"/>
      <c r="K52" s="30"/>
      <c r="L52" s="30"/>
      <c r="M52" s="31" t="s">
        <v>263</v>
      </c>
      <c r="N52" s="31">
        <v>34</v>
      </c>
      <c r="O52" s="31">
        <v>14</v>
      </c>
      <c r="P52" s="31">
        <v>48</v>
      </c>
      <c r="Q52" s="31" t="s">
        <v>64</v>
      </c>
      <c r="R52" s="33">
        <v>615000</v>
      </c>
      <c r="S52" s="30"/>
      <c r="T52" s="30" t="s">
        <v>60</v>
      </c>
      <c r="U52" s="31" t="s">
        <v>328</v>
      </c>
      <c r="V52" s="31">
        <v>48221160100</v>
      </c>
      <c r="W52" s="30">
        <v>105</v>
      </c>
      <c r="X52" s="63">
        <v>0</v>
      </c>
      <c r="Y52" s="63">
        <v>17</v>
      </c>
      <c r="Z52" s="63">
        <v>4</v>
      </c>
      <c r="AA52" s="63">
        <v>8</v>
      </c>
      <c r="AB52" s="63">
        <v>4</v>
      </c>
      <c r="AC52" s="63">
        <v>0</v>
      </c>
      <c r="AD52" s="63">
        <f>SUM(W52:AC52)</f>
        <v>138</v>
      </c>
      <c r="AE52" s="43">
        <v>0.127</v>
      </c>
      <c r="AF52" s="50">
        <v>1404</v>
      </c>
      <c r="AG52" s="32"/>
      <c r="AH52" s="100"/>
      <c r="AI52" s="50" t="s">
        <v>554</v>
      </c>
      <c r="AJ52" s="50"/>
    </row>
    <row r="53" spans="1:38" s="31" customFormat="1" x14ac:dyDescent="0.2">
      <c r="A53" s="24">
        <v>19338</v>
      </c>
      <c r="B53" s="31" t="s">
        <v>118</v>
      </c>
      <c r="C53" s="31" t="s">
        <v>331</v>
      </c>
      <c r="D53" s="32" t="s">
        <v>117</v>
      </c>
      <c r="E53" s="30"/>
      <c r="F53" s="30">
        <v>75119</v>
      </c>
      <c r="G53" s="31" t="s">
        <v>116</v>
      </c>
      <c r="H53" s="30">
        <v>3</v>
      </c>
      <c r="I53" s="31" t="s">
        <v>59</v>
      </c>
      <c r="J53" s="30"/>
      <c r="K53" s="30"/>
      <c r="L53" s="30"/>
      <c r="M53" s="31" t="s">
        <v>263</v>
      </c>
      <c r="N53" s="31">
        <v>48</v>
      </c>
      <c r="O53" s="31">
        <v>20</v>
      </c>
      <c r="P53" s="31">
        <v>68</v>
      </c>
      <c r="Q53" s="31" t="s">
        <v>61</v>
      </c>
      <c r="R53" s="33">
        <v>615059</v>
      </c>
      <c r="S53" s="30"/>
      <c r="T53" s="30" t="s">
        <v>60</v>
      </c>
      <c r="U53" s="31" t="s">
        <v>332</v>
      </c>
      <c r="V53" s="31">
        <v>48139061400</v>
      </c>
      <c r="W53" s="30">
        <v>120</v>
      </c>
      <c r="X53" s="63">
        <v>0</v>
      </c>
      <c r="Y53" s="63">
        <v>17</v>
      </c>
      <c r="Z53" s="63">
        <v>4</v>
      </c>
      <c r="AA53" s="63">
        <v>8</v>
      </c>
      <c r="AB53" s="63">
        <v>4</v>
      </c>
      <c r="AC53" s="63">
        <v>0</v>
      </c>
      <c r="AD53" s="63">
        <f>SUM(W53:AC53)</f>
        <v>153</v>
      </c>
      <c r="AE53" s="165" t="s">
        <v>568</v>
      </c>
      <c r="AF53" s="165"/>
      <c r="AG53" s="165"/>
      <c r="AH53" s="165"/>
      <c r="AI53" s="86" t="s">
        <v>554</v>
      </c>
      <c r="AJ53" s="135"/>
      <c r="AK53" s="135"/>
      <c r="AL53" s="135"/>
    </row>
    <row r="54" spans="1:38" x14ac:dyDescent="0.2">
      <c r="A54" s="17" t="s">
        <v>24</v>
      </c>
      <c r="B54" s="73"/>
      <c r="C54" s="14">
        <v>626246.5</v>
      </c>
      <c r="D54" s="74"/>
      <c r="E54" s="75"/>
      <c r="F54" s="74"/>
      <c r="G54" s="74"/>
      <c r="H54" s="75"/>
      <c r="I54" s="85"/>
      <c r="J54" s="75"/>
      <c r="K54" s="75"/>
      <c r="L54" s="75"/>
      <c r="M54" s="74"/>
      <c r="N54" s="74"/>
      <c r="O54" s="74"/>
      <c r="P54" s="74"/>
      <c r="Q54" s="76" t="s">
        <v>20</v>
      </c>
      <c r="R54" s="77">
        <f>SUM(R51:R53)</f>
        <v>1845118</v>
      </c>
      <c r="S54" s="78"/>
      <c r="T54" s="78"/>
      <c r="U54" s="79"/>
      <c r="V54" s="74"/>
      <c r="W54" s="75"/>
      <c r="X54" s="75"/>
    </row>
    <row r="55" spans="1:38" ht="9" customHeight="1" x14ac:dyDescent="0.2">
      <c r="C55" s="59"/>
      <c r="E55" s="141"/>
      <c r="H55" s="141"/>
      <c r="J55" s="141"/>
      <c r="K55" s="141"/>
      <c r="L55" s="141"/>
      <c r="W55" s="141"/>
      <c r="X55" s="141"/>
      <c r="Y55" s="141"/>
      <c r="Z55" s="141"/>
      <c r="AA55" s="141"/>
      <c r="AB55" s="141"/>
      <c r="AC55" s="141"/>
      <c r="AD55" s="141"/>
      <c r="AE55" s="141"/>
      <c r="AH55" s="141"/>
    </row>
    <row r="56" spans="1:38" x14ac:dyDescent="0.2">
      <c r="A56" s="19" t="s">
        <v>34</v>
      </c>
      <c r="C56" s="59"/>
      <c r="E56" s="63"/>
    </row>
    <row r="57" spans="1:38" s="31" customFormat="1" x14ac:dyDescent="0.2">
      <c r="A57" s="24">
        <v>19276</v>
      </c>
      <c r="B57" s="31" t="s">
        <v>141</v>
      </c>
      <c r="C57" s="31" t="s">
        <v>359</v>
      </c>
      <c r="D57" s="32" t="s">
        <v>124</v>
      </c>
      <c r="E57" s="30"/>
      <c r="F57" s="30">
        <v>76103</v>
      </c>
      <c r="G57" s="31" t="s">
        <v>125</v>
      </c>
      <c r="H57" s="30">
        <v>3</v>
      </c>
      <c r="I57" s="31" t="s">
        <v>68</v>
      </c>
      <c r="J57" s="30"/>
      <c r="K57" s="30"/>
      <c r="L57" s="30"/>
      <c r="M57" s="31" t="s">
        <v>263</v>
      </c>
      <c r="N57" s="31">
        <v>59</v>
      </c>
      <c r="O57" s="31">
        <v>7</v>
      </c>
      <c r="P57" s="31">
        <v>66</v>
      </c>
      <c r="Q57" s="31" t="s">
        <v>61</v>
      </c>
      <c r="R57" s="33">
        <v>1198485</v>
      </c>
      <c r="S57" s="30"/>
      <c r="T57" s="30" t="s">
        <v>60</v>
      </c>
      <c r="U57" s="31" t="s">
        <v>360</v>
      </c>
      <c r="V57" s="31">
        <v>48439101402</v>
      </c>
      <c r="W57" s="30">
        <v>119</v>
      </c>
      <c r="X57" s="63">
        <v>0</v>
      </c>
      <c r="Y57" s="63">
        <v>17</v>
      </c>
      <c r="Z57" s="30">
        <v>4</v>
      </c>
      <c r="AA57" s="63">
        <v>8</v>
      </c>
      <c r="AB57" s="63">
        <v>4</v>
      </c>
      <c r="AC57" s="63">
        <v>7</v>
      </c>
      <c r="AD57" s="63">
        <f>SUM(W57:AC57)</f>
        <v>159</v>
      </c>
      <c r="AE57" s="43">
        <v>0.37</v>
      </c>
      <c r="AF57" s="50" t="s">
        <v>481</v>
      </c>
      <c r="AG57" s="50" t="s">
        <v>487</v>
      </c>
      <c r="AH57" s="100" t="s">
        <v>586</v>
      </c>
      <c r="AI57" s="50" t="s">
        <v>554</v>
      </c>
      <c r="AJ57" s="50" t="s">
        <v>554</v>
      </c>
    </row>
    <row r="58" spans="1:38" s="31" customFormat="1" x14ac:dyDescent="0.2">
      <c r="A58" s="24">
        <v>19277</v>
      </c>
      <c r="B58" s="31" t="s">
        <v>142</v>
      </c>
      <c r="C58" s="31" t="s">
        <v>361</v>
      </c>
      <c r="D58" s="32" t="s">
        <v>124</v>
      </c>
      <c r="E58" s="30"/>
      <c r="F58" s="30">
        <v>76111</v>
      </c>
      <c r="G58" s="31" t="s">
        <v>125</v>
      </c>
      <c r="H58" s="30">
        <v>3</v>
      </c>
      <c r="I58" s="31" t="s">
        <v>68</v>
      </c>
      <c r="J58" s="30"/>
      <c r="K58" s="30"/>
      <c r="L58" s="30"/>
      <c r="M58" s="31" t="s">
        <v>318</v>
      </c>
      <c r="N58" s="31">
        <v>80</v>
      </c>
      <c r="O58" s="31">
        <v>11</v>
      </c>
      <c r="P58" s="31">
        <v>91</v>
      </c>
      <c r="Q58" s="31" t="s">
        <v>64</v>
      </c>
      <c r="R58" s="33">
        <v>1447760</v>
      </c>
      <c r="S58" s="30"/>
      <c r="T58" s="30"/>
      <c r="U58" s="31" t="s">
        <v>334</v>
      </c>
      <c r="V58" s="31">
        <v>48439100102</v>
      </c>
      <c r="W58" s="30">
        <v>119</v>
      </c>
      <c r="X58" s="63">
        <v>0</v>
      </c>
      <c r="Y58" s="63">
        <v>17</v>
      </c>
      <c r="Z58" s="63">
        <v>4</v>
      </c>
      <c r="AA58" s="63">
        <v>8</v>
      </c>
      <c r="AB58" s="63">
        <v>4</v>
      </c>
      <c r="AC58" s="63">
        <v>7</v>
      </c>
      <c r="AD58" s="63">
        <f t="shared" ref="AD58:AD62" si="1">SUM(W58:AC58)</f>
        <v>159</v>
      </c>
      <c r="AE58" s="43">
        <v>0.216</v>
      </c>
      <c r="AF58" s="50" t="s">
        <v>481</v>
      </c>
      <c r="AG58" s="50" t="s">
        <v>490</v>
      </c>
      <c r="AH58" s="100" t="s">
        <v>586</v>
      </c>
      <c r="AI58" s="50" t="s">
        <v>554</v>
      </c>
      <c r="AJ58" s="50" t="s">
        <v>554</v>
      </c>
    </row>
    <row r="59" spans="1:38" s="31" customFormat="1" x14ac:dyDescent="0.2">
      <c r="A59" s="24">
        <v>19285</v>
      </c>
      <c r="B59" s="31" t="s">
        <v>126</v>
      </c>
      <c r="C59" s="31" t="s">
        <v>333</v>
      </c>
      <c r="D59" s="32" t="s">
        <v>124</v>
      </c>
      <c r="E59" s="30"/>
      <c r="F59" s="30">
        <v>76110</v>
      </c>
      <c r="G59" s="31" t="s">
        <v>125</v>
      </c>
      <c r="H59" s="30">
        <v>3</v>
      </c>
      <c r="I59" s="31" t="s">
        <v>68</v>
      </c>
      <c r="J59" s="30"/>
      <c r="K59" s="30"/>
      <c r="L59" s="30"/>
      <c r="M59" s="31" t="s">
        <v>263</v>
      </c>
      <c r="N59" s="31">
        <v>79</v>
      </c>
      <c r="O59" s="31">
        <v>9</v>
      </c>
      <c r="P59" s="31">
        <v>88</v>
      </c>
      <c r="Q59" s="31" t="s">
        <v>61</v>
      </c>
      <c r="R59" s="33">
        <v>1439065</v>
      </c>
      <c r="S59" s="30"/>
      <c r="T59" s="30" t="s">
        <v>60</v>
      </c>
      <c r="U59" s="31" t="s">
        <v>334</v>
      </c>
      <c r="V59" s="31">
        <v>48439104100</v>
      </c>
      <c r="W59" s="30">
        <v>124</v>
      </c>
      <c r="X59" s="63">
        <v>0</v>
      </c>
      <c r="Y59" s="63">
        <v>17</v>
      </c>
      <c r="Z59" s="63">
        <v>8</v>
      </c>
      <c r="AA59" s="63">
        <v>8</v>
      </c>
      <c r="AB59" s="63">
        <v>0</v>
      </c>
      <c r="AC59" s="63">
        <v>0</v>
      </c>
      <c r="AD59" s="63">
        <f t="shared" si="1"/>
        <v>157</v>
      </c>
      <c r="AE59" s="63"/>
      <c r="AF59" s="47"/>
      <c r="AG59" s="47"/>
      <c r="AH59" s="100" t="s">
        <v>586</v>
      </c>
      <c r="AI59" s="47" t="s">
        <v>554</v>
      </c>
      <c r="AJ59" s="47" t="s">
        <v>554</v>
      </c>
    </row>
    <row r="60" spans="1:38" s="31" customFormat="1" x14ac:dyDescent="0.2">
      <c r="A60" s="24">
        <v>19126</v>
      </c>
      <c r="B60" s="31" t="s">
        <v>127</v>
      </c>
      <c r="C60" s="31" t="s">
        <v>338</v>
      </c>
      <c r="D60" s="32" t="s">
        <v>128</v>
      </c>
      <c r="E60" s="30"/>
      <c r="F60" s="30">
        <v>76012</v>
      </c>
      <c r="G60" s="31" t="s">
        <v>125</v>
      </c>
      <c r="H60" s="30">
        <v>3</v>
      </c>
      <c r="I60" s="31" t="s">
        <v>68</v>
      </c>
      <c r="J60" s="30"/>
      <c r="K60" s="30"/>
      <c r="L60" s="30"/>
      <c r="M60" s="31" t="s">
        <v>263</v>
      </c>
      <c r="N60" s="31">
        <v>75</v>
      </c>
      <c r="O60" s="31">
        <v>0</v>
      </c>
      <c r="P60" s="31">
        <v>75</v>
      </c>
      <c r="Q60" s="31" t="s">
        <v>64</v>
      </c>
      <c r="R60" s="33">
        <v>1500000</v>
      </c>
      <c r="S60" s="30"/>
      <c r="T60" s="30" t="s">
        <v>60</v>
      </c>
      <c r="U60" s="31" t="s">
        <v>320</v>
      </c>
      <c r="V60" s="31">
        <v>48439111505</v>
      </c>
      <c r="W60" s="30">
        <v>121</v>
      </c>
      <c r="X60" s="63">
        <v>0</v>
      </c>
      <c r="Y60" s="63">
        <v>17</v>
      </c>
      <c r="Z60" s="63">
        <v>4</v>
      </c>
      <c r="AA60" s="63">
        <v>8</v>
      </c>
      <c r="AB60" s="63">
        <v>4</v>
      </c>
      <c r="AC60" s="63">
        <v>0</v>
      </c>
      <c r="AD60" s="102">
        <f>SUM(W60:AC60)</f>
        <v>154</v>
      </c>
      <c r="AE60" s="59"/>
      <c r="AF60" s="59"/>
      <c r="AG60" s="59"/>
      <c r="AH60" s="104" t="s">
        <v>586</v>
      </c>
      <c r="AI60" s="47" t="s">
        <v>554</v>
      </c>
      <c r="AJ60" s="47" t="s">
        <v>554</v>
      </c>
    </row>
    <row r="61" spans="1:38" s="31" customFormat="1" x14ac:dyDescent="0.2">
      <c r="A61" s="24">
        <v>19315</v>
      </c>
      <c r="B61" s="31" t="s">
        <v>143</v>
      </c>
      <c r="C61" s="31" t="s">
        <v>351</v>
      </c>
      <c r="D61" s="32" t="s">
        <v>140</v>
      </c>
      <c r="E61" s="30"/>
      <c r="F61" s="30">
        <v>76060</v>
      </c>
      <c r="G61" s="31" t="s">
        <v>125</v>
      </c>
      <c r="H61" s="30">
        <v>3</v>
      </c>
      <c r="I61" s="31" t="s">
        <v>68</v>
      </c>
      <c r="J61" s="30"/>
      <c r="K61" s="30"/>
      <c r="L61" s="30"/>
      <c r="M61" s="31" t="s">
        <v>263</v>
      </c>
      <c r="N61" s="31">
        <v>86</v>
      </c>
      <c r="O61" s="31">
        <v>21</v>
      </c>
      <c r="P61" s="31">
        <v>107</v>
      </c>
      <c r="Q61" s="31" t="s">
        <v>64</v>
      </c>
      <c r="R61" s="33">
        <v>1500000</v>
      </c>
      <c r="S61" s="30"/>
      <c r="T61" s="30" t="s">
        <v>60</v>
      </c>
      <c r="U61" s="31" t="s">
        <v>561</v>
      </c>
      <c r="V61" s="31">
        <v>48439111404</v>
      </c>
      <c r="W61" s="30">
        <v>120</v>
      </c>
      <c r="X61" s="63">
        <v>0</v>
      </c>
      <c r="Y61" s="63">
        <v>17</v>
      </c>
      <c r="Z61" s="63">
        <v>4</v>
      </c>
      <c r="AA61" s="63">
        <v>8</v>
      </c>
      <c r="AB61" s="63">
        <v>4</v>
      </c>
      <c r="AC61" s="63">
        <v>0</v>
      </c>
      <c r="AD61" s="63">
        <f t="shared" si="1"/>
        <v>153</v>
      </c>
      <c r="AE61" s="43">
        <v>0.112</v>
      </c>
      <c r="AF61" s="50">
        <v>152</v>
      </c>
      <c r="AG61" s="50" t="s">
        <v>481</v>
      </c>
      <c r="AH61" s="100" t="s">
        <v>586</v>
      </c>
      <c r="AI61" s="50" t="s">
        <v>554</v>
      </c>
      <c r="AJ61" s="50" t="s">
        <v>554</v>
      </c>
    </row>
    <row r="62" spans="1:38" s="31" customFormat="1" x14ac:dyDescent="0.2">
      <c r="A62" s="24">
        <v>19009</v>
      </c>
      <c r="B62" s="31" t="s">
        <v>339</v>
      </c>
      <c r="C62" s="31" t="s">
        <v>340</v>
      </c>
      <c r="D62" s="32" t="s">
        <v>124</v>
      </c>
      <c r="E62" s="30"/>
      <c r="F62" s="30">
        <v>76177</v>
      </c>
      <c r="G62" s="31" t="s">
        <v>125</v>
      </c>
      <c r="H62" s="30">
        <v>3</v>
      </c>
      <c r="I62" s="31" t="s">
        <v>68</v>
      </c>
      <c r="J62" s="30"/>
      <c r="K62" s="30"/>
      <c r="L62" s="30" t="s">
        <v>60</v>
      </c>
      <c r="M62" s="31" t="s">
        <v>263</v>
      </c>
      <c r="N62" s="31">
        <v>89</v>
      </c>
      <c r="O62" s="31">
        <v>10</v>
      </c>
      <c r="P62" s="31">
        <v>99</v>
      </c>
      <c r="Q62" s="31" t="s">
        <v>64</v>
      </c>
      <c r="R62" s="33">
        <v>1500000</v>
      </c>
      <c r="S62" s="30"/>
      <c r="T62" s="30" t="s">
        <v>60</v>
      </c>
      <c r="U62" s="31" t="s">
        <v>341</v>
      </c>
      <c r="V62" s="31">
        <v>48439113922</v>
      </c>
      <c r="W62" s="30">
        <v>120</v>
      </c>
      <c r="X62" s="63">
        <v>0</v>
      </c>
      <c r="Y62" s="63">
        <v>17</v>
      </c>
      <c r="Z62" s="63">
        <v>4</v>
      </c>
      <c r="AA62" s="63">
        <v>8</v>
      </c>
      <c r="AB62" s="63">
        <v>4</v>
      </c>
      <c r="AC62" s="63">
        <v>0</v>
      </c>
      <c r="AD62" s="63">
        <f t="shared" si="1"/>
        <v>153</v>
      </c>
      <c r="AE62" s="43">
        <v>0.03</v>
      </c>
      <c r="AF62" s="50">
        <v>672</v>
      </c>
      <c r="AG62" s="50" t="s">
        <v>481</v>
      </c>
      <c r="AH62" s="100" t="s">
        <v>586</v>
      </c>
      <c r="AI62" s="50" t="s">
        <v>554</v>
      </c>
      <c r="AJ62" s="50" t="s">
        <v>554</v>
      </c>
    </row>
    <row r="63" spans="1:38" s="31" customFormat="1" x14ac:dyDescent="0.2">
      <c r="A63" s="24">
        <v>19234</v>
      </c>
      <c r="B63" s="31" t="s">
        <v>135</v>
      </c>
      <c r="C63" s="31" t="s">
        <v>350</v>
      </c>
      <c r="D63" s="32" t="s">
        <v>136</v>
      </c>
      <c r="E63" s="30"/>
      <c r="F63" s="30">
        <v>76028</v>
      </c>
      <c r="G63" s="31" t="s">
        <v>137</v>
      </c>
      <c r="H63" s="30">
        <v>3</v>
      </c>
      <c r="I63" s="31" t="s">
        <v>68</v>
      </c>
      <c r="J63" s="30"/>
      <c r="K63" s="30"/>
      <c r="L63" s="30"/>
      <c r="M63" s="31" t="s">
        <v>263</v>
      </c>
      <c r="N63" s="31">
        <v>72</v>
      </c>
      <c r="O63" s="31">
        <v>11</v>
      </c>
      <c r="P63" s="31">
        <v>83</v>
      </c>
      <c r="Q63" s="31" t="s">
        <v>61</v>
      </c>
      <c r="R63" s="33">
        <v>1194300</v>
      </c>
      <c r="S63" s="30" t="s">
        <v>60</v>
      </c>
      <c r="T63" s="30" t="s">
        <v>60</v>
      </c>
      <c r="U63" s="31" t="s">
        <v>316</v>
      </c>
      <c r="V63" s="31">
        <v>48251130204</v>
      </c>
      <c r="W63" s="30">
        <v>120</v>
      </c>
      <c r="X63" s="63">
        <v>0</v>
      </c>
      <c r="Y63" s="30">
        <v>17</v>
      </c>
      <c r="Z63" s="63">
        <v>4</v>
      </c>
      <c r="AA63" s="63">
        <v>8</v>
      </c>
      <c r="AB63" s="63">
        <v>4</v>
      </c>
      <c r="AC63" s="63">
        <v>0</v>
      </c>
      <c r="AD63" s="63">
        <f t="shared" ref="AD63:AD76" si="2">SUM(W63:AC63)</f>
        <v>153</v>
      </c>
      <c r="AE63" s="43">
        <v>8.7999999999999995E-2</v>
      </c>
      <c r="AF63" s="50">
        <v>1181</v>
      </c>
      <c r="AG63" s="50" t="s">
        <v>481</v>
      </c>
      <c r="AH63" s="100" t="s">
        <v>586</v>
      </c>
      <c r="AI63" s="50" t="s">
        <v>554</v>
      </c>
      <c r="AJ63" s="50" t="s">
        <v>554</v>
      </c>
    </row>
    <row r="64" spans="1:38" s="31" customFormat="1" ht="14.45" customHeight="1" x14ac:dyDescent="0.2">
      <c r="A64" s="24">
        <v>19143</v>
      </c>
      <c r="B64" s="31" t="s">
        <v>134</v>
      </c>
      <c r="C64" s="31" t="s">
        <v>348</v>
      </c>
      <c r="D64" s="32" t="s">
        <v>128</v>
      </c>
      <c r="E64" s="30"/>
      <c r="F64" s="30">
        <v>76018</v>
      </c>
      <c r="G64" s="31" t="s">
        <v>125</v>
      </c>
      <c r="H64" s="30">
        <v>3</v>
      </c>
      <c r="I64" s="31" t="s">
        <v>68</v>
      </c>
      <c r="J64" s="30"/>
      <c r="K64" s="30"/>
      <c r="L64" s="30"/>
      <c r="M64" s="31" t="s">
        <v>263</v>
      </c>
      <c r="N64" s="31">
        <v>84</v>
      </c>
      <c r="O64" s="31">
        <v>0</v>
      </c>
      <c r="P64" s="31">
        <v>84</v>
      </c>
      <c r="Q64" s="31" t="s">
        <v>64</v>
      </c>
      <c r="R64" s="33">
        <v>1500000</v>
      </c>
      <c r="S64" s="30"/>
      <c r="T64" s="30" t="s">
        <v>60</v>
      </c>
      <c r="U64" s="31" t="s">
        <v>349</v>
      </c>
      <c r="V64" s="31">
        <v>48439111547</v>
      </c>
      <c r="W64" s="30">
        <v>120</v>
      </c>
      <c r="X64" s="63">
        <v>0</v>
      </c>
      <c r="Y64" s="63">
        <v>17</v>
      </c>
      <c r="Z64" s="63">
        <v>4</v>
      </c>
      <c r="AA64" s="63">
        <v>8</v>
      </c>
      <c r="AB64" s="63">
        <v>4</v>
      </c>
      <c r="AC64" s="63">
        <v>0</v>
      </c>
      <c r="AD64" s="63">
        <f t="shared" si="2"/>
        <v>153</v>
      </c>
      <c r="AE64" s="43">
        <v>6.3E-2</v>
      </c>
      <c r="AF64" s="50">
        <v>1706</v>
      </c>
      <c r="AG64" s="50" t="s">
        <v>481</v>
      </c>
      <c r="AH64" s="100" t="s">
        <v>586</v>
      </c>
      <c r="AI64" s="50" t="s">
        <v>554</v>
      </c>
      <c r="AJ64" s="50" t="s">
        <v>554</v>
      </c>
    </row>
    <row r="65" spans="1:36" s="31" customFormat="1" x14ac:dyDescent="0.2">
      <c r="A65" s="24">
        <v>19078</v>
      </c>
      <c r="B65" s="31" t="s">
        <v>133</v>
      </c>
      <c r="C65" s="31" t="s">
        <v>347</v>
      </c>
      <c r="D65" s="32" t="s">
        <v>132</v>
      </c>
      <c r="E65" s="30"/>
      <c r="F65" s="30">
        <v>76053</v>
      </c>
      <c r="G65" s="31" t="s">
        <v>125</v>
      </c>
      <c r="H65" s="30">
        <v>3</v>
      </c>
      <c r="I65" s="31" t="s">
        <v>68</v>
      </c>
      <c r="J65" s="30"/>
      <c r="K65" s="30"/>
      <c r="L65" s="30"/>
      <c r="M65" s="31" t="s">
        <v>263</v>
      </c>
      <c r="N65" s="31">
        <v>80</v>
      </c>
      <c r="O65" s="31">
        <v>10</v>
      </c>
      <c r="P65" s="31">
        <v>90</v>
      </c>
      <c r="Q65" s="31" t="s">
        <v>64</v>
      </c>
      <c r="R65" s="33">
        <v>1500000</v>
      </c>
      <c r="S65" s="30"/>
      <c r="T65" s="30" t="s">
        <v>60</v>
      </c>
      <c r="U65" s="31" t="s">
        <v>346</v>
      </c>
      <c r="V65" s="31">
        <v>48439113408</v>
      </c>
      <c r="W65" s="30">
        <v>120</v>
      </c>
      <c r="X65" s="63">
        <v>0</v>
      </c>
      <c r="Y65" s="63">
        <v>17</v>
      </c>
      <c r="Z65" s="63">
        <v>4</v>
      </c>
      <c r="AA65" s="63">
        <v>8</v>
      </c>
      <c r="AB65" s="63">
        <v>4</v>
      </c>
      <c r="AC65" s="63">
        <v>0</v>
      </c>
      <c r="AD65" s="63">
        <f>SUM(W65:AC65)</f>
        <v>153</v>
      </c>
      <c r="AE65" s="43">
        <v>6.6000000000000003E-2</v>
      </c>
      <c r="AF65" s="50">
        <v>1852</v>
      </c>
      <c r="AG65" s="50" t="s">
        <v>481</v>
      </c>
      <c r="AH65" s="100" t="s">
        <v>586</v>
      </c>
      <c r="AI65" s="50" t="s">
        <v>554</v>
      </c>
      <c r="AJ65" s="50" t="s">
        <v>554</v>
      </c>
    </row>
    <row r="66" spans="1:36" s="31" customFormat="1" x14ac:dyDescent="0.2">
      <c r="A66" s="24">
        <v>19319</v>
      </c>
      <c r="B66" s="31" t="s">
        <v>144</v>
      </c>
      <c r="C66" s="31" t="s">
        <v>352</v>
      </c>
      <c r="D66" s="32" t="s">
        <v>128</v>
      </c>
      <c r="E66" s="30"/>
      <c r="F66" s="30">
        <v>76018</v>
      </c>
      <c r="G66" s="31" t="s">
        <v>125</v>
      </c>
      <c r="H66" s="30">
        <v>3</v>
      </c>
      <c r="I66" s="31" t="s">
        <v>68</v>
      </c>
      <c r="J66" s="30"/>
      <c r="K66" s="30"/>
      <c r="L66" s="30"/>
      <c r="M66" s="31" t="s">
        <v>263</v>
      </c>
      <c r="N66" s="31">
        <v>86</v>
      </c>
      <c r="O66" s="31">
        <v>26</v>
      </c>
      <c r="P66" s="31">
        <v>112</v>
      </c>
      <c r="Q66" s="31" t="s">
        <v>64</v>
      </c>
      <c r="R66" s="33">
        <v>1500000</v>
      </c>
      <c r="S66" s="30"/>
      <c r="T66" s="30" t="s">
        <v>60</v>
      </c>
      <c r="U66" s="31" t="s">
        <v>561</v>
      </c>
      <c r="V66" s="31">
        <v>48439111516</v>
      </c>
      <c r="W66" s="30">
        <v>120</v>
      </c>
      <c r="X66" s="63">
        <v>0</v>
      </c>
      <c r="Y66" s="63">
        <v>17</v>
      </c>
      <c r="Z66" s="63">
        <v>4</v>
      </c>
      <c r="AA66" s="63">
        <v>8</v>
      </c>
      <c r="AB66" s="63">
        <v>4</v>
      </c>
      <c r="AC66" s="63">
        <v>0</v>
      </c>
      <c r="AD66" s="63">
        <f t="shared" si="2"/>
        <v>153</v>
      </c>
      <c r="AE66" s="43">
        <v>9.6000000000000002E-2</v>
      </c>
      <c r="AF66" s="50">
        <v>2066</v>
      </c>
      <c r="AG66" s="50" t="s">
        <v>481</v>
      </c>
      <c r="AH66" s="100" t="s">
        <v>586</v>
      </c>
      <c r="AI66" s="50" t="s">
        <v>554</v>
      </c>
      <c r="AJ66" s="50" t="s">
        <v>554</v>
      </c>
    </row>
    <row r="67" spans="1:36" s="31" customFormat="1" x14ac:dyDescent="0.2">
      <c r="A67" s="24">
        <v>19244</v>
      </c>
      <c r="B67" s="31" t="s">
        <v>335</v>
      </c>
      <c r="C67" s="31" t="s">
        <v>336</v>
      </c>
      <c r="D67" s="32" t="s">
        <v>128</v>
      </c>
      <c r="E67" s="30"/>
      <c r="F67" s="30">
        <v>76001</v>
      </c>
      <c r="G67" s="31" t="s">
        <v>125</v>
      </c>
      <c r="H67" s="30">
        <v>3</v>
      </c>
      <c r="I67" s="31" t="s">
        <v>68</v>
      </c>
      <c r="J67" s="30"/>
      <c r="K67" s="30"/>
      <c r="L67" s="30"/>
      <c r="M67" s="31" t="s">
        <v>263</v>
      </c>
      <c r="N67" s="31">
        <v>99</v>
      </c>
      <c r="O67" s="31">
        <v>81</v>
      </c>
      <c r="P67" s="31">
        <v>180</v>
      </c>
      <c r="Q67" s="31" t="s">
        <v>61</v>
      </c>
      <c r="R67" s="33">
        <v>1500000</v>
      </c>
      <c r="S67" s="30"/>
      <c r="T67" s="30" t="s">
        <v>60</v>
      </c>
      <c r="U67" s="31" t="s">
        <v>337</v>
      </c>
      <c r="V67" s="31">
        <v>48439111544</v>
      </c>
      <c r="W67" s="30">
        <v>120</v>
      </c>
      <c r="X67" s="63">
        <v>0</v>
      </c>
      <c r="Y67" s="63">
        <v>17</v>
      </c>
      <c r="Z67" s="63">
        <v>4</v>
      </c>
      <c r="AA67" s="63">
        <v>8</v>
      </c>
      <c r="AB67" s="63">
        <v>4</v>
      </c>
      <c r="AC67" s="63">
        <v>0</v>
      </c>
      <c r="AD67" s="63">
        <f>SUM(W67:AC67)</f>
        <v>153</v>
      </c>
      <c r="AE67" s="87">
        <v>6.8000000000000005E-2</v>
      </c>
      <c r="AF67" s="47">
        <v>3305</v>
      </c>
      <c r="AG67" s="50" t="s">
        <v>481</v>
      </c>
      <c r="AH67" s="100" t="s">
        <v>586</v>
      </c>
      <c r="AI67" s="50" t="s">
        <v>554</v>
      </c>
      <c r="AJ67" s="50" t="s">
        <v>554</v>
      </c>
    </row>
    <row r="68" spans="1:36" s="31" customFormat="1" x14ac:dyDescent="0.2">
      <c r="A68" s="29">
        <v>19016</v>
      </c>
      <c r="B68" s="28" t="s">
        <v>342</v>
      </c>
      <c r="C68" s="28" t="s">
        <v>343</v>
      </c>
      <c r="D68" s="37" t="s">
        <v>130</v>
      </c>
      <c r="E68" s="96"/>
      <c r="F68" s="96">
        <v>75165</v>
      </c>
      <c r="G68" s="28" t="s">
        <v>116</v>
      </c>
      <c r="H68" s="96">
        <v>3</v>
      </c>
      <c r="I68" s="28" t="s">
        <v>68</v>
      </c>
      <c r="J68" s="96"/>
      <c r="K68" s="96"/>
      <c r="L68" s="96"/>
      <c r="M68" s="28" t="s">
        <v>263</v>
      </c>
      <c r="N68" s="28">
        <v>92</v>
      </c>
      <c r="O68" s="28">
        <v>28</v>
      </c>
      <c r="P68" s="28">
        <v>120</v>
      </c>
      <c r="Q68" s="28" t="s">
        <v>61</v>
      </c>
      <c r="R68" s="95">
        <v>1500000</v>
      </c>
      <c r="S68" s="96"/>
      <c r="T68" s="96" t="s">
        <v>60</v>
      </c>
      <c r="U68" s="28" t="s">
        <v>344</v>
      </c>
      <c r="V68" s="28">
        <v>48139060213</v>
      </c>
      <c r="W68" s="96">
        <v>120</v>
      </c>
      <c r="X68" s="97">
        <v>0</v>
      </c>
      <c r="Y68" s="97">
        <v>17</v>
      </c>
      <c r="Z68" s="97">
        <v>4</v>
      </c>
      <c r="AA68" s="97">
        <v>8</v>
      </c>
      <c r="AB68" s="97">
        <v>4</v>
      </c>
      <c r="AC68" s="97">
        <v>0</v>
      </c>
      <c r="AD68" s="97">
        <f t="shared" si="2"/>
        <v>153</v>
      </c>
      <c r="AE68" s="148" t="s">
        <v>531</v>
      </c>
      <c r="AF68" s="148"/>
      <c r="AG68" s="148"/>
      <c r="AH68" s="148"/>
      <c r="AI68" s="146" t="s">
        <v>554</v>
      </c>
      <c r="AJ68" s="145"/>
    </row>
    <row r="69" spans="1:36" s="31" customFormat="1" x14ac:dyDescent="0.2">
      <c r="A69" s="24">
        <v>19250</v>
      </c>
      <c r="B69" s="31" t="s">
        <v>267</v>
      </c>
      <c r="C69" s="31" t="s">
        <v>271</v>
      </c>
      <c r="D69" s="32" t="s">
        <v>130</v>
      </c>
      <c r="E69" s="30"/>
      <c r="F69" s="30">
        <v>75165</v>
      </c>
      <c r="G69" s="31" t="s">
        <v>116</v>
      </c>
      <c r="H69" s="30">
        <v>3</v>
      </c>
      <c r="I69" s="31" t="s">
        <v>68</v>
      </c>
      <c r="J69" s="30"/>
      <c r="K69" s="30"/>
      <c r="L69" s="30"/>
      <c r="M69" s="31" t="s">
        <v>263</v>
      </c>
      <c r="N69" s="31">
        <v>98</v>
      </c>
      <c r="O69" s="31">
        <v>70</v>
      </c>
      <c r="P69" s="31">
        <v>168</v>
      </c>
      <c r="Q69" s="31" t="s">
        <v>64</v>
      </c>
      <c r="R69" s="33">
        <v>1500000</v>
      </c>
      <c r="S69" s="30"/>
      <c r="T69" s="30" t="s">
        <v>60</v>
      </c>
      <c r="U69" s="31" t="s">
        <v>337</v>
      </c>
      <c r="V69" s="31">
        <v>48139060300</v>
      </c>
      <c r="W69" s="30">
        <v>120</v>
      </c>
      <c r="X69" s="63">
        <v>0</v>
      </c>
      <c r="Y69" s="63">
        <v>17</v>
      </c>
      <c r="Z69" s="63">
        <v>4</v>
      </c>
      <c r="AA69" s="63">
        <v>8</v>
      </c>
      <c r="AB69" s="63">
        <v>4</v>
      </c>
      <c r="AC69" s="63">
        <v>0</v>
      </c>
      <c r="AD69" s="63">
        <f>SUM(W69:AC69)</f>
        <v>153</v>
      </c>
      <c r="AE69" s="43">
        <v>0.17100000000000001</v>
      </c>
      <c r="AF69" s="50" t="s">
        <v>481</v>
      </c>
      <c r="AG69" s="50" t="s">
        <v>481</v>
      </c>
      <c r="AH69" s="100"/>
      <c r="AI69" s="50" t="s">
        <v>553</v>
      </c>
      <c r="AJ69" s="50"/>
    </row>
    <row r="70" spans="1:36" s="31" customFormat="1" x14ac:dyDescent="0.2">
      <c r="A70" s="24">
        <v>19079</v>
      </c>
      <c r="B70" s="31" t="s">
        <v>148</v>
      </c>
      <c r="C70" s="31" t="s">
        <v>356</v>
      </c>
      <c r="D70" s="32" t="s">
        <v>139</v>
      </c>
      <c r="E70" s="30"/>
      <c r="F70" s="30">
        <v>76084</v>
      </c>
      <c r="G70" s="31" t="s">
        <v>137</v>
      </c>
      <c r="H70" s="30">
        <v>3</v>
      </c>
      <c r="I70" s="31" t="s">
        <v>68</v>
      </c>
      <c r="J70" s="30"/>
      <c r="K70" s="30"/>
      <c r="L70" s="30"/>
      <c r="M70" s="31" t="s">
        <v>263</v>
      </c>
      <c r="N70" s="31">
        <v>85</v>
      </c>
      <c r="O70" s="31">
        <v>15</v>
      </c>
      <c r="P70" s="31">
        <v>100</v>
      </c>
      <c r="Q70" s="31" t="s">
        <v>64</v>
      </c>
      <c r="R70" s="33">
        <v>1500000</v>
      </c>
      <c r="S70" s="30"/>
      <c r="T70" s="30" t="s">
        <v>60</v>
      </c>
      <c r="U70" s="31" t="s">
        <v>346</v>
      </c>
      <c r="V70" s="31">
        <v>48251130408</v>
      </c>
      <c r="W70" s="30">
        <v>119</v>
      </c>
      <c r="X70" s="63">
        <v>0</v>
      </c>
      <c r="Y70" s="63">
        <v>17</v>
      </c>
      <c r="Z70" s="63">
        <v>4</v>
      </c>
      <c r="AA70" s="63">
        <v>8</v>
      </c>
      <c r="AB70" s="63">
        <v>4</v>
      </c>
      <c r="AC70" s="63">
        <v>0</v>
      </c>
      <c r="AD70" s="63">
        <f>SUM(W70:AC70)</f>
        <v>152</v>
      </c>
      <c r="AE70" s="43">
        <v>7.9000000000000001E-2</v>
      </c>
      <c r="AF70" s="50">
        <v>4142</v>
      </c>
      <c r="AG70" s="50" t="s">
        <v>496</v>
      </c>
      <c r="AH70" s="100"/>
      <c r="AI70" s="50" t="s">
        <v>566</v>
      </c>
      <c r="AJ70" s="50" t="s">
        <v>566</v>
      </c>
    </row>
    <row r="71" spans="1:36" s="31" customFormat="1" x14ac:dyDescent="0.2">
      <c r="A71" s="24">
        <v>19011</v>
      </c>
      <c r="B71" s="31" t="s">
        <v>145</v>
      </c>
      <c r="C71" s="31" t="s">
        <v>353</v>
      </c>
      <c r="D71" s="32" t="s">
        <v>139</v>
      </c>
      <c r="E71" s="30" t="s">
        <v>60</v>
      </c>
      <c r="F71" s="30">
        <v>76084</v>
      </c>
      <c r="G71" s="31" t="s">
        <v>137</v>
      </c>
      <c r="H71" s="30">
        <v>3</v>
      </c>
      <c r="I71" s="31" t="s">
        <v>68</v>
      </c>
      <c r="J71" s="30"/>
      <c r="K71" s="30"/>
      <c r="L71" s="30"/>
      <c r="M71" s="31" t="s">
        <v>263</v>
      </c>
      <c r="N71" s="31">
        <v>84</v>
      </c>
      <c r="O71" s="31">
        <v>36</v>
      </c>
      <c r="P71" s="31">
        <v>120</v>
      </c>
      <c r="Q71" s="31" t="s">
        <v>64</v>
      </c>
      <c r="R71" s="33">
        <v>1500000</v>
      </c>
      <c r="S71" s="30"/>
      <c r="T71" s="30" t="s">
        <v>60</v>
      </c>
      <c r="U71" s="31" t="s">
        <v>344</v>
      </c>
      <c r="V71" s="31">
        <v>48251130408</v>
      </c>
      <c r="W71" s="30">
        <v>119</v>
      </c>
      <c r="X71" s="63">
        <v>0</v>
      </c>
      <c r="Y71" s="63">
        <v>17</v>
      </c>
      <c r="Z71" s="63">
        <v>4</v>
      </c>
      <c r="AA71" s="63">
        <v>8</v>
      </c>
      <c r="AB71" s="63">
        <v>4</v>
      </c>
      <c r="AC71" s="63">
        <v>0</v>
      </c>
      <c r="AD71" s="63">
        <f t="shared" si="2"/>
        <v>152</v>
      </c>
      <c r="AE71" s="43">
        <v>7.9000000000000001E-2</v>
      </c>
      <c r="AF71" s="50">
        <v>4142</v>
      </c>
      <c r="AG71" s="50" t="s">
        <v>498</v>
      </c>
      <c r="AH71" s="100"/>
      <c r="AI71" s="50" t="s">
        <v>566</v>
      </c>
      <c r="AJ71" s="50" t="s">
        <v>566</v>
      </c>
    </row>
    <row r="72" spans="1:36" s="31" customFormat="1" x14ac:dyDescent="0.2">
      <c r="A72" s="24">
        <v>19020</v>
      </c>
      <c r="B72" s="31" t="s">
        <v>147</v>
      </c>
      <c r="C72" s="31" t="s">
        <v>354</v>
      </c>
      <c r="D72" s="32" t="s">
        <v>146</v>
      </c>
      <c r="E72" s="30"/>
      <c r="F72" s="30">
        <v>76059</v>
      </c>
      <c r="G72" s="31" t="s">
        <v>137</v>
      </c>
      <c r="H72" s="30">
        <v>3</v>
      </c>
      <c r="I72" s="31" t="s">
        <v>68</v>
      </c>
      <c r="J72" s="30"/>
      <c r="K72" s="30"/>
      <c r="L72" s="30"/>
      <c r="M72" s="31" t="s">
        <v>263</v>
      </c>
      <c r="N72" s="31">
        <v>85</v>
      </c>
      <c r="O72" s="31">
        <v>35</v>
      </c>
      <c r="P72" s="31">
        <v>120</v>
      </c>
      <c r="Q72" s="31" t="s">
        <v>64</v>
      </c>
      <c r="R72" s="33">
        <v>1500000</v>
      </c>
      <c r="S72" s="30"/>
      <c r="T72" s="30" t="s">
        <v>60</v>
      </c>
      <c r="U72" s="31" t="s">
        <v>355</v>
      </c>
      <c r="V72" s="31">
        <v>48251130304</v>
      </c>
      <c r="W72" s="30">
        <v>119</v>
      </c>
      <c r="X72" s="63">
        <v>0</v>
      </c>
      <c r="Y72" s="63">
        <v>17</v>
      </c>
      <c r="Z72" s="63">
        <v>4</v>
      </c>
      <c r="AA72" s="63">
        <v>8</v>
      </c>
      <c r="AB72" s="63">
        <v>4</v>
      </c>
      <c r="AC72" s="63">
        <v>0</v>
      </c>
      <c r="AD72" s="63">
        <f t="shared" si="2"/>
        <v>152</v>
      </c>
      <c r="AE72" s="43">
        <v>0.16300000000000001</v>
      </c>
      <c r="AF72" s="50" t="s">
        <v>481</v>
      </c>
      <c r="AG72" s="50" t="s">
        <v>481</v>
      </c>
      <c r="AH72" s="100"/>
      <c r="AI72" s="50" t="s">
        <v>566</v>
      </c>
      <c r="AJ72" s="50" t="s">
        <v>566</v>
      </c>
    </row>
    <row r="73" spans="1:36" s="31" customFormat="1" x14ac:dyDescent="0.2">
      <c r="A73" s="24">
        <v>19266</v>
      </c>
      <c r="B73" s="31" t="s">
        <v>138</v>
      </c>
      <c r="C73" s="31" t="s">
        <v>357</v>
      </c>
      <c r="D73" s="32" t="s">
        <v>139</v>
      </c>
      <c r="E73" s="30" t="s">
        <v>60</v>
      </c>
      <c r="F73" s="30">
        <v>76084</v>
      </c>
      <c r="G73" s="31" t="s">
        <v>137</v>
      </c>
      <c r="H73" s="30">
        <v>3</v>
      </c>
      <c r="I73" s="31" t="s">
        <v>68</v>
      </c>
      <c r="J73" s="30"/>
      <c r="K73" s="30"/>
      <c r="L73" s="30"/>
      <c r="M73" s="31" t="s">
        <v>263</v>
      </c>
      <c r="N73" s="31">
        <v>102</v>
      </c>
      <c r="O73" s="31">
        <v>18</v>
      </c>
      <c r="P73" s="31">
        <v>120</v>
      </c>
      <c r="Q73" s="31" t="s">
        <v>64</v>
      </c>
      <c r="R73" s="33">
        <v>1500000</v>
      </c>
      <c r="S73" s="30"/>
      <c r="T73" s="30" t="s">
        <v>60</v>
      </c>
      <c r="U73" s="31" t="s">
        <v>358</v>
      </c>
      <c r="V73" s="31">
        <v>48251130408</v>
      </c>
      <c r="W73" s="30">
        <v>119</v>
      </c>
      <c r="X73" s="63">
        <v>0</v>
      </c>
      <c r="Y73" s="63">
        <v>8.5</v>
      </c>
      <c r="Z73" s="63">
        <v>4</v>
      </c>
      <c r="AA73" s="63">
        <v>8</v>
      </c>
      <c r="AB73" s="63">
        <v>4</v>
      </c>
      <c r="AC73" s="63">
        <v>0</v>
      </c>
      <c r="AD73" s="63">
        <f>SUM(W73:AC73)</f>
        <v>143.5</v>
      </c>
      <c r="AE73" s="43">
        <v>7.9000000000000001E-2</v>
      </c>
      <c r="AF73" s="50">
        <v>4142</v>
      </c>
      <c r="AG73" s="32"/>
      <c r="AH73" s="100"/>
      <c r="AI73" s="50" t="s">
        <v>566</v>
      </c>
      <c r="AJ73" s="50" t="s">
        <v>566</v>
      </c>
    </row>
    <row r="74" spans="1:36" s="31" customFormat="1" ht="15" x14ac:dyDescent="0.25">
      <c r="A74" s="29">
        <v>19205</v>
      </c>
      <c r="B74" s="28" t="s">
        <v>151</v>
      </c>
      <c r="C74" s="28" t="s">
        <v>363</v>
      </c>
      <c r="D74" s="37" t="s">
        <v>150</v>
      </c>
      <c r="E74" s="96"/>
      <c r="F74" s="96">
        <v>75074</v>
      </c>
      <c r="G74" s="28" t="s">
        <v>129</v>
      </c>
      <c r="H74" s="96">
        <v>3</v>
      </c>
      <c r="I74" s="28" t="s">
        <v>68</v>
      </c>
      <c r="J74" s="96"/>
      <c r="K74" s="96"/>
      <c r="L74" s="96" t="s">
        <v>60</v>
      </c>
      <c r="M74" s="28" t="s">
        <v>263</v>
      </c>
      <c r="N74" s="28">
        <v>64</v>
      </c>
      <c r="O74" s="28">
        <v>17</v>
      </c>
      <c r="P74" s="28">
        <v>81</v>
      </c>
      <c r="Q74" s="28" t="s">
        <v>61</v>
      </c>
      <c r="R74" s="95">
        <v>779325</v>
      </c>
      <c r="S74" s="96"/>
      <c r="T74" s="96" t="s">
        <v>60</v>
      </c>
      <c r="U74" s="28" t="s">
        <v>364</v>
      </c>
      <c r="V74" s="28">
        <v>48085031900</v>
      </c>
      <c r="W74" s="96">
        <v>101</v>
      </c>
      <c r="X74" s="97">
        <v>0</v>
      </c>
      <c r="Y74" s="97">
        <v>17</v>
      </c>
      <c r="Z74" s="137">
        <v>8</v>
      </c>
      <c r="AA74" s="97">
        <v>8</v>
      </c>
      <c r="AB74" s="97">
        <v>0</v>
      </c>
      <c r="AC74" s="97">
        <v>7</v>
      </c>
      <c r="AD74" s="97">
        <f>SUM(W74:AC74)</f>
        <v>141</v>
      </c>
      <c r="AE74" s="148" t="s">
        <v>531</v>
      </c>
      <c r="AF74" s="148"/>
      <c r="AG74" s="148"/>
      <c r="AH74" s="148"/>
      <c r="AI74" s="148"/>
      <c r="AJ74" s="148"/>
    </row>
    <row r="75" spans="1:36" s="31" customFormat="1" x14ac:dyDescent="0.2">
      <c r="A75" s="24">
        <v>19008</v>
      </c>
      <c r="B75" s="35" t="s">
        <v>149</v>
      </c>
      <c r="C75" s="31" t="s">
        <v>362</v>
      </c>
      <c r="D75" s="32" t="s">
        <v>124</v>
      </c>
      <c r="E75" s="30"/>
      <c r="F75" s="30">
        <v>76111</v>
      </c>
      <c r="G75" s="31" t="s">
        <v>125</v>
      </c>
      <c r="H75" s="30">
        <v>3</v>
      </c>
      <c r="I75" s="31" t="s">
        <v>68</v>
      </c>
      <c r="J75" s="30"/>
      <c r="K75" s="30"/>
      <c r="L75" s="30"/>
      <c r="M75" s="31" t="s">
        <v>263</v>
      </c>
      <c r="N75" s="31">
        <v>92</v>
      </c>
      <c r="O75" s="31">
        <v>16</v>
      </c>
      <c r="P75" s="31">
        <v>108</v>
      </c>
      <c r="Q75" s="31" t="s">
        <v>64</v>
      </c>
      <c r="R75" s="33">
        <v>1500000</v>
      </c>
      <c r="S75" s="30"/>
      <c r="T75" s="30" t="s">
        <v>60</v>
      </c>
      <c r="U75" s="31" t="s">
        <v>344</v>
      </c>
      <c r="V75" s="31">
        <v>48439101201</v>
      </c>
      <c r="W75" s="30">
        <v>118</v>
      </c>
      <c r="X75" s="63">
        <v>0</v>
      </c>
      <c r="Y75" s="63">
        <v>17</v>
      </c>
      <c r="Z75" s="63">
        <v>4</v>
      </c>
      <c r="AA75" s="63">
        <v>8</v>
      </c>
      <c r="AB75" s="63">
        <v>4</v>
      </c>
      <c r="AC75" s="63">
        <v>7</v>
      </c>
      <c r="AD75" s="63">
        <f t="shared" si="2"/>
        <v>158</v>
      </c>
      <c r="AE75" s="149" t="s">
        <v>543</v>
      </c>
      <c r="AF75" s="149"/>
      <c r="AG75" s="149"/>
      <c r="AH75" s="149"/>
      <c r="AI75" s="149"/>
      <c r="AJ75" s="149"/>
    </row>
    <row r="76" spans="1:36" s="31" customFormat="1" x14ac:dyDescent="0.2">
      <c r="A76" s="29">
        <v>19073</v>
      </c>
      <c r="B76" s="28" t="s">
        <v>131</v>
      </c>
      <c r="C76" s="28" t="s">
        <v>345</v>
      </c>
      <c r="D76" s="37" t="s">
        <v>132</v>
      </c>
      <c r="E76" s="96"/>
      <c r="F76" s="96">
        <v>76053</v>
      </c>
      <c r="G76" s="28" t="s">
        <v>125</v>
      </c>
      <c r="H76" s="96">
        <v>3</v>
      </c>
      <c r="I76" s="28" t="s">
        <v>68</v>
      </c>
      <c r="J76" s="96"/>
      <c r="K76" s="96"/>
      <c r="L76" s="96"/>
      <c r="M76" s="28" t="s">
        <v>263</v>
      </c>
      <c r="N76" s="28">
        <v>84</v>
      </c>
      <c r="O76" s="28">
        <v>10</v>
      </c>
      <c r="P76" s="28">
        <v>94</v>
      </c>
      <c r="Q76" s="28" t="s">
        <v>61</v>
      </c>
      <c r="R76" s="95">
        <v>1500000</v>
      </c>
      <c r="S76" s="96"/>
      <c r="T76" s="96"/>
      <c r="U76" s="28" t="s">
        <v>346</v>
      </c>
      <c r="V76" s="28">
        <v>48439113408</v>
      </c>
      <c r="W76" s="96">
        <v>120</v>
      </c>
      <c r="X76" s="97">
        <v>0</v>
      </c>
      <c r="Y76" s="97">
        <v>17</v>
      </c>
      <c r="Z76" s="97">
        <v>4</v>
      </c>
      <c r="AA76" s="97">
        <v>8</v>
      </c>
      <c r="AB76" s="97">
        <v>4</v>
      </c>
      <c r="AC76" s="97">
        <v>0</v>
      </c>
      <c r="AD76" s="97">
        <f t="shared" si="2"/>
        <v>153</v>
      </c>
      <c r="AE76" s="150" t="s">
        <v>589</v>
      </c>
      <c r="AF76" s="150"/>
      <c r="AG76" s="150"/>
      <c r="AH76" s="150"/>
      <c r="AI76" s="150"/>
      <c r="AJ76" s="150"/>
    </row>
    <row r="77" spans="1:36" s="59" customFormat="1" x14ac:dyDescent="0.2">
      <c r="A77" s="21" t="s">
        <v>24</v>
      </c>
      <c r="B77" s="88"/>
      <c r="C77" s="15">
        <v>16160199.73</v>
      </c>
      <c r="D77" s="89" t="s">
        <v>279</v>
      </c>
      <c r="E77" s="75"/>
      <c r="F77" s="79"/>
      <c r="G77" s="79"/>
      <c r="H77" s="75"/>
      <c r="I77" s="90"/>
      <c r="J77" s="75"/>
      <c r="K77" s="75"/>
      <c r="L77" s="75"/>
      <c r="M77" s="79"/>
      <c r="N77" s="79"/>
      <c r="O77" s="79"/>
      <c r="P77" s="79"/>
      <c r="Q77" s="91" t="s">
        <v>20</v>
      </c>
      <c r="R77" s="92">
        <f>SUM(R57:R76)</f>
        <v>28558935</v>
      </c>
      <c r="S77" s="78"/>
      <c r="T77" s="78"/>
      <c r="U77" s="79"/>
      <c r="V77" s="79"/>
      <c r="W77" s="75"/>
      <c r="X77" s="75"/>
      <c r="Y77" s="63"/>
      <c r="Z77" s="63"/>
      <c r="AA77" s="63"/>
      <c r="AB77" s="63"/>
      <c r="AC77" s="63"/>
      <c r="AD77" s="63"/>
      <c r="AE77" s="63"/>
      <c r="AF77" s="47"/>
      <c r="AG77" s="47"/>
      <c r="AH77" s="99"/>
      <c r="AI77" s="47"/>
      <c r="AJ77" s="47"/>
    </row>
    <row r="78" spans="1:36" ht="9" customHeight="1" x14ac:dyDescent="0.2">
      <c r="C78" s="59"/>
      <c r="E78" s="141"/>
      <c r="H78" s="141"/>
      <c r="J78" s="141"/>
      <c r="K78" s="141"/>
      <c r="L78" s="141"/>
      <c r="W78" s="141"/>
      <c r="X78" s="141"/>
      <c r="Y78" s="141"/>
      <c r="Z78" s="141"/>
      <c r="AA78" s="141"/>
      <c r="AB78" s="141"/>
      <c r="AC78" s="141"/>
      <c r="AD78" s="141"/>
      <c r="AE78" s="141"/>
      <c r="AH78" s="141"/>
    </row>
    <row r="79" spans="1:36" x14ac:dyDescent="0.2">
      <c r="A79" s="20" t="s">
        <v>35</v>
      </c>
      <c r="C79" s="59"/>
      <c r="E79" s="63"/>
    </row>
    <row r="80" spans="1:36" s="31" customFormat="1" x14ac:dyDescent="0.2">
      <c r="A80" s="24">
        <v>19052</v>
      </c>
      <c r="B80" s="58" t="s">
        <v>157</v>
      </c>
      <c r="C80" s="31" t="s">
        <v>365</v>
      </c>
      <c r="D80" s="32" t="s">
        <v>155</v>
      </c>
      <c r="E80" s="30"/>
      <c r="F80" s="30">
        <v>75143</v>
      </c>
      <c r="G80" s="31" t="s">
        <v>152</v>
      </c>
      <c r="H80" s="30">
        <v>4</v>
      </c>
      <c r="I80" s="31" t="s">
        <v>59</v>
      </c>
      <c r="J80" s="30"/>
      <c r="K80" s="30"/>
      <c r="L80" s="30"/>
      <c r="M80" s="31" t="s">
        <v>263</v>
      </c>
      <c r="N80" s="31">
        <v>65</v>
      </c>
      <c r="O80" s="31">
        <v>7</v>
      </c>
      <c r="P80" s="31">
        <v>72</v>
      </c>
      <c r="Q80" s="31" t="s">
        <v>61</v>
      </c>
      <c r="R80" s="33">
        <v>990214</v>
      </c>
      <c r="S80" s="30"/>
      <c r="T80" s="30"/>
      <c r="U80" s="31" t="s">
        <v>366</v>
      </c>
      <c r="V80" s="31">
        <v>48213950800</v>
      </c>
      <c r="W80" s="30">
        <v>120</v>
      </c>
      <c r="X80" s="63">
        <v>0</v>
      </c>
      <c r="Y80" s="63">
        <v>17</v>
      </c>
      <c r="Z80" s="63">
        <v>4</v>
      </c>
      <c r="AA80" s="63">
        <v>8</v>
      </c>
      <c r="AB80" s="63">
        <v>4</v>
      </c>
      <c r="AC80" s="63">
        <v>0</v>
      </c>
      <c r="AD80" s="63">
        <f>SUM(W80:AC80)</f>
        <v>153</v>
      </c>
      <c r="AE80" s="43">
        <v>0.109</v>
      </c>
      <c r="AF80" s="50">
        <v>2696</v>
      </c>
      <c r="AG80" s="50" t="s">
        <v>501</v>
      </c>
      <c r="AH80" s="100" t="s">
        <v>586</v>
      </c>
      <c r="AI80" s="50" t="s">
        <v>554</v>
      </c>
      <c r="AJ80" s="50" t="s">
        <v>554</v>
      </c>
    </row>
    <row r="81" spans="1:36" s="31" customFormat="1" x14ac:dyDescent="0.2">
      <c r="A81" s="24">
        <v>19236</v>
      </c>
      <c r="B81" s="31" t="s">
        <v>156</v>
      </c>
      <c r="C81" s="31" t="s">
        <v>367</v>
      </c>
      <c r="D81" s="32" t="s">
        <v>155</v>
      </c>
      <c r="E81" s="30"/>
      <c r="F81" s="30">
        <v>75143</v>
      </c>
      <c r="G81" s="31" t="s">
        <v>152</v>
      </c>
      <c r="H81" s="30">
        <v>4</v>
      </c>
      <c r="I81" s="31" t="s">
        <v>59</v>
      </c>
      <c r="J81" s="30"/>
      <c r="K81" s="30"/>
      <c r="L81" s="30"/>
      <c r="M81" s="31" t="s">
        <v>263</v>
      </c>
      <c r="N81" s="31">
        <v>48</v>
      </c>
      <c r="O81" s="31">
        <v>0</v>
      </c>
      <c r="P81" s="31">
        <v>48</v>
      </c>
      <c r="Q81" s="31" t="s">
        <v>61</v>
      </c>
      <c r="R81" s="33">
        <v>952253</v>
      </c>
      <c r="S81" s="30" t="s">
        <v>60</v>
      </c>
      <c r="T81" s="30"/>
      <c r="U81" s="31" t="s">
        <v>332</v>
      </c>
      <c r="V81" s="31">
        <v>48213950800</v>
      </c>
      <c r="W81" s="30">
        <v>120</v>
      </c>
      <c r="X81" s="63">
        <v>0</v>
      </c>
      <c r="Y81" s="63">
        <v>17</v>
      </c>
      <c r="Z81" s="63">
        <v>4</v>
      </c>
      <c r="AA81" s="63">
        <v>8</v>
      </c>
      <c r="AB81" s="63">
        <v>4</v>
      </c>
      <c r="AC81" s="63">
        <v>0</v>
      </c>
      <c r="AD81" s="63">
        <f>SUM(W81:AC81)</f>
        <v>153</v>
      </c>
      <c r="AE81" s="43">
        <v>0.109</v>
      </c>
      <c r="AF81" s="50">
        <v>2696</v>
      </c>
      <c r="AG81" s="50" t="s">
        <v>503</v>
      </c>
      <c r="AH81" s="100" t="s">
        <v>586</v>
      </c>
      <c r="AI81" s="50" t="s">
        <v>554</v>
      </c>
      <c r="AJ81" s="50" t="s">
        <v>554</v>
      </c>
    </row>
    <row r="82" spans="1:36" s="31" customFormat="1" x14ac:dyDescent="0.2">
      <c r="A82" s="24">
        <v>19057</v>
      </c>
      <c r="B82" s="31" t="s">
        <v>154</v>
      </c>
      <c r="C82" s="31" t="s">
        <v>368</v>
      </c>
      <c r="D82" s="32" t="s">
        <v>153</v>
      </c>
      <c r="E82" s="30"/>
      <c r="F82" s="30">
        <v>75758</v>
      </c>
      <c r="G82" s="31" t="s">
        <v>152</v>
      </c>
      <c r="H82" s="30">
        <v>4</v>
      </c>
      <c r="I82" s="31" t="s">
        <v>59</v>
      </c>
      <c r="J82" s="30"/>
      <c r="K82" s="30"/>
      <c r="L82" s="30"/>
      <c r="M82" s="31" t="s">
        <v>263</v>
      </c>
      <c r="N82" s="31">
        <v>53</v>
      </c>
      <c r="O82" s="31">
        <v>7</v>
      </c>
      <c r="P82" s="31">
        <v>60</v>
      </c>
      <c r="Q82" s="31" t="s">
        <v>61</v>
      </c>
      <c r="R82" s="33">
        <v>819714</v>
      </c>
      <c r="S82" s="30"/>
      <c r="T82" s="30"/>
      <c r="U82" s="31" t="s">
        <v>366</v>
      </c>
      <c r="V82" s="31">
        <v>48213950100</v>
      </c>
      <c r="W82" s="30">
        <v>117</v>
      </c>
      <c r="X82" s="63">
        <v>0</v>
      </c>
      <c r="Y82" s="63">
        <v>17</v>
      </c>
      <c r="Z82" s="63">
        <v>4</v>
      </c>
      <c r="AA82" s="63">
        <v>8</v>
      </c>
      <c r="AB82" s="63">
        <v>4</v>
      </c>
      <c r="AC82" s="63">
        <v>0</v>
      </c>
      <c r="AD82" s="63">
        <f>SUM(W82:AC82)</f>
        <v>150</v>
      </c>
      <c r="AE82" s="63"/>
      <c r="AF82" s="47"/>
      <c r="AG82" s="47"/>
      <c r="AH82" s="100"/>
      <c r="AI82" s="47" t="s">
        <v>553</v>
      </c>
      <c r="AJ82" s="47"/>
    </row>
    <row r="83" spans="1:36" x14ac:dyDescent="0.2">
      <c r="A83" s="17" t="s">
        <v>24</v>
      </c>
      <c r="B83" s="73"/>
      <c r="C83" s="14">
        <v>1609301.43</v>
      </c>
      <c r="D83" s="74"/>
      <c r="E83" s="75"/>
      <c r="F83" s="74"/>
      <c r="G83" s="74"/>
      <c r="H83" s="75"/>
      <c r="I83" s="85"/>
      <c r="J83" s="75"/>
      <c r="K83" s="75"/>
      <c r="L83" s="75"/>
      <c r="M83" s="74"/>
      <c r="N83" s="74"/>
      <c r="O83" s="74"/>
      <c r="P83" s="74"/>
      <c r="Q83" s="76" t="s">
        <v>20</v>
      </c>
      <c r="R83" s="77">
        <f>SUM(R80:R82)</f>
        <v>2762181</v>
      </c>
      <c r="S83" s="78"/>
      <c r="T83" s="78"/>
      <c r="U83" s="79"/>
      <c r="V83" s="74"/>
      <c r="W83" s="75"/>
      <c r="X83" s="75"/>
    </row>
    <row r="84" spans="1:36" ht="9" customHeight="1" x14ac:dyDescent="0.2">
      <c r="C84" s="59"/>
      <c r="E84" s="141"/>
      <c r="H84" s="141"/>
      <c r="J84" s="141"/>
      <c r="K84" s="141"/>
      <c r="L84" s="141"/>
      <c r="W84" s="141"/>
      <c r="X84" s="141"/>
      <c r="Y84" s="141"/>
      <c r="Z84" s="141"/>
      <c r="AA84" s="141"/>
      <c r="AB84" s="141"/>
      <c r="AC84" s="141"/>
      <c r="AD84" s="141"/>
      <c r="AE84" s="141"/>
      <c r="AH84" s="141"/>
    </row>
    <row r="85" spans="1:36" x14ac:dyDescent="0.2">
      <c r="A85" s="20" t="s">
        <v>36</v>
      </c>
      <c r="C85" s="59"/>
      <c r="E85" s="63"/>
    </row>
    <row r="86" spans="1:36" s="31" customFormat="1" x14ac:dyDescent="0.2">
      <c r="A86" s="24">
        <v>19225</v>
      </c>
      <c r="B86" s="31" t="s">
        <v>159</v>
      </c>
      <c r="C86" s="31" t="s">
        <v>370</v>
      </c>
      <c r="D86" s="32" t="s">
        <v>158</v>
      </c>
      <c r="E86" s="30"/>
      <c r="F86" s="30">
        <v>75707</v>
      </c>
      <c r="G86" s="31" t="s">
        <v>121</v>
      </c>
      <c r="H86" s="30">
        <v>4</v>
      </c>
      <c r="I86" s="31" t="s">
        <v>68</v>
      </c>
      <c r="J86" s="30"/>
      <c r="K86" s="30"/>
      <c r="L86" s="30"/>
      <c r="M86" s="31" t="s">
        <v>263</v>
      </c>
      <c r="N86" s="31">
        <v>86</v>
      </c>
      <c r="O86" s="31">
        <v>6</v>
      </c>
      <c r="P86" s="31">
        <v>92</v>
      </c>
      <c r="Q86" s="31" t="s">
        <v>61</v>
      </c>
      <c r="R86" s="33">
        <v>1500000</v>
      </c>
      <c r="S86" s="30"/>
      <c r="T86" s="30" t="s">
        <v>60</v>
      </c>
      <c r="U86" s="31" t="s">
        <v>371</v>
      </c>
      <c r="V86" s="31">
        <v>48423001803</v>
      </c>
      <c r="W86" s="30">
        <v>111</v>
      </c>
      <c r="X86" s="63">
        <v>0</v>
      </c>
      <c r="Y86" s="63">
        <v>17</v>
      </c>
      <c r="Z86" s="63">
        <v>4</v>
      </c>
      <c r="AA86" s="63">
        <v>8</v>
      </c>
      <c r="AB86" s="63">
        <v>4</v>
      </c>
      <c r="AC86" s="63">
        <v>0</v>
      </c>
      <c r="AD86" s="63">
        <f>SUM(W86:AC86)</f>
        <v>144</v>
      </c>
      <c r="AE86" s="63"/>
      <c r="AF86" s="47"/>
      <c r="AG86" s="47"/>
      <c r="AH86" s="100" t="s">
        <v>586</v>
      </c>
      <c r="AI86" s="47" t="s">
        <v>554</v>
      </c>
      <c r="AJ86" s="47" t="s">
        <v>554</v>
      </c>
    </row>
    <row r="87" spans="1:36" s="31" customFormat="1" x14ac:dyDescent="0.2">
      <c r="A87" s="24">
        <v>19360</v>
      </c>
      <c r="B87" s="31" t="s">
        <v>160</v>
      </c>
      <c r="C87" s="31" t="s">
        <v>372</v>
      </c>
      <c r="D87" s="32" t="s">
        <v>161</v>
      </c>
      <c r="E87" s="30"/>
      <c r="F87" s="30">
        <v>75605</v>
      </c>
      <c r="G87" s="31" t="s">
        <v>162</v>
      </c>
      <c r="H87" s="30">
        <v>4</v>
      </c>
      <c r="I87" s="31" t="s">
        <v>68</v>
      </c>
      <c r="J87" s="30"/>
      <c r="K87" s="30"/>
      <c r="L87" s="30"/>
      <c r="M87" s="31" t="s">
        <v>263</v>
      </c>
      <c r="N87" s="31">
        <v>90</v>
      </c>
      <c r="O87" s="31">
        <v>10</v>
      </c>
      <c r="P87" s="31">
        <v>100</v>
      </c>
      <c r="Q87" s="31" t="s">
        <v>61</v>
      </c>
      <c r="R87" s="33">
        <v>1154846</v>
      </c>
      <c r="S87" s="30"/>
      <c r="T87" s="30"/>
      <c r="U87" s="31" t="s">
        <v>373</v>
      </c>
      <c r="V87" s="31">
        <v>48183000200</v>
      </c>
      <c r="W87" s="30">
        <v>110</v>
      </c>
      <c r="X87" s="63">
        <v>0</v>
      </c>
      <c r="Y87" s="63">
        <v>17</v>
      </c>
      <c r="Z87" s="63">
        <v>4</v>
      </c>
      <c r="AA87" s="63">
        <v>8</v>
      </c>
      <c r="AB87" s="63">
        <v>4</v>
      </c>
      <c r="AC87" s="63">
        <v>0</v>
      </c>
      <c r="AD87" s="63">
        <f>SUM(W87:AC87)</f>
        <v>143</v>
      </c>
      <c r="AE87" s="63"/>
      <c r="AF87" s="47"/>
      <c r="AG87" s="47"/>
      <c r="AH87" s="99"/>
      <c r="AI87" s="47" t="s">
        <v>553</v>
      </c>
      <c r="AJ87" s="47"/>
    </row>
    <row r="88" spans="1:36" x14ac:dyDescent="0.2">
      <c r="A88" s="17" t="s">
        <v>24</v>
      </c>
      <c r="B88" s="73"/>
      <c r="C88" s="14">
        <v>1176936.6299999999</v>
      </c>
      <c r="D88" s="74"/>
      <c r="E88" s="75"/>
      <c r="F88" s="74"/>
      <c r="G88" s="74"/>
      <c r="H88" s="75"/>
      <c r="I88" s="85"/>
      <c r="J88" s="75"/>
      <c r="K88" s="75"/>
      <c r="L88" s="75"/>
      <c r="M88" s="74"/>
      <c r="N88" s="74"/>
      <c r="O88" s="74"/>
      <c r="P88" s="74"/>
      <c r="Q88" s="76" t="s">
        <v>20</v>
      </c>
      <c r="R88" s="77">
        <f>SUM(R86:R87)</f>
        <v>2654846</v>
      </c>
      <c r="S88" s="78"/>
      <c r="T88" s="78"/>
      <c r="U88" s="79"/>
      <c r="V88" s="74"/>
      <c r="W88" s="75"/>
      <c r="X88" s="75"/>
    </row>
    <row r="89" spans="1:36" ht="9" customHeight="1" x14ac:dyDescent="0.2">
      <c r="C89" s="59"/>
      <c r="E89" s="141"/>
      <c r="H89" s="141"/>
      <c r="J89" s="141"/>
      <c r="K89" s="141"/>
      <c r="L89" s="141"/>
      <c r="W89" s="141"/>
      <c r="X89" s="141"/>
      <c r="Y89" s="141"/>
      <c r="Z89" s="141"/>
      <c r="AA89" s="141"/>
      <c r="AB89" s="141"/>
      <c r="AC89" s="141"/>
      <c r="AD89" s="141"/>
      <c r="AE89" s="141"/>
      <c r="AH89" s="141"/>
    </row>
    <row r="90" spans="1:36" x14ac:dyDescent="0.2">
      <c r="A90" s="20" t="s">
        <v>37</v>
      </c>
      <c r="C90" s="59"/>
      <c r="E90" s="63"/>
    </row>
    <row r="91" spans="1:36" s="31" customFormat="1" x14ac:dyDescent="0.2">
      <c r="A91" s="24">
        <v>19364</v>
      </c>
      <c r="B91" s="31" t="s">
        <v>165</v>
      </c>
      <c r="C91" s="31" t="s">
        <v>374</v>
      </c>
      <c r="D91" s="32" t="s">
        <v>164</v>
      </c>
      <c r="E91" s="30"/>
      <c r="F91" s="30">
        <v>75904</v>
      </c>
      <c r="G91" s="31" t="s">
        <v>163</v>
      </c>
      <c r="H91" s="30">
        <v>5</v>
      </c>
      <c r="I91" s="31" t="s">
        <v>59</v>
      </c>
      <c r="J91" s="30"/>
      <c r="K91" s="30"/>
      <c r="L91" s="30"/>
      <c r="M91" s="31" t="s">
        <v>263</v>
      </c>
      <c r="N91" s="31">
        <v>60</v>
      </c>
      <c r="O91" s="31">
        <v>8</v>
      </c>
      <c r="P91" s="31">
        <v>68</v>
      </c>
      <c r="Q91" s="31" t="s">
        <v>61</v>
      </c>
      <c r="R91" s="147">
        <v>1005299</v>
      </c>
      <c r="S91" s="30"/>
      <c r="T91" s="30"/>
      <c r="U91" s="31" t="s">
        <v>375</v>
      </c>
      <c r="V91" s="31">
        <v>48005000902</v>
      </c>
      <c r="W91" s="30">
        <v>120</v>
      </c>
      <c r="X91" s="63">
        <v>0</v>
      </c>
      <c r="Y91" s="63">
        <v>17</v>
      </c>
      <c r="Z91" s="63">
        <v>4</v>
      </c>
      <c r="AA91" s="63">
        <v>8</v>
      </c>
      <c r="AB91" s="63">
        <v>4</v>
      </c>
      <c r="AC91" s="63">
        <v>0</v>
      </c>
      <c r="AD91" s="63">
        <f>SUM(W91:AC91)</f>
        <v>153</v>
      </c>
      <c r="AE91" s="63"/>
      <c r="AF91" s="47"/>
      <c r="AG91" s="47"/>
      <c r="AH91" s="100" t="s">
        <v>586</v>
      </c>
      <c r="AI91" s="47" t="s">
        <v>554</v>
      </c>
      <c r="AJ91" s="47" t="s">
        <v>554</v>
      </c>
    </row>
    <row r="92" spans="1:36" x14ac:dyDescent="0.2">
      <c r="A92" s="17" t="s">
        <v>24</v>
      </c>
      <c r="B92" s="73"/>
      <c r="C92" s="14">
        <v>1026586.77</v>
      </c>
      <c r="D92" s="74"/>
      <c r="E92" s="75"/>
      <c r="F92" s="74"/>
      <c r="G92" s="74"/>
      <c r="H92" s="75"/>
      <c r="I92" s="85"/>
      <c r="J92" s="75"/>
      <c r="K92" s="75"/>
      <c r="L92" s="75"/>
      <c r="M92" s="74"/>
      <c r="N92" s="74"/>
      <c r="O92" s="74"/>
      <c r="P92" s="74"/>
      <c r="Q92" s="76" t="s">
        <v>20</v>
      </c>
      <c r="R92" s="77">
        <f>SUM(R91:R91)</f>
        <v>1005299</v>
      </c>
      <c r="S92" s="78"/>
      <c r="T92" s="78"/>
      <c r="U92" s="79"/>
      <c r="V92" s="74"/>
      <c r="W92" s="75"/>
      <c r="X92" s="75"/>
    </row>
    <row r="93" spans="1:36" ht="9" customHeight="1" x14ac:dyDescent="0.2">
      <c r="C93" s="59"/>
      <c r="E93" s="141"/>
      <c r="H93" s="141"/>
      <c r="J93" s="141"/>
      <c r="K93" s="141"/>
      <c r="L93" s="141"/>
      <c r="W93" s="141"/>
      <c r="X93" s="141"/>
      <c r="Y93" s="141"/>
      <c r="Z93" s="141"/>
      <c r="AA93" s="141"/>
      <c r="AB93" s="141"/>
      <c r="AC93" s="141"/>
      <c r="AD93" s="141"/>
      <c r="AE93" s="141"/>
      <c r="AH93" s="141"/>
    </row>
    <row r="94" spans="1:36" x14ac:dyDescent="0.2">
      <c r="A94" s="20" t="s">
        <v>38</v>
      </c>
      <c r="C94" s="59"/>
      <c r="E94" s="63"/>
    </row>
    <row r="95" spans="1:36" s="31" customFormat="1" x14ac:dyDescent="0.2">
      <c r="A95" s="24">
        <v>19094</v>
      </c>
      <c r="B95" s="31" t="s">
        <v>169</v>
      </c>
      <c r="C95" s="31" t="s">
        <v>168</v>
      </c>
      <c r="D95" s="32" t="s">
        <v>167</v>
      </c>
      <c r="E95" s="30"/>
      <c r="F95" s="30">
        <v>77707</v>
      </c>
      <c r="G95" s="31" t="s">
        <v>166</v>
      </c>
      <c r="H95" s="30">
        <v>5</v>
      </c>
      <c r="I95" s="31" t="s">
        <v>68</v>
      </c>
      <c r="J95" s="30"/>
      <c r="K95" s="30"/>
      <c r="L95" s="30"/>
      <c r="M95" s="31" t="s">
        <v>263</v>
      </c>
      <c r="N95" s="31">
        <v>60</v>
      </c>
      <c r="O95" s="31">
        <v>9</v>
      </c>
      <c r="P95" s="31">
        <v>69</v>
      </c>
      <c r="Q95" s="31" t="s">
        <v>61</v>
      </c>
      <c r="R95" s="33">
        <v>1007473</v>
      </c>
      <c r="S95" s="30"/>
      <c r="T95" s="30" t="s">
        <v>60</v>
      </c>
      <c r="U95" s="31" t="s">
        <v>376</v>
      </c>
      <c r="V95" s="31">
        <v>48245001301</v>
      </c>
      <c r="W95" s="30">
        <v>118</v>
      </c>
      <c r="X95" s="63">
        <v>5</v>
      </c>
      <c r="Y95" s="63">
        <v>17</v>
      </c>
      <c r="Z95" s="63">
        <v>4</v>
      </c>
      <c r="AA95" s="63">
        <v>0</v>
      </c>
      <c r="AB95" s="63">
        <v>4</v>
      </c>
      <c r="AC95" s="63">
        <v>0</v>
      </c>
      <c r="AD95" s="63">
        <f>SUM(W95:AC95)</f>
        <v>148</v>
      </c>
      <c r="AE95" s="63"/>
      <c r="AF95" s="47"/>
      <c r="AG95" s="47"/>
      <c r="AH95" s="103" t="s">
        <v>586</v>
      </c>
      <c r="AI95" s="47" t="s">
        <v>554</v>
      </c>
      <c r="AJ95" s="47" t="s">
        <v>554</v>
      </c>
    </row>
    <row r="96" spans="1:36" x14ac:dyDescent="0.2">
      <c r="A96" s="17" t="s">
        <v>24</v>
      </c>
      <c r="B96" s="73"/>
      <c r="C96" s="14">
        <v>819066.28</v>
      </c>
      <c r="D96" s="74"/>
      <c r="E96" s="75"/>
      <c r="F96" s="74"/>
      <c r="G96" s="74"/>
      <c r="H96" s="75"/>
      <c r="I96" s="85"/>
      <c r="J96" s="75"/>
      <c r="K96" s="75"/>
      <c r="L96" s="75"/>
      <c r="M96" s="74"/>
      <c r="N96" s="74"/>
      <c r="O96" s="74"/>
      <c r="P96" s="74"/>
      <c r="Q96" s="76" t="s">
        <v>20</v>
      </c>
      <c r="R96" s="77">
        <f>SUM(R95:R95)</f>
        <v>1007473</v>
      </c>
      <c r="S96" s="78"/>
      <c r="T96" s="78"/>
      <c r="U96" s="79"/>
      <c r="V96" s="74"/>
      <c r="W96" s="75"/>
      <c r="X96" s="75"/>
    </row>
    <row r="97" spans="1:36" ht="9" customHeight="1" x14ac:dyDescent="0.2">
      <c r="C97" s="59"/>
      <c r="E97" s="141"/>
      <c r="H97" s="141"/>
      <c r="J97" s="141"/>
      <c r="K97" s="141"/>
      <c r="L97" s="141"/>
      <c r="W97" s="141"/>
      <c r="X97" s="141"/>
      <c r="Y97" s="141"/>
      <c r="Z97" s="141"/>
      <c r="AA97" s="141"/>
      <c r="AB97" s="141"/>
      <c r="AC97" s="141"/>
      <c r="AD97" s="141"/>
      <c r="AE97" s="141"/>
      <c r="AH97" s="141"/>
    </row>
    <row r="98" spans="1:36" x14ac:dyDescent="0.2">
      <c r="A98" s="20" t="s">
        <v>39</v>
      </c>
      <c r="C98" s="59"/>
      <c r="E98" s="63"/>
    </row>
    <row r="99" spans="1:36" s="31" customFormat="1" x14ac:dyDescent="0.2">
      <c r="A99" s="24">
        <v>19365</v>
      </c>
      <c r="B99" s="31" t="s">
        <v>174</v>
      </c>
      <c r="C99" s="31" t="s">
        <v>378</v>
      </c>
      <c r="D99" s="32" t="s">
        <v>173</v>
      </c>
      <c r="E99" s="30"/>
      <c r="F99" s="30">
        <v>77320</v>
      </c>
      <c r="G99" s="31" t="s">
        <v>62</v>
      </c>
      <c r="H99" s="30">
        <v>6</v>
      </c>
      <c r="I99" s="31" t="s">
        <v>59</v>
      </c>
      <c r="J99" s="30"/>
      <c r="K99" s="30"/>
      <c r="L99" s="30"/>
      <c r="M99" s="31" t="s">
        <v>263</v>
      </c>
      <c r="N99" s="31">
        <v>42</v>
      </c>
      <c r="O99" s="31">
        <v>6</v>
      </c>
      <c r="P99" s="31">
        <v>48</v>
      </c>
      <c r="Q99" s="31" t="s">
        <v>61</v>
      </c>
      <c r="R99" s="33">
        <v>600000</v>
      </c>
      <c r="S99" s="30" t="s">
        <v>60</v>
      </c>
      <c r="T99" s="30"/>
      <c r="U99" s="31" t="s">
        <v>326</v>
      </c>
      <c r="V99" s="31">
        <v>48471790400</v>
      </c>
      <c r="W99" s="30">
        <v>120</v>
      </c>
      <c r="X99" s="63">
        <v>5</v>
      </c>
      <c r="Y99" s="63">
        <v>17</v>
      </c>
      <c r="Z99" s="63">
        <v>4</v>
      </c>
      <c r="AA99" s="63">
        <v>8</v>
      </c>
      <c r="AB99" s="63">
        <v>4</v>
      </c>
      <c r="AC99" s="63">
        <v>0</v>
      </c>
      <c r="AD99" s="63">
        <f>SUM(W99:AC99)</f>
        <v>158</v>
      </c>
      <c r="AE99" s="63"/>
      <c r="AF99" s="47"/>
      <c r="AG99" s="47"/>
      <c r="AH99" s="100" t="s">
        <v>586</v>
      </c>
      <c r="AI99" s="47" t="s">
        <v>554</v>
      </c>
      <c r="AJ99" s="47" t="s">
        <v>554</v>
      </c>
    </row>
    <row r="100" spans="1:36" s="31" customFormat="1" x14ac:dyDescent="0.2">
      <c r="A100" s="24">
        <v>19161</v>
      </c>
      <c r="B100" s="31" t="s">
        <v>172</v>
      </c>
      <c r="C100" s="31" t="s">
        <v>171</v>
      </c>
      <c r="D100" s="32" t="s">
        <v>170</v>
      </c>
      <c r="E100" s="30"/>
      <c r="F100" s="30">
        <v>77356</v>
      </c>
      <c r="G100" s="31" t="s">
        <v>170</v>
      </c>
      <c r="H100" s="30">
        <v>6</v>
      </c>
      <c r="I100" s="31" t="s">
        <v>59</v>
      </c>
      <c r="J100" s="30"/>
      <c r="K100" s="30"/>
      <c r="L100" s="30"/>
      <c r="M100" s="31" t="s">
        <v>263</v>
      </c>
      <c r="N100" s="31">
        <v>42</v>
      </c>
      <c r="O100" s="31">
        <v>6</v>
      </c>
      <c r="P100" s="31">
        <v>48</v>
      </c>
      <c r="Q100" s="31" t="s">
        <v>64</v>
      </c>
      <c r="R100" s="33">
        <v>868582</v>
      </c>
      <c r="S100" s="30"/>
      <c r="T100" s="30" t="s">
        <v>60</v>
      </c>
      <c r="U100" s="31" t="s">
        <v>379</v>
      </c>
      <c r="V100" s="31">
        <v>48339694600</v>
      </c>
      <c r="W100" s="30">
        <v>119</v>
      </c>
      <c r="X100" s="63">
        <v>5</v>
      </c>
      <c r="Y100" s="63">
        <v>17</v>
      </c>
      <c r="Z100" s="63">
        <v>4</v>
      </c>
      <c r="AA100" s="63">
        <v>8</v>
      </c>
      <c r="AB100" s="63">
        <v>4</v>
      </c>
      <c r="AC100" s="63">
        <v>0</v>
      </c>
      <c r="AD100" s="63">
        <f>SUM(W100:AC100)</f>
        <v>157</v>
      </c>
      <c r="AE100" s="63"/>
      <c r="AF100" s="47"/>
      <c r="AG100" s="47"/>
      <c r="AH100" s="100"/>
      <c r="AI100" s="47" t="s">
        <v>553</v>
      </c>
      <c r="AJ100" s="47"/>
    </row>
    <row r="101" spans="1:36" s="31" customFormat="1" x14ac:dyDescent="0.2">
      <c r="A101" s="24">
        <v>19116</v>
      </c>
      <c r="B101" s="31" t="s">
        <v>177</v>
      </c>
      <c r="C101" s="31" t="s">
        <v>270</v>
      </c>
      <c r="D101" s="32" t="s">
        <v>176</v>
      </c>
      <c r="E101" s="30"/>
      <c r="F101" s="30">
        <v>77515</v>
      </c>
      <c r="G101" s="31" t="s">
        <v>175</v>
      </c>
      <c r="H101" s="30">
        <v>6</v>
      </c>
      <c r="I101" s="31" t="s">
        <v>59</v>
      </c>
      <c r="J101" s="30"/>
      <c r="K101" s="30"/>
      <c r="L101" s="30"/>
      <c r="M101" s="31" t="s">
        <v>263</v>
      </c>
      <c r="N101" s="31">
        <v>34</v>
      </c>
      <c r="O101" s="31">
        <v>14</v>
      </c>
      <c r="P101" s="31">
        <v>48</v>
      </c>
      <c r="Q101" s="31" t="s">
        <v>64</v>
      </c>
      <c r="R101" s="33">
        <v>600000</v>
      </c>
      <c r="S101" s="30"/>
      <c r="T101" s="30" t="s">
        <v>60</v>
      </c>
      <c r="U101" s="31" t="s">
        <v>313</v>
      </c>
      <c r="V101" s="31">
        <v>48039662100</v>
      </c>
      <c r="W101" s="30">
        <v>120</v>
      </c>
      <c r="X101" s="63">
        <v>5</v>
      </c>
      <c r="Y101" s="63">
        <v>17</v>
      </c>
      <c r="Z101" s="63">
        <v>4</v>
      </c>
      <c r="AA101" s="63">
        <v>0</v>
      </c>
      <c r="AB101" s="63">
        <v>4</v>
      </c>
      <c r="AC101" s="63">
        <v>0</v>
      </c>
      <c r="AD101" s="63">
        <f>SUM(W101:AC101)</f>
        <v>150</v>
      </c>
      <c r="AE101" s="63"/>
      <c r="AF101" s="47"/>
      <c r="AG101" s="47"/>
      <c r="AH101" s="100"/>
      <c r="AI101" s="47" t="s">
        <v>566</v>
      </c>
      <c r="AJ101" s="47" t="s">
        <v>566</v>
      </c>
    </row>
    <row r="102" spans="1:36" x14ac:dyDescent="0.2">
      <c r="A102" s="17" t="s">
        <v>24</v>
      </c>
      <c r="B102" s="73"/>
      <c r="C102" s="14">
        <v>600000</v>
      </c>
      <c r="D102" s="74"/>
      <c r="E102" s="75"/>
      <c r="F102" s="74"/>
      <c r="G102" s="74"/>
      <c r="H102" s="75"/>
      <c r="I102" s="85"/>
      <c r="J102" s="75"/>
      <c r="K102" s="75"/>
      <c r="L102" s="75"/>
      <c r="M102" s="74"/>
      <c r="N102" s="74"/>
      <c r="O102" s="74"/>
      <c r="P102" s="74"/>
      <c r="Q102" s="76" t="s">
        <v>20</v>
      </c>
      <c r="R102" s="77">
        <f>SUM(R99:R101)</f>
        <v>2068582</v>
      </c>
      <c r="S102" s="78"/>
      <c r="T102" s="78"/>
      <c r="U102" s="79"/>
      <c r="V102" s="74"/>
      <c r="W102" s="75"/>
      <c r="X102" s="75"/>
    </row>
    <row r="103" spans="1:36" ht="9" customHeight="1" x14ac:dyDescent="0.2">
      <c r="C103" s="59"/>
      <c r="E103" s="141"/>
      <c r="H103" s="141"/>
      <c r="J103" s="141"/>
      <c r="K103" s="141"/>
      <c r="L103" s="141"/>
      <c r="W103" s="141"/>
      <c r="X103" s="141"/>
      <c r="Y103" s="141"/>
      <c r="Z103" s="141"/>
      <c r="AA103" s="141"/>
      <c r="AB103" s="141"/>
      <c r="AC103" s="141"/>
      <c r="AD103" s="141"/>
      <c r="AE103" s="141"/>
      <c r="AH103" s="141"/>
    </row>
    <row r="104" spans="1:36" x14ac:dyDescent="0.2">
      <c r="A104" s="20" t="s">
        <v>40</v>
      </c>
      <c r="C104" s="59"/>
      <c r="E104" s="63"/>
    </row>
    <row r="105" spans="1:36" s="31" customFormat="1" x14ac:dyDescent="0.2">
      <c r="A105" s="24">
        <v>19070</v>
      </c>
      <c r="B105" s="31" t="s">
        <v>477</v>
      </c>
      <c r="C105" s="31" t="s">
        <v>180</v>
      </c>
      <c r="D105" s="32" t="s">
        <v>69</v>
      </c>
      <c r="E105" s="30"/>
      <c r="F105" s="30">
        <v>77081</v>
      </c>
      <c r="G105" s="31" t="s">
        <v>70</v>
      </c>
      <c r="H105" s="30">
        <v>6</v>
      </c>
      <c r="I105" s="31" t="s">
        <v>68</v>
      </c>
      <c r="J105" s="30"/>
      <c r="K105" s="30"/>
      <c r="L105" s="30"/>
      <c r="M105" s="31" t="s">
        <v>263</v>
      </c>
      <c r="N105" s="31">
        <v>86</v>
      </c>
      <c r="O105" s="31">
        <v>29</v>
      </c>
      <c r="P105" s="31">
        <v>115</v>
      </c>
      <c r="Q105" s="31" t="s">
        <v>64</v>
      </c>
      <c r="R105" s="33">
        <v>1500000</v>
      </c>
      <c r="S105" s="30"/>
      <c r="T105" s="30"/>
      <c r="U105" s="31" t="s">
        <v>406</v>
      </c>
      <c r="V105" s="31">
        <v>48201421101</v>
      </c>
      <c r="W105" s="30">
        <v>115</v>
      </c>
      <c r="X105" s="63">
        <v>5</v>
      </c>
      <c r="Y105" s="63">
        <v>17</v>
      </c>
      <c r="Z105" s="63">
        <v>4</v>
      </c>
      <c r="AA105" s="63">
        <v>8</v>
      </c>
      <c r="AB105" s="63">
        <v>4</v>
      </c>
      <c r="AC105" s="63">
        <v>7</v>
      </c>
      <c r="AD105" s="63">
        <f t="shared" ref="AD105:AD121" si="3">SUM(W105:AC105)</f>
        <v>160</v>
      </c>
      <c r="AE105" s="43">
        <v>0.374</v>
      </c>
      <c r="AF105" s="50" t="s">
        <v>481</v>
      </c>
      <c r="AG105" s="50" t="s">
        <v>533</v>
      </c>
      <c r="AH105" s="100" t="s">
        <v>586</v>
      </c>
      <c r="AI105" s="50" t="s">
        <v>554</v>
      </c>
      <c r="AJ105" s="50" t="s">
        <v>554</v>
      </c>
    </row>
    <row r="106" spans="1:36" s="31" customFormat="1" x14ac:dyDescent="0.2">
      <c r="A106" s="24">
        <v>19074</v>
      </c>
      <c r="B106" s="31" t="s">
        <v>191</v>
      </c>
      <c r="C106" s="31" t="s">
        <v>191</v>
      </c>
      <c r="D106" s="32" t="s">
        <v>69</v>
      </c>
      <c r="E106" s="30"/>
      <c r="F106" s="30">
        <v>77009</v>
      </c>
      <c r="G106" s="31" t="s">
        <v>70</v>
      </c>
      <c r="H106" s="30">
        <v>6</v>
      </c>
      <c r="I106" s="31" t="s">
        <v>68</v>
      </c>
      <c r="J106" s="30"/>
      <c r="K106" s="30"/>
      <c r="L106" s="30"/>
      <c r="M106" s="31" t="s">
        <v>263</v>
      </c>
      <c r="N106" s="31">
        <v>102</v>
      </c>
      <c r="O106" s="31">
        <v>12</v>
      </c>
      <c r="P106" s="31">
        <v>114</v>
      </c>
      <c r="Q106" s="31" t="s">
        <v>61</v>
      </c>
      <c r="R106" s="33">
        <v>1500000</v>
      </c>
      <c r="S106" s="30"/>
      <c r="T106" s="30" t="s">
        <v>60</v>
      </c>
      <c r="U106" s="31" t="s">
        <v>380</v>
      </c>
      <c r="V106" s="31">
        <v>48201511400</v>
      </c>
      <c r="W106" s="30">
        <v>127</v>
      </c>
      <c r="X106" s="63">
        <v>5</v>
      </c>
      <c r="Y106" s="63">
        <v>17</v>
      </c>
      <c r="Z106" s="63">
        <v>4</v>
      </c>
      <c r="AA106" s="63">
        <v>8</v>
      </c>
      <c r="AB106" s="63">
        <v>4</v>
      </c>
      <c r="AC106" s="63">
        <v>0</v>
      </c>
      <c r="AD106" s="63">
        <f t="shared" si="3"/>
        <v>165</v>
      </c>
      <c r="AE106" s="63"/>
      <c r="AF106" s="47"/>
      <c r="AG106" s="47"/>
      <c r="AH106" s="100" t="s">
        <v>586</v>
      </c>
      <c r="AI106" s="50" t="s">
        <v>554</v>
      </c>
      <c r="AJ106" s="47" t="s">
        <v>554</v>
      </c>
    </row>
    <row r="107" spans="1:36" s="31" customFormat="1" x14ac:dyDescent="0.2">
      <c r="A107" s="24">
        <v>19085</v>
      </c>
      <c r="B107" s="31" t="s">
        <v>190</v>
      </c>
      <c r="C107" s="31" t="s">
        <v>381</v>
      </c>
      <c r="D107" s="32" t="s">
        <v>69</v>
      </c>
      <c r="E107" s="30"/>
      <c r="F107" s="30">
        <v>77004</v>
      </c>
      <c r="G107" s="31" t="s">
        <v>70</v>
      </c>
      <c r="H107" s="30">
        <v>6</v>
      </c>
      <c r="I107" s="31" t="s">
        <v>68</v>
      </c>
      <c r="J107" s="30"/>
      <c r="K107" s="30"/>
      <c r="L107" s="30"/>
      <c r="M107" s="31" t="s">
        <v>263</v>
      </c>
      <c r="N107" s="31">
        <v>75</v>
      </c>
      <c r="O107" s="31">
        <v>10</v>
      </c>
      <c r="P107" s="31">
        <v>85</v>
      </c>
      <c r="Q107" s="31" t="s">
        <v>61</v>
      </c>
      <c r="R107" s="33">
        <v>1459758</v>
      </c>
      <c r="S107" s="30"/>
      <c r="T107" s="30" t="s">
        <v>60</v>
      </c>
      <c r="U107" s="31" t="s">
        <v>382</v>
      </c>
      <c r="V107" s="31">
        <v>48201312600</v>
      </c>
      <c r="W107" s="30">
        <v>125</v>
      </c>
      <c r="X107" s="63">
        <v>5</v>
      </c>
      <c r="Y107" s="63">
        <v>17</v>
      </c>
      <c r="Z107" s="63">
        <v>4</v>
      </c>
      <c r="AA107" s="63">
        <v>8</v>
      </c>
      <c r="AB107" s="63">
        <v>4</v>
      </c>
      <c r="AC107" s="63">
        <v>0</v>
      </c>
      <c r="AD107" s="63">
        <f t="shared" si="3"/>
        <v>163</v>
      </c>
      <c r="AE107" s="43">
        <v>0.09</v>
      </c>
      <c r="AF107" s="50">
        <v>826</v>
      </c>
      <c r="AG107" s="50" t="s">
        <v>481</v>
      </c>
      <c r="AH107" s="100" t="s">
        <v>586</v>
      </c>
      <c r="AI107" s="50" t="s">
        <v>554</v>
      </c>
      <c r="AJ107" s="50" t="s">
        <v>554</v>
      </c>
    </row>
    <row r="108" spans="1:36" s="31" customFormat="1" x14ac:dyDescent="0.2">
      <c r="A108" s="24">
        <v>19296</v>
      </c>
      <c r="B108" s="31" t="s">
        <v>189</v>
      </c>
      <c r="C108" s="31" t="s">
        <v>383</v>
      </c>
      <c r="D108" s="32" t="s">
        <v>69</v>
      </c>
      <c r="E108" s="30"/>
      <c r="F108" s="30">
        <v>77002</v>
      </c>
      <c r="G108" s="31" t="s">
        <v>70</v>
      </c>
      <c r="H108" s="30">
        <v>6</v>
      </c>
      <c r="I108" s="31" t="s">
        <v>68</v>
      </c>
      <c r="J108" s="30"/>
      <c r="K108" s="30"/>
      <c r="L108" s="30" t="s">
        <v>60</v>
      </c>
      <c r="M108" s="31" t="s">
        <v>263</v>
      </c>
      <c r="N108" s="31">
        <v>100</v>
      </c>
      <c r="O108" s="31">
        <v>20</v>
      </c>
      <c r="P108" s="31">
        <v>120</v>
      </c>
      <c r="Q108" s="31" t="s">
        <v>64</v>
      </c>
      <c r="R108" s="33">
        <v>1500000</v>
      </c>
      <c r="S108" s="30"/>
      <c r="T108" s="30" t="s">
        <v>60</v>
      </c>
      <c r="U108" s="31" t="s">
        <v>384</v>
      </c>
      <c r="V108" s="31">
        <v>48201210100</v>
      </c>
      <c r="W108" s="30">
        <v>125</v>
      </c>
      <c r="X108" s="63">
        <v>5</v>
      </c>
      <c r="Y108" s="63">
        <v>17</v>
      </c>
      <c r="Z108" s="63">
        <v>4</v>
      </c>
      <c r="AA108" s="63">
        <v>8</v>
      </c>
      <c r="AB108" s="63">
        <v>4</v>
      </c>
      <c r="AC108" s="63">
        <v>0</v>
      </c>
      <c r="AD108" s="63">
        <f t="shared" si="3"/>
        <v>163</v>
      </c>
      <c r="AE108" s="43">
        <v>0</v>
      </c>
      <c r="AF108" s="50">
        <v>5096</v>
      </c>
      <c r="AG108" s="50" t="s">
        <v>481</v>
      </c>
      <c r="AH108" s="100" t="s">
        <v>586</v>
      </c>
      <c r="AI108" s="50" t="s">
        <v>554</v>
      </c>
      <c r="AJ108" s="50" t="s">
        <v>554</v>
      </c>
    </row>
    <row r="109" spans="1:36" s="31" customFormat="1" x14ac:dyDescent="0.2">
      <c r="A109" s="24">
        <v>19307</v>
      </c>
      <c r="B109" s="31" t="s">
        <v>475</v>
      </c>
      <c r="C109" s="31" t="s">
        <v>555</v>
      </c>
      <c r="D109" s="32" t="s">
        <v>69</v>
      </c>
      <c r="E109" s="30"/>
      <c r="F109" s="30">
        <v>77077</v>
      </c>
      <c r="G109" s="31" t="s">
        <v>70</v>
      </c>
      <c r="H109" s="30">
        <v>6</v>
      </c>
      <c r="I109" s="31" t="s">
        <v>68</v>
      </c>
      <c r="J109" s="30"/>
      <c r="K109" s="30"/>
      <c r="L109" s="30"/>
      <c r="M109" s="31" t="s">
        <v>263</v>
      </c>
      <c r="N109" s="31">
        <v>100</v>
      </c>
      <c r="O109" s="31">
        <v>20</v>
      </c>
      <c r="P109" s="31">
        <v>120</v>
      </c>
      <c r="Q109" s="31" t="s">
        <v>64</v>
      </c>
      <c r="R109" s="33">
        <v>1500000</v>
      </c>
      <c r="S109" s="30"/>
      <c r="T109" s="30" t="s">
        <v>60</v>
      </c>
      <c r="U109" s="31" t="s">
        <v>392</v>
      </c>
      <c r="V109" s="31">
        <v>48201451402</v>
      </c>
      <c r="W109" s="30">
        <v>122</v>
      </c>
      <c r="X109" s="63">
        <v>5</v>
      </c>
      <c r="Y109" s="63">
        <v>17</v>
      </c>
      <c r="Z109" s="63">
        <v>4</v>
      </c>
      <c r="AA109" s="63">
        <v>8</v>
      </c>
      <c r="AB109" s="63">
        <v>4</v>
      </c>
      <c r="AC109" s="63">
        <v>0</v>
      </c>
      <c r="AD109" s="63">
        <f>SUM(W109:AC109)</f>
        <v>160</v>
      </c>
      <c r="AE109" s="105">
        <v>0.11799999999999999</v>
      </c>
      <c r="AF109" s="23">
        <v>157</v>
      </c>
      <c r="AG109" s="48" t="s">
        <v>481</v>
      </c>
      <c r="AH109" s="106" t="s">
        <v>586</v>
      </c>
      <c r="AI109" s="50" t="s">
        <v>554</v>
      </c>
      <c r="AJ109" s="50" t="s">
        <v>554</v>
      </c>
    </row>
    <row r="110" spans="1:36" s="31" customFormat="1" x14ac:dyDescent="0.2">
      <c r="A110" s="24">
        <v>19230</v>
      </c>
      <c r="B110" s="31" t="s">
        <v>547</v>
      </c>
      <c r="C110" s="31" t="s">
        <v>387</v>
      </c>
      <c r="D110" s="32" t="s">
        <v>69</v>
      </c>
      <c r="E110" s="30"/>
      <c r="F110" s="30">
        <v>77063</v>
      </c>
      <c r="G110" s="31" t="s">
        <v>69</v>
      </c>
      <c r="H110" s="30">
        <v>6</v>
      </c>
      <c r="I110" s="31" t="s">
        <v>68</v>
      </c>
      <c r="J110" s="30"/>
      <c r="K110" s="30"/>
      <c r="L110" s="30"/>
      <c r="M110" s="31" t="s">
        <v>263</v>
      </c>
      <c r="N110" s="31">
        <v>100</v>
      </c>
      <c r="O110" s="31">
        <v>36</v>
      </c>
      <c r="P110" s="31">
        <v>136</v>
      </c>
      <c r="Q110" s="31" t="s">
        <v>61</v>
      </c>
      <c r="R110" s="33">
        <v>1500000</v>
      </c>
      <c r="S110" s="30"/>
      <c r="T110" s="30" t="s">
        <v>60</v>
      </c>
      <c r="U110" s="31" t="s">
        <v>388</v>
      </c>
      <c r="V110" s="31">
        <v>48201432200</v>
      </c>
      <c r="W110" s="30">
        <v>122</v>
      </c>
      <c r="X110" s="63">
        <v>5</v>
      </c>
      <c r="Y110" s="63">
        <v>17</v>
      </c>
      <c r="Z110" s="63">
        <v>4</v>
      </c>
      <c r="AA110" s="63">
        <v>8</v>
      </c>
      <c r="AB110" s="63">
        <v>4</v>
      </c>
      <c r="AC110" s="63">
        <v>0</v>
      </c>
      <c r="AD110" s="63">
        <f t="shared" si="3"/>
        <v>160</v>
      </c>
      <c r="AE110" s="43">
        <v>0.125</v>
      </c>
      <c r="AF110" s="50">
        <v>619</v>
      </c>
      <c r="AG110" s="50" t="s">
        <v>481</v>
      </c>
      <c r="AH110" s="100" t="s">
        <v>586</v>
      </c>
      <c r="AI110" s="50" t="s">
        <v>554</v>
      </c>
      <c r="AJ110" s="50" t="s">
        <v>554</v>
      </c>
    </row>
    <row r="111" spans="1:36" s="31" customFormat="1" x14ac:dyDescent="0.2">
      <c r="A111" s="24">
        <v>19242</v>
      </c>
      <c r="B111" s="31" t="s">
        <v>187</v>
      </c>
      <c r="C111" s="31" t="s">
        <v>268</v>
      </c>
      <c r="D111" s="32" t="s">
        <v>69</v>
      </c>
      <c r="E111" s="30"/>
      <c r="F111" s="30">
        <v>77053</v>
      </c>
      <c r="G111" s="31" t="s">
        <v>181</v>
      </c>
      <c r="H111" s="30">
        <v>6</v>
      </c>
      <c r="I111" s="31" t="s">
        <v>68</v>
      </c>
      <c r="J111" s="30"/>
      <c r="K111" s="30"/>
      <c r="L111" s="30"/>
      <c r="M111" s="31" t="s">
        <v>263</v>
      </c>
      <c r="N111" s="31">
        <v>83</v>
      </c>
      <c r="O111" s="31">
        <v>21</v>
      </c>
      <c r="P111" s="31">
        <v>104</v>
      </c>
      <c r="Q111" s="31" t="s">
        <v>64</v>
      </c>
      <c r="R111" s="33">
        <v>1500000</v>
      </c>
      <c r="S111" s="30"/>
      <c r="T111" s="30" t="s">
        <v>60</v>
      </c>
      <c r="U111" s="31" t="s">
        <v>389</v>
      </c>
      <c r="V111" s="31">
        <v>48157670300</v>
      </c>
      <c r="W111" s="30">
        <v>122</v>
      </c>
      <c r="X111" s="63">
        <v>5</v>
      </c>
      <c r="Y111" s="63">
        <v>17</v>
      </c>
      <c r="Z111" s="63">
        <v>4</v>
      </c>
      <c r="AA111" s="63">
        <v>8</v>
      </c>
      <c r="AB111" s="63">
        <v>4</v>
      </c>
      <c r="AC111" s="63">
        <v>0</v>
      </c>
      <c r="AD111" s="63">
        <f t="shared" si="3"/>
        <v>160</v>
      </c>
      <c r="AE111" s="43">
        <v>0.155</v>
      </c>
      <c r="AF111" s="50">
        <v>3607</v>
      </c>
      <c r="AG111" s="50" t="s">
        <v>506</v>
      </c>
      <c r="AH111" s="100" t="s">
        <v>586</v>
      </c>
      <c r="AI111" s="50" t="s">
        <v>554</v>
      </c>
      <c r="AJ111" s="50" t="s">
        <v>554</v>
      </c>
    </row>
    <row r="112" spans="1:36" s="31" customFormat="1" x14ac:dyDescent="0.2">
      <c r="A112" s="24">
        <v>19245</v>
      </c>
      <c r="B112" s="31" t="s">
        <v>186</v>
      </c>
      <c r="C112" s="31" t="s">
        <v>269</v>
      </c>
      <c r="D112" s="32" t="s">
        <v>69</v>
      </c>
      <c r="E112" s="30"/>
      <c r="F112" s="30">
        <v>77053</v>
      </c>
      <c r="G112" s="31" t="s">
        <v>181</v>
      </c>
      <c r="H112" s="30">
        <v>6</v>
      </c>
      <c r="I112" s="31" t="s">
        <v>68</v>
      </c>
      <c r="J112" s="30"/>
      <c r="K112" s="30"/>
      <c r="L112" s="30"/>
      <c r="M112" s="31" t="s">
        <v>263</v>
      </c>
      <c r="N112" s="31">
        <v>84</v>
      </c>
      <c r="O112" s="31">
        <v>16</v>
      </c>
      <c r="P112" s="31">
        <v>100</v>
      </c>
      <c r="Q112" s="31" t="s">
        <v>61</v>
      </c>
      <c r="R112" s="33">
        <v>1476000</v>
      </c>
      <c r="S112" s="30"/>
      <c r="T112" s="30" t="s">
        <v>60</v>
      </c>
      <c r="U112" s="31" t="s">
        <v>389</v>
      </c>
      <c r="V112" s="31">
        <v>48157670300</v>
      </c>
      <c r="W112" s="30">
        <v>122</v>
      </c>
      <c r="X112" s="63">
        <v>5</v>
      </c>
      <c r="Y112" s="63">
        <v>17</v>
      </c>
      <c r="Z112" s="63">
        <v>4</v>
      </c>
      <c r="AA112" s="63">
        <v>8</v>
      </c>
      <c r="AB112" s="63">
        <v>4</v>
      </c>
      <c r="AC112" s="63">
        <v>0</v>
      </c>
      <c r="AD112" s="63">
        <f t="shared" si="3"/>
        <v>160</v>
      </c>
      <c r="AE112" s="43">
        <v>0.155</v>
      </c>
      <c r="AF112" s="50">
        <v>3607</v>
      </c>
      <c r="AG112" s="50" t="s">
        <v>508</v>
      </c>
      <c r="AH112" s="100" t="s">
        <v>586</v>
      </c>
      <c r="AI112" s="50" t="s">
        <v>554</v>
      </c>
      <c r="AJ112" s="50" t="s">
        <v>554</v>
      </c>
    </row>
    <row r="113" spans="1:36" s="31" customFormat="1" x14ac:dyDescent="0.2">
      <c r="A113" s="29">
        <v>19257</v>
      </c>
      <c r="B113" s="28" t="s">
        <v>185</v>
      </c>
      <c r="C113" s="28" t="s">
        <v>390</v>
      </c>
      <c r="D113" s="37" t="s">
        <v>69</v>
      </c>
      <c r="E113" s="96"/>
      <c r="F113" s="96">
        <v>77085</v>
      </c>
      <c r="G113" s="28" t="s">
        <v>181</v>
      </c>
      <c r="H113" s="96">
        <v>6</v>
      </c>
      <c r="I113" s="28" t="s">
        <v>68</v>
      </c>
      <c r="J113" s="96"/>
      <c r="K113" s="96"/>
      <c r="L113" s="96"/>
      <c r="M113" s="28" t="s">
        <v>263</v>
      </c>
      <c r="N113" s="28">
        <v>90</v>
      </c>
      <c r="O113" s="28">
        <v>16</v>
      </c>
      <c r="P113" s="28">
        <v>106</v>
      </c>
      <c r="Q113" s="28" t="s">
        <v>61</v>
      </c>
      <c r="R113" s="95">
        <v>1500000</v>
      </c>
      <c r="S113" s="96"/>
      <c r="T113" s="96" t="s">
        <v>60</v>
      </c>
      <c r="U113" s="28" t="s">
        <v>391</v>
      </c>
      <c r="V113" s="28">
        <v>48157670300</v>
      </c>
      <c r="W113" s="96">
        <v>122</v>
      </c>
      <c r="X113" s="97">
        <v>5</v>
      </c>
      <c r="Y113" s="97">
        <v>17</v>
      </c>
      <c r="Z113" s="97">
        <v>4</v>
      </c>
      <c r="AA113" s="97">
        <v>8</v>
      </c>
      <c r="AB113" s="97">
        <v>4</v>
      </c>
      <c r="AC113" s="97">
        <v>0</v>
      </c>
      <c r="AD113" s="97">
        <f t="shared" si="3"/>
        <v>160</v>
      </c>
      <c r="AE113" s="148" t="s">
        <v>531</v>
      </c>
      <c r="AF113" s="148"/>
      <c r="AG113" s="148"/>
      <c r="AH113" s="148"/>
      <c r="AI113" s="146" t="s">
        <v>554</v>
      </c>
      <c r="AJ113" s="145"/>
    </row>
    <row r="114" spans="1:36" s="31" customFormat="1" x14ac:dyDescent="0.2">
      <c r="A114" s="24">
        <v>19327</v>
      </c>
      <c r="B114" s="31" t="s">
        <v>184</v>
      </c>
      <c r="C114" s="31" t="s">
        <v>393</v>
      </c>
      <c r="D114" s="32" t="s">
        <v>69</v>
      </c>
      <c r="E114" s="30"/>
      <c r="F114" s="30">
        <v>77489</v>
      </c>
      <c r="G114" s="31" t="s">
        <v>181</v>
      </c>
      <c r="H114" s="30">
        <v>6</v>
      </c>
      <c r="I114" s="31" t="s">
        <v>68</v>
      </c>
      <c r="J114" s="30"/>
      <c r="K114" s="30"/>
      <c r="L114" s="30" t="s">
        <v>60</v>
      </c>
      <c r="M114" s="31" t="s">
        <v>263</v>
      </c>
      <c r="N114" s="31">
        <v>107</v>
      </c>
      <c r="O114" s="31">
        <v>19</v>
      </c>
      <c r="P114" s="31">
        <v>126</v>
      </c>
      <c r="Q114" s="31" t="s">
        <v>64</v>
      </c>
      <c r="R114" s="33">
        <v>1500000</v>
      </c>
      <c r="S114" s="30"/>
      <c r="T114" s="30" t="s">
        <v>60</v>
      </c>
      <c r="U114" s="31" t="s">
        <v>391</v>
      </c>
      <c r="V114" s="31">
        <v>48157670602</v>
      </c>
      <c r="W114" s="30">
        <v>122</v>
      </c>
      <c r="X114" s="63">
        <v>5</v>
      </c>
      <c r="Y114" s="63">
        <v>17</v>
      </c>
      <c r="Z114" s="63">
        <v>8</v>
      </c>
      <c r="AA114" s="63">
        <v>8</v>
      </c>
      <c r="AB114" s="63">
        <v>0</v>
      </c>
      <c r="AC114" s="63">
        <v>0</v>
      </c>
      <c r="AD114" s="63">
        <f t="shared" si="3"/>
        <v>160</v>
      </c>
      <c r="AE114" s="43">
        <v>0.14199999999999999</v>
      </c>
      <c r="AF114" s="50">
        <v>3851</v>
      </c>
      <c r="AG114" s="50" t="s">
        <v>534</v>
      </c>
      <c r="AH114" s="100" t="s">
        <v>586</v>
      </c>
      <c r="AI114" s="50" t="s">
        <v>554</v>
      </c>
      <c r="AJ114" s="50" t="s">
        <v>554</v>
      </c>
    </row>
    <row r="115" spans="1:36" s="31" customFormat="1" x14ac:dyDescent="0.2">
      <c r="A115" s="24">
        <v>19109</v>
      </c>
      <c r="B115" s="31" t="s">
        <v>188</v>
      </c>
      <c r="C115" s="31" t="s">
        <v>385</v>
      </c>
      <c r="D115" s="32" t="s">
        <v>69</v>
      </c>
      <c r="E115" s="30"/>
      <c r="F115" s="30">
        <v>77489</v>
      </c>
      <c r="G115" s="31" t="s">
        <v>181</v>
      </c>
      <c r="H115" s="30">
        <v>6</v>
      </c>
      <c r="I115" s="31" t="s">
        <v>68</v>
      </c>
      <c r="J115" s="30"/>
      <c r="K115" s="30"/>
      <c r="L115" s="30"/>
      <c r="M115" s="31" t="s">
        <v>263</v>
      </c>
      <c r="N115" s="31">
        <v>87</v>
      </c>
      <c r="O115" s="31">
        <v>9</v>
      </c>
      <c r="P115" s="31">
        <v>96</v>
      </c>
      <c r="Q115" s="31" t="s">
        <v>64</v>
      </c>
      <c r="R115" s="33">
        <v>1500000</v>
      </c>
      <c r="S115" s="30"/>
      <c r="T115" s="30" t="s">
        <v>60</v>
      </c>
      <c r="U115" s="31" t="s">
        <v>386</v>
      </c>
      <c r="V115" s="31">
        <v>48157670602</v>
      </c>
      <c r="W115" s="30">
        <v>122</v>
      </c>
      <c r="X115" s="63">
        <v>5</v>
      </c>
      <c r="Y115" s="63">
        <v>17</v>
      </c>
      <c r="Z115" s="63">
        <v>4</v>
      </c>
      <c r="AA115" s="63">
        <v>8</v>
      </c>
      <c r="AB115" s="63">
        <v>4</v>
      </c>
      <c r="AC115" s="63">
        <v>0</v>
      </c>
      <c r="AD115" s="63">
        <f t="shared" si="3"/>
        <v>160</v>
      </c>
      <c r="AE115" s="43">
        <v>0.14199999999999999</v>
      </c>
      <c r="AF115" s="50">
        <v>3851</v>
      </c>
      <c r="AG115" s="50" t="s">
        <v>535</v>
      </c>
      <c r="AH115" s="100"/>
      <c r="AI115" s="50" t="s">
        <v>554</v>
      </c>
      <c r="AJ115" s="50" t="s">
        <v>554</v>
      </c>
    </row>
    <row r="116" spans="1:36" s="31" customFormat="1" x14ac:dyDescent="0.2">
      <c r="A116" s="58">
        <v>19286</v>
      </c>
      <c r="B116" s="31" t="s">
        <v>399</v>
      </c>
      <c r="C116" s="31" t="s">
        <v>400</v>
      </c>
      <c r="D116" s="32" t="s">
        <v>69</v>
      </c>
      <c r="E116" s="30"/>
      <c r="F116" s="30">
        <v>77040</v>
      </c>
      <c r="G116" s="31" t="s">
        <v>401</v>
      </c>
      <c r="H116" s="30">
        <v>6</v>
      </c>
      <c r="I116" s="31" t="s">
        <v>68</v>
      </c>
      <c r="J116" s="30"/>
      <c r="K116" s="30"/>
      <c r="L116" s="30"/>
      <c r="M116" s="31" t="s">
        <v>263</v>
      </c>
      <c r="N116" s="31">
        <v>105</v>
      </c>
      <c r="O116" s="31">
        <v>45</v>
      </c>
      <c r="P116" s="31">
        <v>150</v>
      </c>
      <c r="Q116" s="31" t="s">
        <v>64</v>
      </c>
      <c r="R116" s="33">
        <v>1500000</v>
      </c>
      <c r="S116" s="30"/>
      <c r="T116" s="30" t="s">
        <v>60</v>
      </c>
      <c r="U116" s="31" t="s">
        <v>392</v>
      </c>
      <c r="V116" s="31">
        <v>48201532300</v>
      </c>
      <c r="W116" s="30">
        <v>120</v>
      </c>
      <c r="X116" s="63">
        <v>5</v>
      </c>
      <c r="Y116" s="63">
        <v>17</v>
      </c>
      <c r="Z116" s="63">
        <v>4</v>
      </c>
      <c r="AA116" s="63">
        <v>8</v>
      </c>
      <c r="AB116" s="63">
        <v>4</v>
      </c>
      <c r="AC116" s="63">
        <v>0</v>
      </c>
      <c r="AD116" s="63">
        <f t="shared" si="3"/>
        <v>158</v>
      </c>
      <c r="AE116" s="43">
        <v>0.14399999999999999</v>
      </c>
      <c r="AF116" s="50">
        <v>194</v>
      </c>
      <c r="AG116" s="50" t="s">
        <v>481</v>
      </c>
      <c r="AH116" s="100"/>
      <c r="AI116" s="56" t="s">
        <v>566</v>
      </c>
      <c r="AJ116" s="56" t="s">
        <v>566</v>
      </c>
    </row>
    <row r="117" spans="1:36" s="31" customFormat="1" x14ac:dyDescent="0.2">
      <c r="A117" s="24">
        <v>19187</v>
      </c>
      <c r="B117" s="31" t="s">
        <v>396</v>
      </c>
      <c r="C117" s="31" t="s">
        <v>397</v>
      </c>
      <c r="D117" s="32" t="s">
        <v>69</v>
      </c>
      <c r="E117" s="30"/>
      <c r="F117" s="30">
        <v>77075</v>
      </c>
      <c r="G117" s="31" t="s">
        <v>70</v>
      </c>
      <c r="H117" s="30">
        <v>6</v>
      </c>
      <c r="I117" s="31" t="s">
        <v>68</v>
      </c>
      <c r="J117" s="30"/>
      <c r="K117" s="30"/>
      <c r="L117" s="30"/>
      <c r="M117" s="31" t="s">
        <v>263</v>
      </c>
      <c r="N117" s="31">
        <v>72</v>
      </c>
      <c r="O117" s="31">
        <v>13</v>
      </c>
      <c r="P117" s="31">
        <v>85</v>
      </c>
      <c r="Q117" s="31" t="s">
        <v>64</v>
      </c>
      <c r="R117" s="33">
        <v>1500000</v>
      </c>
      <c r="S117" s="30"/>
      <c r="T117" s="30" t="s">
        <v>60</v>
      </c>
      <c r="U117" s="31" t="s">
        <v>398</v>
      </c>
      <c r="V117" s="31">
        <v>48201333901</v>
      </c>
      <c r="W117" s="30">
        <v>120</v>
      </c>
      <c r="X117" s="63">
        <v>5</v>
      </c>
      <c r="Y117" s="63">
        <v>17</v>
      </c>
      <c r="Z117" s="63">
        <v>4</v>
      </c>
      <c r="AA117" s="63">
        <v>8</v>
      </c>
      <c r="AB117" s="63">
        <v>4</v>
      </c>
      <c r="AC117" s="63">
        <v>0</v>
      </c>
      <c r="AD117" s="63">
        <f t="shared" si="3"/>
        <v>158</v>
      </c>
      <c r="AE117" s="43">
        <v>9.1999999999999998E-2</v>
      </c>
      <c r="AF117" s="50">
        <v>3044</v>
      </c>
      <c r="AG117" s="50" t="s">
        <v>481</v>
      </c>
      <c r="AH117" s="100"/>
      <c r="AI117" s="56" t="s">
        <v>566</v>
      </c>
      <c r="AJ117" s="56" t="s">
        <v>566</v>
      </c>
    </row>
    <row r="118" spans="1:36" s="31" customFormat="1" x14ac:dyDescent="0.2">
      <c r="A118" s="24">
        <v>19146</v>
      </c>
      <c r="B118" s="31" t="s">
        <v>183</v>
      </c>
      <c r="C118" s="31" t="s">
        <v>394</v>
      </c>
      <c r="D118" s="32" t="s">
        <v>69</v>
      </c>
      <c r="E118" s="30"/>
      <c r="F118" s="30">
        <v>77011</v>
      </c>
      <c r="G118" s="31" t="s">
        <v>70</v>
      </c>
      <c r="H118" s="30">
        <v>6</v>
      </c>
      <c r="I118" s="31" t="s">
        <v>68</v>
      </c>
      <c r="J118" s="30"/>
      <c r="K118" s="30"/>
      <c r="L118" s="30" t="s">
        <v>60</v>
      </c>
      <c r="M118" s="31" t="s">
        <v>263</v>
      </c>
      <c r="N118" s="31">
        <v>100</v>
      </c>
      <c r="O118" s="31">
        <v>0</v>
      </c>
      <c r="P118" s="31">
        <v>100</v>
      </c>
      <c r="Q118" s="31" t="s">
        <v>283</v>
      </c>
      <c r="R118" s="33">
        <v>1500000</v>
      </c>
      <c r="S118" s="30"/>
      <c r="T118" s="30"/>
      <c r="U118" s="31" t="s">
        <v>395</v>
      </c>
      <c r="V118" s="31">
        <v>48201310500</v>
      </c>
      <c r="W118" s="30">
        <v>121</v>
      </c>
      <c r="X118" s="63">
        <v>5</v>
      </c>
      <c r="Y118" s="63">
        <v>17</v>
      </c>
      <c r="Z118" s="63">
        <v>8</v>
      </c>
      <c r="AA118" s="63">
        <v>0</v>
      </c>
      <c r="AB118" s="63">
        <v>0</v>
      </c>
      <c r="AC118" s="63">
        <v>7</v>
      </c>
      <c r="AD118" s="63">
        <f t="shared" si="3"/>
        <v>158</v>
      </c>
      <c r="AE118" s="43">
        <v>0.318</v>
      </c>
      <c r="AF118" s="50" t="s">
        <v>481</v>
      </c>
      <c r="AG118" s="50" t="s">
        <v>583</v>
      </c>
      <c r="AH118" s="100"/>
      <c r="AI118" s="56" t="s">
        <v>566</v>
      </c>
      <c r="AJ118" s="56" t="s">
        <v>566</v>
      </c>
    </row>
    <row r="119" spans="1:36" s="31" customFormat="1" x14ac:dyDescent="0.2">
      <c r="A119" s="24">
        <v>19047</v>
      </c>
      <c r="B119" s="31" t="s">
        <v>178</v>
      </c>
      <c r="C119" s="31" t="s">
        <v>404</v>
      </c>
      <c r="D119" s="32" t="s">
        <v>69</v>
      </c>
      <c r="E119" s="30"/>
      <c r="F119" s="30">
        <v>77088</v>
      </c>
      <c r="G119" s="31" t="s">
        <v>70</v>
      </c>
      <c r="H119" s="30">
        <v>6</v>
      </c>
      <c r="I119" s="31" t="s">
        <v>68</v>
      </c>
      <c r="J119" s="30"/>
      <c r="K119" s="30"/>
      <c r="L119" s="30"/>
      <c r="M119" s="31" t="s">
        <v>263</v>
      </c>
      <c r="N119" s="31">
        <v>65</v>
      </c>
      <c r="O119" s="31">
        <v>17</v>
      </c>
      <c r="P119" s="31">
        <v>82</v>
      </c>
      <c r="Q119" s="31" t="s">
        <v>64</v>
      </c>
      <c r="R119" s="33">
        <v>1499782</v>
      </c>
      <c r="S119" s="30"/>
      <c r="T119" s="30" t="s">
        <v>60</v>
      </c>
      <c r="U119" s="31" t="s">
        <v>405</v>
      </c>
      <c r="V119" s="31">
        <v>48201533000</v>
      </c>
      <c r="W119" s="30">
        <v>113</v>
      </c>
      <c r="X119" s="63">
        <v>5</v>
      </c>
      <c r="Y119" s="63">
        <v>17</v>
      </c>
      <c r="Z119" s="63">
        <v>8</v>
      </c>
      <c r="AA119" s="63">
        <v>8</v>
      </c>
      <c r="AB119" s="63">
        <v>0</v>
      </c>
      <c r="AC119" s="63">
        <v>7</v>
      </c>
      <c r="AD119" s="63">
        <f>SUM(W119:AC119)</f>
        <v>158</v>
      </c>
      <c r="AE119" s="43">
        <v>0.438</v>
      </c>
      <c r="AF119" s="50" t="s">
        <v>481</v>
      </c>
      <c r="AG119" s="50" t="s">
        <v>562</v>
      </c>
      <c r="AH119" s="100"/>
      <c r="AI119" s="56" t="s">
        <v>566</v>
      </c>
      <c r="AJ119" s="56" t="s">
        <v>566</v>
      </c>
    </row>
    <row r="120" spans="1:36" s="31" customFormat="1" x14ac:dyDescent="0.2">
      <c r="A120" s="24">
        <v>19299</v>
      </c>
      <c r="B120" s="31" t="s">
        <v>179</v>
      </c>
      <c r="C120" s="31" t="s">
        <v>407</v>
      </c>
      <c r="D120" s="32" t="s">
        <v>69</v>
      </c>
      <c r="E120" s="30"/>
      <c r="F120" s="30">
        <v>77003</v>
      </c>
      <c r="G120" s="31" t="s">
        <v>70</v>
      </c>
      <c r="H120" s="30">
        <v>6</v>
      </c>
      <c r="I120" s="31" t="s">
        <v>68</v>
      </c>
      <c r="J120" s="30"/>
      <c r="K120" s="30"/>
      <c r="L120" s="30"/>
      <c r="M120" s="31" t="s">
        <v>263</v>
      </c>
      <c r="N120" s="31">
        <v>86</v>
      </c>
      <c r="O120" s="31">
        <v>80</v>
      </c>
      <c r="P120" s="31">
        <v>166</v>
      </c>
      <c r="Q120" s="31" t="s">
        <v>64</v>
      </c>
      <c r="R120" s="33">
        <v>1500000</v>
      </c>
      <c r="S120" s="30"/>
      <c r="T120" s="30" t="s">
        <v>60</v>
      </c>
      <c r="U120" s="31" t="s">
        <v>377</v>
      </c>
      <c r="V120" s="31">
        <v>48201312300</v>
      </c>
      <c r="W120" s="30">
        <v>115</v>
      </c>
      <c r="X120" s="63">
        <v>5</v>
      </c>
      <c r="Y120" s="63">
        <v>17</v>
      </c>
      <c r="Z120" s="63">
        <v>8</v>
      </c>
      <c r="AA120" s="63">
        <v>8</v>
      </c>
      <c r="AB120" s="63">
        <v>0</v>
      </c>
      <c r="AC120" s="63">
        <v>5</v>
      </c>
      <c r="AD120" s="63">
        <f t="shared" si="3"/>
        <v>158</v>
      </c>
      <c r="AE120" s="149" t="s">
        <v>544</v>
      </c>
      <c r="AF120" s="149"/>
      <c r="AG120" s="149"/>
      <c r="AH120" s="149"/>
      <c r="AI120" s="149"/>
      <c r="AJ120" s="149"/>
    </row>
    <row r="121" spans="1:36" s="31" customFormat="1" x14ac:dyDescent="0.2">
      <c r="A121" s="24">
        <v>19040</v>
      </c>
      <c r="B121" s="31" t="s">
        <v>182</v>
      </c>
      <c r="C121" s="31" t="s">
        <v>402</v>
      </c>
      <c r="D121" s="32" t="s">
        <v>69</v>
      </c>
      <c r="E121" s="30"/>
      <c r="F121" s="30">
        <v>77003</v>
      </c>
      <c r="G121" s="31" t="s">
        <v>70</v>
      </c>
      <c r="H121" s="30">
        <v>6</v>
      </c>
      <c r="I121" s="31" t="s">
        <v>68</v>
      </c>
      <c r="J121" s="30"/>
      <c r="K121" s="30"/>
      <c r="L121" s="30"/>
      <c r="M121" s="31" t="s">
        <v>263</v>
      </c>
      <c r="N121" s="31">
        <v>68</v>
      </c>
      <c r="O121" s="31">
        <v>6</v>
      </c>
      <c r="P121" s="31">
        <v>74</v>
      </c>
      <c r="Q121" s="31" t="s">
        <v>64</v>
      </c>
      <c r="R121" s="33">
        <v>1500000</v>
      </c>
      <c r="S121" s="30"/>
      <c r="T121" s="30" t="s">
        <v>60</v>
      </c>
      <c r="U121" s="31" t="s">
        <v>403</v>
      </c>
      <c r="V121" s="31">
        <v>48201310400</v>
      </c>
      <c r="W121" s="30">
        <v>118</v>
      </c>
      <c r="X121" s="63">
        <v>5</v>
      </c>
      <c r="Y121" s="63">
        <v>17</v>
      </c>
      <c r="Z121" s="63">
        <v>4</v>
      </c>
      <c r="AA121" s="63">
        <v>0</v>
      </c>
      <c r="AB121" s="63">
        <v>4</v>
      </c>
      <c r="AC121" s="63">
        <v>7</v>
      </c>
      <c r="AD121" s="63">
        <f t="shared" si="3"/>
        <v>155</v>
      </c>
      <c r="AE121" s="149" t="s">
        <v>588</v>
      </c>
      <c r="AF121" s="149"/>
      <c r="AG121" s="149"/>
      <c r="AH121" s="149"/>
      <c r="AI121" s="149"/>
      <c r="AJ121" s="149"/>
    </row>
    <row r="122" spans="1:36" x14ac:dyDescent="0.2">
      <c r="A122" s="17" t="s">
        <v>24</v>
      </c>
      <c r="B122" s="73"/>
      <c r="C122" s="14">
        <v>14719183.560000001</v>
      </c>
      <c r="D122" s="89" t="s">
        <v>278</v>
      </c>
      <c r="E122" s="75"/>
      <c r="F122" s="74"/>
      <c r="G122" s="74"/>
      <c r="H122" s="75"/>
      <c r="I122" s="85"/>
      <c r="J122" s="75"/>
      <c r="K122" s="75"/>
      <c r="L122" s="75"/>
      <c r="M122" s="74"/>
      <c r="N122" s="74"/>
      <c r="O122" s="74"/>
      <c r="P122" s="74"/>
      <c r="Q122" s="76" t="s">
        <v>20</v>
      </c>
      <c r="R122" s="77">
        <f>SUM(R105:R121)</f>
        <v>25435540</v>
      </c>
      <c r="S122" s="78"/>
      <c r="T122" s="78"/>
      <c r="U122" s="79"/>
      <c r="V122" s="74"/>
      <c r="W122" s="75"/>
      <c r="X122" s="75"/>
    </row>
    <row r="123" spans="1:36" ht="9" customHeight="1" x14ac:dyDescent="0.2">
      <c r="C123" s="59"/>
      <c r="E123" s="141"/>
      <c r="H123" s="141"/>
      <c r="J123" s="141"/>
      <c r="K123" s="141"/>
      <c r="L123" s="141"/>
      <c r="W123" s="141"/>
      <c r="X123" s="141"/>
      <c r="Y123" s="141"/>
      <c r="Z123" s="141"/>
      <c r="AA123" s="141"/>
      <c r="AB123" s="141"/>
      <c r="AC123" s="141"/>
      <c r="AD123" s="141"/>
      <c r="AE123" s="141"/>
      <c r="AH123" s="141"/>
    </row>
    <row r="124" spans="1:36" x14ac:dyDescent="0.2">
      <c r="A124" s="20" t="s">
        <v>41</v>
      </c>
      <c r="C124" s="59"/>
      <c r="E124" s="63"/>
    </row>
    <row r="125" spans="1:36" s="31" customFormat="1" x14ac:dyDescent="0.2">
      <c r="A125" s="24">
        <v>19179</v>
      </c>
      <c r="B125" s="31" t="s">
        <v>193</v>
      </c>
      <c r="C125" s="31" t="s">
        <v>409</v>
      </c>
      <c r="D125" s="32" t="s">
        <v>192</v>
      </c>
      <c r="E125" s="30"/>
      <c r="F125" s="30">
        <v>78602</v>
      </c>
      <c r="G125" s="31" t="s">
        <v>192</v>
      </c>
      <c r="H125" s="30">
        <v>7</v>
      </c>
      <c r="I125" s="31" t="s">
        <v>59</v>
      </c>
      <c r="J125" s="30"/>
      <c r="K125" s="30"/>
      <c r="L125" s="30"/>
      <c r="M125" s="31" t="s">
        <v>263</v>
      </c>
      <c r="N125" s="31">
        <v>36</v>
      </c>
      <c r="O125" s="31">
        <v>0</v>
      </c>
      <c r="P125" s="31">
        <v>36</v>
      </c>
      <c r="Q125" s="31" t="s">
        <v>61</v>
      </c>
      <c r="R125" s="33">
        <v>600000</v>
      </c>
      <c r="S125" s="30" t="s">
        <v>60</v>
      </c>
      <c r="T125" s="30" t="s">
        <v>60</v>
      </c>
      <c r="U125" s="31" t="s">
        <v>369</v>
      </c>
      <c r="V125" s="31">
        <v>48021950400</v>
      </c>
      <c r="W125" s="30">
        <v>117</v>
      </c>
      <c r="X125" s="63">
        <v>5</v>
      </c>
      <c r="Y125" s="63">
        <v>17</v>
      </c>
      <c r="Z125" s="63">
        <v>4</v>
      </c>
      <c r="AA125" s="63">
        <v>8</v>
      </c>
      <c r="AB125" s="63">
        <v>4</v>
      </c>
      <c r="AC125" s="63">
        <v>0</v>
      </c>
      <c r="AD125" s="63">
        <f>SUM(W125:AC125)</f>
        <v>155</v>
      </c>
      <c r="AE125" s="63"/>
      <c r="AF125" s="47"/>
      <c r="AG125" s="47"/>
      <c r="AH125" s="100" t="s">
        <v>586</v>
      </c>
      <c r="AI125" s="47" t="s">
        <v>554</v>
      </c>
      <c r="AJ125" s="47" t="s">
        <v>554</v>
      </c>
    </row>
    <row r="126" spans="1:36" s="31" customFormat="1" x14ac:dyDescent="0.2">
      <c r="A126" s="24">
        <v>19102</v>
      </c>
      <c r="B126" s="31" t="s">
        <v>197</v>
      </c>
      <c r="C126" s="31" t="s">
        <v>408</v>
      </c>
      <c r="D126" s="32" t="s">
        <v>196</v>
      </c>
      <c r="E126" s="30"/>
      <c r="F126" s="30">
        <v>78620</v>
      </c>
      <c r="G126" s="31" t="s">
        <v>195</v>
      </c>
      <c r="H126" s="30">
        <v>7</v>
      </c>
      <c r="I126" s="31" t="s">
        <v>59</v>
      </c>
      <c r="J126" s="30"/>
      <c r="K126" s="30"/>
      <c r="L126" s="30"/>
      <c r="M126" s="31" t="s">
        <v>263</v>
      </c>
      <c r="N126" s="31">
        <v>36</v>
      </c>
      <c r="O126" s="31">
        <v>24</v>
      </c>
      <c r="P126" s="31">
        <v>60</v>
      </c>
      <c r="Q126" s="31" t="s">
        <v>64</v>
      </c>
      <c r="R126" s="33">
        <v>600000</v>
      </c>
      <c r="S126" s="30"/>
      <c r="T126" s="30" t="s">
        <v>60</v>
      </c>
      <c r="U126" s="31" t="s">
        <v>328</v>
      </c>
      <c r="V126" s="31">
        <v>48209010806</v>
      </c>
      <c r="W126" s="30">
        <v>118</v>
      </c>
      <c r="X126" s="63">
        <v>0</v>
      </c>
      <c r="Y126" s="63">
        <v>17</v>
      </c>
      <c r="Z126" s="63">
        <v>4</v>
      </c>
      <c r="AA126" s="63">
        <v>8</v>
      </c>
      <c r="AB126" s="63">
        <v>4</v>
      </c>
      <c r="AC126" s="63">
        <v>0</v>
      </c>
      <c r="AD126" s="63">
        <f>SUM(W126:AC126)</f>
        <v>151</v>
      </c>
      <c r="AE126" s="43">
        <v>0.10199999999999999</v>
      </c>
      <c r="AF126" s="50">
        <v>3743</v>
      </c>
      <c r="AG126" s="32"/>
      <c r="AH126" s="100"/>
      <c r="AI126" s="50" t="s">
        <v>553</v>
      </c>
      <c r="AJ126" s="50"/>
    </row>
    <row r="127" spans="1:36" x14ac:dyDescent="0.2">
      <c r="A127" s="17" t="s">
        <v>24</v>
      </c>
      <c r="B127" s="73"/>
      <c r="C127" s="14">
        <v>600000</v>
      </c>
      <c r="D127" s="74"/>
      <c r="E127" s="75"/>
      <c r="F127" s="74"/>
      <c r="G127" s="74"/>
      <c r="H127" s="75"/>
      <c r="I127" s="85"/>
      <c r="J127" s="75"/>
      <c r="K127" s="75"/>
      <c r="L127" s="75"/>
      <c r="M127" s="74"/>
      <c r="N127" s="74"/>
      <c r="O127" s="74"/>
      <c r="P127" s="74"/>
      <c r="Q127" s="76" t="s">
        <v>20</v>
      </c>
      <c r="R127" s="77">
        <f>SUM(R125:R126)</f>
        <v>1200000</v>
      </c>
      <c r="S127" s="78"/>
      <c r="T127" s="78"/>
      <c r="U127" s="79"/>
      <c r="V127" s="74"/>
      <c r="W127" s="75"/>
      <c r="X127" s="75"/>
    </row>
    <row r="128" spans="1:36" ht="9" customHeight="1" x14ac:dyDescent="0.2">
      <c r="C128" s="59"/>
      <c r="E128" s="141"/>
      <c r="H128" s="141"/>
      <c r="J128" s="141"/>
      <c r="K128" s="141"/>
      <c r="L128" s="141"/>
      <c r="W128" s="141"/>
      <c r="X128" s="141"/>
      <c r="Y128" s="141"/>
      <c r="Z128" s="141"/>
      <c r="AA128" s="141"/>
      <c r="AB128" s="141"/>
      <c r="AC128" s="141"/>
      <c r="AD128" s="141"/>
      <c r="AE128" s="141"/>
      <c r="AH128" s="141"/>
    </row>
    <row r="129" spans="1:36" x14ac:dyDescent="0.2">
      <c r="A129" s="20" t="s">
        <v>42</v>
      </c>
      <c r="C129" s="59"/>
      <c r="E129" s="63"/>
    </row>
    <row r="130" spans="1:36" s="31" customFormat="1" x14ac:dyDescent="0.2">
      <c r="A130" s="24">
        <v>19295</v>
      </c>
      <c r="B130" s="31" t="s">
        <v>202</v>
      </c>
      <c r="C130" s="31" t="s">
        <v>411</v>
      </c>
      <c r="D130" s="32" t="s">
        <v>198</v>
      </c>
      <c r="E130" s="30"/>
      <c r="F130" s="30">
        <v>78722</v>
      </c>
      <c r="G130" s="31" t="s">
        <v>194</v>
      </c>
      <c r="H130" s="30">
        <v>7</v>
      </c>
      <c r="I130" s="31" t="s">
        <v>68</v>
      </c>
      <c r="J130" s="30"/>
      <c r="K130" s="30"/>
      <c r="L130" s="30"/>
      <c r="M130" s="31" t="s">
        <v>263</v>
      </c>
      <c r="N130" s="31">
        <v>51</v>
      </c>
      <c r="O130" s="31">
        <v>5</v>
      </c>
      <c r="P130" s="31">
        <v>56</v>
      </c>
      <c r="Q130" s="31" t="s">
        <v>64</v>
      </c>
      <c r="R130" s="33">
        <v>1080025</v>
      </c>
      <c r="S130" s="30"/>
      <c r="T130" s="30" t="s">
        <v>60</v>
      </c>
      <c r="U130" s="31" t="s">
        <v>360</v>
      </c>
      <c r="V130" s="31">
        <v>48453000307</v>
      </c>
      <c r="W130" s="30">
        <v>125</v>
      </c>
      <c r="X130" s="63">
        <v>0</v>
      </c>
      <c r="Y130" s="63">
        <v>17</v>
      </c>
      <c r="Z130" s="63">
        <v>4</v>
      </c>
      <c r="AA130" s="63">
        <v>8</v>
      </c>
      <c r="AB130" s="63">
        <v>4</v>
      </c>
      <c r="AC130" s="63">
        <v>0</v>
      </c>
      <c r="AD130" s="63">
        <f>SUM(W130:AC130)</f>
        <v>158</v>
      </c>
      <c r="AE130" s="43">
        <v>0.105</v>
      </c>
      <c r="AF130" s="50" t="s">
        <v>481</v>
      </c>
      <c r="AG130" s="50" t="s">
        <v>481</v>
      </c>
      <c r="AH130" s="100" t="s">
        <v>586</v>
      </c>
      <c r="AI130" s="50" t="s">
        <v>554</v>
      </c>
      <c r="AJ130" s="50" t="s">
        <v>554</v>
      </c>
    </row>
    <row r="131" spans="1:36" s="31" customFormat="1" x14ac:dyDescent="0.2">
      <c r="A131" s="24">
        <v>19053</v>
      </c>
      <c r="B131" s="31" t="s">
        <v>203</v>
      </c>
      <c r="C131" s="31" t="s">
        <v>272</v>
      </c>
      <c r="D131" s="32" t="s">
        <v>198</v>
      </c>
      <c r="E131" s="30"/>
      <c r="F131" s="30">
        <v>78753</v>
      </c>
      <c r="G131" s="31" t="s">
        <v>194</v>
      </c>
      <c r="H131" s="30">
        <v>7</v>
      </c>
      <c r="I131" s="31" t="s">
        <v>68</v>
      </c>
      <c r="J131" s="30"/>
      <c r="K131" s="30"/>
      <c r="L131" s="30" t="s">
        <v>60</v>
      </c>
      <c r="M131" s="31" t="s">
        <v>263</v>
      </c>
      <c r="N131" s="31">
        <v>88</v>
      </c>
      <c r="O131" s="31">
        <v>0</v>
      </c>
      <c r="P131" s="31">
        <v>88</v>
      </c>
      <c r="Q131" s="31" t="s">
        <v>283</v>
      </c>
      <c r="R131" s="33">
        <v>1500000</v>
      </c>
      <c r="S131" s="30" t="s">
        <v>60</v>
      </c>
      <c r="T131" s="30" t="s">
        <v>60</v>
      </c>
      <c r="U131" s="31" t="s">
        <v>410</v>
      </c>
      <c r="V131" s="31">
        <v>48453001845</v>
      </c>
      <c r="W131" s="30">
        <v>125</v>
      </c>
      <c r="X131" s="63">
        <v>0</v>
      </c>
      <c r="Y131" s="63">
        <v>17</v>
      </c>
      <c r="Z131" s="63">
        <v>4</v>
      </c>
      <c r="AA131" s="63">
        <v>8</v>
      </c>
      <c r="AB131" s="63">
        <v>4</v>
      </c>
      <c r="AC131" s="63">
        <v>0</v>
      </c>
      <c r="AD131" s="63">
        <f>SUM(W131:AC131)</f>
        <v>158</v>
      </c>
      <c r="AE131" s="43">
        <v>0.16300000000000001</v>
      </c>
      <c r="AF131" s="50" t="s">
        <v>481</v>
      </c>
      <c r="AG131" s="50" t="s">
        <v>542</v>
      </c>
      <c r="AH131" s="100" t="s">
        <v>586</v>
      </c>
      <c r="AI131" s="50" t="s">
        <v>554</v>
      </c>
      <c r="AJ131" s="50" t="s">
        <v>554</v>
      </c>
    </row>
    <row r="132" spans="1:36" s="31" customFormat="1" x14ac:dyDescent="0.2">
      <c r="A132" s="24">
        <v>19239</v>
      </c>
      <c r="B132" s="31" t="s">
        <v>199</v>
      </c>
      <c r="C132" s="31" t="s">
        <v>414</v>
      </c>
      <c r="D132" s="32" t="s">
        <v>198</v>
      </c>
      <c r="E132" s="30"/>
      <c r="F132" s="30">
        <v>78702</v>
      </c>
      <c r="G132" s="31" t="s">
        <v>194</v>
      </c>
      <c r="H132" s="30">
        <v>7</v>
      </c>
      <c r="I132" s="31" t="s">
        <v>68</v>
      </c>
      <c r="J132" s="30"/>
      <c r="K132" s="30"/>
      <c r="L132" s="30"/>
      <c r="M132" s="31" t="s">
        <v>263</v>
      </c>
      <c r="N132" s="31">
        <v>90</v>
      </c>
      <c r="O132" s="31">
        <v>2</v>
      </c>
      <c r="P132" s="31">
        <v>92</v>
      </c>
      <c r="Q132" s="31" t="s">
        <v>64</v>
      </c>
      <c r="R132" s="33">
        <v>1440347</v>
      </c>
      <c r="S132" s="30"/>
      <c r="T132" s="30" t="s">
        <v>60</v>
      </c>
      <c r="U132" s="31" t="s">
        <v>415</v>
      </c>
      <c r="V132" s="31">
        <v>48453000902</v>
      </c>
      <c r="W132" s="30">
        <v>115</v>
      </c>
      <c r="X132" s="63">
        <v>0</v>
      </c>
      <c r="Y132" s="63">
        <v>17</v>
      </c>
      <c r="Z132" s="63">
        <v>8</v>
      </c>
      <c r="AA132" s="63">
        <v>8</v>
      </c>
      <c r="AB132" s="63">
        <v>0</v>
      </c>
      <c r="AC132" s="63">
        <v>7</v>
      </c>
      <c r="AD132" s="63">
        <f>SUM(W132:AC132)</f>
        <v>155</v>
      </c>
      <c r="AE132" s="63"/>
      <c r="AF132" s="47"/>
      <c r="AG132" s="47"/>
      <c r="AH132" s="100" t="s">
        <v>586</v>
      </c>
      <c r="AI132" s="47" t="s">
        <v>554</v>
      </c>
      <c r="AJ132" s="47" t="s">
        <v>554</v>
      </c>
    </row>
    <row r="133" spans="1:36" s="31" customFormat="1" x14ac:dyDescent="0.2">
      <c r="A133" s="24">
        <v>19107</v>
      </c>
      <c r="B133" s="31" t="s">
        <v>201</v>
      </c>
      <c r="C133" s="31" t="s">
        <v>412</v>
      </c>
      <c r="D133" s="32" t="s">
        <v>198</v>
      </c>
      <c r="E133" s="30"/>
      <c r="F133" s="30">
        <v>78751</v>
      </c>
      <c r="G133" s="31" t="s">
        <v>194</v>
      </c>
      <c r="H133" s="30">
        <v>7</v>
      </c>
      <c r="I133" s="31" t="s">
        <v>68</v>
      </c>
      <c r="J133" s="30"/>
      <c r="K133" s="30"/>
      <c r="L133" s="30"/>
      <c r="M133" s="31" t="s">
        <v>263</v>
      </c>
      <c r="N133" s="31">
        <v>60</v>
      </c>
      <c r="O133" s="31">
        <v>0</v>
      </c>
      <c r="P133" s="31">
        <v>60</v>
      </c>
      <c r="Q133" s="31" t="s">
        <v>64</v>
      </c>
      <c r="R133" s="33">
        <v>1500000</v>
      </c>
      <c r="S133" s="30"/>
      <c r="T133" s="30" t="s">
        <v>60</v>
      </c>
      <c r="U133" s="31" t="s">
        <v>403</v>
      </c>
      <c r="V133" s="31">
        <v>48453000304</v>
      </c>
      <c r="W133" s="30">
        <v>118</v>
      </c>
      <c r="X133" s="63">
        <v>0</v>
      </c>
      <c r="Y133" s="63">
        <v>17</v>
      </c>
      <c r="Z133" s="63">
        <v>4</v>
      </c>
      <c r="AA133" s="63">
        <v>8</v>
      </c>
      <c r="AB133" s="63">
        <v>4</v>
      </c>
      <c r="AC133" s="63">
        <v>7</v>
      </c>
      <c r="AD133" s="63">
        <f t="shared" ref="AD133" si="4">SUM(W133:AC133)</f>
        <v>158</v>
      </c>
      <c r="AE133" s="149" t="s">
        <v>545</v>
      </c>
      <c r="AF133" s="149"/>
      <c r="AG133" s="149"/>
      <c r="AH133" s="149"/>
      <c r="AI133" s="149"/>
      <c r="AJ133" s="149"/>
    </row>
    <row r="134" spans="1:36" s="31" customFormat="1" x14ac:dyDescent="0.2">
      <c r="A134" s="24">
        <v>19288</v>
      </c>
      <c r="B134" s="31" t="s">
        <v>200</v>
      </c>
      <c r="C134" s="31" t="s">
        <v>413</v>
      </c>
      <c r="D134" s="32" t="s">
        <v>198</v>
      </c>
      <c r="E134" s="30"/>
      <c r="F134" s="30">
        <v>78741</v>
      </c>
      <c r="G134" s="31" t="s">
        <v>194</v>
      </c>
      <c r="H134" s="30">
        <v>7</v>
      </c>
      <c r="I134" s="31" t="s">
        <v>68</v>
      </c>
      <c r="J134" s="30"/>
      <c r="K134" s="30"/>
      <c r="L134" s="30"/>
      <c r="M134" s="31" t="s">
        <v>263</v>
      </c>
      <c r="N134" s="31">
        <v>73</v>
      </c>
      <c r="O134" s="31">
        <v>11</v>
      </c>
      <c r="P134" s="31">
        <v>84</v>
      </c>
      <c r="Q134" s="31" t="s">
        <v>64</v>
      </c>
      <c r="R134" s="33">
        <v>1500000</v>
      </c>
      <c r="S134" s="30"/>
      <c r="T134" s="30" t="s">
        <v>60</v>
      </c>
      <c r="U134" s="31" t="s">
        <v>360</v>
      </c>
      <c r="V134" s="31">
        <v>48453002313</v>
      </c>
      <c r="W134" s="30">
        <v>117</v>
      </c>
      <c r="X134" s="63">
        <v>0</v>
      </c>
      <c r="Y134" s="63">
        <v>17</v>
      </c>
      <c r="Z134" s="63">
        <v>8</v>
      </c>
      <c r="AA134" s="63">
        <v>8</v>
      </c>
      <c r="AB134" s="63">
        <v>0</v>
      </c>
      <c r="AC134" s="63">
        <v>7</v>
      </c>
      <c r="AD134" s="63">
        <f>SUM(W134:AC134)</f>
        <v>157</v>
      </c>
      <c r="AE134" s="165" t="s">
        <v>568</v>
      </c>
      <c r="AF134" s="165"/>
      <c r="AG134" s="165"/>
      <c r="AH134" s="165"/>
      <c r="AI134" s="165"/>
      <c r="AJ134" s="165"/>
    </row>
    <row r="135" spans="1:36" x14ac:dyDescent="0.2">
      <c r="A135" s="17" t="s">
        <v>24</v>
      </c>
      <c r="B135" s="73"/>
      <c r="C135" s="14">
        <v>4476832.67</v>
      </c>
      <c r="D135" s="89" t="s">
        <v>277</v>
      </c>
      <c r="E135" s="75"/>
      <c r="F135" s="74"/>
      <c r="G135" s="74"/>
      <c r="H135" s="75"/>
      <c r="I135" s="85"/>
      <c r="J135" s="75"/>
      <c r="K135" s="75"/>
      <c r="L135" s="75"/>
      <c r="M135" s="74"/>
      <c r="N135" s="74"/>
      <c r="O135" s="74"/>
      <c r="P135" s="74"/>
      <c r="Q135" s="76" t="s">
        <v>20</v>
      </c>
      <c r="R135" s="77">
        <f>SUM(R130:R134)</f>
        <v>7020372</v>
      </c>
      <c r="S135" s="78"/>
      <c r="T135" s="78"/>
      <c r="U135" s="79"/>
      <c r="V135" s="74"/>
      <c r="W135" s="75"/>
      <c r="X135" s="75"/>
    </row>
    <row r="136" spans="1:36" ht="9" customHeight="1" x14ac:dyDescent="0.2">
      <c r="C136" s="59"/>
      <c r="E136" s="141"/>
      <c r="H136" s="141"/>
      <c r="J136" s="141"/>
      <c r="K136" s="141"/>
      <c r="L136" s="141"/>
      <c r="W136" s="141"/>
      <c r="X136" s="141"/>
      <c r="Y136" s="141"/>
      <c r="Z136" s="141"/>
      <c r="AA136" s="141"/>
      <c r="AB136" s="141"/>
      <c r="AC136" s="141"/>
      <c r="AD136" s="141"/>
      <c r="AE136" s="141"/>
      <c r="AH136" s="141"/>
    </row>
    <row r="137" spans="1:36" x14ac:dyDescent="0.2">
      <c r="A137" s="20" t="s">
        <v>43</v>
      </c>
      <c r="C137" s="59"/>
      <c r="E137" s="63"/>
    </row>
    <row r="138" spans="1:36" s="31" customFormat="1" x14ac:dyDescent="0.2">
      <c r="A138" s="58">
        <v>19238</v>
      </c>
      <c r="B138" s="31" t="s">
        <v>208</v>
      </c>
      <c r="C138" s="31" t="s">
        <v>416</v>
      </c>
      <c r="D138" s="32" t="s">
        <v>207</v>
      </c>
      <c r="E138" s="30"/>
      <c r="F138" s="30">
        <v>77859</v>
      </c>
      <c r="G138" s="31" t="s">
        <v>206</v>
      </c>
      <c r="H138" s="30">
        <v>8</v>
      </c>
      <c r="I138" s="31" t="s">
        <v>59</v>
      </c>
      <c r="J138" s="30"/>
      <c r="K138" s="30"/>
      <c r="L138" s="30"/>
      <c r="M138" s="31" t="s">
        <v>263</v>
      </c>
      <c r="N138" s="31">
        <v>38</v>
      </c>
      <c r="O138" s="31">
        <v>0</v>
      </c>
      <c r="P138" s="31">
        <v>38</v>
      </c>
      <c r="Q138" s="31" t="s">
        <v>61</v>
      </c>
      <c r="R138" s="33">
        <v>495000</v>
      </c>
      <c r="S138" s="30" t="s">
        <v>60</v>
      </c>
      <c r="T138" s="30"/>
      <c r="U138" s="31" t="s">
        <v>332</v>
      </c>
      <c r="V138" s="31">
        <v>48395960300</v>
      </c>
      <c r="W138" s="30">
        <v>117</v>
      </c>
      <c r="X138" s="63">
        <v>0</v>
      </c>
      <c r="Y138" s="63">
        <v>17</v>
      </c>
      <c r="Z138" s="63">
        <v>4</v>
      </c>
      <c r="AA138" s="63">
        <v>8</v>
      </c>
      <c r="AB138" s="63">
        <v>4</v>
      </c>
      <c r="AC138" s="63">
        <v>0</v>
      </c>
      <c r="AD138" s="63">
        <f>SUM(W138:AC138)</f>
        <v>150</v>
      </c>
      <c r="AE138" s="47">
        <v>12.5</v>
      </c>
      <c r="AF138" s="47">
        <v>3080</v>
      </c>
      <c r="AG138" s="47"/>
      <c r="AH138" s="100" t="s">
        <v>586</v>
      </c>
      <c r="AI138" s="47" t="s">
        <v>554</v>
      </c>
      <c r="AJ138" s="47" t="s">
        <v>554</v>
      </c>
    </row>
    <row r="139" spans="1:36" s="31" customFormat="1" x14ac:dyDescent="0.2">
      <c r="A139" s="24">
        <v>19237</v>
      </c>
      <c r="B139" s="31" t="s">
        <v>209</v>
      </c>
      <c r="C139" s="31" t="s">
        <v>417</v>
      </c>
      <c r="D139" s="32" t="s">
        <v>205</v>
      </c>
      <c r="E139" s="30" t="s">
        <v>60</v>
      </c>
      <c r="F139" s="30">
        <v>76528</v>
      </c>
      <c r="G139" s="31" t="s">
        <v>204</v>
      </c>
      <c r="H139" s="30">
        <v>8</v>
      </c>
      <c r="I139" s="31" t="s">
        <v>59</v>
      </c>
      <c r="J139" s="30"/>
      <c r="K139" s="30"/>
      <c r="L139" s="30"/>
      <c r="M139" s="31" t="s">
        <v>263</v>
      </c>
      <c r="N139" s="31">
        <v>48</v>
      </c>
      <c r="O139" s="31">
        <v>0</v>
      </c>
      <c r="P139" s="31">
        <v>48</v>
      </c>
      <c r="Q139" s="31" t="s">
        <v>61</v>
      </c>
      <c r="R139" s="33">
        <v>975749</v>
      </c>
      <c r="S139" s="30"/>
      <c r="T139" s="30"/>
      <c r="U139" s="31" t="s">
        <v>332</v>
      </c>
      <c r="V139" s="31">
        <v>48099010400</v>
      </c>
      <c r="W139" s="30">
        <v>117</v>
      </c>
      <c r="X139" s="63">
        <v>0</v>
      </c>
      <c r="Y139" s="63">
        <v>17</v>
      </c>
      <c r="Z139" s="63">
        <v>4</v>
      </c>
      <c r="AA139" s="63">
        <v>8</v>
      </c>
      <c r="AB139" s="63">
        <v>4</v>
      </c>
      <c r="AC139" s="63">
        <v>0</v>
      </c>
      <c r="AD139" s="63">
        <f>SUM(W139:AC139)</f>
        <v>150</v>
      </c>
      <c r="AE139" s="47">
        <v>10.7</v>
      </c>
      <c r="AF139" s="47">
        <v>3627</v>
      </c>
      <c r="AG139" s="59"/>
      <c r="AH139" s="100" t="s">
        <v>586</v>
      </c>
      <c r="AI139" s="47" t="s">
        <v>554</v>
      </c>
      <c r="AJ139" s="47" t="s">
        <v>554</v>
      </c>
    </row>
    <row r="140" spans="1:36" x14ac:dyDescent="0.2">
      <c r="A140" s="17" t="s">
        <v>24</v>
      </c>
      <c r="B140" s="73"/>
      <c r="C140" s="14">
        <v>662402.88</v>
      </c>
      <c r="D140" s="74"/>
      <c r="E140" s="75"/>
      <c r="F140" s="74"/>
      <c r="G140" s="74"/>
      <c r="H140" s="75"/>
      <c r="I140" s="85"/>
      <c r="J140" s="75"/>
      <c r="K140" s="75"/>
      <c r="L140" s="75"/>
      <c r="M140" s="74"/>
      <c r="N140" s="74"/>
      <c r="O140" s="74"/>
      <c r="P140" s="74"/>
      <c r="Q140" s="76" t="s">
        <v>20</v>
      </c>
      <c r="R140" s="77">
        <f>SUM(R138:R139)</f>
        <v>1470749</v>
      </c>
      <c r="S140" s="78"/>
      <c r="T140" s="78"/>
      <c r="U140" s="79"/>
      <c r="V140" s="74"/>
      <c r="W140" s="75"/>
      <c r="X140" s="75"/>
    </row>
    <row r="141" spans="1:36" ht="9" customHeight="1" x14ac:dyDescent="0.2">
      <c r="C141" s="59"/>
      <c r="E141" s="141"/>
      <c r="H141" s="141"/>
      <c r="J141" s="141"/>
      <c r="K141" s="141"/>
      <c r="L141" s="141"/>
      <c r="W141" s="141"/>
      <c r="X141" s="141"/>
      <c r="Y141" s="141"/>
      <c r="Z141" s="141"/>
      <c r="AA141" s="141"/>
      <c r="AB141" s="141"/>
      <c r="AC141" s="141"/>
      <c r="AD141" s="141"/>
      <c r="AE141" s="141"/>
      <c r="AH141" s="141"/>
    </row>
    <row r="142" spans="1:36" x14ac:dyDescent="0.2">
      <c r="A142" s="20" t="s">
        <v>44</v>
      </c>
      <c r="C142" s="59"/>
      <c r="E142" s="63"/>
    </row>
    <row r="143" spans="1:36" s="31" customFormat="1" x14ac:dyDescent="0.2">
      <c r="A143" s="24">
        <v>19166</v>
      </c>
      <c r="B143" s="31" t="s">
        <v>214</v>
      </c>
      <c r="C143" s="31" t="s">
        <v>422</v>
      </c>
      <c r="D143" s="32" t="s">
        <v>79</v>
      </c>
      <c r="E143" s="30"/>
      <c r="F143" s="30">
        <v>76549</v>
      </c>
      <c r="G143" s="31" t="s">
        <v>80</v>
      </c>
      <c r="H143" s="30">
        <v>8</v>
      </c>
      <c r="I143" s="31" t="s">
        <v>68</v>
      </c>
      <c r="J143" s="30"/>
      <c r="K143" s="30"/>
      <c r="L143" s="30"/>
      <c r="M143" s="31" t="s">
        <v>263</v>
      </c>
      <c r="N143" s="31">
        <v>91</v>
      </c>
      <c r="O143" s="31">
        <v>13</v>
      </c>
      <c r="P143" s="31">
        <v>104</v>
      </c>
      <c r="Q143" s="31" t="s">
        <v>61</v>
      </c>
      <c r="R143" s="33">
        <v>1500000</v>
      </c>
      <c r="S143" s="30"/>
      <c r="T143" s="30"/>
      <c r="U143" s="31" t="s">
        <v>391</v>
      </c>
      <c r="V143" s="31">
        <v>48027023108</v>
      </c>
      <c r="W143" s="30">
        <v>122</v>
      </c>
      <c r="X143" s="63">
        <v>0</v>
      </c>
      <c r="Y143" s="63">
        <v>17</v>
      </c>
      <c r="Z143" s="63">
        <v>4</v>
      </c>
      <c r="AA143" s="63">
        <v>8</v>
      </c>
      <c r="AB143" s="63">
        <v>4</v>
      </c>
      <c r="AC143" s="63">
        <v>0</v>
      </c>
      <c r="AD143" s="63">
        <f t="shared" ref="AD143:AD147" si="5">SUM(W143:AC143)</f>
        <v>155</v>
      </c>
      <c r="AE143" s="43">
        <v>0.114</v>
      </c>
      <c r="AF143" s="50">
        <v>198</v>
      </c>
      <c r="AG143" s="50" t="s">
        <v>481</v>
      </c>
      <c r="AH143" s="100" t="s">
        <v>586</v>
      </c>
      <c r="AI143" s="50" t="s">
        <v>554</v>
      </c>
      <c r="AJ143" s="50" t="s">
        <v>554</v>
      </c>
    </row>
    <row r="144" spans="1:36" s="31" customFormat="1" x14ac:dyDescent="0.2">
      <c r="A144" s="24">
        <v>19063</v>
      </c>
      <c r="B144" s="31" t="s">
        <v>217</v>
      </c>
      <c r="C144" s="31" t="s">
        <v>216</v>
      </c>
      <c r="D144" s="32" t="s">
        <v>210</v>
      </c>
      <c r="E144" s="30"/>
      <c r="F144" s="30">
        <v>76712</v>
      </c>
      <c r="G144" s="31" t="s">
        <v>418</v>
      </c>
      <c r="H144" s="30">
        <v>8</v>
      </c>
      <c r="I144" s="31" t="s">
        <v>68</v>
      </c>
      <c r="J144" s="30"/>
      <c r="K144" s="30"/>
      <c r="L144" s="30"/>
      <c r="M144" s="31" t="s">
        <v>263</v>
      </c>
      <c r="N144" s="31">
        <v>103</v>
      </c>
      <c r="O144" s="31">
        <v>11</v>
      </c>
      <c r="P144" s="31">
        <v>114</v>
      </c>
      <c r="Q144" s="31" t="s">
        <v>61</v>
      </c>
      <c r="R144" s="33">
        <v>1500000</v>
      </c>
      <c r="S144" s="30"/>
      <c r="T144" s="30"/>
      <c r="U144" s="31" t="s">
        <v>419</v>
      </c>
      <c r="V144" s="31">
        <v>48309002503</v>
      </c>
      <c r="W144" s="30">
        <v>122</v>
      </c>
      <c r="X144" s="63">
        <v>0</v>
      </c>
      <c r="Y144" s="63">
        <v>17</v>
      </c>
      <c r="Z144" s="63">
        <v>4</v>
      </c>
      <c r="AA144" s="63">
        <v>8</v>
      </c>
      <c r="AB144" s="63">
        <v>4</v>
      </c>
      <c r="AC144" s="63">
        <v>0</v>
      </c>
      <c r="AD144" s="63">
        <f t="shared" si="5"/>
        <v>155</v>
      </c>
      <c r="AE144" s="43">
        <v>3.7999999999999999E-2</v>
      </c>
      <c r="AF144" s="50">
        <v>2112</v>
      </c>
      <c r="AG144" s="50" t="s">
        <v>481</v>
      </c>
      <c r="AH144" s="100"/>
      <c r="AI144" s="50" t="s">
        <v>553</v>
      </c>
      <c r="AJ144" s="50"/>
    </row>
    <row r="145" spans="1:36" s="31" customFormat="1" x14ac:dyDescent="0.2">
      <c r="A145" s="24">
        <v>19148</v>
      </c>
      <c r="B145" s="31" t="s">
        <v>215</v>
      </c>
      <c r="C145" s="31" t="s">
        <v>420</v>
      </c>
      <c r="D145" s="32" t="s">
        <v>210</v>
      </c>
      <c r="E145" s="30"/>
      <c r="F145" s="30">
        <v>76708</v>
      </c>
      <c r="G145" s="31" t="s">
        <v>421</v>
      </c>
      <c r="H145" s="30">
        <v>8</v>
      </c>
      <c r="I145" s="31" t="s">
        <v>68</v>
      </c>
      <c r="J145" s="30"/>
      <c r="K145" s="30"/>
      <c r="L145" s="30"/>
      <c r="M145" s="31" t="s">
        <v>263</v>
      </c>
      <c r="N145" s="31">
        <v>77</v>
      </c>
      <c r="O145" s="31">
        <v>9</v>
      </c>
      <c r="P145" s="31">
        <v>86</v>
      </c>
      <c r="Q145" s="31" t="s">
        <v>64</v>
      </c>
      <c r="R145" s="33">
        <v>1500000</v>
      </c>
      <c r="S145" s="30"/>
      <c r="T145" s="30" t="s">
        <v>60</v>
      </c>
      <c r="U145" s="31" t="s">
        <v>349</v>
      </c>
      <c r="V145" s="31">
        <v>48309003000</v>
      </c>
      <c r="W145" s="30">
        <v>122</v>
      </c>
      <c r="X145" s="63">
        <v>0</v>
      </c>
      <c r="Y145" s="63">
        <v>17</v>
      </c>
      <c r="Z145" s="63">
        <v>4</v>
      </c>
      <c r="AA145" s="63">
        <v>8</v>
      </c>
      <c r="AB145" s="63">
        <v>4</v>
      </c>
      <c r="AC145" s="63">
        <v>0</v>
      </c>
      <c r="AD145" s="63">
        <f t="shared" si="5"/>
        <v>155</v>
      </c>
      <c r="AE145" s="43">
        <v>0.161</v>
      </c>
      <c r="AF145" s="50" t="s">
        <v>481</v>
      </c>
      <c r="AG145" s="50" t="s">
        <v>481</v>
      </c>
      <c r="AH145" s="100"/>
      <c r="AI145" s="50" t="s">
        <v>566</v>
      </c>
      <c r="AJ145" s="50" t="s">
        <v>566</v>
      </c>
    </row>
    <row r="146" spans="1:36" s="31" customFormat="1" x14ac:dyDescent="0.2">
      <c r="A146" s="24">
        <v>19026</v>
      </c>
      <c r="B146" s="31" t="s">
        <v>423</v>
      </c>
      <c r="C146" s="31" t="s">
        <v>424</v>
      </c>
      <c r="D146" s="32" t="s">
        <v>213</v>
      </c>
      <c r="E146" s="30"/>
      <c r="F146" s="30">
        <v>79706</v>
      </c>
      <c r="G146" s="31" t="s">
        <v>418</v>
      </c>
      <c r="H146" s="30">
        <v>8</v>
      </c>
      <c r="I146" s="31" t="s">
        <v>68</v>
      </c>
      <c r="J146" s="30"/>
      <c r="K146" s="30"/>
      <c r="L146" s="30"/>
      <c r="M146" s="31" t="s">
        <v>263</v>
      </c>
      <c r="N146" s="31">
        <v>90</v>
      </c>
      <c r="O146" s="31">
        <v>10</v>
      </c>
      <c r="P146" s="31">
        <v>100</v>
      </c>
      <c r="Q146" s="31" t="s">
        <v>61</v>
      </c>
      <c r="R146" s="33">
        <v>1500000</v>
      </c>
      <c r="S146" s="30"/>
      <c r="T146" s="30"/>
      <c r="U146" s="31" t="s">
        <v>287</v>
      </c>
      <c r="V146" s="31">
        <v>48309003703</v>
      </c>
      <c r="W146" s="30">
        <v>120</v>
      </c>
      <c r="X146" s="63">
        <v>0</v>
      </c>
      <c r="Y146" s="63">
        <v>17</v>
      </c>
      <c r="Z146" s="63">
        <v>4</v>
      </c>
      <c r="AA146" s="63">
        <v>8</v>
      </c>
      <c r="AB146" s="63">
        <v>4</v>
      </c>
      <c r="AC146" s="63">
        <v>0</v>
      </c>
      <c r="AD146" s="63">
        <f t="shared" si="5"/>
        <v>153</v>
      </c>
      <c r="AE146" s="43">
        <v>0.121</v>
      </c>
      <c r="AF146" s="50" t="s">
        <v>481</v>
      </c>
      <c r="AG146" s="50" t="s">
        <v>481</v>
      </c>
      <c r="AH146" s="100"/>
      <c r="AI146" s="50" t="s">
        <v>566</v>
      </c>
      <c r="AJ146" s="50" t="s">
        <v>566</v>
      </c>
    </row>
    <row r="147" spans="1:36" s="31" customFormat="1" x14ac:dyDescent="0.2">
      <c r="A147" s="24">
        <v>19164</v>
      </c>
      <c r="B147" s="31" t="s">
        <v>212</v>
      </c>
      <c r="C147" s="31" t="s">
        <v>425</v>
      </c>
      <c r="D147" s="32" t="s">
        <v>211</v>
      </c>
      <c r="E147" s="30"/>
      <c r="F147" s="30">
        <v>76513</v>
      </c>
      <c r="G147" s="31" t="s">
        <v>80</v>
      </c>
      <c r="H147" s="30">
        <v>8</v>
      </c>
      <c r="I147" s="31" t="s">
        <v>68</v>
      </c>
      <c r="J147" s="30"/>
      <c r="K147" s="30"/>
      <c r="L147" s="30"/>
      <c r="M147" s="31" t="s">
        <v>263</v>
      </c>
      <c r="N147" s="31">
        <v>75</v>
      </c>
      <c r="O147" s="31">
        <v>5</v>
      </c>
      <c r="P147" s="31">
        <v>80</v>
      </c>
      <c r="Q147" s="31" t="s">
        <v>64</v>
      </c>
      <c r="R147" s="33">
        <v>1500000</v>
      </c>
      <c r="S147" s="30"/>
      <c r="T147" s="30" t="s">
        <v>60</v>
      </c>
      <c r="U147" s="31" t="s">
        <v>379</v>
      </c>
      <c r="V147" s="31">
        <v>48027021700</v>
      </c>
      <c r="W147" s="30">
        <v>119</v>
      </c>
      <c r="X147" s="63">
        <v>0</v>
      </c>
      <c r="Y147" s="63">
        <v>17</v>
      </c>
      <c r="Z147" s="63">
        <v>4</v>
      </c>
      <c r="AA147" s="63">
        <v>8</v>
      </c>
      <c r="AB147" s="63">
        <v>4</v>
      </c>
      <c r="AC147" s="63">
        <v>0</v>
      </c>
      <c r="AD147" s="63">
        <f t="shared" si="5"/>
        <v>152</v>
      </c>
      <c r="AE147" s="63"/>
      <c r="AF147" s="47"/>
      <c r="AG147" s="47"/>
      <c r="AH147" s="100"/>
      <c r="AI147" s="50" t="s">
        <v>566</v>
      </c>
      <c r="AJ147" s="50" t="s">
        <v>566</v>
      </c>
    </row>
    <row r="148" spans="1:36" x14ac:dyDescent="0.2">
      <c r="A148" s="17" t="s">
        <v>24</v>
      </c>
      <c r="B148" s="73"/>
      <c r="C148" s="14">
        <v>1898913.39</v>
      </c>
      <c r="D148" s="74"/>
      <c r="E148" s="75"/>
      <c r="F148" s="74"/>
      <c r="G148" s="74"/>
      <c r="H148" s="75"/>
      <c r="I148" s="85"/>
      <c r="J148" s="75"/>
      <c r="K148" s="75"/>
      <c r="L148" s="75"/>
      <c r="M148" s="74"/>
      <c r="N148" s="74"/>
      <c r="O148" s="74"/>
      <c r="P148" s="74"/>
      <c r="Q148" s="76" t="s">
        <v>20</v>
      </c>
      <c r="R148" s="77">
        <f>SUM(R143:R147)</f>
        <v>7500000</v>
      </c>
      <c r="S148" s="78"/>
      <c r="T148" s="78"/>
      <c r="U148" s="79"/>
      <c r="V148" s="74"/>
      <c r="W148" s="75"/>
      <c r="X148" s="75"/>
    </row>
    <row r="149" spans="1:36" ht="9" customHeight="1" x14ac:dyDescent="0.2">
      <c r="C149" s="59"/>
      <c r="E149" s="141"/>
      <c r="H149" s="141"/>
      <c r="J149" s="141"/>
      <c r="K149" s="141"/>
      <c r="L149" s="141"/>
      <c r="W149" s="141"/>
      <c r="X149" s="141"/>
      <c r="Y149" s="141"/>
      <c r="Z149" s="141"/>
      <c r="AA149" s="141"/>
      <c r="AB149" s="141"/>
      <c r="AC149" s="141"/>
      <c r="AD149" s="141"/>
      <c r="AE149" s="141"/>
      <c r="AH149" s="141"/>
    </row>
    <row r="150" spans="1:36" x14ac:dyDescent="0.2">
      <c r="A150" s="20" t="s">
        <v>45</v>
      </c>
      <c r="C150" s="59"/>
      <c r="E150" s="63"/>
    </row>
    <row r="151" spans="1:36" s="31" customFormat="1" x14ac:dyDescent="0.2">
      <c r="A151" s="24">
        <v>19304</v>
      </c>
      <c r="B151" s="31" t="s">
        <v>223</v>
      </c>
      <c r="C151" s="31" t="s">
        <v>428</v>
      </c>
      <c r="D151" s="32" t="s">
        <v>222</v>
      </c>
      <c r="E151" s="30"/>
      <c r="F151" s="30">
        <v>78133</v>
      </c>
      <c r="G151" s="31" t="s">
        <v>221</v>
      </c>
      <c r="H151" s="30">
        <v>9</v>
      </c>
      <c r="I151" s="31" t="s">
        <v>59</v>
      </c>
      <c r="J151" s="30"/>
      <c r="K151" s="30"/>
      <c r="L151" s="30"/>
      <c r="M151" s="31" t="s">
        <v>263</v>
      </c>
      <c r="N151" s="31">
        <v>30</v>
      </c>
      <c r="O151" s="31">
        <v>0</v>
      </c>
      <c r="P151" s="31">
        <v>30</v>
      </c>
      <c r="Q151" s="31" t="s">
        <v>61</v>
      </c>
      <c r="R151" s="33">
        <v>600000</v>
      </c>
      <c r="S151" s="30" t="s">
        <v>60</v>
      </c>
      <c r="T151" s="30" t="s">
        <v>60</v>
      </c>
      <c r="U151" s="31" t="s">
        <v>316</v>
      </c>
      <c r="V151" s="31">
        <v>48091310606</v>
      </c>
      <c r="W151" s="30">
        <v>120</v>
      </c>
      <c r="X151" s="63">
        <v>0</v>
      </c>
      <c r="Y151" s="63">
        <v>17</v>
      </c>
      <c r="Z151" s="63">
        <v>4</v>
      </c>
      <c r="AA151" s="63">
        <v>8</v>
      </c>
      <c r="AB151" s="63">
        <v>4</v>
      </c>
      <c r="AC151" s="63">
        <v>0</v>
      </c>
      <c r="AD151" s="63">
        <f>SUM(W151:AC151)</f>
        <v>153</v>
      </c>
      <c r="AE151" s="43">
        <v>0.11899999999999999</v>
      </c>
      <c r="AF151" s="50">
        <v>1588</v>
      </c>
      <c r="AG151" s="50" t="s">
        <v>481</v>
      </c>
      <c r="AH151" s="100" t="s">
        <v>586</v>
      </c>
      <c r="AI151" s="50" t="s">
        <v>554</v>
      </c>
      <c r="AJ151" s="50" t="s">
        <v>554</v>
      </c>
    </row>
    <row r="152" spans="1:36" s="31" customFormat="1" x14ac:dyDescent="0.2">
      <c r="A152" s="24">
        <v>19030</v>
      </c>
      <c r="B152" s="31" t="s">
        <v>220</v>
      </c>
      <c r="C152" s="31" t="s">
        <v>426</v>
      </c>
      <c r="D152" s="32" t="s">
        <v>219</v>
      </c>
      <c r="E152" s="30"/>
      <c r="F152" s="30">
        <v>78028</v>
      </c>
      <c r="G152" s="31" t="s">
        <v>218</v>
      </c>
      <c r="H152" s="30">
        <v>9</v>
      </c>
      <c r="I152" s="31" t="s">
        <v>59</v>
      </c>
      <c r="J152" s="30"/>
      <c r="K152" s="30"/>
      <c r="L152" s="30" t="s">
        <v>60</v>
      </c>
      <c r="M152" s="31" t="s">
        <v>263</v>
      </c>
      <c r="N152" s="31">
        <v>38</v>
      </c>
      <c r="O152" s="31">
        <v>0</v>
      </c>
      <c r="P152" s="31">
        <v>38</v>
      </c>
      <c r="Q152" s="31" t="s">
        <v>283</v>
      </c>
      <c r="R152" s="33">
        <v>600000</v>
      </c>
      <c r="S152" s="30"/>
      <c r="T152" s="30"/>
      <c r="U152" s="31" t="s">
        <v>427</v>
      </c>
      <c r="V152" s="31">
        <v>48265960100</v>
      </c>
      <c r="W152" s="30">
        <v>120</v>
      </c>
      <c r="X152" s="63">
        <v>0</v>
      </c>
      <c r="Y152" s="63">
        <v>17</v>
      </c>
      <c r="Z152" s="63">
        <v>4</v>
      </c>
      <c r="AA152" s="63">
        <v>8</v>
      </c>
      <c r="AB152" s="63">
        <v>4</v>
      </c>
      <c r="AC152" s="63">
        <v>0</v>
      </c>
      <c r="AD152" s="63">
        <f>SUM(W152:AC152)</f>
        <v>153</v>
      </c>
      <c r="AE152" s="43">
        <v>0.14799999999999999</v>
      </c>
      <c r="AF152" s="50">
        <v>2262</v>
      </c>
      <c r="AG152" s="50" t="s">
        <v>481</v>
      </c>
      <c r="AH152" s="100"/>
      <c r="AI152" s="50" t="s">
        <v>553</v>
      </c>
      <c r="AJ152" s="50"/>
    </row>
    <row r="153" spans="1:36" s="31" customFormat="1" x14ac:dyDescent="0.2">
      <c r="A153" s="24">
        <v>19191</v>
      </c>
      <c r="B153" s="31" t="s">
        <v>224</v>
      </c>
      <c r="C153" s="31" t="s">
        <v>429</v>
      </c>
      <c r="D153" s="32" t="s">
        <v>219</v>
      </c>
      <c r="E153" s="30" t="s">
        <v>60</v>
      </c>
      <c r="F153" s="30">
        <v>78028</v>
      </c>
      <c r="G153" s="31" t="s">
        <v>218</v>
      </c>
      <c r="H153" s="30">
        <v>9</v>
      </c>
      <c r="I153" s="31" t="s">
        <v>59</v>
      </c>
      <c r="J153" s="30"/>
      <c r="K153" s="30"/>
      <c r="L153" s="30"/>
      <c r="M153" s="31" t="s">
        <v>263</v>
      </c>
      <c r="N153" s="31">
        <v>38</v>
      </c>
      <c r="O153" s="31">
        <v>0</v>
      </c>
      <c r="P153" s="31">
        <v>38</v>
      </c>
      <c r="Q153" s="31" t="s">
        <v>61</v>
      </c>
      <c r="R153" s="33">
        <v>855246</v>
      </c>
      <c r="S153" s="30"/>
      <c r="T153" s="30" t="s">
        <v>60</v>
      </c>
      <c r="U153" s="31" t="s">
        <v>369</v>
      </c>
      <c r="V153" s="31">
        <v>48265960402</v>
      </c>
      <c r="W153" s="30">
        <v>119</v>
      </c>
      <c r="X153" s="63">
        <v>0</v>
      </c>
      <c r="Y153" s="63">
        <v>17</v>
      </c>
      <c r="Z153" s="63">
        <v>4</v>
      </c>
      <c r="AA153" s="63">
        <v>8</v>
      </c>
      <c r="AB153" s="63">
        <v>4</v>
      </c>
      <c r="AC153" s="63">
        <v>0</v>
      </c>
      <c r="AD153" s="63">
        <f>SUM(W153:AC153)</f>
        <v>152</v>
      </c>
      <c r="AE153" s="63"/>
      <c r="AF153" s="47"/>
      <c r="AG153" s="47"/>
      <c r="AH153" s="100"/>
      <c r="AI153" s="47" t="s">
        <v>566</v>
      </c>
      <c r="AJ153" s="47" t="s">
        <v>566</v>
      </c>
    </row>
    <row r="154" spans="1:36" x14ac:dyDescent="0.2">
      <c r="A154" s="17" t="s">
        <v>24</v>
      </c>
      <c r="B154" s="73"/>
      <c r="C154" s="14">
        <v>600000</v>
      </c>
      <c r="D154" s="74"/>
      <c r="E154" s="75"/>
      <c r="F154" s="74"/>
      <c r="G154" s="74"/>
      <c r="H154" s="75"/>
      <c r="I154" s="85"/>
      <c r="J154" s="75"/>
      <c r="K154" s="75"/>
      <c r="L154" s="75"/>
      <c r="M154" s="74"/>
      <c r="N154" s="74"/>
      <c r="O154" s="74"/>
      <c r="P154" s="74"/>
      <c r="Q154" s="76" t="s">
        <v>20</v>
      </c>
      <c r="R154" s="77">
        <f>SUM(R151:R153)</f>
        <v>2055246</v>
      </c>
      <c r="S154" s="78"/>
      <c r="T154" s="78"/>
      <c r="U154" s="79"/>
      <c r="V154" s="74"/>
      <c r="W154" s="75"/>
      <c r="X154" s="75"/>
    </row>
    <row r="155" spans="1:36" ht="9" customHeight="1" x14ac:dyDescent="0.2">
      <c r="C155" s="59"/>
      <c r="E155" s="141"/>
      <c r="H155" s="141"/>
      <c r="J155" s="141"/>
      <c r="K155" s="141"/>
      <c r="L155" s="141"/>
      <c r="W155" s="141"/>
      <c r="X155" s="141"/>
      <c r="Y155" s="141"/>
      <c r="Z155" s="141"/>
      <c r="AA155" s="141"/>
      <c r="AB155" s="141"/>
      <c r="AC155" s="141"/>
      <c r="AD155" s="141"/>
      <c r="AE155" s="141"/>
      <c r="AH155" s="141"/>
    </row>
    <row r="156" spans="1:36" x14ac:dyDescent="0.2">
      <c r="A156" s="20" t="s">
        <v>46</v>
      </c>
      <c r="C156" s="59"/>
      <c r="E156" s="63"/>
    </row>
    <row r="157" spans="1:36" s="31" customFormat="1" x14ac:dyDescent="0.2">
      <c r="A157" s="24">
        <v>19133</v>
      </c>
      <c r="B157" s="31" t="s">
        <v>227</v>
      </c>
      <c r="C157" s="31" t="s">
        <v>439</v>
      </c>
      <c r="D157" s="32" t="s">
        <v>226</v>
      </c>
      <c r="E157" s="30"/>
      <c r="F157" s="30">
        <v>78207</v>
      </c>
      <c r="G157" s="31" t="s">
        <v>225</v>
      </c>
      <c r="H157" s="30">
        <v>9</v>
      </c>
      <c r="I157" s="31" t="s">
        <v>68</v>
      </c>
      <c r="J157" s="30"/>
      <c r="K157" s="30"/>
      <c r="L157" s="30" t="s">
        <v>60</v>
      </c>
      <c r="M157" s="31" t="s">
        <v>263</v>
      </c>
      <c r="N157" s="31">
        <v>80</v>
      </c>
      <c r="O157" s="31">
        <v>8</v>
      </c>
      <c r="P157" s="31">
        <v>88</v>
      </c>
      <c r="Q157" s="31" t="s">
        <v>64</v>
      </c>
      <c r="R157" s="33">
        <v>1500000</v>
      </c>
      <c r="S157" s="30"/>
      <c r="T157" s="30" t="s">
        <v>60</v>
      </c>
      <c r="U157" s="31" t="s">
        <v>436</v>
      </c>
      <c r="V157" s="31">
        <v>48029110500</v>
      </c>
      <c r="W157" s="30">
        <v>118</v>
      </c>
      <c r="X157" s="63">
        <v>0</v>
      </c>
      <c r="Y157" s="63">
        <v>17</v>
      </c>
      <c r="Z157" s="63">
        <v>4</v>
      </c>
      <c r="AA157" s="63">
        <v>8</v>
      </c>
      <c r="AB157" s="63">
        <v>4</v>
      </c>
      <c r="AC157" s="63">
        <v>7</v>
      </c>
      <c r="AD157" s="63">
        <f t="shared" ref="AD157:AD164" si="6">SUM(W157:AC157)</f>
        <v>158</v>
      </c>
      <c r="AE157" s="63"/>
      <c r="AF157" s="47"/>
      <c r="AG157" s="47"/>
      <c r="AH157" s="100" t="s">
        <v>586</v>
      </c>
      <c r="AI157" s="47" t="s">
        <v>554</v>
      </c>
      <c r="AJ157" s="47" t="s">
        <v>554</v>
      </c>
    </row>
    <row r="158" spans="1:36" s="31" customFormat="1" x14ac:dyDescent="0.2">
      <c r="A158" s="24">
        <v>19136</v>
      </c>
      <c r="B158" s="31" t="s">
        <v>229</v>
      </c>
      <c r="C158" s="31" t="s">
        <v>435</v>
      </c>
      <c r="D158" s="32" t="s">
        <v>226</v>
      </c>
      <c r="E158" s="30"/>
      <c r="F158" s="30">
        <v>78212</v>
      </c>
      <c r="G158" s="31" t="s">
        <v>225</v>
      </c>
      <c r="H158" s="30">
        <v>9</v>
      </c>
      <c r="I158" s="31" t="s">
        <v>68</v>
      </c>
      <c r="J158" s="30"/>
      <c r="K158" s="30"/>
      <c r="L158" s="30"/>
      <c r="M158" s="31" t="s">
        <v>263</v>
      </c>
      <c r="N158" s="31">
        <v>69</v>
      </c>
      <c r="O158" s="31">
        <v>0</v>
      </c>
      <c r="P158" s="31">
        <v>69</v>
      </c>
      <c r="Q158" s="31" t="s">
        <v>64</v>
      </c>
      <c r="R158" s="33">
        <v>1500000</v>
      </c>
      <c r="S158" s="30"/>
      <c r="T158" s="30" t="s">
        <v>60</v>
      </c>
      <c r="U158" s="31" t="s">
        <v>436</v>
      </c>
      <c r="V158" s="31">
        <v>48029190603</v>
      </c>
      <c r="W158" s="30">
        <v>120</v>
      </c>
      <c r="X158" s="63">
        <v>0</v>
      </c>
      <c r="Y158" s="63">
        <v>14</v>
      </c>
      <c r="Z158" s="63">
        <v>4</v>
      </c>
      <c r="AA158" s="63">
        <v>8</v>
      </c>
      <c r="AB158" s="63">
        <v>4</v>
      </c>
      <c r="AC158" s="63">
        <v>7</v>
      </c>
      <c r="AD158" s="63">
        <v>157</v>
      </c>
      <c r="AE158" s="51">
        <v>0.224</v>
      </c>
      <c r="AF158" s="48" t="s">
        <v>481</v>
      </c>
      <c r="AG158" s="48" t="s">
        <v>513</v>
      </c>
      <c r="AH158" s="99" t="s">
        <v>586</v>
      </c>
      <c r="AI158" s="50" t="s">
        <v>554</v>
      </c>
      <c r="AJ158" s="50" t="s">
        <v>554</v>
      </c>
    </row>
    <row r="159" spans="1:36" s="31" customFormat="1" x14ac:dyDescent="0.2">
      <c r="A159" s="24">
        <v>19003</v>
      </c>
      <c r="B159" s="31" t="s">
        <v>232</v>
      </c>
      <c r="C159" s="31" t="s">
        <v>273</v>
      </c>
      <c r="D159" s="32" t="s">
        <v>226</v>
      </c>
      <c r="E159" s="30"/>
      <c r="F159" s="30">
        <v>78210</v>
      </c>
      <c r="G159" s="31" t="s">
        <v>225</v>
      </c>
      <c r="H159" s="30">
        <v>9</v>
      </c>
      <c r="I159" s="31" t="s">
        <v>68</v>
      </c>
      <c r="J159" s="30"/>
      <c r="K159" s="30"/>
      <c r="L159" s="30"/>
      <c r="M159" s="31" t="s">
        <v>263</v>
      </c>
      <c r="N159" s="31">
        <v>49</v>
      </c>
      <c r="O159" s="31">
        <v>0</v>
      </c>
      <c r="P159" s="31">
        <v>49</v>
      </c>
      <c r="Q159" s="31" t="s">
        <v>61</v>
      </c>
      <c r="R159" s="33">
        <v>1213281</v>
      </c>
      <c r="S159" s="30"/>
      <c r="T159" s="30"/>
      <c r="U159" s="31" t="s">
        <v>403</v>
      </c>
      <c r="V159" s="31">
        <v>48029140400</v>
      </c>
      <c r="W159" s="30">
        <v>120</v>
      </c>
      <c r="X159" s="63">
        <v>0</v>
      </c>
      <c r="Y159" s="63">
        <v>14</v>
      </c>
      <c r="Z159" s="63">
        <v>8</v>
      </c>
      <c r="AA159" s="63">
        <v>8</v>
      </c>
      <c r="AB159" s="63">
        <v>0</v>
      </c>
      <c r="AC159" s="63">
        <v>7</v>
      </c>
      <c r="AD159" s="108">
        <f>SUM(W159:AC159)</f>
        <v>157</v>
      </c>
      <c r="AE159" s="107">
        <v>0.187</v>
      </c>
      <c r="AF159" s="47" t="s">
        <v>481</v>
      </c>
      <c r="AG159" s="47" t="s">
        <v>576</v>
      </c>
      <c r="AH159" s="141" t="s">
        <v>586</v>
      </c>
      <c r="AI159" s="50" t="s">
        <v>553</v>
      </c>
      <c r="AJ159" s="50" t="s">
        <v>553</v>
      </c>
    </row>
    <row r="160" spans="1:36" s="31" customFormat="1" x14ac:dyDescent="0.2">
      <c r="A160" s="24">
        <v>19134</v>
      </c>
      <c r="B160" s="31" t="s">
        <v>230</v>
      </c>
      <c r="C160" s="31" t="s">
        <v>434</v>
      </c>
      <c r="D160" s="32" t="s">
        <v>226</v>
      </c>
      <c r="E160" s="30"/>
      <c r="F160" s="30">
        <v>78211</v>
      </c>
      <c r="G160" s="31" t="s">
        <v>225</v>
      </c>
      <c r="H160" s="30">
        <v>9</v>
      </c>
      <c r="I160" s="31" t="s">
        <v>68</v>
      </c>
      <c r="J160" s="30"/>
      <c r="K160" s="30"/>
      <c r="L160" s="30" t="s">
        <v>60</v>
      </c>
      <c r="M160" s="31" t="s">
        <v>263</v>
      </c>
      <c r="N160" s="31">
        <v>78</v>
      </c>
      <c r="O160" s="31">
        <v>0</v>
      </c>
      <c r="P160" s="31">
        <v>78</v>
      </c>
      <c r="Q160" s="31" t="s">
        <v>64</v>
      </c>
      <c r="R160" s="33">
        <v>1400000</v>
      </c>
      <c r="S160" s="30"/>
      <c r="T160" s="30" t="s">
        <v>60</v>
      </c>
      <c r="U160" s="31" t="s">
        <v>307</v>
      </c>
      <c r="V160" s="31">
        <v>48029150501</v>
      </c>
      <c r="W160" s="30">
        <v>120</v>
      </c>
      <c r="X160" s="63">
        <v>0</v>
      </c>
      <c r="Y160" s="63">
        <v>14</v>
      </c>
      <c r="Z160" s="63">
        <v>4</v>
      </c>
      <c r="AA160" s="63">
        <v>8</v>
      </c>
      <c r="AB160" s="63">
        <v>4</v>
      </c>
      <c r="AC160" s="63">
        <v>7</v>
      </c>
      <c r="AD160" s="63">
        <f>SUM(W160:AC160)</f>
        <v>157</v>
      </c>
      <c r="AE160" s="43">
        <v>0.27500000000000002</v>
      </c>
      <c r="AF160" s="50" t="s">
        <v>481</v>
      </c>
      <c r="AG160" s="50" t="s">
        <v>516</v>
      </c>
      <c r="AH160" s="100"/>
      <c r="AI160" s="47" t="s">
        <v>554</v>
      </c>
      <c r="AJ160" s="50" t="s">
        <v>554</v>
      </c>
    </row>
    <row r="161" spans="1:36" s="31" customFormat="1" x14ac:dyDescent="0.2">
      <c r="A161" s="24">
        <v>19139</v>
      </c>
      <c r="B161" s="31" t="s">
        <v>233</v>
      </c>
      <c r="C161" s="31" t="s">
        <v>432</v>
      </c>
      <c r="D161" s="32" t="s">
        <v>226</v>
      </c>
      <c r="E161" s="30"/>
      <c r="F161" s="30">
        <v>78240</v>
      </c>
      <c r="G161" s="31" t="s">
        <v>225</v>
      </c>
      <c r="H161" s="30">
        <v>9</v>
      </c>
      <c r="I161" s="31" t="s">
        <v>68</v>
      </c>
      <c r="J161" s="30"/>
      <c r="K161" s="30"/>
      <c r="L161" s="30"/>
      <c r="M161" s="31" t="s">
        <v>263</v>
      </c>
      <c r="N161" s="31">
        <v>74</v>
      </c>
      <c r="O161" s="31">
        <v>0</v>
      </c>
      <c r="P161" s="31">
        <v>74</v>
      </c>
      <c r="Q161" s="31" t="s">
        <v>64</v>
      </c>
      <c r="R161" s="33">
        <v>1500000</v>
      </c>
      <c r="S161" s="30"/>
      <c r="T161" s="30" t="s">
        <v>60</v>
      </c>
      <c r="U161" s="31" t="s">
        <v>433</v>
      </c>
      <c r="V161" s="31">
        <v>48029181403</v>
      </c>
      <c r="W161" s="30">
        <v>122</v>
      </c>
      <c r="X161" s="63">
        <v>0</v>
      </c>
      <c r="Y161" s="63">
        <v>14</v>
      </c>
      <c r="Z161" s="63">
        <v>4</v>
      </c>
      <c r="AA161" s="63">
        <v>8</v>
      </c>
      <c r="AB161" s="63">
        <v>4</v>
      </c>
      <c r="AC161" s="63">
        <v>0</v>
      </c>
      <c r="AD161" s="63">
        <f>SUM(W161:AC161)</f>
        <v>152</v>
      </c>
      <c r="AE161" s="43">
        <v>4.9000000000000002E-2</v>
      </c>
      <c r="AF161" s="50">
        <v>106</v>
      </c>
      <c r="AG161" s="50" t="s">
        <v>481</v>
      </c>
      <c r="AH161" s="100"/>
      <c r="AI161" s="50" t="s">
        <v>553</v>
      </c>
      <c r="AJ161" s="50" t="s">
        <v>566</v>
      </c>
    </row>
    <row r="162" spans="1:36" s="31" customFormat="1" x14ac:dyDescent="0.2">
      <c r="A162" s="24">
        <v>19039</v>
      </c>
      <c r="B162" s="31" t="s">
        <v>231</v>
      </c>
      <c r="C162" s="31" t="s">
        <v>430</v>
      </c>
      <c r="D162" s="32" t="s">
        <v>226</v>
      </c>
      <c r="E162" s="30"/>
      <c r="F162" s="30">
        <v>78233</v>
      </c>
      <c r="G162" s="31" t="s">
        <v>225</v>
      </c>
      <c r="H162" s="30">
        <v>9</v>
      </c>
      <c r="I162" s="31" t="s">
        <v>68</v>
      </c>
      <c r="J162" s="30"/>
      <c r="K162" s="30"/>
      <c r="L162" s="30"/>
      <c r="M162" s="31" t="s">
        <v>263</v>
      </c>
      <c r="N162" s="31">
        <v>74</v>
      </c>
      <c r="O162" s="31">
        <v>6</v>
      </c>
      <c r="P162" s="31">
        <v>80</v>
      </c>
      <c r="Q162" s="31" t="s">
        <v>64</v>
      </c>
      <c r="R162" s="33">
        <v>1500000</v>
      </c>
      <c r="S162" s="30"/>
      <c r="T162" s="30" t="s">
        <v>60</v>
      </c>
      <c r="U162" s="31" t="s">
        <v>431</v>
      </c>
      <c r="V162" s="31">
        <v>48029121206</v>
      </c>
      <c r="W162" s="30">
        <v>122</v>
      </c>
      <c r="X162" s="63">
        <v>0</v>
      </c>
      <c r="Y162" s="63">
        <v>14</v>
      </c>
      <c r="Z162" s="63">
        <v>4</v>
      </c>
      <c r="AA162" s="63">
        <v>8</v>
      </c>
      <c r="AB162" s="63">
        <v>4</v>
      </c>
      <c r="AC162" s="63">
        <v>0</v>
      </c>
      <c r="AD162" s="63">
        <f t="shared" si="6"/>
        <v>152</v>
      </c>
      <c r="AE162" s="43">
        <v>6.6000000000000003E-2</v>
      </c>
      <c r="AF162" s="50">
        <v>1059</v>
      </c>
      <c r="AG162" s="50" t="s">
        <v>519</v>
      </c>
      <c r="AH162" s="100"/>
      <c r="AI162" s="50" t="s">
        <v>566</v>
      </c>
      <c r="AJ162" s="50" t="s">
        <v>566</v>
      </c>
    </row>
    <row r="163" spans="1:36" s="31" customFormat="1" x14ac:dyDescent="0.2">
      <c r="A163" s="24">
        <v>19132</v>
      </c>
      <c r="B163" s="31" t="s">
        <v>228</v>
      </c>
      <c r="C163" s="31" t="s">
        <v>437</v>
      </c>
      <c r="D163" s="32" t="s">
        <v>226</v>
      </c>
      <c r="E163" s="30"/>
      <c r="F163" s="30">
        <v>78210</v>
      </c>
      <c r="G163" s="31" t="s">
        <v>225</v>
      </c>
      <c r="H163" s="30">
        <v>9</v>
      </c>
      <c r="I163" s="31" t="s">
        <v>68</v>
      </c>
      <c r="J163" s="30"/>
      <c r="K163" s="30"/>
      <c r="L163" s="30" t="s">
        <v>60</v>
      </c>
      <c r="M163" s="31" t="s">
        <v>263</v>
      </c>
      <c r="N163" s="31">
        <v>86</v>
      </c>
      <c r="O163" s="31">
        <v>0</v>
      </c>
      <c r="P163" s="31">
        <v>86</v>
      </c>
      <c r="Q163" s="31" t="s">
        <v>64</v>
      </c>
      <c r="R163" s="33">
        <v>1500000</v>
      </c>
      <c r="S163" s="30"/>
      <c r="T163" s="30" t="s">
        <v>60</v>
      </c>
      <c r="U163" s="31" t="s">
        <v>438</v>
      </c>
      <c r="V163" s="31">
        <v>48029140200</v>
      </c>
      <c r="W163" s="30">
        <v>118</v>
      </c>
      <c r="X163" s="63">
        <v>0</v>
      </c>
      <c r="Y163" s="63">
        <v>14</v>
      </c>
      <c r="Z163" s="63">
        <v>8</v>
      </c>
      <c r="AA163" s="63">
        <v>8</v>
      </c>
      <c r="AB163" s="63">
        <v>0</v>
      </c>
      <c r="AC163" s="63">
        <v>7</v>
      </c>
      <c r="AD163" s="63">
        <f t="shared" si="6"/>
        <v>155</v>
      </c>
      <c r="AE163" s="149" t="s">
        <v>567</v>
      </c>
      <c r="AF163" s="149"/>
      <c r="AG163" s="149"/>
      <c r="AH163" s="149"/>
      <c r="AI163" s="149"/>
      <c r="AJ163" s="149"/>
    </row>
    <row r="164" spans="1:36" s="31" customFormat="1" x14ac:dyDescent="0.2">
      <c r="A164" s="24">
        <v>19062</v>
      </c>
      <c r="B164" s="31" t="s">
        <v>235</v>
      </c>
      <c r="C164" s="31" t="s">
        <v>234</v>
      </c>
      <c r="D164" s="32" t="s">
        <v>226</v>
      </c>
      <c r="E164" s="30"/>
      <c r="F164" s="30">
        <v>78233</v>
      </c>
      <c r="G164" s="31" t="s">
        <v>225</v>
      </c>
      <c r="H164" s="30">
        <v>9</v>
      </c>
      <c r="I164" s="31" t="s">
        <v>68</v>
      </c>
      <c r="J164" s="30"/>
      <c r="K164" s="30"/>
      <c r="L164" s="30"/>
      <c r="M164" s="31" t="s">
        <v>263</v>
      </c>
      <c r="N164" s="31">
        <v>90</v>
      </c>
      <c r="O164" s="31">
        <v>6</v>
      </c>
      <c r="P164" s="31">
        <v>96</v>
      </c>
      <c r="Q164" s="31" t="s">
        <v>64</v>
      </c>
      <c r="R164" s="33">
        <v>1500000</v>
      </c>
      <c r="S164" s="30"/>
      <c r="T164" s="30" t="s">
        <v>60</v>
      </c>
      <c r="U164" s="31" t="s">
        <v>419</v>
      </c>
      <c r="V164" s="31">
        <v>48029121206</v>
      </c>
      <c r="W164" s="30">
        <v>122</v>
      </c>
      <c r="X164" s="63">
        <v>0</v>
      </c>
      <c r="Y164" s="63">
        <v>14</v>
      </c>
      <c r="Z164" s="63">
        <v>4</v>
      </c>
      <c r="AA164" s="63">
        <v>8</v>
      </c>
      <c r="AB164" s="63">
        <v>4</v>
      </c>
      <c r="AC164" s="63">
        <v>0</v>
      </c>
      <c r="AD164" s="63">
        <f t="shared" si="6"/>
        <v>152</v>
      </c>
      <c r="AE164" s="149" t="s">
        <v>575</v>
      </c>
      <c r="AF164" s="149"/>
      <c r="AG164" s="149"/>
      <c r="AH164" s="149"/>
      <c r="AI164" s="149"/>
      <c r="AJ164" s="149"/>
    </row>
    <row r="165" spans="1:36" x14ac:dyDescent="0.2">
      <c r="A165" s="17" t="s">
        <v>24</v>
      </c>
      <c r="B165" s="73"/>
      <c r="C165" s="14">
        <v>5444900.6399999997</v>
      </c>
      <c r="D165" s="89" t="s">
        <v>276</v>
      </c>
      <c r="E165" s="75"/>
      <c r="F165" s="74"/>
      <c r="G165" s="74"/>
      <c r="H165" s="75"/>
      <c r="I165" s="85"/>
      <c r="J165" s="75"/>
      <c r="K165" s="75"/>
      <c r="L165" s="75"/>
      <c r="M165" s="74"/>
      <c r="N165" s="74"/>
      <c r="O165" s="74"/>
      <c r="P165" s="74"/>
      <c r="Q165" s="76" t="s">
        <v>20</v>
      </c>
      <c r="R165" s="77">
        <f>SUM(R157:R164)</f>
        <v>11613281</v>
      </c>
      <c r="S165" s="78"/>
      <c r="T165" s="78"/>
      <c r="U165" s="79"/>
      <c r="V165" s="74"/>
      <c r="W165" s="75"/>
      <c r="X165" s="75"/>
    </row>
    <row r="166" spans="1:36" ht="13.9" customHeight="1" x14ac:dyDescent="0.2">
      <c r="C166" s="59"/>
      <c r="E166" s="141"/>
      <c r="H166" s="141"/>
      <c r="J166" s="141"/>
      <c r="K166" s="141"/>
      <c r="L166" s="141"/>
      <c r="W166" s="141"/>
      <c r="X166" s="141"/>
      <c r="Y166" s="141"/>
      <c r="Z166" s="141"/>
      <c r="AA166" s="141"/>
      <c r="AB166" s="141"/>
      <c r="AC166" s="141"/>
      <c r="AD166" s="141"/>
      <c r="AE166" s="141"/>
      <c r="AH166" s="141"/>
    </row>
    <row r="167" spans="1:36" x14ac:dyDescent="0.2">
      <c r="A167" s="20" t="s">
        <v>47</v>
      </c>
      <c r="C167" s="59"/>
      <c r="E167" s="63"/>
    </row>
    <row r="168" spans="1:36" x14ac:dyDescent="0.2">
      <c r="A168" s="17" t="s">
        <v>24</v>
      </c>
      <c r="B168" s="73"/>
      <c r="C168" s="14">
        <v>654654.30000000005</v>
      </c>
      <c r="D168" s="74"/>
      <c r="E168" s="75"/>
      <c r="F168" s="74"/>
      <c r="G168" s="74"/>
      <c r="H168" s="75"/>
      <c r="I168" s="85"/>
      <c r="J168" s="75"/>
      <c r="K168" s="75"/>
      <c r="L168" s="75"/>
      <c r="M168" s="74"/>
      <c r="N168" s="74"/>
      <c r="O168" s="74"/>
      <c r="P168" s="74"/>
      <c r="Q168" s="76" t="s">
        <v>20</v>
      </c>
      <c r="R168" s="77">
        <f>SUM(R167)</f>
        <v>0</v>
      </c>
      <c r="S168" s="78"/>
      <c r="T168" s="78"/>
      <c r="U168" s="79"/>
      <c r="V168" s="74"/>
      <c r="W168" s="75"/>
      <c r="X168" s="75"/>
      <c r="AH168" s="59"/>
      <c r="AI168" s="59"/>
      <c r="AJ168" s="59"/>
    </row>
    <row r="169" spans="1:36" ht="13.9" customHeight="1" x14ac:dyDescent="0.2">
      <c r="C169" s="59"/>
      <c r="E169" s="141"/>
      <c r="H169" s="141"/>
      <c r="J169" s="141"/>
      <c r="K169" s="141"/>
      <c r="L169" s="141"/>
      <c r="W169" s="141"/>
      <c r="X169" s="141"/>
      <c r="Y169" s="141"/>
      <c r="Z169" s="141"/>
      <c r="AA169" s="141"/>
      <c r="AB169" s="141"/>
      <c r="AC169" s="141"/>
      <c r="AD169" s="141"/>
      <c r="AE169" s="141"/>
      <c r="AH169" s="141"/>
    </row>
    <row r="170" spans="1:36" x14ac:dyDescent="0.2">
      <c r="A170" s="20" t="s">
        <v>48</v>
      </c>
      <c r="C170" s="59"/>
      <c r="E170" s="63"/>
    </row>
    <row r="171" spans="1:36" s="31" customFormat="1" x14ac:dyDescent="0.2">
      <c r="A171" s="24">
        <v>19332</v>
      </c>
      <c r="B171" s="31" t="s">
        <v>532</v>
      </c>
      <c r="C171" s="31" t="s">
        <v>440</v>
      </c>
      <c r="D171" s="32" t="s">
        <v>66</v>
      </c>
      <c r="E171" s="30"/>
      <c r="F171" s="30">
        <v>78401</v>
      </c>
      <c r="G171" s="31" t="s">
        <v>67</v>
      </c>
      <c r="H171" s="30">
        <v>10</v>
      </c>
      <c r="I171" s="31" t="s">
        <v>68</v>
      </c>
      <c r="J171" s="30"/>
      <c r="K171" s="30"/>
      <c r="L171" s="30"/>
      <c r="M171" s="31" t="s">
        <v>265</v>
      </c>
      <c r="N171" s="31">
        <v>42</v>
      </c>
      <c r="O171" s="31">
        <v>0</v>
      </c>
      <c r="P171" s="31">
        <v>42</v>
      </c>
      <c r="Q171" s="31" t="s">
        <v>61</v>
      </c>
      <c r="R171" s="33">
        <v>925000</v>
      </c>
      <c r="S171" s="30" t="s">
        <v>60</v>
      </c>
      <c r="T171" s="30"/>
      <c r="U171" s="31" t="s">
        <v>549</v>
      </c>
      <c r="V171" s="31">
        <v>48355001200</v>
      </c>
      <c r="W171" s="30">
        <v>80</v>
      </c>
      <c r="X171" s="63">
        <v>0</v>
      </c>
      <c r="Y171" s="63">
        <v>17</v>
      </c>
      <c r="Z171" s="63">
        <v>4</v>
      </c>
      <c r="AA171" s="63">
        <v>8</v>
      </c>
      <c r="AB171" s="63">
        <v>4</v>
      </c>
      <c r="AC171" s="63">
        <v>7</v>
      </c>
      <c r="AD171" s="63">
        <f>SUM(W171:AC171)</f>
        <v>120</v>
      </c>
      <c r="AE171" s="63"/>
      <c r="AF171" s="47"/>
      <c r="AG171" s="47"/>
      <c r="AH171" s="100" t="s">
        <v>586</v>
      </c>
      <c r="AI171" s="47" t="s">
        <v>554</v>
      </c>
      <c r="AJ171" s="47" t="s">
        <v>554</v>
      </c>
    </row>
    <row r="172" spans="1:36" s="31" customFormat="1" x14ac:dyDescent="0.2">
      <c r="A172" s="58">
        <v>19367</v>
      </c>
      <c r="B172" s="31" t="s">
        <v>280</v>
      </c>
      <c r="C172" s="31" t="s">
        <v>441</v>
      </c>
      <c r="D172" s="32" t="s">
        <v>66</v>
      </c>
      <c r="E172" s="30"/>
      <c r="F172" s="30">
        <v>78413</v>
      </c>
      <c r="G172" s="31" t="s">
        <v>67</v>
      </c>
      <c r="H172" s="30">
        <v>10</v>
      </c>
      <c r="I172" s="31" t="s">
        <v>68</v>
      </c>
      <c r="J172" s="30"/>
      <c r="K172" s="30"/>
      <c r="L172" s="30"/>
      <c r="M172" s="31" t="s">
        <v>263</v>
      </c>
      <c r="N172" s="31">
        <v>55</v>
      </c>
      <c r="O172" s="31">
        <v>5</v>
      </c>
      <c r="P172" s="31">
        <v>60</v>
      </c>
      <c r="Q172" s="31" t="s">
        <v>61</v>
      </c>
      <c r="R172" s="33">
        <v>925000</v>
      </c>
      <c r="S172" s="30" t="s">
        <v>60</v>
      </c>
      <c r="T172" s="30"/>
      <c r="U172" s="31" t="s">
        <v>549</v>
      </c>
      <c r="V172" s="31">
        <v>48355005412</v>
      </c>
      <c r="W172" s="30">
        <v>64</v>
      </c>
      <c r="X172" s="63">
        <v>0</v>
      </c>
      <c r="Y172" s="30">
        <v>0</v>
      </c>
      <c r="Z172" s="30">
        <v>4</v>
      </c>
      <c r="AA172" s="30">
        <v>0</v>
      </c>
      <c r="AB172" s="30">
        <v>0</v>
      </c>
      <c r="AC172" s="30">
        <v>0</v>
      </c>
      <c r="AD172" s="63">
        <f>SUM(W172:AC172)</f>
        <v>68</v>
      </c>
      <c r="AE172" s="63"/>
      <c r="AF172" s="47"/>
      <c r="AG172" s="47"/>
      <c r="AH172" s="100" t="s">
        <v>586</v>
      </c>
      <c r="AI172" s="47" t="s">
        <v>554</v>
      </c>
      <c r="AJ172" s="47" t="s">
        <v>554</v>
      </c>
    </row>
    <row r="173" spans="1:36" x14ac:dyDescent="0.2">
      <c r="A173" s="17" t="s">
        <v>24</v>
      </c>
      <c r="B173" s="73"/>
      <c r="C173" s="14">
        <v>1410213.25</v>
      </c>
      <c r="D173" s="74"/>
      <c r="E173" s="75"/>
      <c r="F173" s="74"/>
      <c r="G173" s="74"/>
      <c r="H173" s="75"/>
      <c r="I173" s="85"/>
      <c r="J173" s="75"/>
      <c r="K173" s="75"/>
      <c r="L173" s="75"/>
      <c r="M173" s="74"/>
      <c r="N173" s="74"/>
      <c r="O173" s="74"/>
      <c r="P173" s="74"/>
      <c r="Q173" s="76" t="s">
        <v>20</v>
      </c>
      <c r="R173" s="77">
        <f>SUM(R171:R172)</f>
        <v>1850000</v>
      </c>
      <c r="S173" s="78"/>
      <c r="T173" s="78"/>
      <c r="U173" s="79"/>
      <c r="V173" s="74"/>
      <c r="W173" s="75"/>
      <c r="X173" s="75"/>
    </row>
    <row r="174" spans="1:36" ht="13.9" customHeight="1" x14ac:dyDescent="0.2">
      <c r="C174" s="59"/>
      <c r="E174" s="141"/>
      <c r="H174" s="141"/>
      <c r="J174" s="141"/>
      <c r="K174" s="141"/>
      <c r="L174" s="141"/>
      <c r="W174" s="141"/>
      <c r="X174" s="141"/>
      <c r="Y174" s="141"/>
      <c r="Z174" s="141"/>
      <c r="AA174" s="141"/>
      <c r="AB174" s="141"/>
      <c r="AC174" s="141"/>
      <c r="AD174" s="141"/>
      <c r="AE174" s="141"/>
      <c r="AH174" s="141"/>
    </row>
    <row r="175" spans="1:36" x14ac:dyDescent="0.2">
      <c r="A175" s="20" t="s">
        <v>49</v>
      </c>
      <c r="C175" s="59"/>
      <c r="E175" s="63"/>
    </row>
    <row r="176" spans="1:36" s="31" customFormat="1" x14ac:dyDescent="0.2">
      <c r="A176" s="24">
        <v>19223</v>
      </c>
      <c r="B176" s="31" t="s">
        <v>238</v>
      </c>
      <c r="C176" s="31" t="s">
        <v>275</v>
      </c>
      <c r="D176" s="32" t="s">
        <v>237</v>
      </c>
      <c r="E176" s="30"/>
      <c r="F176" s="30">
        <v>78579</v>
      </c>
      <c r="G176" s="31" t="s">
        <v>236</v>
      </c>
      <c r="H176" s="30">
        <v>11</v>
      </c>
      <c r="I176" s="31" t="s">
        <v>59</v>
      </c>
      <c r="J176" s="30"/>
      <c r="K176" s="30"/>
      <c r="L176" s="30" t="s">
        <v>60</v>
      </c>
      <c r="M176" s="31" t="s">
        <v>263</v>
      </c>
      <c r="N176" s="31">
        <v>75</v>
      </c>
      <c r="O176" s="31">
        <v>4</v>
      </c>
      <c r="P176" s="31">
        <v>79</v>
      </c>
      <c r="Q176" s="31" t="s">
        <v>64</v>
      </c>
      <c r="R176" s="33">
        <v>1300000</v>
      </c>
      <c r="S176" s="30"/>
      <c r="T176" s="30"/>
      <c r="U176" s="31" t="s">
        <v>442</v>
      </c>
      <c r="V176" s="31">
        <v>48215022800</v>
      </c>
      <c r="W176" s="30">
        <v>120</v>
      </c>
      <c r="X176" s="63">
        <v>5</v>
      </c>
      <c r="Y176" s="63">
        <v>17</v>
      </c>
      <c r="Z176" s="63">
        <v>4</v>
      </c>
      <c r="AA176" s="63">
        <v>8</v>
      </c>
      <c r="AB176" s="63">
        <v>4</v>
      </c>
      <c r="AC176" s="63">
        <v>0</v>
      </c>
      <c r="AD176" s="63">
        <f>SUM(W176:AC176)</f>
        <v>158</v>
      </c>
      <c r="AE176" s="59"/>
      <c r="AF176" s="47"/>
      <c r="AG176" s="59"/>
      <c r="AH176" s="100" t="s">
        <v>586</v>
      </c>
      <c r="AI176" s="47" t="s">
        <v>554</v>
      </c>
      <c r="AJ176" s="47" t="s">
        <v>554</v>
      </c>
    </row>
    <row r="177" spans="1:36" s="31" customFormat="1" x14ac:dyDescent="0.2">
      <c r="A177" s="24">
        <v>19028</v>
      </c>
      <c r="B177" s="31" t="s">
        <v>240</v>
      </c>
      <c r="C177" s="31" t="s">
        <v>239</v>
      </c>
      <c r="D177" s="32" t="s">
        <v>82</v>
      </c>
      <c r="E177" s="30" t="s">
        <v>60</v>
      </c>
      <c r="F177" s="30">
        <v>78526</v>
      </c>
      <c r="G177" s="31" t="s">
        <v>63</v>
      </c>
      <c r="H177" s="30">
        <v>11</v>
      </c>
      <c r="I177" s="31" t="s">
        <v>59</v>
      </c>
      <c r="J177" s="30"/>
      <c r="K177" s="30"/>
      <c r="L177" s="30" t="s">
        <v>60</v>
      </c>
      <c r="M177" s="31" t="s">
        <v>263</v>
      </c>
      <c r="N177" s="31">
        <v>80</v>
      </c>
      <c r="O177" s="31">
        <v>0</v>
      </c>
      <c r="P177" s="31">
        <v>80</v>
      </c>
      <c r="Q177" s="31" t="s">
        <v>64</v>
      </c>
      <c r="R177" s="33">
        <v>928404</v>
      </c>
      <c r="S177" s="30"/>
      <c r="T177" s="30" t="s">
        <v>60</v>
      </c>
      <c r="U177" s="31" t="s">
        <v>443</v>
      </c>
      <c r="V177" s="31">
        <v>48061014400</v>
      </c>
      <c r="W177" s="30">
        <v>117</v>
      </c>
      <c r="X177" s="63">
        <v>5</v>
      </c>
      <c r="Y177" s="63">
        <v>17</v>
      </c>
      <c r="Z177" s="63">
        <v>4</v>
      </c>
      <c r="AA177" s="63">
        <v>8</v>
      </c>
      <c r="AB177" s="63">
        <v>4</v>
      </c>
      <c r="AC177" s="63">
        <v>0</v>
      </c>
      <c r="AD177" s="63">
        <f>SUM(W177:AC177)</f>
        <v>155</v>
      </c>
      <c r="AE177" s="63"/>
      <c r="AF177" s="47"/>
      <c r="AG177" s="47"/>
      <c r="AH177" s="100"/>
      <c r="AI177" s="47" t="s">
        <v>553</v>
      </c>
      <c r="AJ177" s="47"/>
    </row>
    <row r="178" spans="1:36" x14ac:dyDescent="0.2">
      <c r="A178" s="17" t="s">
        <v>24</v>
      </c>
      <c r="B178" s="73"/>
      <c r="C178" s="14">
        <v>941583.68</v>
      </c>
      <c r="D178" s="74"/>
      <c r="E178" s="75"/>
      <c r="F178" s="74"/>
      <c r="G178" s="74"/>
      <c r="H178" s="75"/>
      <c r="I178" s="85"/>
      <c r="J178" s="75"/>
      <c r="K178" s="75"/>
      <c r="L178" s="75"/>
      <c r="M178" s="74"/>
      <c r="N178" s="74"/>
      <c r="O178" s="74"/>
      <c r="P178" s="74"/>
      <c r="Q178" s="76" t="s">
        <v>20</v>
      </c>
      <c r="R178" s="77">
        <f>SUM(R176:R177)</f>
        <v>2228404</v>
      </c>
      <c r="S178" s="78"/>
      <c r="T178" s="78"/>
      <c r="U178" s="79"/>
      <c r="V178" s="74"/>
      <c r="W178" s="75"/>
      <c r="X178" s="75"/>
    </row>
    <row r="179" spans="1:36" ht="13.9" customHeight="1" x14ac:dyDescent="0.2">
      <c r="C179" s="59"/>
      <c r="E179" s="141"/>
      <c r="H179" s="141"/>
      <c r="J179" s="141"/>
      <c r="K179" s="141"/>
      <c r="L179" s="141"/>
      <c r="W179" s="141"/>
      <c r="X179" s="141"/>
      <c r="Y179" s="141"/>
      <c r="Z179" s="141"/>
      <c r="AA179" s="141"/>
      <c r="AB179" s="141"/>
      <c r="AC179" s="141"/>
      <c r="AD179" s="141"/>
      <c r="AE179" s="141"/>
      <c r="AH179" s="141"/>
    </row>
    <row r="180" spans="1:36" x14ac:dyDescent="0.2">
      <c r="A180" s="20" t="s">
        <v>50</v>
      </c>
      <c r="C180" s="59"/>
      <c r="E180" s="63"/>
    </row>
    <row r="181" spans="1:36" s="31" customFormat="1" x14ac:dyDescent="0.2">
      <c r="A181" s="24">
        <v>19330</v>
      </c>
      <c r="B181" s="31" t="s">
        <v>548</v>
      </c>
      <c r="C181" s="31" t="s">
        <v>448</v>
      </c>
      <c r="D181" s="32" t="s">
        <v>244</v>
      </c>
      <c r="E181" s="30"/>
      <c r="F181" s="30">
        <v>78501</v>
      </c>
      <c r="G181" s="31" t="s">
        <v>236</v>
      </c>
      <c r="H181" s="30">
        <v>11</v>
      </c>
      <c r="I181" s="31" t="s">
        <v>68</v>
      </c>
      <c r="J181" s="30"/>
      <c r="K181" s="30"/>
      <c r="L181" s="30"/>
      <c r="M181" s="31" t="s">
        <v>263</v>
      </c>
      <c r="N181" s="31">
        <v>84</v>
      </c>
      <c r="O181" s="31">
        <v>6</v>
      </c>
      <c r="P181" s="31">
        <v>90</v>
      </c>
      <c r="Q181" s="31" t="s">
        <v>61</v>
      </c>
      <c r="R181" s="33">
        <v>1500000</v>
      </c>
      <c r="S181" s="30"/>
      <c r="T181" s="30" t="s">
        <v>60</v>
      </c>
      <c r="U181" s="31" t="s">
        <v>550</v>
      </c>
      <c r="V181" s="31">
        <v>48215020904</v>
      </c>
      <c r="W181" s="30">
        <v>122</v>
      </c>
      <c r="X181" s="63">
        <v>5</v>
      </c>
      <c r="Y181" s="63">
        <v>17</v>
      </c>
      <c r="Z181" s="63">
        <v>4</v>
      </c>
      <c r="AA181" s="63">
        <v>8</v>
      </c>
      <c r="AB181" s="63">
        <v>4</v>
      </c>
      <c r="AC181" s="63">
        <v>0</v>
      </c>
      <c r="AD181" s="63">
        <f t="shared" ref="AD181:AD185" si="7">SUM(W181:AC181)</f>
        <v>160</v>
      </c>
      <c r="AE181" s="43">
        <v>0.29599999999999999</v>
      </c>
      <c r="AF181" s="50">
        <v>1333</v>
      </c>
      <c r="AG181" s="50"/>
      <c r="AH181" s="100" t="s">
        <v>586</v>
      </c>
      <c r="AI181" s="50" t="s">
        <v>554</v>
      </c>
      <c r="AJ181" s="50" t="s">
        <v>554</v>
      </c>
    </row>
    <row r="182" spans="1:36" s="31" customFormat="1" x14ac:dyDescent="0.2">
      <c r="A182" s="24">
        <v>19064</v>
      </c>
      <c r="B182" s="31" t="s">
        <v>247</v>
      </c>
      <c r="C182" s="31" t="s">
        <v>444</v>
      </c>
      <c r="D182" s="32" t="s">
        <v>244</v>
      </c>
      <c r="E182" s="30"/>
      <c r="F182" s="30">
        <v>78504</v>
      </c>
      <c r="G182" s="31" t="s">
        <v>236</v>
      </c>
      <c r="H182" s="30">
        <v>11</v>
      </c>
      <c r="I182" s="31" t="s">
        <v>68</v>
      </c>
      <c r="J182" s="30"/>
      <c r="K182" s="30"/>
      <c r="L182" s="30" t="s">
        <v>60</v>
      </c>
      <c r="M182" s="31" t="s">
        <v>263</v>
      </c>
      <c r="N182" s="31">
        <v>96</v>
      </c>
      <c r="O182" s="31">
        <v>24</v>
      </c>
      <c r="P182" s="31">
        <v>120</v>
      </c>
      <c r="Q182" s="31" t="s">
        <v>64</v>
      </c>
      <c r="R182" s="33">
        <v>1500000</v>
      </c>
      <c r="S182" s="30"/>
      <c r="T182" s="30"/>
      <c r="U182" s="31" t="s">
        <v>445</v>
      </c>
      <c r="V182" s="31">
        <v>48215020904</v>
      </c>
      <c r="W182" s="30">
        <v>122</v>
      </c>
      <c r="X182" s="63">
        <v>5</v>
      </c>
      <c r="Y182" s="63">
        <v>17</v>
      </c>
      <c r="Z182" s="63">
        <v>4</v>
      </c>
      <c r="AA182" s="63">
        <v>8</v>
      </c>
      <c r="AB182" s="63">
        <v>4</v>
      </c>
      <c r="AC182" s="63">
        <v>0</v>
      </c>
      <c r="AD182" s="63">
        <f t="shared" si="7"/>
        <v>160</v>
      </c>
      <c r="AE182" s="43">
        <v>0.29599999999999999</v>
      </c>
      <c r="AF182" s="50">
        <v>1333</v>
      </c>
      <c r="AG182" s="93" t="s">
        <v>527</v>
      </c>
      <c r="AH182" s="100" t="s">
        <v>586</v>
      </c>
      <c r="AI182" s="56" t="s">
        <v>554</v>
      </c>
      <c r="AJ182" s="56" t="s">
        <v>554</v>
      </c>
    </row>
    <row r="183" spans="1:36" s="31" customFormat="1" x14ac:dyDescent="0.2">
      <c r="A183" s="24">
        <v>19273</v>
      </c>
      <c r="B183" s="31" t="s">
        <v>246</v>
      </c>
      <c r="C183" s="31" t="s">
        <v>446</v>
      </c>
      <c r="D183" s="32" t="s">
        <v>244</v>
      </c>
      <c r="E183" s="30"/>
      <c r="F183" s="30">
        <v>78504</v>
      </c>
      <c r="G183" s="31" t="s">
        <v>236</v>
      </c>
      <c r="H183" s="30">
        <v>11</v>
      </c>
      <c r="I183" s="31" t="s">
        <v>68</v>
      </c>
      <c r="J183" s="30"/>
      <c r="K183" s="30"/>
      <c r="L183" s="30"/>
      <c r="M183" s="31" t="s">
        <v>263</v>
      </c>
      <c r="N183" s="31">
        <v>104</v>
      </c>
      <c r="O183" s="31">
        <v>20</v>
      </c>
      <c r="P183" s="31">
        <v>124</v>
      </c>
      <c r="Q183" s="31" t="s">
        <v>64</v>
      </c>
      <c r="R183" s="33">
        <v>1500000</v>
      </c>
      <c r="S183" s="30"/>
      <c r="T183" s="30" t="s">
        <v>60</v>
      </c>
      <c r="U183" s="31" t="s">
        <v>447</v>
      </c>
      <c r="V183" s="31">
        <v>48215020904</v>
      </c>
      <c r="W183" s="30">
        <v>122</v>
      </c>
      <c r="X183" s="63">
        <v>5</v>
      </c>
      <c r="Y183" s="63">
        <v>17</v>
      </c>
      <c r="Z183" s="63">
        <v>4</v>
      </c>
      <c r="AA183" s="63">
        <v>8</v>
      </c>
      <c r="AB183" s="63">
        <v>4</v>
      </c>
      <c r="AC183" s="63">
        <v>0</v>
      </c>
      <c r="AD183" s="63">
        <f>SUM(W183:AC183)</f>
        <v>160</v>
      </c>
      <c r="AE183" s="43">
        <v>0.29599999999999999</v>
      </c>
      <c r="AF183" s="50">
        <v>1333</v>
      </c>
      <c r="AG183" s="50" t="s">
        <v>556</v>
      </c>
      <c r="AH183" s="100" t="s">
        <v>586</v>
      </c>
      <c r="AI183" s="50" t="s">
        <v>554</v>
      </c>
      <c r="AJ183" s="50" t="s">
        <v>554</v>
      </c>
    </row>
    <row r="184" spans="1:36" s="31" customFormat="1" x14ac:dyDescent="0.2">
      <c r="A184" s="24">
        <v>19331</v>
      </c>
      <c r="B184" s="31" t="s">
        <v>245</v>
      </c>
      <c r="C184" s="31" t="s">
        <v>449</v>
      </c>
      <c r="D184" s="32" t="s">
        <v>244</v>
      </c>
      <c r="E184" s="30"/>
      <c r="F184" s="30">
        <v>78501</v>
      </c>
      <c r="G184" s="31" t="s">
        <v>236</v>
      </c>
      <c r="H184" s="30">
        <v>11</v>
      </c>
      <c r="I184" s="31" t="s">
        <v>68</v>
      </c>
      <c r="J184" s="30"/>
      <c r="K184" s="30"/>
      <c r="L184" s="30"/>
      <c r="M184" s="31" t="s">
        <v>263</v>
      </c>
      <c r="N184" s="31">
        <v>65</v>
      </c>
      <c r="O184" s="31">
        <v>7</v>
      </c>
      <c r="P184" s="31">
        <v>72</v>
      </c>
      <c r="Q184" s="31" t="s">
        <v>64</v>
      </c>
      <c r="R184" s="33">
        <v>1500000</v>
      </c>
      <c r="S184" s="30"/>
      <c r="T184" s="30" t="s">
        <v>60</v>
      </c>
      <c r="U184" s="31" t="s">
        <v>550</v>
      </c>
      <c r="V184" s="31">
        <v>48215020904</v>
      </c>
      <c r="W184" s="30">
        <v>122</v>
      </c>
      <c r="X184" s="63">
        <v>5</v>
      </c>
      <c r="Y184" s="63">
        <v>17</v>
      </c>
      <c r="Z184" s="63">
        <v>4</v>
      </c>
      <c r="AA184" s="63">
        <v>8</v>
      </c>
      <c r="AB184" s="63">
        <v>4</v>
      </c>
      <c r="AC184" s="63">
        <v>0</v>
      </c>
      <c r="AD184" s="63">
        <f>SUM(W184:AC184)</f>
        <v>160</v>
      </c>
      <c r="AE184" s="43">
        <v>0.29599999999999999</v>
      </c>
      <c r="AF184" s="50">
        <v>1333</v>
      </c>
      <c r="AG184" s="50" t="s">
        <v>529</v>
      </c>
      <c r="AH184" s="100" t="s">
        <v>586</v>
      </c>
      <c r="AI184" s="50" t="s">
        <v>554</v>
      </c>
      <c r="AJ184" s="50" t="s">
        <v>554</v>
      </c>
    </row>
    <row r="185" spans="1:36" s="31" customFormat="1" x14ac:dyDescent="0.2">
      <c r="A185" s="58">
        <v>19215</v>
      </c>
      <c r="B185" s="31" t="s">
        <v>453</v>
      </c>
      <c r="C185" s="31" t="s">
        <v>451</v>
      </c>
      <c r="D185" s="32" t="s">
        <v>241</v>
      </c>
      <c r="E185" s="30"/>
      <c r="F185" s="30">
        <v>78577</v>
      </c>
      <c r="G185" s="31" t="s">
        <v>236</v>
      </c>
      <c r="H185" s="30">
        <v>11</v>
      </c>
      <c r="I185" s="31" t="s">
        <v>68</v>
      </c>
      <c r="J185" s="30"/>
      <c r="K185" s="30"/>
      <c r="L185" s="30" t="s">
        <v>60</v>
      </c>
      <c r="M185" s="31" t="s">
        <v>263</v>
      </c>
      <c r="N185" s="31">
        <v>112</v>
      </c>
      <c r="O185" s="31">
        <v>0</v>
      </c>
      <c r="P185" s="31">
        <v>112</v>
      </c>
      <c r="Q185" s="31" t="s">
        <v>64</v>
      </c>
      <c r="R185" s="33">
        <v>1500000</v>
      </c>
      <c r="S185" s="30"/>
      <c r="T185" s="30" t="s">
        <v>60</v>
      </c>
      <c r="U185" s="31" t="s">
        <v>452</v>
      </c>
      <c r="V185" s="31">
        <v>48215021404</v>
      </c>
      <c r="W185" s="30">
        <v>120</v>
      </c>
      <c r="X185" s="63">
        <v>5</v>
      </c>
      <c r="Y185" s="63">
        <v>17</v>
      </c>
      <c r="Z185" s="63">
        <v>4</v>
      </c>
      <c r="AA185" s="63">
        <v>8</v>
      </c>
      <c r="AB185" s="63">
        <v>4</v>
      </c>
      <c r="AC185" s="63">
        <v>0</v>
      </c>
      <c r="AD185" s="63">
        <f t="shared" si="7"/>
        <v>158</v>
      </c>
      <c r="AE185" s="43">
        <v>0.14499999999999999</v>
      </c>
      <c r="AF185" s="50">
        <v>782</v>
      </c>
      <c r="AG185" s="50" t="s">
        <v>481</v>
      </c>
      <c r="AH185" s="100"/>
      <c r="AI185" s="50" t="s">
        <v>554</v>
      </c>
      <c r="AJ185" s="50"/>
    </row>
    <row r="186" spans="1:36" s="31" customFormat="1" x14ac:dyDescent="0.2">
      <c r="A186" s="24">
        <v>19158</v>
      </c>
      <c r="B186" s="31" t="s">
        <v>243</v>
      </c>
      <c r="C186" s="31" t="s">
        <v>450</v>
      </c>
      <c r="D186" s="32" t="s">
        <v>242</v>
      </c>
      <c r="E186" s="30"/>
      <c r="F186" s="30">
        <v>78550</v>
      </c>
      <c r="G186" s="31" t="s">
        <v>63</v>
      </c>
      <c r="H186" s="30">
        <v>11</v>
      </c>
      <c r="I186" s="31" t="s">
        <v>68</v>
      </c>
      <c r="J186" s="30"/>
      <c r="K186" s="30"/>
      <c r="L186" s="30"/>
      <c r="M186" s="31" t="s">
        <v>263</v>
      </c>
      <c r="N186" s="31">
        <v>54</v>
      </c>
      <c r="O186" s="31">
        <v>6</v>
      </c>
      <c r="P186" s="31">
        <v>60</v>
      </c>
      <c r="Q186" s="31" t="s">
        <v>64</v>
      </c>
      <c r="R186" s="33">
        <v>958000</v>
      </c>
      <c r="S186" s="30"/>
      <c r="T186" s="30" t="s">
        <v>60</v>
      </c>
      <c r="U186" s="31" t="s">
        <v>328</v>
      </c>
      <c r="V186" s="31">
        <v>48061011302</v>
      </c>
      <c r="W186" s="30">
        <v>118</v>
      </c>
      <c r="X186" s="63">
        <v>5</v>
      </c>
      <c r="Y186" s="63">
        <v>17</v>
      </c>
      <c r="Z186" s="63">
        <v>4</v>
      </c>
      <c r="AA186" s="63">
        <v>8</v>
      </c>
      <c r="AB186" s="63">
        <v>4</v>
      </c>
      <c r="AC186" s="63">
        <v>0</v>
      </c>
      <c r="AD186" s="63">
        <f>SUM(W186:AC186)</f>
        <v>156</v>
      </c>
      <c r="AE186" s="43">
        <v>8.5999999999999993E-2</v>
      </c>
      <c r="AF186" s="50">
        <v>3305</v>
      </c>
      <c r="AG186" s="32"/>
      <c r="AH186" s="100"/>
      <c r="AI186" s="50"/>
      <c r="AJ186" s="50"/>
    </row>
    <row r="187" spans="1:36" x14ac:dyDescent="0.2">
      <c r="A187" s="17" t="s">
        <v>24</v>
      </c>
      <c r="B187" s="73"/>
      <c r="C187" s="14">
        <v>6222635.1200000001</v>
      </c>
      <c r="D187" s="74"/>
      <c r="E187" s="75"/>
      <c r="F187" s="74"/>
      <c r="G187" s="74"/>
      <c r="H187" s="75"/>
      <c r="I187" s="85"/>
      <c r="J187" s="75"/>
      <c r="K187" s="75"/>
      <c r="L187" s="75"/>
      <c r="M187" s="74"/>
      <c r="N187" s="74"/>
      <c r="O187" s="74"/>
      <c r="P187" s="74"/>
      <c r="Q187" s="76" t="s">
        <v>20</v>
      </c>
      <c r="R187" s="77">
        <f>SUM(R181:R186)</f>
        <v>8458000</v>
      </c>
      <c r="S187" s="78"/>
      <c r="T187" s="78"/>
      <c r="U187" s="79"/>
      <c r="V187" s="74"/>
      <c r="W187" s="75"/>
      <c r="X187" s="75"/>
    </row>
    <row r="188" spans="1:36" ht="13.9" customHeight="1" x14ac:dyDescent="0.2">
      <c r="C188" s="59"/>
      <c r="E188" s="141"/>
      <c r="H188" s="141"/>
      <c r="J188" s="141"/>
      <c r="K188" s="141"/>
      <c r="L188" s="141"/>
      <c r="W188" s="141"/>
      <c r="X188" s="141"/>
      <c r="Y188" s="141"/>
      <c r="Z188" s="141"/>
      <c r="AA188" s="141"/>
      <c r="AB188" s="141"/>
      <c r="AC188" s="141"/>
      <c r="AD188" s="141"/>
      <c r="AE188" s="141"/>
      <c r="AH188" s="141"/>
    </row>
    <row r="189" spans="1:36" x14ac:dyDescent="0.2">
      <c r="A189" s="20" t="s">
        <v>51</v>
      </c>
      <c r="C189" s="59"/>
      <c r="E189" s="63"/>
    </row>
    <row r="190" spans="1:36" s="31" customFormat="1" x14ac:dyDescent="0.2">
      <c r="A190" s="24">
        <v>19202</v>
      </c>
      <c r="B190" s="31" t="s">
        <v>251</v>
      </c>
      <c r="C190" s="31" t="s">
        <v>250</v>
      </c>
      <c r="D190" s="32" t="s">
        <v>249</v>
      </c>
      <c r="E190" s="30"/>
      <c r="F190" s="30">
        <v>79720</v>
      </c>
      <c r="G190" s="31" t="s">
        <v>248</v>
      </c>
      <c r="H190" s="30">
        <v>12</v>
      </c>
      <c r="I190" s="31" t="s">
        <v>59</v>
      </c>
      <c r="J190" s="30"/>
      <c r="K190" s="30"/>
      <c r="L190" s="30"/>
      <c r="M190" s="31" t="s">
        <v>263</v>
      </c>
      <c r="N190" s="31">
        <v>66</v>
      </c>
      <c r="O190" s="31">
        <v>0</v>
      </c>
      <c r="P190" s="31">
        <v>66</v>
      </c>
      <c r="Q190" s="31" t="s">
        <v>61</v>
      </c>
      <c r="R190" s="33">
        <v>900000</v>
      </c>
      <c r="S190" s="30" t="s">
        <v>60</v>
      </c>
      <c r="T190" s="30"/>
      <c r="U190" s="31" t="s">
        <v>326</v>
      </c>
      <c r="V190" s="31">
        <v>48227950802</v>
      </c>
      <c r="W190" s="30">
        <v>116</v>
      </c>
      <c r="X190" s="63">
        <v>0</v>
      </c>
      <c r="Y190" s="63">
        <v>17</v>
      </c>
      <c r="Z190" s="63">
        <v>4</v>
      </c>
      <c r="AA190" s="63">
        <v>8</v>
      </c>
      <c r="AB190" s="63">
        <v>4</v>
      </c>
      <c r="AC190" s="63">
        <v>0</v>
      </c>
      <c r="AD190" s="63">
        <f>SUM(W190:AC190)</f>
        <v>149</v>
      </c>
      <c r="AE190" s="59"/>
      <c r="AF190" s="47"/>
      <c r="AG190" s="59"/>
      <c r="AH190" s="100" t="s">
        <v>586</v>
      </c>
      <c r="AI190" s="47" t="s">
        <v>554</v>
      </c>
      <c r="AJ190" s="47" t="s">
        <v>554</v>
      </c>
    </row>
    <row r="191" spans="1:36" x14ac:dyDescent="0.2">
      <c r="A191" s="17" t="s">
        <v>24</v>
      </c>
      <c r="B191" s="73"/>
      <c r="C191" s="14">
        <v>600000</v>
      </c>
      <c r="D191" s="74"/>
      <c r="E191" s="75"/>
      <c r="F191" s="74"/>
      <c r="G191" s="74"/>
      <c r="H191" s="75"/>
      <c r="I191" s="85"/>
      <c r="J191" s="75"/>
      <c r="K191" s="75"/>
      <c r="L191" s="75"/>
      <c r="M191" s="74"/>
      <c r="N191" s="74"/>
      <c r="O191" s="74"/>
      <c r="P191" s="74"/>
      <c r="Q191" s="76" t="s">
        <v>20</v>
      </c>
      <c r="R191" s="77">
        <f>SUM(R190)</f>
        <v>900000</v>
      </c>
      <c r="S191" s="78"/>
      <c r="T191" s="78"/>
      <c r="U191" s="79"/>
      <c r="V191" s="74"/>
      <c r="W191" s="75"/>
      <c r="X191" s="75"/>
      <c r="AH191" s="75"/>
    </row>
    <row r="192" spans="1:36" ht="13.9" customHeight="1" x14ac:dyDescent="0.2">
      <c r="C192" s="59"/>
      <c r="E192" s="141"/>
      <c r="H192" s="141"/>
      <c r="J192" s="141"/>
      <c r="K192" s="141"/>
      <c r="L192" s="141"/>
      <c r="W192" s="141"/>
      <c r="X192" s="141"/>
      <c r="Y192" s="141"/>
      <c r="Z192" s="141"/>
      <c r="AA192" s="141"/>
      <c r="AB192" s="141"/>
      <c r="AC192" s="141"/>
      <c r="AD192" s="141"/>
      <c r="AE192" s="141"/>
      <c r="AH192" s="141"/>
    </row>
    <row r="193" spans="1:36" x14ac:dyDescent="0.2">
      <c r="A193" s="20" t="s">
        <v>52</v>
      </c>
      <c r="C193" s="59"/>
      <c r="E193" s="63"/>
    </row>
    <row r="194" spans="1:36" s="31" customFormat="1" x14ac:dyDescent="0.2">
      <c r="A194" s="24">
        <v>19228</v>
      </c>
      <c r="B194" s="31" t="s">
        <v>253</v>
      </c>
      <c r="C194" s="31" t="s">
        <v>455</v>
      </c>
      <c r="D194" s="32" t="s">
        <v>252</v>
      </c>
      <c r="E194" s="30"/>
      <c r="F194" s="30">
        <v>79705</v>
      </c>
      <c r="G194" s="31" t="s">
        <v>252</v>
      </c>
      <c r="H194" s="30">
        <v>12</v>
      </c>
      <c r="I194" s="31" t="s">
        <v>68</v>
      </c>
      <c r="J194" s="30"/>
      <c r="K194" s="30"/>
      <c r="L194" s="30"/>
      <c r="M194" s="31" t="s">
        <v>264</v>
      </c>
      <c r="N194" s="31">
        <v>124</v>
      </c>
      <c r="O194" s="31">
        <v>0</v>
      </c>
      <c r="P194" s="31">
        <v>124</v>
      </c>
      <c r="Q194" s="31" t="s">
        <v>64</v>
      </c>
      <c r="R194" s="33">
        <v>1198710</v>
      </c>
      <c r="S194" s="30"/>
      <c r="T194" s="30"/>
      <c r="U194" s="31" t="s">
        <v>456</v>
      </c>
      <c r="V194" s="31">
        <v>48329000305</v>
      </c>
      <c r="W194" s="30">
        <v>119</v>
      </c>
      <c r="X194" s="63">
        <v>0</v>
      </c>
      <c r="Y194" s="63">
        <v>17</v>
      </c>
      <c r="Z194" s="63">
        <v>4</v>
      </c>
      <c r="AA194" s="63">
        <v>8</v>
      </c>
      <c r="AB194" s="63">
        <v>4</v>
      </c>
      <c r="AC194" s="63">
        <v>0</v>
      </c>
      <c r="AD194" s="63">
        <f>SUM(W194:AC194)</f>
        <v>152</v>
      </c>
      <c r="AE194" s="63"/>
      <c r="AF194" s="47"/>
      <c r="AG194" s="47"/>
      <c r="AH194" s="100" t="s">
        <v>586</v>
      </c>
      <c r="AI194" s="47" t="s">
        <v>554</v>
      </c>
      <c r="AJ194" s="47" t="s">
        <v>554</v>
      </c>
    </row>
    <row r="195" spans="1:36" s="31" customFormat="1" x14ac:dyDescent="0.2">
      <c r="A195" s="24">
        <v>19100</v>
      </c>
      <c r="B195" s="31" t="s">
        <v>454</v>
      </c>
      <c r="C195" s="31" t="s">
        <v>274</v>
      </c>
      <c r="D195" s="32" t="s">
        <v>252</v>
      </c>
      <c r="E195" s="30"/>
      <c r="F195" s="30">
        <v>79701</v>
      </c>
      <c r="G195" s="31" t="s">
        <v>252</v>
      </c>
      <c r="H195" s="30">
        <v>12</v>
      </c>
      <c r="I195" s="31" t="s">
        <v>68</v>
      </c>
      <c r="J195" s="30"/>
      <c r="K195" s="30"/>
      <c r="L195" s="30"/>
      <c r="M195" s="31" t="s">
        <v>263</v>
      </c>
      <c r="N195" s="31">
        <v>50</v>
      </c>
      <c r="O195" s="31">
        <v>10</v>
      </c>
      <c r="P195" s="31">
        <v>60</v>
      </c>
      <c r="Q195" s="31" t="s">
        <v>64</v>
      </c>
      <c r="R195" s="33">
        <v>897000</v>
      </c>
      <c r="S195" s="30"/>
      <c r="T195" s="30"/>
      <c r="U195" s="31" t="s">
        <v>313</v>
      </c>
      <c r="V195" s="31">
        <v>48329000100</v>
      </c>
      <c r="W195" s="30">
        <v>122</v>
      </c>
      <c r="X195" s="63">
        <v>0</v>
      </c>
      <c r="Y195" s="63">
        <v>17</v>
      </c>
      <c r="Z195" s="63">
        <v>4</v>
      </c>
      <c r="AA195" s="63">
        <v>0</v>
      </c>
      <c r="AB195" s="63">
        <v>4</v>
      </c>
      <c r="AC195" s="63">
        <v>0</v>
      </c>
      <c r="AD195" s="63">
        <f>SUM(W195:AC195)</f>
        <v>147</v>
      </c>
      <c r="AE195" s="63"/>
      <c r="AF195" s="47"/>
      <c r="AG195" s="59"/>
      <c r="AH195" s="99"/>
      <c r="AI195" s="47" t="s">
        <v>553</v>
      </c>
      <c r="AJ195" s="47"/>
    </row>
    <row r="196" spans="1:36" x14ac:dyDescent="0.2">
      <c r="A196" s="17" t="s">
        <v>24</v>
      </c>
      <c r="B196" s="73"/>
      <c r="C196" s="14">
        <v>922543.51</v>
      </c>
      <c r="D196" s="74"/>
      <c r="E196" s="75"/>
      <c r="F196" s="74"/>
      <c r="G196" s="74"/>
      <c r="H196" s="75"/>
      <c r="I196" s="85"/>
      <c r="J196" s="75"/>
      <c r="K196" s="75"/>
      <c r="L196" s="75"/>
      <c r="M196" s="74"/>
      <c r="N196" s="74"/>
      <c r="O196" s="74"/>
      <c r="P196" s="74"/>
      <c r="Q196" s="76" t="s">
        <v>20</v>
      </c>
      <c r="R196" s="77">
        <f>SUM(R194:R195)</f>
        <v>2095710</v>
      </c>
      <c r="S196" s="78"/>
      <c r="T196" s="78"/>
      <c r="U196" s="79"/>
      <c r="V196" s="74"/>
      <c r="W196" s="75"/>
      <c r="X196" s="75"/>
      <c r="AH196" s="75"/>
    </row>
    <row r="197" spans="1:36" ht="13.9" customHeight="1" x14ac:dyDescent="0.2">
      <c r="C197" s="59"/>
      <c r="E197" s="141"/>
      <c r="H197" s="141"/>
      <c r="J197" s="141"/>
      <c r="K197" s="141"/>
      <c r="L197" s="141"/>
      <c r="W197" s="141"/>
      <c r="X197" s="141"/>
      <c r="Y197" s="141"/>
      <c r="Z197" s="141"/>
      <c r="AA197" s="141"/>
      <c r="AB197" s="141"/>
      <c r="AC197" s="141"/>
      <c r="AD197" s="141"/>
      <c r="AE197" s="141"/>
      <c r="AH197" s="141"/>
    </row>
    <row r="198" spans="1:36" x14ac:dyDescent="0.2">
      <c r="A198" s="20" t="s">
        <v>53</v>
      </c>
      <c r="C198" s="59"/>
      <c r="E198" s="63"/>
    </row>
    <row r="199" spans="1:36" s="31" customFormat="1" x14ac:dyDescent="0.2">
      <c r="A199" s="24">
        <v>19176</v>
      </c>
      <c r="B199" s="31" t="s">
        <v>255</v>
      </c>
      <c r="C199" s="31" t="s">
        <v>459</v>
      </c>
      <c r="D199" s="32" t="s">
        <v>254</v>
      </c>
      <c r="E199" s="30"/>
      <c r="F199" s="30">
        <v>79821</v>
      </c>
      <c r="G199" s="31" t="s">
        <v>83</v>
      </c>
      <c r="H199" s="30">
        <v>13</v>
      </c>
      <c r="I199" s="31" t="s">
        <v>59</v>
      </c>
      <c r="J199" s="30"/>
      <c r="K199" s="30"/>
      <c r="L199" s="30"/>
      <c r="M199" s="31" t="s">
        <v>263</v>
      </c>
      <c r="N199" s="31">
        <v>80</v>
      </c>
      <c r="O199" s="31">
        <v>0</v>
      </c>
      <c r="P199" s="31">
        <v>80</v>
      </c>
      <c r="Q199" s="31" t="s">
        <v>64</v>
      </c>
      <c r="R199" s="33">
        <v>900000</v>
      </c>
      <c r="S199" s="30"/>
      <c r="T199" s="30" t="s">
        <v>60</v>
      </c>
      <c r="U199" s="31" t="s">
        <v>458</v>
      </c>
      <c r="V199" s="31">
        <v>48141010203</v>
      </c>
      <c r="W199" s="30">
        <v>97</v>
      </c>
      <c r="X199" s="63">
        <v>0</v>
      </c>
      <c r="Y199" s="63">
        <v>17</v>
      </c>
      <c r="Z199" s="63">
        <v>4</v>
      </c>
      <c r="AA199" s="63">
        <v>8</v>
      </c>
      <c r="AB199" s="63">
        <v>4</v>
      </c>
      <c r="AC199" s="63">
        <v>0</v>
      </c>
      <c r="AD199" s="63">
        <f>SUM(W199:AC199)</f>
        <v>130</v>
      </c>
      <c r="AE199" s="63"/>
      <c r="AF199" s="47"/>
      <c r="AG199" s="47"/>
      <c r="AH199" s="100" t="s">
        <v>586</v>
      </c>
      <c r="AI199" s="47" t="s">
        <v>554</v>
      </c>
      <c r="AJ199" s="47" t="s">
        <v>554</v>
      </c>
    </row>
    <row r="200" spans="1:36" s="31" customFormat="1" x14ac:dyDescent="0.2">
      <c r="A200" s="24">
        <v>19182</v>
      </c>
      <c r="B200" s="31" t="s">
        <v>256</v>
      </c>
      <c r="C200" s="31" t="s">
        <v>457</v>
      </c>
      <c r="D200" s="32" t="s">
        <v>254</v>
      </c>
      <c r="E200" s="30"/>
      <c r="F200" s="30">
        <v>79821</v>
      </c>
      <c r="G200" s="31" t="s">
        <v>83</v>
      </c>
      <c r="H200" s="30">
        <v>13</v>
      </c>
      <c r="I200" s="31" t="s">
        <v>59</v>
      </c>
      <c r="J200" s="30"/>
      <c r="K200" s="30"/>
      <c r="L200" s="30"/>
      <c r="M200" s="31" t="s">
        <v>263</v>
      </c>
      <c r="N200" s="31">
        <v>80</v>
      </c>
      <c r="O200" s="31">
        <v>0</v>
      </c>
      <c r="P200" s="31">
        <v>80</v>
      </c>
      <c r="Q200" s="31" t="s">
        <v>64</v>
      </c>
      <c r="R200" s="33">
        <v>900000</v>
      </c>
      <c r="S200" s="30"/>
      <c r="T200" s="30" t="s">
        <v>60</v>
      </c>
      <c r="U200" s="31" t="s">
        <v>458</v>
      </c>
      <c r="V200" s="31">
        <v>48141010203</v>
      </c>
      <c r="W200" s="30">
        <v>93</v>
      </c>
      <c r="X200" s="63">
        <v>0</v>
      </c>
      <c r="Y200" s="63">
        <v>17</v>
      </c>
      <c r="Z200" s="63">
        <v>4</v>
      </c>
      <c r="AA200" s="63">
        <v>8</v>
      </c>
      <c r="AB200" s="63">
        <v>4</v>
      </c>
      <c r="AC200" s="63">
        <v>0</v>
      </c>
      <c r="AD200" s="63">
        <f>SUM(W200:AC200)</f>
        <v>126</v>
      </c>
      <c r="AE200" s="63"/>
      <c r="AF200" s="47"/>
      <c r="AG200" s="47"/>
      <c r="AH200" s="100"/>
      <c r="AI200" s="47" t="s">
        <v>553</v>
      </c>
      <c r="AJ200" s="47"/>
    </row>
    <row r="201" spans="1:36" x14ac:dyDescent="0.2">
      <c r="A201" s="17" t="s">
        <v>24</v>
      </c>
      <c r="B201" s="73"/>
      <c r="C201" s="14">
        <v>600000</v>
      </c>
      <c r="D201" s="74"/>
      <c r="E201" s="75"/>
      <c r="F201" s="74"/>
      <c r="G201" s="74"/>
      <c r="H201" s="75"/>
      <c r="I201" s="85"/>
      <c r="J201" s="75"/>
      <c r="K201" s="75"/>
      <c r="L201" s="75"/>
      <c r="M201" s="74"/>
      <c r="N201" s="74"/>
      <c r="O201" s="74"/>
      <c r="P201" s="74"/>
      <c r="Q201" s="76" t="s">
        <v>20</v>
      </c>
      <c r="R201" s="77">
        <f>SUM(R199:R200)</f>
        <v>1800000</v>
      </c>
      <c r="S201" s="78"/>
      <c r="T201" s="78"/>
      <c r="U201" s="79"/>
      <c r="V201" s="74"/>
      <c r="W201" s="75"/>
      <c r="X201" s="75"/>
      <c r="AH201" s="75"/>
    </row>
    <row r="202" spans="1:36" ht="13.9" customHeight="1" x14ac:dyDescent="0.2">
      <c r="C202" s="59"/>
      <c r="E202" s="141"/>
      <c r="H202" s="141"/>
      <c r="J202" s="141"/>
      <c r="K202" s="141"/>
      <c r="L202" s="141"/>
      <c r="W202" s="141"/>
      <c r="X202" s="141"/>
      <c r="Y202" s="141"/>
      <c r="Z202" s="141"/>
      <c r="AA202" s="141"/>
      <c r="AB202" s="141"/>
      <c r="AC202" s="141"/>
      <c r="AD202" s="141"/>
      <c r="AE202" s="141"/>
      <c r="AH202" s="141"/>
    </row>
    <row r="203" spans="1:36" x14ac:dyDescent="0.2">
      <c r="A203" s="20" t="s">
        <v>54</v>
      </c>
      <c r="C203" s="59"/>
      <c r="E203" s="63"/>
    </row>
    <row r="204" spans="1:36" s="31" customFormat="1" x14ac:dyDescent="0.2">
      <c r="A204" s="24">
        <v>19117</v>
      </c>
      <c r="B204" s="31" t="s">
        <v>262</v>
      </c>
      <c r="C204" s="31" t="s">
        <v>460</v>
      </c>
      <c r="D204" s="32" t="s">
        <v>83</v>
      </c>
      <c r="E204" s="30"/>
      <c r="F204" s="30">
        <v>79936</v>
      </c>
      <c r="G204" s="31" t="s">
        <v>83</v>
      </c>
      <c r="H204" s="30">
        <v>13</v>
      </c>
      <c r="I204" s="31" t="s">
        <v>68</v>
      </c>
      <c r="J204" s="30"/>
      <c r="K204" s="30"/>
      <c r="L204" s="30"/>
      <c r="M204" s="31" t="s">
        <v>263</v>
      </c>
      <c r="N204" s="31">
        <v>104</v>
      </c>
      <c r="O204" s="31">
        <v>0</v>
      </c>
      <c r="P204" s="31">
        <v>104</v>
      </c>
      <c r="Q204" s="31" t="s">
        <v>64</v>
      </c>
      <c r="R204" s="33">
        <v>1500000</v>
      </c>
      <c r="S204" s="30"/>
      <c r="T204" s="30" t="s">
        <v>60</v>
      </c>
      <c r="U204" s="31" t="s">
        <v>461</v>
      </c>
      <c r="V204" s="31">
        <v>48141010311</v>
      </c>
      <c r="W204" s="30">
        <v>110</v>
      </c>
      <c r="X204" s="63">
        <v>0</v>
      </c>
      <c r="Y204" s="63">
        <v>17</v>
      </c>
      <c r="Z204" s="63">
        <v>4</v>
      </c>
      <c r="AA204" s="63">
        <v>8</v>
      </c>
      <c r="AB204" s="63">
        <v>4</v>
      </c>
      <c r="AC204" s="63">
        <v>0</v>
      </c>
      <c r="AD204" s="63">
        <f t="shared" ref="AD204:AD209" si="8">SUM(W204:AC204)</f>
        <v>143</v>
      </c>
      <c r="AE204" s="63"/>
      <c r="AF204" s="47"/>
      <c r="AG204" s="47"/>
      <c r="AH204" s="100" t="s">
        <v>586</v>
      </c>
      <c r="AI204" s="47" t="s">
        <v>554</v>
      </c>
      <c r="AJ204" s="47" t="s">
        <v>554</v>
      </c>
    </row>
    <row r="205" spans="1:36" s="31" customFormat="1" x14ac:dyDescent="0.2">
      <c r="A205" s="24">
        <v>19344</v>
      </c>
      <c r="B205" s="31" t="s">
        <v>259</v>
      </c>
      <c r="C205" s="31" t="s">
        <v>462</v>
      </c>
      <c r="D205" s="32" t="s">
        <v>83</v>
      </c>
      <c r="E205" s="30"/>
      <c r="F205" s="30">
        <v>79924</v>
      </c>
      <c r="G205" s="31" t="s">
        <v>83</v>
      </c>
      <c r="H205" s="30">
        <v>13</v>
      </c>
      <c r="I205" s="31" t="s">
        <v>68</v>
      </c>
      <c r="J205" s="30"/>
      <c r="K205" s="30"/>
      <c r="L205" s="30" t="s">
        <v>60</v>
      </c>
      <c r="M205" s="31" t="s">
        <v>263</v>
      </c>
      <c r="N205" s="31">
        <v>110</v>
      </c>
      <c r="O205" s="31">
        <v>0</v>
      </c>
      <c r="P205" s="31">
        <v>110</v>
      </c>
      <c r="Q205" s="31" t="s">
        <v>64</v>
      </c>
      <c r="R205" s="33">
        <v>1500000</v>
      </c>
      <c r="S205" s="30"/>
      <c r="T205" s="30" t="s">
        <v>60</v>
      </c>
      <c r="U205" s="31" t="s">
        <v>463</v>
      </c>
      <c r="V205" s="31">
        <v>48141000101</v>
      </c>
      <c r="W205" s="30">
        <v>107</v>
      </c>
      <c r="X205" s="63">
        <v>0</v>
      </c>
      <c r="Y205" s="63">
        <v>17</v>
      </c>
      <c r="Z205" s="63">
        <v>4</v>
      </c>
      <c r="AA205" s="63">
        <v>8</v>
      </c>
      <c r="AB205" s="63">
        <v>4</v>
      </c>
      <c r="AC205" s="63">
        <v>0</v>
      </c>
      <c r="AD205" s="63">
        <f t="shared" si="8"/>
        <v>140</v>
      </c>
      <c r="AE205" s="63"/>
      <c r="AF205" s="47"/>
      <c r="AG205" s="47"/>
      <c r="AH205" s="99" t="s">
        <v>586</v>
      </c>
      <c r="AI205" s="47" t="s">
        <v>554</v>
      </c>
      <c r="AJ205" s="47" t="s">
        <v>554</v>
      </c>
    </row>
    <row r="206" spans="1:36" s="31" customFormat="1" x14ac:dyDescent="0.2">
      <c r="A206" s="24">
        <v>19340</v>
      </c>
      <c r="B206" s="31" t="s">
        <v>257</v>
      </c>
      <c r="C206" s="31" t="s">
        <v>467</v>
      </c>
      <c r="D206" s="32" t="s">
        <v>83</v>
      </c>
      <c r="E206" s="30"/>
      <c r="F206" s="30">
        <v>79902</v>
      </c>
      <c r="G206" s="31" t="s">
        <v>83</v>
      </c>
      <c r="H206" s="30">
        <v>13</v>
      </c>
      <c r="I206" s="31" t="s">
        <v>68</v>
      </c>
      <c r="J206" s="30"/>
      <c r="K206" s="30"/>
      <c r="L206" s="30" t="s">
        <v>60</v>
      </c>
      <c r="M206" s="31" t="s">
        <v>263</v>
      </c>
      <c r="N206" s="31">
        <v>90</v>
      </c>
      <c r="O206" s="31">
        <v>0</v>
      </c>
      <c r="P206" s="31">
        <v>90</v>
      </c>
      <c r="Q206" s="31" t="s">
        <v>64</v>
      </c>
      <c r="R206" s="33">
        <v>1199367</v>
      </c>
      <c r="S206" s="30"/>
      <c r="T206" s="30" t="s">
        <v>60</v>
      </c>
      <c r="U206" s="31" t="s">
        <v>463</v>
      </c>
      <c r="V206" s="31">
        <v>48141001600</v>
      </c>
      <c r="W206" s="30">
        <v>93</v>
      </c>
      <c r="X206" s="63">
        <v>0</v>
      </c>
      <c r="Y206" s="63">
        <v>17</v>
      </c>
      <c r="Z206" s="63">
        <v>4</v>
      </c>
      <c r="AA206" s="63">
        <v>8</v>
      </c>
      <c r="AB206" s="63">
        <v>4</v>
      </c>
      <c r="AC206" s="63">
        <v>0</v>
      </c>
      <c r="AD206" s="63">
        <f>SUM(W206:AC206)</f>
        <v>126</v>
      </c>
      <c r="AE206" s="63"/>
      <c r="AF206" s="47"/>
      <c r="AG206" s="47"/>
      <c r="AH206" s="99"/>
      <c r="AI206" s="47" t="s">
        <v>553</v>
      </c>
      <c r="AJ206" s="47"/>
    </row>
    <row r="207" spans="1:36" s="31" customFormat="1" x14ac:dyDescent="0.2">
      <c r="A207" s="24">
        <v>19120</v>
      </c>
      <c r="B207" s="31" t="s">
        <v>260</v>
      </c>
      <c r="C207" s="31" t="s">
        <v>465</v>
      </c>
      <c r="D207" s="32" t="s">
        <v>83</v>
      </c>
      <c r="E207" s="30"/>
      <c r="F207" s="30">
        <v>79938</v>
      </c>
      <c r="G207" s="31" t="s">
        <v>83</v>
      </c>
      <c r="H207" s="30">
        <v>13</v>
      </c>
      <c r="I207" s="31" t="s">
        <v>68</v>
      </c>
      <c r="J207" s="30"/>
      <c r="K207" s="30"/>
      <c r="L207" s="30"/>
      <c r="M207" s="31" t="s">
        <v>263</v>
      </c>
      <c r="N207" s="31">
        <v>104</v>
      </c>
      <c r="O207" s="31">
        <v>0</v>
      </c>
      <c r="P207" s="31">
        <v>104</v>
      </c>
      <c r="Q207" s="31" t="s">
        <v>64</v>
      </c>
      <c r="R207" s="33">
        <v>1500000</v>
      </c>
      <c r="S207" s="30"/>
      <c r="T207" s="30" t="s">
        <v>60</v>
      </c>
      <c r="U207" s="31" t="s">
        <v>461</v>
      </c>
      <c r="V207" s="31">
        <v>48141010341</v>
      </c>
      <c r="W207" s="30">
        <v>106</v>
      </c>
      <c r="X207" s="63">
        <v>0</v>
      </c>
      <c r="Y207" s="30">
        <v>0</v>
      </c>
      <c r="Z207" s="63">
        <v>4</v>
      </c>
      <c r="AA207" s="63">
        <v>8</v>
      </c>
      <c r="AB207" s="63">
        <v>4</v>
      </c>
      <c r="AC207" s="63">
        <v>0</v>
      </c>
      <c r="AD207" s="63">
        <f>SUM(W207:AC207)</f>
        <v>122</v>
      </c>
      <c r="AE207" s="43">
        <v>9.5000000000000001E-2</v>
      </c>
      <c r="AF207" s="50">
        <v>884</v>
      </c>
      <c r="AG207" s="50" t="s">
        <v>481</v>
      </c>
      <c r="AH207" s="100"/>
      <c r="AI207" s="47" t="s">
        <v>566</v>
      </c>
      <c r="AJ207" s="47" t="s">
        <v>566</v>
      </c>
    </row>
    <row r="208" spans="1:36" s="31" customFormat="1" x14ac:dyDescent="0.2">
      <c r="A208" s="24">
        <v>19114</v>
      </c>
      <c r="B208" s="31" t="s">
        <v>261</v>
      </c>
      <c r="C208" s="31" t="s">
        <v>464</v>
      </c>
      <c r="D208" s="32" t="s">
        <v>83</v>
      </c>
      <c r="E208" s="30"/>
      <c r="F208" s="30">
        <v>79936</v>
      </c>
      <c r="G208" s="31" t="s">
        <v>83</v>
      </c>
      <c r="H208" s="30">
        <v>13</v>
      </c>
      <c r="I208" s="31" t="s">
        <v>68</v>
      </c>
      <c r="J208" s="30"/>
      <c r="K208" s="30"/>
      <c r="L208" s="30"/>
      <c r="M208" s="31" t="s">
        <v>263</v>
      </c>
      <c r="N208" s="31">
        <v>44</v>
      </c>
      <c r="O208" s="31">
        <v>0</v>
      </c>
      <c r="P208" s="31">
        <v>44</v>
      </c>
      <c r="Q208" s="31" t="s">
        <v>61</v>
      </c>
      <c r="R208" s="33">
        <v>643000</v>
      </c>
      <c r="S208" s="30"/>
      <c r="T208" s="30" t="s">
        <v>60</v>
      </c>
      <c r="U208" s="31" t="s">
        <v>461</v>
      </c>
      <c r="V208" s="31">
        <v>48141010338</v>
      </c>
      <c r="W208" s="30">
        <v>106</v>
      </c>
      <c r="X208" s="63">
        <v>0</v>
      </c>
      <c r="Y208" s="30">
        <v>0</v>
      </c>
      <c r="Z208" s="63">
        <v>4</v>
      </c>
      <c r="AA208" s="63">
        <v>8</v>
      </c>
      <c r="AB208" s="63">
        <v>4</v>
      </c>
      <c r="AC208" s="63">
        <v>0</v>
      </c>
      <c r="AD208" s="63">
        <f t="shared" si="8"/>
        <v>122</v>
      </c>
      <c r="AE208" s="43">
        <v>0.14899999999999999</v>
      </c>
      <c r="AF208" s="50">
        <v>4568</v>
      </c>
      <c r="AG208" s="50" t="s">
        <v>481</v>
      </c>
      <c r="AH208" s="100"/>
      <c r="AI208" s="47" t="s">
        <v>566</v>
      </c>
      <c r="AJ208" s="47" t="s">
        <v>566</v>
      </c>
    </row>
    <row r="209" spans="1:36" s="31" customFormat="1" x14ac:dyDescent="0.2">
      <c r="A209" s="24">
        <v>19177</v>
      </c>
      <c r="B209" s="31" t="s">
        <v>258</v>
      </c>
      <c r="C209" s="31" t="s">
        <v>466</v>
      </c>
      <c r="D209" s="32" t="s">
        <v>83</v>
      </c>
      <c r="E209" s="30"/>
      <c r="F209" s="30">
        <v>79938</v>
      </c>
      <c r="G209" s="31" t="s">
        <v>83</v>
      </c>
      <c r="H209" s="30">
        <v>13</v>
      </c>
      <c r="I209" s="31" t="s">
        <v>68</v>
      </c>
      <c r="J209" s="30"/>
      <c r="K209" s="30"/>
      <c r="L209" s="30"/>
      <c r="M209" s="31" t="s">
        <v>263</v>
      </c>
      <c r="N209" s="31">
        <v>82</v>
      </c>
      <c r="O209" s="31">
        <v>14</v>
      </c>
      <c r="P209" s="31">
        <v>96</v>
      </c>
      <c r="Q209" s="31" t="s">
        <v>64</v>
      </c>
      <c r="R209" s="33">
        <v>1163300</v>
      </c>
      <c r="S209" s="30"/>
      <c r="T209" s="30" t="s">
        <v>60</v>
      </c>
      <c r="U209" s="31" t="s">
        <v>458</v>
      </c>
      <c r="V209" s="31">
        <v>48141010331</v>
      </c>
      <c r="W209" s="30">
        <v>98</v>
      </c>
      <c r="X209" s="63">
        <v>0</v>
      </c>
      <c r="Y209" s="30">
        <v>0</v>
      </c>
      <c r="Z209" s="63">
        <v>4</v>
      </c>
      <c r="AA209" s="63">
        <v>0</v>
      </c>
      <c r="AB209" s="63">
        <v>4</v>
      </c>
      <c r="AC209" s="63">
        <v>0</v>
      </c>
      <c r="AD209" s="63">
        <f t="shared" si="8"/>
        <v>106</v>
      </c>
      <c r="AE209" s="63"/>
      <c r="AF209" s="47"/>
      <c r="AG209" s="47"/>
      <c r="AH209" s="99"/>
      <c r="AI209" s="47" t="s">
        <v>566</v>
      </c>
      <c r="AJ209" s="47" t="s">
        <v>566</v>
      </c>
    </row>
    <row r="210" spans="1:36" x14ac:dyDescent="0.2">
      <c r="A210" s="17" t="s">
        <v>24</v>
      </c>
      <c r="B210" s="73"/>
      <c r="C210" s="11">
        <v>2554790.86</v>
      </c>
      <c r="D210" s="74"/>
      <c r="E210" s="74"/>
      <c r="F210" s="74"/>
      <c r="G210" s="74"/>
      <c r="H210" s="75"/>
      <c r="I210" s="85"/>
      <c r="J210" s="75"/>
      <c r="K210" s="75"/>
      <c r="L210" s="75"/>
      <c r="M210" s="74"/>
      <c r="N210" s="74"/>
      <c r="O210" s="74"/>
      <c r="P210" s="74"/>
      <c r="Q210" s="76" t="s">
        <v>20</v>
      </c>
      <c r="R210" s="77">
        <f>SUM(R204:R209)</f>
        <v>7505667</v>
      </c>
      <c r="S210" s="78"/>
      <c r="T210" s="78"/>
      <c r="U210" s="79"/>
      <c r="V210" s="74"/>
      <c r="W210" s="75"/>
      <c r="X210" s="75"/>
    </row>
    <row r="211" spans="1:36" ht="13.9" customHeight="1" x14ac:dyDescent="0.2">
      <c r="C211" s="59"/>
      <c r="E211" s="141"/>
      <c r="H211" s="141"/>
      <c r="J211" s="141"/>
      <c r="K211" s="141"/>
      <c r="L211" s="141"/>
      <c r="W211" s="141"/>
      <c r="X211" s="141"/>
      <c r="Y211" s="141"/>
      <c r="Z211" s="141"/>
      <c r="AA211" s="141"/>
      <c r="AB211" s="141"/>
      <c r="AC211" s="141"/>
      <c r="AD211" s="141"/>
      <c r="AE211" s="141"/>
      <c r="AH211" s="141"/>
    </row>
    <row r="212" spans="1:36" ht="14.45" customHeight="1" x14ac:dyDescent="0.2">
      <c r="A212" s="19" t="s">
        <v>563</v>
      </c>
      <c r="C212" s="94">
        <f>C210+C201+C196+C191+C187+C178+C173+C168+C165+C154+C148+C140+C135+C127+C122+C102+C96+C92+C88+C83+C77+C54+C48+C43+C40+C35+C29</f>
        <v>79539874.989999995</v>
      </c>
      <c r="D212" s="166" t="s">
        <v>578</v>
      </c>
      <c r="E212" s="166"/>
      <c r="F212" s="166"/>
      <c r="G212" s="140">
        <f>R210+R201+R196+R191+R187+R178+R173+R165+R154+R148+R140+R135+R127+R122+R102+R96+R92+R88+R83+R77+R54+R48+R40+R35+R29</f>
        <v>138419554.27000001</v>
      </c>
      <c r="K212" s="59"/>
      <c r="M212" s="167" t="s">
        <v>587</v>
      </c>
      <c r="N212" s="167"/>
      <c r="O212" s="167"/>
      <c r="P212" s="167"/>
      <c r="Q212" s="167"/>
      <c r="R212" s="139">
        <f>SUMIF(AH12:AH209, "Awarded", R12:R209)</f>
        <v>78000929.269999996</v>
      </c>
      <c r="U212" s="167"/>
      <c r="V212" s="167"/>
      <c r="W212" s="167"/>
      <c r="Y212" s="168"/>
      <c r="Z212" s="168"/>
      <c r="AA212" s="168"/>
      <c r="AB212" s="168"/>
      <c r="AD212" s="167" t="s">
        <v>577</v>
      </c>
      <c r="AE212" s="167"/>
      <c r="AF212" s="167"/>
      <c r="AG212" s="138">
        <f>COUNT(AD12:AD209)</f>
        <v>117</v>
      </c>
    </row>
  </sheetData>
  <sheetProtection formatCells="0" formatColumns="0" formatRows="0" insertColumns="0" insertRows="0" insertHyperlinks="0" deleteColumns="0" deleteRows="0" sort="0" autoFilter="0" pivotTables="0"/>
  <sortState ref="A171:CZ180">
    <sortCondition descending="1" ref="AD171:AD180"/>
  </sortState>
  <mergeCells count="21">
    <mergeCell ref="AE113:AH113"/>
    <mergeCell ref="D212:F212"/>
    <mergeCell ref="AD212:AF212"/>
    <mergeCell ref="AE120:AJ120"/>
    <mergeCell ref="Y212:AB212"/>
    <mergeCell ref="U212:W212"/>
    <mergeCell ref="M212:Q212"/>
    <mergeCell ref="AE133:AJ133"/>
    <mergeCell ref="AE134:AJ134"/>
    <mergeCell ref="AE163:AJ163"/>
    <mergeCell ref="AE164:AJ164"/>
    <mergeCell ref="AE121:AJ121"/>
    <mergeCell ref="AE74:AJ74"/>
    <mergeCell ref="AE75:AJ75"/>
    <mergeCell ref="AE76:AJ76"/>
    <mergeCell ref="AE68:AH68"/>
    <mergeCell ref="A6:I8"/>
    <mergeCell ref="J6:P9"/>
    <mergeCell ref="Q6:R9"/>
    <mergeCell ref="A9:B9"/>
    <mergeCell ref="AE53:AH53"/>
  </mergeCells>
  <pageMargins left="0.25" right="0.25" top="0.5" bottom="0.25" header="0.3" footer="0.3"/>
  <pageSetup paperSize="5" scale="70" fitToHeight="6" orientation="landscape" r:id="rId1"/>
  <rowBreaks count="4" manualBreakCount="4">
    <brk id="49" max="35" man="1"/>
    <brk id="102" max="35" man="1"/>
    <brk id="155" max="35" man="1"/>
    <brk id="202" max="35" man="1"/>
  </rowBreaks>
  <ignoredErrors>
    <ignoredError sqref="AD138:AD139 AD171:AD172 AD190 AD194:AD195 AD80:AD83 AD151:AD153 AD204:AD209 AD176:AD177 AD26:AD28 AD12:AD24 AD181:AD186 AD75:AD76 AD120:AD121 AD71:AD72 AD68 AD91:AD92 AD61:AD66 AD57:AD59 AD143:AD147 AD96 AD157 AD125:AD126 AD33 AD130:AD133 AD161:AD164 AD35 AD110:AD117 AD118 AD85:AD87 AD94 AD98:AD102 AD37:AD40 AD42:AD43 AD45:AD48 AD50:AD52 AD104:AD10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1"/>
  <sheetViews>
    <sheetView topLeftCell="A41" workbookViewId="0">
      <selection activeCell="J66" sqref="J66"/>
    </sheetView>
  </sheetViews>
  <sheetFormatPr defaultRowHeight="15" x14ac:dyDescent="0.25"/>
  <cols>
    <col min="2" max="2" width="14.28515625" customWidth="1"/>
    <col min="3" max="3" width="4.140625" customWidth="1"/>
    <col min="4" max="4" width="6.28515625" customWidth="1"/>
    <col min="5" max="6" width="5.5703125" style="53" customWidth="1"/>
    <col min="7" max="7" width="7.42578125" style="53" customWidth="1"/>
    <col min="8" max="8" width="31.7109375" customWidth="1"/>
    <col min="9" max="10" width="8.85546875" style="34"/>
  </cols>
  <sheetData>
    <row r="1" spans="1:77" s="3" customFormat="1" ht="65.45" customHeight="1" x14ac:dyDescent="0.2">
      <c r="A1" s="1" t="s">
        <v>0</v>
      </c>
      <c r="B1" s="2" t="s">
        <v>17</v>
      </c>
      <c r="C1" s="27" t="s">
        <v>476</v>
      </c>
      <c r="D1" s="26" t="s">
        <v>468</v>
      </c>
      <c r="E1" s="36" t="s">
        <v>478</v>
      </c>
      <c r="F1" s="36" t="s">
        <v>479</v>
      </c>
      <c r="G1" s="36" t="s">
        <v>480</v>
      </c>
      <c r="H1" s="60" t="s">
        <v>557</v>
      </c>
      <c r="I1" s="10"/>
      <c r="J1" s="10"/>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s="4" customFormat="1" ht="12.75" x14ac:dyDescent="0.2">
      <c r="A2" s="19" t="s">
        <v>23</v>
      </c>
      <c r="C2" s="62"/>
      <c r="D2" s="62"/>
      <c r="E2" s="46"/>
      <c r="F2" s="46"/>
      <c r="G2" s="46"/>
      <c r="I2" s="9"/>
      <c r="J2" s="9"/>
    </row>
    <row r="3" spans="1:77" s="23" customFormat="1" ht="12.75" x14ac:dyDescent="0.2">
      <c r="A3" s="22">
        <v>19235</v>
      </c>
      <c r="B3" s="23">
        <v>48303010408</v>
      </c>
      <c r="C3" s="62">
        <v>153</v>
      </c>
      <c r="E3" s="51">
        <v>4.2000000000000003E-2</v>
      </c>
      <c r="F3" s="48">
        <v>3044</v>
      </c>
      <c r="G3" s="48" t="s">
        <v>481</v>
      </c>
      <c r="I3" s="31"/>
      <c r="J3" s="31"/>
    </row>
    <row r="4" spans="1:77" s="23" customFormat="1" ht="12.75" x14ac:dyDescent="0.2">
      <c r="A4" s="22">
        <v>19217</v>
      </c>
      <c r="B4" s="23">
        <v>48341950200</v>
      </c>
      <c r="C4" s="62">
        <v>153</v>
      </c>
      <c r="E4" s="51">
        <v>0.161</v>
      </c>
      <c r="F4" s="48">
        <v>3696</v>
      </c>
      <c r="G4" s="48" t="s">
        <v>481</v>
      </c>
      <c r="I4" s="31"/>
      <c r="J4" s="31"/>
    </row>
    <row r="5" spans="1:77" s="23" customFormat="1" ht="12.75" x14ac:dyDescent="0.2">
      <c r="A5" s="22">
        <v>19156</v>
      </c>
      <c r="B5" s="23">
        <v>48117950600</v>
      </c>
      <c r="C5" s="62">
        <v>153</v>
      </c>
      <c r="E5" s="51">
        <v>0.10299999999999999</v>
      </c>
      <c r="F5" s="46">
        <v>4892</v>
      </c>
      <c r="G5" s="48" t="s">
        <v>481</v>
      </c>
      <c r="I5" s="31"/>
      <c r="J5" s="31"/>
    </row>
    <row r="7" spans="1:77" s="4" customFormat="1" ht="12.75" x14ac:dyDescent="0.2">
      <c r="A7" s="19" t="s">
        <v>32</v>
      </c>
      <c r="C7" s="62"/>
      <c r="D7" s="62"/>
      <c r="E7" s="52"/>
      <c r="F7" s="46"/>
      <c r="G7" s="46"/>
      <c r="I7" s="9"/>
      <c r="J7" s="9"/>
    </row>
    <row r="8" spans="1:77" s="23" customFormat="1" ht="12.75" x14ac:dyDescent="0.2">
      <c r="A8" s="22">
        <v>19216</v>
      </c>
      <c r="B8" s="23">
        <v>48441012300</v>
      </c>
      <c r="C8" s="62">
        <v>155</v>
      </c>
      <c r="E8" s="51">
        <v>0.11600000000000001</v>
      </c>
      <c r="F8" s="48">
        <v>1803</v>
      </c>
      <c r="G8" s="48" t="s">
        <v>481</v>
      </c>
      <c r="I8" s="31"/>
      <c r="J8" s="31"/>
    </row>
    <row r="9" spans="1:77" s="23" customFormat="1" ht="12.75" x14ac:dyDescent="0.2">
      <c r="A9" s="22">
        <v>19124</v>
      </c>
      <c r="B9" s="23">
        <v>48441012000</v>
      </c>
      <c r="C9" s="62">
        <v>155</v>
      </c>
      <c r="E9" s="51">
        <v>5.3999999999999999E-2</v>
      </c>
      <c r="F9" s="48">
        <v>4953</v>
      </c>
      <c r="G9" s="48" t="s">
        <v>481</v>
      </c>
      <c r="I9" s="31"/>
      <c r="J9" s="31"/>
    </row>
    <row r="10" spans="1:77" s="4" customFormat="1" ht="12.75" collapsed="1" x14ac:dyDescent="0.2">
      <c r="A10" s="9"/>
      <c r="C10" s="62"/>
      <c r="D10" s="62"/>
      <c r="E10" s="52"/>
      <c r="F10" s="46"/>
      <c r="G10" s="46"/>
      <c r="I10" s="9"/>
      <c r="J10" s="9"/>
    </row>
    <row r="11" spans="1:77" s="4" customFormat="1" ht="12.75" x14ac:dyDescent="0.2">
      <c r="A11" s="20" t="s">
        <v>33</v>
      </c>
      <c r="C11" s="62"/>
      <c r="D11" s="62"/>
      <c r="E11" s="52"/>
      <c r="F11" s="46"/>
      <c r="G11" s="46"/>
      <c r="I11" s="9"/>
      <c r="J11" s="9"/>
    </row>
    <row r="12" spans="1:77" s="23" customFormat="1" ht="12.75" x14ac:dyDescent="0.2">
      <c r="A12" s="22">
        <v>19338</v>
      </c>
      <c r="B12" s="23">
        <v>48139061400</v>
      </c>
      <c r="C12" s="62">
        <v>153</v>
      </c>
      <c r="E12" s="51">
        <v>7.5999999999999998E-2</v>
      </c>
      <c r="F12" s="48">
        <v>1950</v>
      </c>
      <c r="G12" s="49" t="s">
        <v>482</v>
      </c>
      <c r="H12" s="23" t="s">
        <v>483</v>
      </c>
      <c r="I12" s="31"/>
      <c r="J12" s="31"/>
    </row>
    <row r="13" spans="1:77" s="23" customFormat="1" ht="12.75" x14ac:dyDescent="0.2">
      <c r="A13" s="25">
        <v>19214</v>
      </c>
      <c r="B13" s="23">
        <v>48139061400</v>
      </c>
      <c r="C13" s="62">
        <v>153</v>
      </c>
      <c r="E13" s="51">
        <v>7.5999999999999998E-2</v>
      </c>
      <c r="F13" s="48">
        <v>1950</v>
      </c>
      <c r="G13" s="49" t="s">
        <v>484</v>
      </c>
      <c r="H13" s="23" t="s">
        <v>485</v>
      </c>
      <c r="I13" s="31"/>
      <c r="J13" s="31"/>
    </row>
    <row r="14" spans="1:77" s="23" customFormat="1" ht="12.75" x14ac:dyDescent="0.2">
      <c r="A14" s="28"/>
      <c r="B14" s="37"/>
      <c r="C14" s="32" t="s">
        <v>486</v>
      </c>
      <c r="D14" s="32"/>
      <c r="E14" s="50"/>
      <c r="F14" s="50"/>
      <c r="G14" s="50"/>
      <c r="I14" s="31"/>
      <c r="J14" s="31"/>
    </row>
    <row r="16" spans="1:77" s="4" customFormat="1" ht="12.75" x14ac:dyDescent="0.2">
      <c r="A16" s="19" t="s">
        <v>34</v>
      </c>
      <c r="C16" s="62"/>
      <c r="E16" s="52"/>
      <c r="F16" s="46"/>
      <c r="G16" s="46"/>
      <c r="I16" s="9"/>
      <c r="J16" s="9"/>
    </row>
    <row r="17" spans="1:77" s="23" customFormat="1" x14ac:dyDescent="0.25">
      <c r="A17" s="24">
        <v>19276</v>
      </c>
      <c r="B17" s="31">
        <v>48439101402</v>
      </c>
      <c r="C17" s="62">
        <v>159</v>
      </c>
      <c r="D17" s="34"/>
      <c r="E17" s="51">
        <v>0.37</v>
      </c>
      <c r="F17" s="48" t="s">
        <v>481</v>
      </c>
      <c r="G17" s="48" t="s">
        <v>487</v>
      </c>
      <c r="H17" s="23" t="s">
        <v>488</v>
      </c>
      <c r="I17" s="31"/>
      <c r="J17" s="31"/>
    </row>
    <row r="18" spans="1:77" s="23" customFormat="1" x14ac:dyDescent="0.25">
      <c r="A18" s="29"/>
      <c r="B18" s="28"/>
      <c r="C18" s="38" t="s">
        <v>489</v>
      </c>
      <c r="D18" s="34"/>
      <c r="E18" s="51"/>
      <c r="F18" s="48"/>
      <c r="G18" s="48"/>
      <c r="I18" s="31"/>
      <c r="J18" s="31"/>
    </row>
    <row r="19" spans="1:77" s="23" customFormat="1" ht="12.75" x14ac:dyDescent="0.2">
      <c r="A19" s="22">
        <v>19277</v>
      </c>
      <c r="B19" s="23">
        <v>48439100102</v>
      </c>
      <c r="C19" s="62">
        <v>159</v>
      </c>
      <c r="E19" s="51">
        <v>0.216</v>
      </c>
      <c r="F19" s="48" t="s">
        <v>481</v>
      </c>
      <c r="G19" s="48" t="s">
        <v>490</v>
      </c>
      <c r="H19" s="23" t="s">
        <v>491</v>
      </c>
      <c r="I19" s="31"/>
      <c r="J19" s="31"/>
    </row>
    <row r="20" spans="1:77" s="23" customFormat="1" ht="12.75" x14ac:dyDescent="0.2">
      <c r="A20" s="29"/>
      <c r="B20" s="28"/>
      <c r="C20" s="38" t="s">
        <v>492</v>
      </c>
      <c r="E20" s="51"/>
      <c r="F20" s="48"/>
      <c r="G20" s="48"/>
      <c r="I20" s="31"/>
      <c r="J20" s="31"/>
    </row>
    <row r="21" spans="1:77" s="23" customFormat="1" ht="7.15" customHeight="1" x14ac:dyDescent="0.2">
      <c r="A21" s="39"/>
      <c r="B21" s="40"/>
      <c r="C21" s="42"/>
      <c r="D21" s="40"/>
      <c r="E21" s="54"/>
      <c r="F21" s="55"/>
      <c r="G21" s="55"/>
      <c r="H21" s="40"/>
      <c r="I21" s="31"/>
      <c r="J21" s="31"/>
    </row>
    <row r="22" spans="1:77" s="23" customFormat="1" ht="12.75" x14ac:dyDescent="0.2">
      <c r="A22" s="22">
        <v>19315</v>
      </c>
      <c r="B22" s="23">
        <v>48439111404</v>
      </c>
      <c r="C22" s="62">
        <v>153</v>
      </c>
      <c r="E22" s="51">
        <v>0.112</v>
      </c>
      <c r="F22" s="48">
        <v>152</v>
      </c>
      <c r="G22" s="48" t="s">
        <v>481</v>
      </c>
      <c r="I22" s="31"/>
      <c r="J22" s="31"/>
    </row>
    <row r="23" spans="1:77" s="23" customFormat="1" ht="12.75" x14ac:dyDescent="0.2">
      <c r="A23" s="22">
        <v>19009</v>
      </c>
      <c r="B23" s="23">
        <v>48439113922</v>
      </c>
      <c r="C23" s="62">
        <v>153</v>
      </c>
      <c r="E23" s="51">
        <v>0.03</v>
      </c>
      <c r="F23" s="48">
        <v>672</v>
      </c>
      <c r="G23" s="48" t="s">
        <v>481</v>
      </c>
      <c r="I23" s="31"/>
      <c r="J23" s="31"/>
    </row>
    <row r="24" spans="1:77" s="23" customFormat="1" ht="12.75" x14ac:dyDescent="0.2">
      <c r="A24" s="24">
        <v>19234</v>
      </c>
      <c r="B24" s="31">
        <v>48251130204</v>
      </c>
      <c r="C24" s="62">
        <v>153</v>
      </c>
      <c r="D24" s="31"/>
      <c r="E24" s="56">
        <v>8.7999999999999995E-2</v>
      </c>
      <c r="F24" s="50">
        <v>1181</v>
      </c>
      <c r="G24" s="50" t="s">
        <v>481</v>
      </c>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row>
    <row r="25" spans="1:77" s="31" customFormat="1" ht="14.45" customHeight="1" x14ac:dyDescent="0.2">
      <c r="A25" s="22">
        <v>19143</v>
      </c>
      <c r="B25" s="23">
        <v>48439111547</v>
      </c>
      <c r="C25" s="62">
        <v>153</v>
      </c>
      <c r="D25" s="23"/>
      <c r="E25" s="51">
        <v>6.3E-2</v>
      </c>
      <c r="F25" s="48">
        <v>1706</v>
      </c>
      <c r="G25" s="48" t="s">
        <v>481</v>
      </c>
      <c r="H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row>
    <row r="26" spans="1:77" s="23" customFormat="1" ht="12.75" x14ac:dyDescent="0.2">
      <c r="A26" s="22">
        <v>19078</v>
      </c>
      <c r="B26" s="23">
        <v>48439113408</v>
      </c>
      <c r="C26" s="62">
        <v>153</v>
      </c>
      <c r="E26" s="51">
        <v>6.6000000000000003E-2</v>
      </c>
      <c r="F26" s="48">
        <v>1852</v>
      </c>
      <c r="G26" s="48" t="s">
        <v>493</v>
      </c>
      <c r="H26" s="23" t="s">
        <v>494</v>
      </c>
      <c r="I26" s="31"/>
      <c r="J26" s="31"/>
    </row>
    <row r="27" spans="1:77" s="23" customFormat="1" ht="12.75" x14ac:dyDescent="0.2">
      <c r="A27" s="29"/>
      <c r="B27" s="28"/>
      <c r="C27" s="38" t="s">
        <v>495</v>
      </c>
      <c r="E27" s="51"/>
      <c r="F27" s="48"/>
      <c r="G27" s="48"/>
      <c r="I27" s="31"/>
      <c r="J27" s="31"/>
    </row>
    <row r="28" spans="1:77" s="23" customFormat="1" ht="12.75" x14ac:dyDescent="0.2">
      <c r="A28" s="22">
        <v>19319</v>
      </c>
      <c r="B28" s="23">
        <v>48439111516</v>
      </c>
      <c r="C28" s="62">
        <v>153</v>
      </c>
      <c r="E28" s="51">
        <v>9.6000000000000002E-2</v>
      </c>
      <c r="F28" s="48">
        <v>2066</v>
      </c>
      <c r="G28" s="48" t="s">
        <v>481</v>
      </c>
      <c r="I28" s="31"/>
      <c r="J28" s="31"/>
    </row>
    <row r="29" spans="1:77" s="23" customFormat="1" ht="12.75" x14ac:dyDescent="0.2">
      <c r="A29" s="22">
        <v>19244</v>
      </c>
      <c r="B29" s="23">
        <v>48439111544</v>
      </c>
      <c r="C29" s="62">
        <v>153</v>
      </c>
      <c r="E29" s="51">
        <v>6.8000000000000005E-2</v>
      </c>
      <c r="F29" s="48">
        <v>3305</v>
      </c>
      <c r="G29" s="48" t="s">
        <v>481</v>
      </c>
      <c r="I29" s="31"/>
      <c r="J29" s="31"/>
    </row>
    <row r="30" spans="1:77" s="23" customFormat="1" ht="12.75" x14ac:dyDescent="0.2">
      <c r="A30" s="22">
        <v>19016</v>
      </c>
      <c r="B30" s="23">
        <v>48139060213</v>
      </c>
      <c r="C30" s="62">
        <v>153</v>
      </c>
      <c r="E30" s="51">
        <v>7.6999999999999999E-2</v>
      </c>
      <c r="F30" s="48">
        <v>4535</v>
      </c>
      <c r="G30" s="48" t="s">
        <v>481</v>
      </c>
      <c r="I30" s="31"/>
      <c r="J30" s="31"/>
    </row>
    <row r="31" spans="1:77" s="23" customFormat="1" ht="12.75" x14ac:dyDescent="0.2">
      <c r="A31" s="22">
        <v>19250</v>
      </c>
      <c r="B31" s="23">
        <v>48139060300</v>
      </c>
      <c r="C31" s="62">
        <v>153</v>
      </c>
      <c r="E31" s="51">
        <v>0.17100000000000001</v>
      </c>
      <c r="F31" s="48" t="s">
        <v>481</v>
      </c>
      <c r="G31" s="48" t="s">
        <v>481</v>
      </c>
      <c r="I31" s="31"/>
      <c r="J31" s="31"/>
    </row>
    <row r="32" spans="1:77" s="23" customFormat="1" ht="7.15" customHeight="1" x14ac:dyDescent="0.2">
      <c r="A32" s="39"/>
      <c r="B32" s="40"/>
      <c r="C32" s="41"/>
      <c r="D32" s="40"/>
      <c r="E32" s="54"/>
      <c r="F32" s="55"/>
      <c r="G32" s="55"/>
      <c r="H32" s="40"/>
      <c r="I32" s="31"/>
      <c r="J32" s="31"/>
    </row>
    <row r="33" spans="1:10" s="23" customFormat="1" ht="12.75" x14ac:dyDescent="0.2">
      <c r="A33" s="22">
        <v>19079</v>
      </c>
      <c r="B33" s="23">
        <v>48251130408</v>
      </c>
      <c r="C33" s="62">
        <v>152</v>
      </c>
      <c r="D33" s="23" t="s">
        <v>564</v>
      </c>
      <c r="E33" s="51">
        <v>7.9000000000000001E-2</v>
      </c>
      <c r="F33" s="48">
        <v>4142</v>
      </c>
      <c r="G33" s="48" t="s">
        <v>496</v>
      </c>
      <c r="H33" s="23" t="s">
        <v>497</v>
      </c>
      <c r="I33" s="31"/>
      <c r="J33" s="31"/>
    </row>
    <row r="34" spans="1:10" s="23" customFormat="1" ht="12.75" x14ac:dyDescent="0.2">
      <c r="A34" s="22">
        <v>19011</v>
      </c>
      <c r="B34" s="23">
        <v>48251130408</v>
      </c>
      <c r="C34" s="62">
        <v>152</v>
      </c>
      <c r="D34" s="23" t="s">
        <v>564</v>
      </c>
      <c r="E34" s="51">
        <v>7.9000000000000001E-2</v>
      </c>
      <c r="F34" s="48">
        <v>4142</v>
      </c>
      <c r="G34" s="48" t="s">
        <v>498</v>
      </c>
      <c r="H34" s="23" t="s">
        <v>499</v>
      </c>
      <c r="I34" s="31"/>
      <c r="J34" s="31"/>
    </row>
    <row r="35" spans="1:10" s="23" customFormat="1" ht="12.75" x14ac:dyDescent="0.2">
      <c r="A35" s="29"/>
      <c r="B35" s="28"/>
      <c r="C35" s="38" t="s">
        <v>500</v>
      </c>
      <c r="E35" s="51"/>
      <c r="F35" s="48"/>
      <c r="G35" s="48"/>
      <c r="I35" s="31"/>
      <c r="J35" s="31"/>
    </row>
    <row r="36" spans="1:10" s="23" customFormat="1" ht="12.75" x14ac:dyDescent="0.2">
      <c r="A36" s="22">
        <v>19020</v>
      </c>
      <c r="B36" s="23">
        <v>48251130304</v>
      </c>
      <c r="C36" s="62">
        <v>152</v>
      </c>
      <c r="D36" s="23" t="s">
        <v>564</v>
      </c>
      <c r="E36" s="51">
        <v>0.16300000000000001</v>
      </c>
      <c r="F36" s="48" t="s">
        <v>481</v>
      </c>
      <c r="G36" s="48" t="s">
        <v>524</v>
      </c>
      <c r="I36" s="31"/>
      <c r="J36" s="31"/>
    </row>
    <row r="37" spans="1:10" s="23" customFormat="1" ht="12.75" x14ac:dyDescent="0.2">
      <c r="A37" s="22"/>
      <c r="C37" s="38" t="s">
        <v>565</v>
      </c>
      <c r="E37" s="51"/>
      <c r="F37" s="48"/>
      <c r="G37" s="48"/>
      <c r="I37" s="31"/>
      <c r="J37" s="31"/>
    </row>
    <row r="38" spans="1:10" s="23" customFormat="1" ht="12.75" x14ac:dyDescent="0.2">
      <c r="A38" s="22"/>
      <c r="C38" s="62"/>
      <c r="E38" s="51"/>
      <c r="F38" s="48"/>
      <c r="G38" s="48"/>
      <c r="I38" s="31"/>
      <c r="J38" s="31"/>
    </row>
    <row r="39" spans="1:10" s="4" customFormat="1" ht="12.75" x14ac:dyDescent="0.2">
      <c r="A39" s="20" t="s">
        <v>35</v>
      </c>
      <c r="C39" s="62"/>
      <c r="D39" s="62"/>
      <c r="E39" s="52"/>
      <c r="F39" s="46"/>
      <c r="G39" s="46"/>
      <c r="I39" s="9"/>
      <c r="J39" s="9"/>
    </row>
    <row r="40" spans="1:10" s="23" customFormat="1" ht="12.75" x14ac:dyDescent="0.2">
      <c r="A40" s="22">
        <v>19052</v>
      </c>
      <c r="B40" s="23">
        <v>48213950800</v>
      </c>
      <c r="C40" s="62">
        <v>153</v>
      </c>
      <c r="E40" s="51">
        <v>0.109</v>
      </c>
      <c r="F40" s="48">
        <v>2696</v>
      </c>
      <c r="G40" s="48" t="s">
        <v>501</v>
      </c>
      <c r="H40" s="23" t="s">
        <v>502</v>
      </c>
      <c r="I40" s="31"/>
      <c r="J40" s="31"/>
    </row>
    <row r="41" spans="1:10" s="23" customFormat="1" ht="12.75" x14ac:dyDescent="0.2">
      <c r="A41" s="22">
        <v>19236</v>
      </c>
      <c r="B41" s="23">
        <v>48213950800</v>
      </c>
      <c r="C41" s="62">
        <v>153</v>
      </c>
      <c r="E41" s="51">
        <v>0.109</v>
      </c>
      <c r="F41" s="48">
        <v>2696</v>
      </c>
      <c r="G41" s="48" t="s">
        <v>503</v>
      </c>
      <c r="H41" s="23" t="s">
        <v>504</v>
      </c>
      <c r="I41" s="31"/>
      <c r="J41" s="31"/>
    </row>
    <row r="42" spans="1:10" s="23" customFormat="1" ht="12.75" x14ac:dyDescent="0.2">
      <c r="A42" s="29"/>
      <c r="B42" s="28"/>
      <c r="C42" s="38" t="s">
        <v>505</v>
      </c>
      <c r="E42" s="51"/>
      <c r="F42" s="48"/>
      <c r="G42" s="48"/>
      <c r="I42" s="31"/>
      <c r="J42" s="31"/>
    </row>
    <row r="43" spans="1:10" s="4" customFormat="1" ht="12.75" x14ac:dyDescent="0.2">
      <c r="A43" s="9"/>
      <c r="C43" s="62"/>
      <c r="E43" s="52"/>
      <c r="F43" s="46"/>
      <c r="G43" s="46"/>
      <c r="I43" s="9"/>
      <c r="J43" s="9"/>
    </row>
    <row r="44" spans="1:10" s="4" customFormat="1" ht="12.75" x14ac:dyDescent="0.2">
      <c r="A44" s="20" t="s">
        <v>40</v>
      </c>
      <c r="C44" s="62"/>
      <c r="E44" s="52"/>
      <c r="F44" s="46"/>
      <c r="G44" s="46"/>
      <c r="I44" s="9"/>
      <c r="J44" s="9"/>
    </row>
    <row r="45" spans="1:10" s="23" customFormat="1" ht="12.75" x14ac:dyDescent="0.2">
      <c r="A45" s="22">
        <v>19085</v>
      </c>
      <c r="B45" s="23">
        <v>48201312600</v>
      </c>
      <c r="C45" s="62">
        <v>163</v>
      </c>
      <c r="E45" s="51">
        <v>0.09</v>
      </c>
      <c r="F45" s="48">
        <v>826</v>
      </c>
      <c r="G45" s="48" t="s">
        <v>481</v>
      </c>
      <c r="I45" s="31"/>
      <c r="J45" s="31"/>
    </row>
    <row r="46" spans="1:10" s="23" customFormat="1" ht="12.75" x14ac:dyDescent="0.2">
      <c r="A46" s="22">
        <v>19296</v>
      </c>
      <c r="B46" s="23">
        <v>48201210100</v>
      </c>
      <c r="C46" s="62">
        <v>163</v>
      </c>
      <c r="E46" s="51">
        <v>0</v>
      </c>
      <c r="F46" s="48">
        <v>5096</v>
      </c>
      <c r="G46" s="48" t="s">
        <v>481</v>
      </c>
      <c r="I46" s="31"/>
      <c r="J46" s="31"/>
    </row>
    <row r="47" spans="1:10" s="23" customFormat="1" ht="7.15" customHeight="1" x14ac:dyDescent="0.2">
      <c r="A47" s="39"/>
      <c r="B47" s="40"/>
      <c r="C47" s="41"/>
      <c r="D47" s="40"/>
      <c r="E47" s="54"/>
      <c r="F47" s="55"/>
      <c r="G47" s="55"/>
      <c r="H47" s="40"/>
      <c r="I47" s="31"/>
      <c r="J47" s="31"/>
    </row>
    <row r="48" spans="1:10" s="23" customFormat="1" ht="12.75" x14ac:dyDescent="0.2">
      <c r="A48" s="22">
        <v>19070</v>
      </c>
      <c r="B48" s="23">
        <v>48201421101</v>
      </c>
      <c r="C48" s="62">
        <v>160</v>
      </c>
      <c r="E48" s="56" t="s">
        <v>481</v>
      </c>
      <c r="F48" s="50" t="s">
        <v>481</v>
      </c>
      <c r="G48" s="50" t="s">
        <v>481</v>
      </c>
      <c r="H48" s="23" t="s">
        <v>537</v>
      </c>
      <c r="I48" s="31"/>
      <c r="J48" s="31"/>
    </row>
    <row r="49" spans="1:77" s="31" customFormat="1" ht="12.75" x14ac:dyDescent="0.2">
      <c r="A49" s="22">
        <v>19307</v>
      </c>
      <c r="B49" s="23">
        <v>48201451402</v>
      </c>
      <c r="C49" s="62">
        <v>160</v>
      </c>
      <c r="D49" s="23"/>
      <c r="E49" s="51">
        <v>0.11799999999999999</v>
      </c>
      <c r="F49" s="48">
        <v>157</v>
      </c>
      <c r="G49" s="48" t="s">
        <v>481</v>
      </c>
      <c r="H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row>
    <row r="50" spans="1:77" s="23" customFormat="1" ht="12.75" x14ac:dyDescent="0.2">
      <c r="A50" s="22">
        <v>19230</v>
      </c>
      <c r="B50" s="23">
        <v>48201432200</v>
      </c>
      <c r="C50" s="62">
        <v>160</v>
      </c>
      <c r="E50" s="51">
        <v>0.125</v>
      </c>
      <c r="F50" s="48">
        <v>619</v>
      </c>
      <c r="G50" s="48" t="s">
        <v>481</v>
      </c>
      <c r="I50" s="31"/>
      <c r="J50" s="31"/>
    </row>
    <row r="51" spans="1:77" s="23" customFormat="1" ht="12.75" x14ac:dyDescent="0.2">
      <c r="A51" s="22">
        <v>19242</v>
      </c>
      <c r="B51" s="23">
        <v>48157670300</v>
      </c>
      <c r="C51" s="62">
        <v>160</v>
      </c>
      <c r="E51" s="51">
        <v>0.155</v>
      </c>
      <c r="F51" s="48">
        <v>3607</v>
      </c>
      <c r="G51" s="48" t="s">
        <v>506</v>
      </c>
      <c r="H51" s="23" t="s">
        <v>507</v>
      </c>
      <c r="I51" s="31"/>
      <c r="J51" s="31"/>
    </row>
    <row r="52" spans="1:77" s="23" customFormat="1" ht="12.75" x14ac:dyDescent="0.2">
      <c r="A52" s="29"/>
      <c r="B52" s="28"/>
      <c r="C52" s="38" t="s">
        <v>538</v>
      </c>
      <c r="E52" s="51"/>
      <c r="F52" s="48"/>
      <c r="G52" s="48"/>
      <c r="I52" s="31"/>
      <c r="J52" s="31"/>
    </row>
    <row r="53" spans="1:77" s="23" customFormat="1" ht="12.75" x14ac:dyDescent="0.2">
      <c r="A53" s="22">
        <v>19245</v>
      </c>
      <c r="B53" s="23">
        <v>48157670300</v>
      </c>
      <c r="C53" s="62">
        <v>160</v>
      </c>
      <c r="E53" s="51">
        <v>0.155</v>
      </c>
      <c r="F53" s="48">
        <v>3607</v>
      </c>
      <c r="G53" s="48" t="s">
        <v>508</v>
      </c>
      <c r="H53" s="23" t="s">
        <v>509</v>
      </c>
      <c r="I53" s="31"/>
      <c r="J53" s="31"/>
    </row>
    <row r="54" spans="1:77" s="23" customFormat="1" ht="12.75" x14ac:dyDescent="0.2">
      <c r="A54" s="29"/>
      <c r="B54" s="28"/>
      <c r="C54" s="38" t="s">
        <v>510</v>
      </c>
      <c r="E54" s="51"/>
      <c r="F54" s="48"/>
      <c r="G54" s="48"/>
      <c r="I54" s="31"/>
      <c r="J54" s="31"/>
    </row>
    <row r="55" spans="1:77" s="23" customFormat="1" ht="12.75" x14ac:dyDescent="0.2">
      <c r="A55" s="24">
        <v>19257</v>
      </c>
      <c r="B55" s="31">
        <v>48157670300</v>
      </c>
      <c r="C55" s="136">
        <v>160</v>
      </c>
      <c r="D55" s="31"/>
      <c r="E55" s="56">
        <v>0.155</v>
      </c>
      <c r="F55" s="50">
        <v>3607</v>
      </c>
      <c r="G55" s="50" t="s">
        <v>511</v>
      </c>
      <c r="H55" s="31" t="s">
        <v>558</v>
      </c>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row>
    <row r="56" spans="1:77" s="23" customFormat="1" ht="12.75" x14ac:dyDescent="0.2">
      <c r="A56" s="29"/>
      <c r="B56" s="28"/>
      <c r="C56" s="44" t="s">
        <v>512</v>
      </c>
      <c r="D56" s="31"/>
      <c r="E56" s="56"/>
      <c r="F56" s="50"/>
      <c r="G56" s="50"/>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row>
    <row r="57" spans="1:77" s="23" customFormat="1" ht="12.75" x14ac:dyDescent="0.2">
      <c r="A57" s="22">
        <v>19327</v>
      </c>
      <c r="B57" s="23">
        <v>48157670602</v>
      </c>
      <c r="C57" s="23">
        <v>160</v>
      </c>
      <c r="E57" s="56">
        <v>0.14199999999999999</v>
      </c>
      <c r="F57" s="50">
        <v>3851</v>
      </c>
      <c r="G57" s="50" t="s">
        <v>534</v>
      </c>
      <c r="I57" s="31"/>
      <c r="J57" s="31"/>
    </row>
    <row r="58" spans="1:77" s="23" customFormat="1" ht="12.75" x14ac:dyDescent="0.2">
      <c r="A58" s="22"/>
      <c r="C58" s="23" t="s">
        <v>539</v>
      </c>
      <c r="E58" s="56"/>
      <c r="F58" s="50"/>
      <c r="G58" s="50"/>
      <c r="I58" s="31"/>
      <c r="J58" s="31"/>
    </row>
    <row r="59" spans="1:77" s="23" customFormat="1" ht="12.75" x14ac:dyDescent="0.2">
      <c r="A59" s="22">
        <v>19109</v>
      </c>
      <c r="B59" s="23">
        <v>48157670602</v>
      </c>
      <c r="C59" s="62">
        <v>160</v>
      </c>
      <c r="E59" s="56">
        <v>0.14199999999999999</v>
      </c>
      <c r="F59" s="50">
        <v>3851</v>
      </c>
      <c r="G59" s="50" t="s">
        <v>535</v>
      </c>
      <c r="I59" s="31"/>
      <c r="J59" s="31"/>
    </row>
    <row r="60" spans="1:77" s="23" customFormat="1" ht="12.75" x14ac:dyDescent="0.2">
      <c r="A60" s="22"/>
      <c r="C60" s="38" t="s">
        <v>538</v>
      </c>
      <c r="E60" s="56"/>
      <c r="F60" s="50"/>
      <c r="G60" s="50"/>
      <c r="I60" s="31"/>
      <c r="J60" s="31"/>
    </row>
    <row r="61" spans="1:77" s="23" customFormat="1" ht="7.15" customHeight="1" x14ac:dyDescent="0.2">
      <c r="A61" s="39"/>
      <c r="B61" s="40"/>
      <c r="C61" s="41"/>
      <c r="D61" s="40"/>
      <c r="E61" s="54"/>
      <c r="F61" s="55"/>
      <c r="G61" s="55"/>
      <c r="H61" s="40"/>
      <c r="I61" s="31"/>
      <c r="J61" s="31"/>
    </row>
    <row r="62" spans="1:77" s="23" customFormat="1" ht="7.15" customHeight="1" x14ac:dyDescent="0.2">
      <c r="A62" s="39"/>
      <c r="B62" s="40"/>
      <c r="C62" s="41"/>
      <c r="D62" s="40"/>
      <c r="E62" s="54"/>
      <c r="F62" s="55"/>
      <c r="G62" s="55"/>
      <c r="H62" s="40"/>
      <c r="I62" s="31"/>
      <c r="J62" s="31"/>
    </row>
    <row r="63" spans="1:77" s="23" customFormat="1" ht="12.75" x14ac:dyDescent="0.2">
      <c r="A63" s="22">
        <v>19286</v>
      </c>
      <c r="B63" s="23">
        <v>48201532300</v>
      </c>
      <c r="C63" s="62">
        <v>158</v>
      </c>
      <c r="E63" s="51">
        <v>0.14399999999999999</v>
      </c>
      <c r="F63" s="48">
        <v>194</v>
      </c>
      <c r="G63" s="48" t="s">
        <v>481</v>
      </c>
      <c r="I63" s="31"/>
      <c r="J63" s="31"/>
    </row>
    <row r="64" spans="1:77" s="23" customFormat="1" ht="12.75" x14ac:dyDescent="0.2">
      <c r="A64" s="24">
        <v>19187</v>
      </c>
      <c r="B64" s="23">
        <v>48201333901</v>
      </c>
      <c r="C64" s="62">
        <v>158</v>
      </c>
      <c r="E64" s="51">
        <v>9.1999999999999998E-2</v>
      </c>
      <c r="F64" s="48">
        <v>3044</v>
      </c>
      <c r="G64" s="48" t="s">
        <v>481</v>
      </c>
      <c r="I64" s="31"/>
      <c r="J64" s="31"/>
    </row>
    <row r="65" spans="1:10" s="23" customFormat="1" ht="12.75" x14ac:dyDescent="0.2">
      <c r="A65" s="22">
        <v>19146</v>
      </c>
      <c r="B65" s="23">
        <v>48201310500</v>
      </c>
      <c r="C65" s="62">
        <v>158</v>
      </c>
      <c r="D65" s="23" t="s">
        <v>579</v>
      </c>
      <c r="E65" s="51">
        <v>0.38800000000000001</v>
      </c>
      <c r="F65" s="48" t="s">
        <v>481</v>
      </c>
      <c r="G65" s="48" t="s">
        <v>583</v>
      </c>
      <c r="H65" s="23" t="s">
        <v>585</v>
      </c>
      <c r="I65" s="31"/>
      <c r="J65" s="31"/>
    </row>
    <row r="66" spans="1:10" s="23" customFormat="1" ht="12.75" x14ac:dyDescent="0.2">
      <c r="A66" s="22"/>
      <c r="C66" s="38" t="s">
        <v>584</v>
      </c>
      <c r="E66" s="51"/>
      <c r="F66" s="48"/>
      <c r="G66" s="48"/>
      <c r="I66" s="31"/>
      <c r="J66" s="31"/>
    </row>
    <row r="67" spans="1:10" s="23" customFormat="1" ht="12.75" x14ac:dyDescent="0.2">
      <c r="A67" s="22">
        <v>19047</v>
      </c>
      <c r="B67" s="23">
        <v>48201533000</v>
      </c>
      <c r="C67" s="62">
        <v>158</v>
      </c>
      <c r="D67" s="23" t="s">
        <v>564</v>
      </c>
      <c r="E67" s="56">
        <v>0.438</v>
      </c>
      <c r="F67" s="50" t="s">
        <v>481</v>
      </c>
      <c r="G67" s="50" t="s">
        <v>580</v>
      </c>
      <c r="H67" s="23" t="s">
        <v>582</v>
      </c>
      <c r="I67" s="31"/>
      <c r="J67" s="31"/>
    </row>
    <row r="68" spans="1:10" s="23" customFormat="1" ht="12.75" x14ac:dyDescent="0.2">
      <c r="A68" s="22"/>
      <c r="C68" s="38" t="s">
        <v>581</v>
      </c>
      <c r="E68" s="56"/>
      <c r="F68" s="50"/>
      <c r="G68" s="50"/>
      <c r="I68" s="31"/>
      <c r="J68" s="31"/>
    </row>
    <row r="69" spans="1:10" s="23" customFormat="1" ht="12.75" x14ac:dyDescent="0.2">
      <c r="A69" s="22"/>
      <c r="C69" s="62"/>
      <c r="E69" s="56"/>
      <c r="F69" s="50"/>
      <c r="G69" s="50"/>
      <c r="I69" s="31"/>
      <c r="J69" s="31"/>
    </row>
    <row r="70" spans="1:10" s="4" customFormat="1" ht="12.75" x14ac:dyDescent="0.2">
      <c r="A70" s="20" t="s">
        <v>42</v>
      </c>
      <c r="C70" s="62"/>
      <c r="D70" s="62"/>
      <c r="E70" s="52"/>
      <c r="F70" s="46"/>
      <c r="G70" s="46"/>
      <c r="I70" s="9"/>
      <c r="J70" s="9"/>
    </row>
    <row r="71" spans="1:10" s="23" customFormat="1" ht="12.75" x14ac:dyDescent="0.2">
      <c r="A71" s="22">
        <v>19295</v>
      </c>
      <c r="B71" s="23">
        <v>48453000307</v>
      </c>
      <c r="C71" s="62">
        <v>158</v>
      </c>
      <c r="E71" s="51">
        <v>0.105</v>
      </c>
      <c r="F71" s="48" t="s">
        <v>481</v>
      </c>
      <c r="G71" s="48" t="s">
        <v>481</v>
      </c>
      <c r="I71" s="31"/>
      <c r="J71" s="31"/>
    </row>
    <row r="72" spans="1:10" s="23" customFormat="1" ht="12.75" x14ac:dyDescent="0.2">
      <c r="A72" s="22">
        <v>19053</v>
      </c>
      <c r="B72" s="23">
        <v>48453001845</v>
      </c>
      <c r="C72" s="62">
        <v>158</v>
      </c>
      <c r="D72" s="62"/>
      <c r="E72" s="51">
        <v>0.16300000000000001</v>
      </c>
      <c r="F72" s="48" t="s">
        <v>481</v>
      </c>
      <c r="G72" s="48" t="s">
        <v>481</v>
      </c>
      <c r="I72" s="31"/>
      <c r="J72" s="31"/>
    </row>
    <row r="74" spans="1:10" x14ac:dyDescent="0.25">
      <c r="A74" s="20" t="s">
        <v>43</v>
      </c>
    </row>
    <row r="75" spans="1:10" x14ac:dyDescent="0.25">
      <c r="A75" s="45">
        <v>19238</v>
      </c>
      <c r="B75">
        <v>48395960300</v>
      </c>
      <c r="C75">
        <v>150</v>
      </c>
      <c r="E75" s="47">
        <v>12.5</v>
      </c>
      <c r="F75" s="47">
        <v>3080</v>
      </c>
      <c r="G75" s="53" t="s">
        <v>481</v>
      </c>
    </row>
    <row r="76" spans="1:10" x14ac:dyDescent="0.25">
      <c r="A76" s="45">
        <v>19237</v>
      </c>
      <c r="B76">
        <v>48099010400</v>
      </c>
      <c r="C76">
        <v>150</v>
      </c>
      <c r="E76" s="47">
        <v>10.7</v>
      </c>
      <c r="F76" s="47">
        <v>3627</v>
      </c>
      <c r="G76" s="53" t="s">
        <v>481</v>
      </c>
    </row>
    <row r="78" spans="1:10" s="4" customFormat="1" ht="12.75" x14ac:dyDescent="0.2">
      <c r="A78" s="20" t="s">
        <v>44</v>
      </c>
      <c r="C78" s="62"/>
      <c r="E78" s="52"/>
      <c r="F78" s="46"/>
      <c r="G78" s="46"/>
      <c r="I78" s="9"/>
      <c r="J78" s="9"/>
    </row>
    <row r="79" spans="1:10" s="23" customFormat="1" ht="12.75" x14ac:dyDescent="0.2">
      <c r="A79" s="22">
        <v>19166</v>
      </c>
      <c r="B79" s="23">
        <v>48027023108</v>
      </c>
      <c r="C79" s="62">
        <v>155</v>
      </c>
      <c r="E79" s="51">
        <v>0.114</v>
      </c>
      <c r="F79" s="48">
        <v>198</v>
      </c>
      <c r="G79" s="48" t="s">
        <v>481</v>
      </c>
      <c r="I79" s="31"/>
      <c r="J79" s="31"/>
    </row>
    <row r="80" spans="1:10" s="23" customFormat="1" ht="12.75" x14ac:dyDescent="0.2">
      <c r="A80" s="22">
        <v>19063</v>
      </c>
      <c r="B80" s="23">
        <v>48309002503</v>
      </c>
      <c r="C80" s="62">
        <v>155</v>
      </c>
      <c r="E80" s="51">
        <v>3.7999999999999999E-2</v>
      </c>
      <c r="F80" s="48">
        <v>2112</v>
      </c>
      <c r="G80" s="48" t="s">
        <v>481</v>
      </c>
      <c r="I80" s="31"/>
      <c r="J80" s="31"/>
    </row>
    <row r="81" spans="1:10" s="23" customFormat="1" ht="12.75" x14ac:dyDescent="0.2">
      <c r="A81" s="22">
        <v>19148</v>
      </c>
      <c r="B81" s="23">
        <v>48309003000</v>
      </c>
      <c r="C81" s="62">
        <v>155</v>
      </c>
      <c r="E81" s="51">
        <v>0.161</v>
      </c>
      <c r="F81" s="48" t="s">
        <v>481</v>
      </c>
      <c r="G81" s="48" t="s">
        <v>481</v>
      </c>
      <c r="I81" s="31"/>
      <c r="J81" s="31"/>
    </row>
    <row r="82" spans="1:10" s="23" customFormat="1" ht="12.75" x14ac:dyDescent="0.2">
      <c r="A82" s="25"/>
      <c r="C82" s="62"/>
      <c r="E82" s="56"/>
      <c r="F82" s="50"/>
      <c r="G82" s="50"/>
      <c r="I82" s="31"/>
      <c r="J82" s="31"/>
    </row>
    <row r="83" spans="1:10" s="4" customFormat="1" ht="12.75" x14ac:dyDescent="0.2">
      <c r="A83" s="20" t="s">
        <v>45</v>
      </c>
      <c r="C83" s="62"/>
      <c r="E83" s="52"/>
      <c r="F83" s="46"/>
      <c r="G83" s="46"/>
      <c r="I83" s="9"/>
      <c r="J83" s="9"/>
    </row>
    <row r="84" spans="1:10" s="23" customFormat="1" ht="12.75" x14ac:dyDescent="0.2">
      <c r="A84" s="22">
        <v>19304</v>
      </c>
      <c r="B84" s="23">
        <v>48091310606</v>
      </c>
      <c r="C84" s="62">
        <v>153</v>
      </c>
      <c r="E84" s="51">
        <v>0.11899999999999999</v>
      </c>
      <c r="F84" s="48">
        <v>1588</v>
      </c>
      <c r="G84" s="48" t="s">
        <v>481</v>
      </c>
      <c r="I84" s="31"/>
      <c r="J84" s="31"/>
    </row>
    <row r="85" spans="1:10" s="23" customFormat="1" ht="12.75" x14ac:dyDescent="0.2">
      <c r="A85" s="22">
        <v>19030</v>
      </c>
      <c r="B85" s="23">
        <v>48265960100</v>
      </c>
      <c r="C85" s="62">
        <v>153</v>
      </c>
      <c r="E85" s="51">
        <v>0.14799999999999999</v>
      </c>
      <c r="F85" s="48">
        <v>2262</v>
      </c>
      <c r="G85" s="48" t="s">
        <v>481</v>
      </c>
      <c r="I85" s="31"/>
      <c r="J85" s="31"/>
    </row>
    <row r="87" spans="1:10" s="4" customFormat="1" ht="12.75" x14ac:dyDescent="0.2">
      <c r="A87" s="20" t="s">
        <v>46</v>
      </c>
      <c r="C87" s="62"/>
      <c r="E87" s="52"/>
      <c r="F87" s="46"/>
      <c r="G87" s="46"/>
      <c r="I87" s="9"/>
      <c r="J87" s="9"/>
    </row>
    <row r="88" spans="1:10" s="23" customFormat="1" ht="12.75" x14ac:dyDescent="0.2">
      <c r="A88" s="22">
        <v>19136</v>
      </c>
      <c r="B88" s="23">
        <v>48029190603</v>
      </c>
      <c r="C88" s="62">
        <v>157</v>
      </c>
      <c r="E88" s="51">
        <v>0.224</v>
      </c>
      <c r="F88" s="48" t="s">
        <v>481</v>
      </c>
      <c r="G88" s="48" t="s">
        <v>513</v>
      </c>
      <c r="H88" s="23" t="s">
        <v>514</v>
      </c>
      <c r="I88" s="31"/>
      <c r="J88" s="31"/>
    </row>
    <row r="89" spans="1:10" s="23" customFormat="1" ht="12.75" x14ac:dyDescent="0.2">
      <c r="A89" s="29"/>
      <c r="B89" s="28"/>
      <c r="C89" s="38" t="s">
        <v>515</v>
      </c>
      <c r="E89" s="51"/>
      <c r="F89" s="48"/>
      <c r="G89" s="48"/>
      <c r="I89" s="31"/>
      <c r="J89" s="31"/>
    </row>
    <row r="90" spans="1:10" s="23" customFormat="1" ht="12.75" x14ac:dyDescent="0.2">
      <c r="A90" s="22">
        <v>19134</v>
      </c>
      <c r="B90" s="23">
        <v>48029150501</v>
      </c>
      <c r="C90" s="62">
        <v>157</v>
      </c>
      <c r="E90" s="51">
        <v>0.27500000000000002</v>
      </c>
      <c r="F90" s="48" t="s">
        <v>481</v>
      </c>
      <c r="G90" s="48" t="s">
        <v>516</v>
      </c>
      <c r="H90" s="23" t="s">
        <v>517</v>
      </c>
      <c r="I90" s="31"/>
      <c r="J90" s="31"/>
    </row>
    <row r="91" spans="1:10" s="23" customFormat="1" ht="12.75" x14ac:dyDescent="0.2">
      <c r="A91" s="29"/>
      <c r="B91" s="28"/>
      <c r="C91" s="38" t="s">
        <v>518</v>
      </c>
      <c r="E91" s="51"/>
      <c r="F91" s="48"/>
      <c r="G91" s="48"/>
      <c r="I91" s="31"/>
      <c r="J91" s="31"/>
    </row>
    <row r="92" spans="1:10" s="23" customFormat="1" ht="7.15" customHeight="1" x14ac:dyDescent="0.2">
      <c r="A92" s="39"/>
      <c r="B92" s="40"/>
      <c r="C92" s="41"/>
      <c r="D92" s="40"/>
      <c r="E92" s="54"/>
      <c r="F92" s="55"/>
      <c r="G92" s="55"/>
      <c r="H92" s="40"/>
      <c r="I92" s="31"/>
      <c r="J92" s="31"/>
    </row>
    <row r="93" spans="1:10" s="23" customFormat="1" ht="12.75" x14ac:dyDescent="0.2">
      <c r="A93" s="22">
        <v>19139</v>
      </c>
      <c r="B93" s="23">
        <v>48029181403</v>
      </c>
      <c r="C93" s="62">
        <v>152</v>
      </c>
      <c r="E93" s="51">
        <v>4.9000000000000002E-2</v>
      </c>
      <c r="F93" s="48">
        <v>106</v>
      </c>
      <c r="G93" s="48" t="s">
        <v>481</v>
      </c>
      <c r="H93" s="23" t="s">
        <v>481</v>
      </c>
      <c r="I93" s="31"/>
      <c r="J93" s="31"/>
    </row>
    <row r="94" spans="1:10" s="23" customFormat="1" ht="12.75" x14ac:dyDescent="0.2">
      <c r="A94" s="22">
        <v>19039</v>
      </c>
      <c r="B94" s="23">
        <v>48029121206</v>
      </c>
      <c r="C94" s="62">
        <v>152</v>
      </c>
      <c r="E94" s="51">
        <v>6.6000000000000003E-2</v>
      </c>
      <c r="F94" s="48">
        <v>1059</v>
      </c>
      <c r="G94" s="48" t="s">
        <v>519</v>
      </c>
      <c r="H94" s="23" t="s">
        <v>520</v>
      </c>
      <c r="I94" s="31"/>
      <c r="J94" s="31"/>
    </row>
    <row r="95" spans="1:10" s="23" customFormat="1" ht="12.75" x14ac:dyDescent="0.2">
      <c r="A95" s="22">
        <v>19062</v>
      </c>
      <c r="B95" s="23">
        <v>48029121206</v>
      </c>
      <c r="C95" s="62">
        <v>152</v>
      </c>
      <c r="E95" s="51">
        <v>6.6000000000000003E-2</v>
      </c>
      <c r="F95" s="48">
        <v>1059</v>
      </c>
      <c r="G95" s="48" t="s">
        <v>521</v>
      </c>
      <c r="H95" s="23" t="s">
        <v>559</v>
      </c>
      <c r="I95" s="31"/>
      <c r="J95" s="31"/>
    </row>
    <row r="96" spans="1:10" s="23" customFormat="1" ht="12.75" x14ac:dyDescent="0.2">
      <c r="A96" s="29"/>
      <c r="B96" s="28"/>
      <c r="C96" s="38" t="s">
        <v>522</v>
      </c>
      <c r="E96" s="51"/>
      <c r="F96" s="48"/>
      <c r="G96" s="48"/>
      <c r="I96" s="31"/>
      <c r="J96" s="31"/>
    </row>
    <row r="97" spans="1:10" s="23" customFormat="1" ht="7.15" customHeight="1" x14ac:dyDescent="0.2">
      <c r="A97" s="39"/>
      <c r="B97" s="40"/>
      <c r="C97" s="41"/>
      <c r="D97" s="40"/>
      <c r="E97" s="54"/>
      <c r="F97" s="55"/>
      <c r="G97" s="55"/>
      <c r="H97" s="40"/>
      <c r="I97" s="31"/>
      <c r="J97" s="31"/>
    </row>
    <row r="98" spans="1:10" s="23" customFormat="1" ht="12.75" x14ac:dyDescent="0.2">
      <c r="A98" s="24">
        <v>19003</v>
      </c>
      <c r="B98" s="23">
        <v>48029140400</v>
      </c>
      <c r="C98" s="38">
        <v>141</v>
      </c>
      <c r="E98" s="51">
        <v>0.187</v>
      </c>
      <c r="F98" s="48" t="s">
        <v>481</v>
      </c>
      <c r="G98" s="48" t="s">
        <v>536</v>
      </c>
      <c r="H98" s="23" t="s">
        <v>540</v>
      </c>
      <c r="I98" s="31"/>
      <c r="J98" s="31"/>
    </row>
    <row r="99" spans="1:10" s="23" customFormat="1" ht="12.75" x14ac:dyDescent="0.2">
      <c r="A99" s="29"/>
      <c r="B99" s="28"/>
      <c r="C99" s="38" t="s">
        <v>541</v>
      </c>
      <c r="E99" s="51"/>
      <c r="F99" s="48"/>
      <c r="G99" s="48"/>
      <c r="I99" s="31"/>
      <c r="J99" s="31"/>
    </row>
    <row r="101" spans="1:10" s="4" customFormat="1" ht="12.75" x14ac:dyDescent="0.2">
      <c r="A101" s="20" t="s">
        <v>50</v>
      </c>
      <c r="C101" s="62"/>
      <c r="E101" s="52"/>
      <c r="F101" s="46"/>
      <c r="G101" s="46"/>
      <c r="I101" s="9"/>
      <c r="J101" s="9"/>
    </row>
    <row r="102" spans="1:10" s="23" customFormat="1" ht="12.75" x14ac:dyDescent="0.2">
      <c r="A102" s="22">
        <v>19330</v>
      </c>
      <c r="B102" s="23">
        <v>48215020904</v>
      </c>
      <c r="C102" s="62">
        <v>160</v>
      </c>
      <c r="D102" s="23" t="s">
        <v>61</v>
      </c>
      <c r="E102" s="51">
        <v>0.29599999999999999</v>
      </c>
      <c r="F102" s="48">
        <v>1333</v>
      </c>
      <c r="G102" s="48" t="s">
        <v>524</v>
      </c>
      <c r="H102" s="23" t="s">
        <v>525</v>
      </c>
      <c r="I102" s="31"/>
      <c r="J102" s="31"/>
    </row>
    <row r="103" spans="1:10" s="4" customFormat="1" ht="12.75" x14ac:dyDescent="0.2">
      <c r="A103" s="20"/>
      <c r="C103" s="38" t="s">
        <v>526</v>
      </c>
      <c r="E103" s="52"/>
      <c r="F103" s="46"/>
      <c r="G103" s="46"/>
      <c r="I103" s="9"/>
      <c r="J103" s="9"/>
    </row>
    <row r="104" spans="1:10" s="23" customFormat="1" ht="12.75" x14ac:dyDescent="0.2">
      <c r="A104" s="22">
        <v>19064</v>
      </c>
      <c r="B104" s="23">
        <v>48215020904</v>
      </c>
      <c r="C104" s="62">
        <v>160</v>
      </c>
      <c r="D104" s="23" t="s">
        <v>64</v>
      </c>
      <c r="E104" s="51">
        <v>0.29599999999999999</v>
      </c>
      <c r="F104" s="48">
        <v>1333</v>
      </c>
      <c r="G104" s="48" t="s">
        <v>527</v>
      </c>
      <c r="H104" s="23" t="s">
        <v>528</v>
      </c>
      <c r="I104" s="31"/>
      <c r="J104" s="31"/>
    </row>
    <row r="105" spans="1:10" s="23" customFormat="1" ht="12.75" x14ac:dyDescent="0.2">
      <c r="A105" s="22">
        <v>19273</v>
      </c>
      <c r="B105" s="23">
        <v>48215020904</v>
      </c>
      <c r="C105" s="62">
        <v>160</v>
      </c>
      <c r="D105" s="23" t="s">
        <v>64</v>
      </c>
      <c r="E105" s="51">
        <v>0.29599999999999999</v>
      </c>
      <c r="F105" s="48">
        <v>1333</v>
      </c>
      <c r="G105" s="48" t="s">
        <v>556</v>
      </c>
      <c r="H105" s="23" t="s">
        <v>523</v>
      </c>
      <c r="I105" s="31"/>
      <c r="J105" s="31"/>
    </row>
    <row r="106" spans="1:10" s="23" customFormat="1" ht="12.75" x14ac:dyDescent="0.2">
      <c r="A106" s="22">
        <v>19331</v>
      </c>
      <c r="B106" s="23">
        <v>48215020904</v>
      </c>
      <c r="C106" s="62">
        <v>160</v>
      </c>
      <c r="D106" s="23" t="s">
        <v>64</v>
      </c>
      <c r="E106" s="51">
        <v>0.29599999999999999</v>
      </c>
      <c r="F106" s="48">
        <v>1333</v>
      </c>
      <c r="G106" s="48" t="s">
        <v>529</v>
      </c>
      <c r="H106" s="23" t="s">
        <v>560</v>
      </c>
      <c r="I106" s="31"/>
      <c r="J106" s="31"/>
    </row>
    <row r="107" spans="1:10" x14ac:dyDescent="0.25">
      <c r="C107" s="45" t="s">
        <v>530</v>
      </c>
    </row>
    <row r="109" spans="1:10" s="4" customFormat="1" ht="12.75" x14ac:dyDescent="0.2">
      <c r="A109" s="20" t="s">
        <v>54</v>
      </c>
      <c r="C109" s="62"/>
      <c r="D109" s="62"/>
      <c r="E109" s="52"/>
      <c r="F109" s="46"/>
      <c r="G109" s="46"/>
      <c r="I109" s="9"/>
      <c r="J109" s="9"/>
    </row>
    <row r="110" spans="1:10" s="23" customFormat="1" ht="12.75" x14ac:dyDescent="0.2">
      <c r="A110" s="22">
        <v>19120</v>
      </c>
      <c r="B110" s="23">
        <v>48141010341</v>
      </c>
      <c r="C110" s="62">
        <v>122</v>
      </c>
      <c r="E110" s="51">
        <v>9.5000000000000001E-2</v>
      </c>
      <c r="F110" s="48">
        <v>884</v>
      </c>
      <c r="G110" s="48" t="s">
        <v>481</v>
      </c>
      <c r="I110" s="31"/>
      <c r="J110" s="31"/>
    </row>
    <row r="111" spans="1:10" s="23" customFormat="1" ht="12.75" x14ac:dyDescent="0.2">
      <c r="A111" s="22">
        <v>19114</v>
      </c>
      <c r="B111" s="23">
        <v>48141010338</v>
      </c>
      <c r="C111" s="62">
        <v>122</v>
      </c>
      <c r="E111" s="51">
        <v>0.14899999999999999</v>
      </c>
      <c r="F111" s="48">
        <v>4568</v>
      </c>
      <c r="G111" s="48" t="s">
        <v>481</v>
      </c>
      <c r="I111" s="31"/>
      <c r="J111" s="3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Submissions</vt:lpstr>
      <vt:lpstr>Tie-Breakers</vt:lpstr>
      <vt:lpstr>Sheet1</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Awards and Waiting List July 31</dc:title>
  <dc:subject>2018 Competitive HTC Pre-Application Submissions</dc:subject>
  <dc:creator>TDHCA</dc:creator>
  <cp:keywords>2019 9HTC multifamily awards and waiting list</cp:keywords>
  <dc:description>2018 Competitive HTC Pre-Application Submissions received at jotform.com 1515539489</dc:description>
  <cp:lastModifiedBy>Jason Burr</cp:lastModifiedBy>
  <cp:lastPrinted>2019-07-30T15:50:58Z</cp:lastPrinted>
  <dcterms:created xsi:type="dcterms:W3CDTF">2018-01-09T23:11:29Z</dcterms:created>
  <dcterms:modified xsi:type="dcterms:W3CDTF">2019-07-31T20:05:19Z</dcterms:modified>
  <cp:category>2019 9HTC</cp:category>
</cp:coreProperties>
</file>