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4670" yWindow="15" windowWidth="14145" windowHeight="12105"/>
  </bookViews>
  <sheets>
    <sheet name="Submissions" sheetId="1" r:id="rId1"/>
  </sheets>
  <definedNames>
    <definedName name="_xlnm.Print_Titles" localSheetId="0">Submissions!$11:$11</definedName>
  </definedNames>
  <calcPr calcId="125725" concurrentCalc="0"/>
</workbook>
</file>

<file path=xl/calcChain.xml><?xml version="1.0" encoding="utf-8"?>
<calcChain xmlns="http://schemas.openxmlformats.org/spreadsheetml/2006/main">
  <c r="C167" i="1"/>
  <c r="C166"/>
  <c r="Q63"/>
  <c r="C148"/>
  <c r="C164"/>
  <c r="C63"/>
  <c r="Q148"/>
  <c r="C163"/>
  <c r="Q132"/>
  <c r="Q68"/>
  <c r="Q144"/>
  <c r="Q161"/>
  <c r="Q156"/>
  <c r="Q152"/>
  <c r="Q124"/>
  <c r="Q114"/>
  <c r="Q110"/>
  <c r="Q106"/>
  <c r="Q95"/>
  <c r="Q85"/>
  <c r="Q81"/>
  <c r="Q77"/>
  <c r="Q29"/>
  <c r="Q47"/>
  <c r="Q118"/>
  <c r="Q51"/>
  <c r="Q38"/>
  <c r="Q136"/>
  <c r="Q128"/>
  <c r="Q100"/>
  <c r="Q73"/>
  <c r="Q42"/>
  <c r="Q34"/>
  <c r="C165"/>
</calcChain>
</file>

<file path=xl/sharedStrings.xml><?xml version="1.0" encoding="utf-8"?>
<sst xmlns="http://schemas.openxmlformats.org/spreadsheetml/2006/main" count="989" uniqueCount="351">
  <si>
    <t>Application Number</t>
  </si>
  <si>
    <t>City</t>
  </si>
  <si>
    <t>County</t>
  </si>
  <si>
    <t>Region</t>
  </si>
  <si>
    <t>Total Units</t>
  </si>
  <si>
    <t>Dallas</t>
  </si>
  <si>
    <t>Elderly Limitation</t>
  </si>
  <si>
    <t>Harris</t>
  </si>
  <si>
    <t>Urban</t>
  </si>
  <si>
    <t>Houston</t>
  </si>
  <si>
    <t>General</t>
  </si>
  <si>
    <t>Brownsville</t>
  </si>
  <si>
    <t>Cameron</t>
  </si>
  <si>
    <t>Austin</t>
  </si>
  <si>
    <t>Elderly Preference</t>
  </si>
  <si>
    <t>Walker</t>
  </si>
  <si>
    <t>Rural</t>
  </si>
  <si>
    <t>Johnson</t>
  </si>
  <si>
    <t>Fort Worth</t>
  </si>
  <si>
    <t>Tarrant</t>
  </si>
  <si>
    <t>Beaumont</t>
  </si>
  <si>
    <t>Jefferson</t>
  </si>
  <si>
    <t>Collin</t>
  </si>
  <si>
    <t>Arlington</t>
  </si>
  <si>
    <t>Wichita</t>
  </si>
  <si>
    <t>San Antonio</t>
  </si>
  <si>
    <t>Bexar</t>
  </si>
  <si>
    <t>Denton</t>
  </si>
  <si>
    <t>Cedar Ridge Apartments</t>
  </si>
  <si>
    <t>1907 N Winfree St.</t>
  </si>
  <si>
    <t>Dayton</t>
  </si>
  <si>
    <t>Liberty</t>
  </si>
  <si>
    <t>Fort Bend</t>
  </si>
  <si>
    <t>Hays</t>
  </si>
  <si>
    <t>Angelina</t>
  </si>
  <si>
    <t>Williamson</t>
  </si>
  <si>
    <t>Round Rock</t>
  </si>
  <si>
    <t>Pflugerville</t>
  </si>
  <si>
    <t>Travis</t>
  </si>
  <si>
    <t>Hidalgo</t>
  </si>
  <si>
    <t>McKinney</t>
  </si>
  <si>
    <t>Whitehouse</t>
  </si>
  <si>
    <t>Smith</t>
  </si>
  <si>
    <t>Pathways at Goodrich Place</t>
  </si>
  <si>
    <t>2126 Goodrich Avenue</t>
  </si>
  <si>
    <t>Mansfield</t>
  </si>
  <si>
    <t>Pioneer Place</t>
  </si>
  <si>
    <t>Vista Bella</t>
  </si>
  <si>
    <t>Lago Vista</t>
  </si>
  <si>
    <t>Bell</t>
  </si>
  <si>
    <t>Decatur</t>
  </si>
  <si>
    <t>Wise</t>
  </si>
  <si>
    <t>Harlingen</t>
  </si>
  <si>
    <t>San Angelo</t>
  </si>
  <si>
    <t>Tom Green</t>
  </si>
  <si>
    <t>Alvarado Senior Apartments</t>
  </si>
  <si>
    <t>1035 N. Cummings</t>
  </si>
  <si>
    <t>Alvarado</t>
  </si>
  <si>
    <t>Boerne</t>
  </si>
  <si>
    <t>Kendall</t>
  </si>
  <si>
    <t>McGregor Senior Apartments</t>
  </si>
  <si>
    <t>1007 S. Madison</t>
  </si>
  <si>
    <t>McGregor</t>
  </si>
  <si>
    <t>McLennan</t>
  </si>
  <si>
    <t>The Terraces at Arboretum</t>
  </si>
  <si>
    <t>Merritt McGowan Manor</t>
  </si>
  <si>
    <t>Killeen</t>
  </si>
  <si>
    <t>El Paso</t>
  </si>
  <si>
    <t>Longview</t>
  </si>
  <si>
    <t>Gregg</t>
  </si>
  <si>
    <t>Alton Plaza</t>
  </si>
  <si>
    <t>202 E Whaley St</t>
  </si>
  <si>
    <t>Westwind of Lamesa</t>
  </si>
  <si>
    <t>Lamesa</t>
  </si>
  <si>
    <t>Dawson</t>
  </si>
  <si>
    <t>Westwind of Killeen</t>
  </si>
  <si>
    <t>Blue Flame</t>
  </si>
  <si>
    <t>Lindale</t>
  </si>
  <si>
    <t>Orange Grove</t>
  </si>
  <si>
    <t>Jim Wells</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</si>
  <si>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</si>
  <si>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</si>
  <si>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</si>
  <si>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</si>
  <si>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</si>
  <si>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</si>
  <si>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</si>
  <si>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</si>
  <si>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</si>
  <si>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</si>
  <si>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</si>
  <si>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Corpus Christi</t>
  </si>
  <si>
    <t>Nueces</t>
  </si>
  <si>
    <t>Legacy Trails of Decatur</t>
  </si>
  <si>
    <t>East of Buchanan on FM 51</t>
  </si>
  <si>
    <t>Golden Trails</t>
  </si>
  <si>
    <t>Melodie Dr</t>
  </si>
  <si>
    <t>West</t>
  </si>
  <si>
    <t>Forest Trails</t>
  </si>
  <si>
    <t>West side of FM 849, S of Perryman Rd</t>
  </si>
  <si>
    <t>Oak Trails</t>
  </si>
  <si>
    <t>N side of Baker St, E of Rust St</t>
  </si>
  <si>
    <t>The Residence at Arbor Grove</t>
  </si>
  <si>
    <t>Aria Grand</t>
  </si>
  <si>
    <t>SWC Woodland Ave and IH 35</t>
  </si>
  <si>
    <t>The Residence at Lamar</t>
  </si>
  <si>
    <t>Wichita Falls</t>
  </si>
  <si>
    <t>Edgewood Place</t>
  </si>
  <si>
    <t>Wolfforth</t>
  </si>
  <si>
    <t>Baxter Lofts</t>
  </si>
  <si>
    <t>5409 Lipes Blvd.</t>
  </si>
  <si>
    <t>Western Springs Apartments</t>
  </si>
  <si>
    <t>Dripping Springs</t>
  </si>
  <si>
    <t>Mistletoe Station</t>
  </si>
  <si>
    <t>Cascade Villas</t>
  </si>
  <si>
    <t>4810 and 4822 Fairway Blvd.</t>
  </si>
  <si>
    <t>Samuel Place Apartments</t>
  </si>
  <si>
    <t>Stonebrook Senior Residences</t>
  </si>
  <si>
    <t>SEQ Kurland and IH 45</t>
  </si>
  <si>
    <t>Abbington Ranch</t>
  </si>
  <si>
    <t>Castroville</t>
  </si>
  <si>
    <t>Medina</t>
  </si>
  <si>
    <t>Rio Lofts</t>
  </si>
  <si>
    <t>Secretariat Apartments</t>
  </si>
  <si>
    <t>East Meadows Phase II</t>
  </si>
  <si>
    <t>1223 North Walters</t>
  </si>
  <si>
    <t>The Post Oak</t>
  </si>
  <si>
    <t>Edna</t>
  </si>
  <si>
    <t>Jackson</t>
  </si>
  <si>
    <t>Oasis on Ella</t>
  </si>
  <si>
    <t>Waverly Village</t>
  </si>
  <si>
    <t>New Waverly</t>
  </si>
  <si>
    <t>Old Dowlen Cottages</t>
  </si>
  <si>
    <t>Villas at Sandstone</t>
  </si>
  <si>
    <t>Mueller Apartments</t>
  </si>
  <si>
    <t>EaDo Lofts</t>
  </si>
  <si>
    <t>SWC of Coyle St. and Napoleon St.</t>
  </si>
  <si>
    <t>The Residence at Wolfforth</t>
  </si>
  <si>
    <t>S side of Main St, E of Dowden Rd</t>
  </si>
  <si>
    <t>Palladium Fort Worth</t>
  </si>
  <si>
    <t>The Vineyard on Lancaster</t>
  </si>
  <si>
    <t>1413 East Lancaster Avenue</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</si>
  <si>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</si>
  <si>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</si>
  <si>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</si>
  <si>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</si>
  <si>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</si>
  <si>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</si>
  <si>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</si>
  <si>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</si>
  <si>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</si>
  <si>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</si>
  <si>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</si>
  <si>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</si>
  <si>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</si>
  <si>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</si>
  <si>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</si>
  <si>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</si>
  <si>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</si>
  <si>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Plateau Ridge Apartments</t>
  </si>
  <si>
    <t>Cleburne</t>
  </si>
  <si>
    <t>Holly Oak Seniors</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</si>
  <si>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</si>
  <si>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</si>
  <si>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</si>
  <si>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</si>
  <si>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</si>
  <si>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</si>
  <si>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</si>
  <si>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</si>
  <si>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</si>
  <si>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</si>
  <si>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</si>
  <si>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</si>
  <si>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</si>
  <si>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</si>
  <si>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</si>
  <si>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</si>
  <si>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</si>
  <si>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</si>
  <si>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</si>
  <si>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</si>
  <si>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</si>
  <si>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</si>
  <si>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</si>
  <si>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</si>
  <si>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</si>
  <si>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</si>
  <si>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</si>
  <si>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</si>
  <si>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</si>
  <si>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</si>
  <si>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</si>
  <si>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</si>
  <si>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</si>
  <si>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</si>
  <si>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</si>
  <si>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</si>
  <si>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</si>
  <si>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</si>
  <si>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LI Units</t>
  </si>
  <si>
    <t>Census Tract</t>
  </si>
  <si>
    <t>Development name</t>
  </si>
  <si>
    <t>Address</t>
  </si>
  <si>
    <t>Zip Code</t>
  </si>
  <si>
    <t>Rural/Urban</t>
  </si>
  <si>
    <t>Non-Profit Set-Aside</t>
  </si>
  <si>
    <t>MF Direct Loan</t>
  </si>
  <si>
    <t>Applicant Contact Name</t>
  </si>
  <si>
    <t>Tom Deloye</t>
  </si>
  <si>
    <t>401 N. Shady Shores Road</t>
  </si>
  <si>
    <t>Kim Youngquist</t>
  </si>
  <si>
    <t>Mark Mayfield</t>
  </si>
  <si>
    <t>Shawn Smith</t>
  </si>
  <si>
    <t>325 S Hwy 6</t>
  </si>
  <si>
    <t>502 W Main</t>
  </si>
  <si>
    <t>Murray A. Calhoun</t>
  </si>
  <si>
    <t>Murray Calhoun</t>
  </si>
  <si>
    <t>Devin Baker</t>
  </si>
  <si>
    <t>701 McAnear Street</t>
  </si>
  <si>
    <t>Tracey Fine</t>
  </si>
  <si>
    <t>Orange Grove Seniors Apartments</t>
  </si>
  <si>
    <t>520 East Orange Street</t>
  </si>
  <si>
    <t>201 Meadow Lane</t>
  </si>
  <si>
    <t>120 N Stanton St</t>
  </si>
  <si>
    <t>4315 Carroll Lane</t>
  </si>
  <si>
    <t>Roger H. Canales</t>
  </si>
  <si>
    <t>1200 N. Tennessee</t>
  </si>
  <si>
    <t>Roslyn Miller</t>
  </si>
  <si>
    <t>Abby VanNordstrand</t>
  </si>
  <si>
    <t>Paul Stell</t>
  </si>
  <si>
    <t xml:space="preserve">Marabella </t>
  </si>
  <si>
    <t>435  Fairview Road</t>
  </si>
  <si>
    <t>Noor Jooma</t>
  </si>
  <si>
    <t>Vaughn Zimmerman</t>
  </si>
  <si>
    <t>1100 Lamar St</t>
  </si>
  <si>
    <t>Chaz Garrett</t>
  </si>
  <si>
    <t>Debra Guerrero</t>
  </si>
  <si>
    <t>Don Shisler</t>
  </si>
  <si>
    <t>1197 W. Broad Street</t>
  </si>
  <si>
    <t>Michael Evans/Michael Mainer</t>
  </si>
  <si>
    <t>Thomas E. Huth</t>
  </si>
  <si>
    <t>1916 Mistletoe Blvd</t>
  </si>
  <si>
    <t>Lisa Stephens</t>
  </si>
  <si>
    <t>1118 Gibbins Rd</t>
  </si>
  <si>
    <t>Jervon D. Harris</t>
  </si>
  <si>
    <t>Kelly Garrett</t>
  </si>
  <si>
    <t>Michael Fogel</t>
  </si>
  <si>
    <t>Providence at Ted Trout Drive</t>
  </si>
  <si>
    <t>Miranda Sprague</t>
  </si>
  <si>
    <t>Teresa Bowyer</t>
  </si>
  <si>
    <t xml:space="preserve">Approx. 4167 Old Dowlen Rd. </t>
  </si>
  <si>
    <t>255 Tafelski Road</t>
  </si>
  <si>
    <t>Nathan Kelley</t>
  </si>
  <si>
    <t>Andrew Armour</t>
  </si>
  <si>
    <t>David Mark Koogler</t>
  </si>
  <si>
    <t>Michael Robinson</t>
  </si>
  <si>
    <t>Gala at Texas Parkway</t>
  </si>
  <si>
    <t>Jubilee at Texas Parkway</t>
  </si>
  <si>
    <t>15928 Old Richmond Road</t>
  </si>
  <si>
    <t>Dan Wilson</t>
  </si>
  <si>
    <t>21101 Boggy Ford Road</t>
  </si>
  <si>
    <t>Ina Spokas</t>
  </si>
  <si>
    <t>603 W. Hwy 290</t>
  </si>
  <si>
    <t>Justin Zimmerman</t>
  </si>
  <si>
    <t>Jennifer Hicks</t>
  </si>
  <si>
    <t>McClennan</t>
  </si>
  <si>
    <t>Breck Kean</t>
  </si>
  <si>
    <t>Louis Bernardy</t>
  </si>
  <si>
    <t>319 W. Mitchell Street</t>
  </si>
  <si>
    <t>Tim Lang</t>
  </si>
  <si>
    <t>Village at Henderson</t>
  </si>
  <si>
    <t>Monarch Estates</t>
  </si>
  <si>
    <t>Uvalde</t>
  </si>
  <si>
    <t xml:space="preserve">Uvalde </t>
  </si>
  <si>
    <t>Clifton E. Phillips</t>
  </si>
  <si>
    <t>Daniel Sailler III</t>
  </si>
  <si>
    <t>106 1/2 South A Street</t>
  </si>
  <si>
    <t>Mark Musemeche</t>
  </si>
  <si>
    <t>Approx 211 NE 7th Street</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</si>
  <si>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</si>
  <si>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</si>
  <si>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</si>
  <si>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</si>
  <si>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</si>
  <si>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</si>
  <si>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</si>
  <si>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</si>
  <si>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</si>
  <si>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</si>
  <si>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</si>
  <si>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</si>
  <si>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NWQ Loop 820 and Westpoint Blvd.</t>
  </si>
  <si>
    <t>NEQ of Ted Trout Dr &amp; Bowers Lane</t>
  </si>
  <si>
    <t>29 Hollyoak Drive</t>
  </si>
  <si>
    <t>Texas Pkwy, W of Turtle Creek Dr</t>
  </si>
  <si>
    <t>NWC Philomena St and Tilley Street</t>
  </si>
  <si>
    <t>Cascade Cavern Rd, E of Scenic Loop Rd</t>
  </si>
  <si>
    <t>NEC of Brazos and Victoria Streets</t>
  </si>
  <si>
    <t>SEQ Sunshine Lane &amp; E. Main Street</t>
  </si>
  <si>
    <t xml:space="preserve">W side of De Alva Dr., S of Vinton Rd. </t>
  </si>
  <si>
    <t>SEC of S Americas and Alameda Blvd</t>
  </si>
  <si>
    <t>SEC N Zaragosa and Rich Beem Blvd</t>
  </si>
  <si>
    <t>NWC Trimmier at E Stan Schlueter Loop</t>
  </si>
  <si>
    <t>Hudson (Lufkin)</t>
  </si>
  <si>
    <t>Best Possible Score</t>
  </si>
  <si>
    <t>Review Status</t>
  </si>
  <si>
    <t>C</t>
  </si>
  <si>
    <t>Elderly Max:  $4,968,563</t>
  </si>
  <si>
    <t>Elderly Max:  $4,329,772</t>
  </si>
  <si>
    <t>Elderly Max:  $1,225,440</t>
  </si>
  <si>
    <t>Elderly Max:  $2,006,522</t>
  </si>
  <si>
    <t xml:space="preserve">Texas Department of Housing and Community Affairs
</t>
  </si>
  <si>
    <t>2017 Competitive 9% Housing Tax Credit Program</t>
  </si>
  <si>
    <t>HTC Request/
Underwriting Amount</t>
  </si>
  <si>
    <t>PPR Status</t>
  </si>
  <si>
    <t>P</t>
  </si>
  <si>
    <t>A</t>
  </si>
  <si>
    <t>N</t>
  </si>
  <si>
    <t>Palladium Denton</t>
  </si>
  <si>
    <t>SEQ E. Sherman Drive and 288</t>
  </si>
  <si>
    <t>Legacy Trails of Lindale</t>
  </si>
  <si>
    <t>15121 CR 467</t>
  </si>
  <si>
    <t>The Bristol</t>
  </si>
  <si>
    <t>SEC of Guilbeau Rd and Old Tezel Rd</t>
  </si>
  <si>
    <t>Twin Oaks</t>
  </si>
  <si>
    <t>2000 US Business 83</t>
  </si>
  <si>
    <t>Mission</t>
  </si>
  <si>
    <t>McAllen</t>
  </si>
  <si>
    <t>Las Palomas</t>
  </si>
  <si>
    <t>NWC W Dove Ave &amp; Bicentennial Blvd</t>
  </si>
  <si>
    <t>Arnold Padilla</t>
  </si>
  <si>
    <t>Awarded</t>
  </si>
  <si>
    <t>Award Status</t>
  </si>
  <si>
    <t>Medano Heights</t>
  </si>
  <si>
    <t>NEQ Medano Dr and N Desert Blvd</t>
  </si>
  <si>
    <t>Underwriting Status</t>
  </si>
  <si>
    <t>Total Amount Allocated</t>
  </si>
  <si>
    <t>Total Remaining</t>
  </si>
  <si>
    <t>Pecanwood Apartments</t>
  </si>
  <si>
    <t>The Application log is organized by region and subregion. Applicants selecting the At-Risk/USDA Set-Asides are listed first and are organized by score rather than by region. The log reflects actions taken since the last posting.  Detailed instructions regarding how to interpret the information presented here is included in previously posted logs on the Department's website.</t>
  </si>
  <si>
    <t>Total Awarded</t>
  </si>
  <si>
    <t>City Square Apartments</t>
  </si>
  <si>
    <t>705 W Avenue B</t>
  </si>
  <si>
    <t>Garland</t>
  </si>
  <si>
    <t>Melissa Fisher</t>
  </si>
  <si>
    <t>Award List</t>
  </si>
  <si>
    <t>Amount Available to Allocate</t>
  </si>
  <si>
    <t>Version date: January 29 2019</t>
  </si>
  <si>
    <r>
      <t xml:space="preserve">*For more information regarding force majeure awards, refer to 10 TAC </t>
    </r>
    <r>
      <rPr>
        <sz val="9"/>
        <color theme="1"/>
        <rFont val="Calibri"/>
        <family val="2"/>
      </rPr>
      <t>§11.6(5).</t>
    </r>
  </si>
  <si>
    <t>*Awarded - Force Majeure</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</si>
</sst>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6">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b/>
      <sz val="9"/>
      <color theme="1"/>
      <name val="Calibri"/>
      <family val="2"/>
      <scheme val="minor"/>
    </font>
    <font>
      <b/>
      <sz val="11"/>
      <color rgb="FF000000"/>
      <name val="Calibri"/>
      <family val="2"/>
    </font>
    <font>
      <sz val="10"/>
      <name val="Arial"/>
      <family val="2"/>
    </font>
    <font>
      <sz val="10"/>
      <name val="Calibri"/>
      <family val="2"/>
    </font>
    <font>
      <sz val="9"/>
      <color theme="1"/>
      <name val="Calibri"/>
      <family val="2"/>
      <scheme val="minor"/>
    </font>
    <font>
      <sz val="9"/>
      <color theme="1"/>
      <name val="Calibri"/>
      <family val="2"/>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s>
  <cellStyleXfs count="5">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0" fontId="20" fillId="0" borderId="0"/>
  </cellStyleXfs>
  <cellXfs count="111">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1" xfId="0" applyFont="1" applyFill="1" applyBorder="1" applyAlignment="1">
      <alignment horizontal="center" textRotation="90" wrapText="1"/>
    </xf>
    <xf numFmtId="0" fontId="17" fillId="3" borderId="1" xfId="0" applyFont="1" applyFill="1" applyBorder="1" applyAlignment="1">
      <alignment wrapText="1"/>
    </xf>
    <xf numFmtId="0" fontId="8" fillId="0" borderId="0" xfId="0" applyFont="1" applyAlignment="1">
      <alignment wrapText="1"/>
    </xf>
    <xf numFmtId="0" fontId="0" fillId="0" borderId="0" xfId="0" applyFill="1" applyAlignment="1">
      <alignment horizontal="center"/>
    </xf>
    <xf numFmtId="0" fontId="10" fillId="0" borderId="0" xfId="0" applyFont="1" applyFill="1" applyAlignment="1">
      <alignment horizontal="center"/>
    </xf>
    <xf numFmtId="0" fontId="0" fillId="0" borderId="0" xfId="0" applyFill="1"/>
    <xf numFmtId="0" fontId="10" fillId="0" borderId="0" xfId="0" applyFont="1" applyFill="1"/>
    <xf numFmtId="0" fontId="5" fillId="0" borderId="0" xfId="0" applyFont="1" applyFill="1" applyAlignment="1"/>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8" fillId="0" borderId="0" xfId="0" applyFont="1" applyFill="1" applyBorder="1" applyAlignment="1">
      <alignment horizontal="center"/>
    </xf>
    <xf numFmtId="0" fontId="6" fillId="0" borderId="2" xfId="0" applyFont="1" applyFill="1" applyBorder="1" applyAlignment="1"/>
    <xf numFmtId="0" fontId="6" fillId="0" borderId="2" xfId="0" applyFont="1" applyFill="1" applyBorder="1" applyAlignment="1">
      <alignment horizontal="center"/>
    </xf>
    <xf numFmtId="0" fontId="8" fillId="0" borderId="2" xfId="0" applyFont="1" applyFill="1" applyBorder="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164" fontId="6" fillId="0" borderId="0" xfId="0" applyNumberFormat="1" applyFont="1" applyFill="1"/>
    <xf numFmtId="3" fontId="5" fillId="0" borderId="0" xfId="0"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2" xfId="0" applyFont="1" applyFill="1" applyBorder="1" applyAlignment="1">
      <alignment horizontal="left"/>
    </xf>
    <xf numFmtId="164" fontId="6" fillId="0" borderId="2" xfId="0" applyNumberFormat="1" applyFont="1" applyFill="1" applyBorder="1" applyAlignment="1">
      <alignment horizontal="left"/>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21" fillId="0" borderId="0" xfId="0" applyFont="1" applyFill="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0" fillId="0" borderId="0" xfId="0" applyAlignment="1">
      <alignment vertical="top"/>
    </xf>
    <xf numFmtId="0" fontId="0" fillId="0" borderId="0" xfId="0" applyAlignment="1">
      <alignment horizontal="center" vertical="top"/>
    </xf>
    <xf numFmtId="0" fontId="8" fillId="0" borderId="0" xfId="0" applyFont="1" applyAlignment="1">
      <alignment vertical="top"/>
    </xf>
    <xf numFmtId="0" fontId="8" fillId="0" borderId="0" xfId="0" applyFont="1" applyBorder="1" applyAlignment="1">
      <alignment vertical="top"/>
    </xf>
    <xf numFmtId="0" fontId="6" fillId="0" borderId="3" xfId="0" applyFont="1" applyFill="1" applyBorder="1" applyAlignment="1">
      <alignment vertical="top"/>
    </xf>
    <xf numFmtId="0" fontId="6" fillId="0" borderId="0" xfId="0" applyFont="1" applyBorder="1" applyAlignment="1"/>
    <xf numFmtId="164" fontId="6" fillId="0" borderId="0" xfId="0" applyNumberFormat="1" applyFont="1" applyBorder="1" applyAlignment="1">
      <alignment horizontal="left"/>
    </xf>
    <xf numFmtId="164" fontId="17" fillId="0" borderId="0" xfId="1" applyNumberFormat="1" applyFont="1" applyAlignment="1">
      <alignment horizontal="left" vertical="top"/>
    </xf>
    <xf numFmtId="0" fontId="19" fillId="0" borderId="0" xfId="0" applyFont="1" applyAlignment="1">
      <alignment horizontal="center"/>
    </xf>
    <xf numFmtId="0" fontId="7" fillId="0" borderId="0" xfId="0" applyFont="1" applyAlignment="1">
      <alignment horizontal="right" vertical="top"/>
    </xf>
    <xf numFmtId="0" fontId="7" fillId="0" borderId="0" xfId="0" applyFont="1" applyAlignment="1">
      <alignment horizontal="left" vertical="top"/>
    </xf>
    <xf numFmtId="0" fontId="17" fillId="0" borderId="0" xfId="0" applyFont="1" applyBorder="1" applyAlignment="1"/>
    <xf numFmtId="0" fontId="17" fillId="3" borderId="1" xfId="0" applyFont="1" applyFill="1" applyBorder="1" applyAlignment="1">
      <alignment horizontal="center" wrapText="1"/>
    </xf>
    <xf numFmtId="0" fontId="13" fillId="2" borderId="1" xfId="2" applyFont="1" applyFill="1" applyBorder="1" applyAlignment="1">
      <alignment horizontal="center" textRotation="90" wrapText="1"/>
    </xf>
    <xf numFmtId="0" fontId="18" fillId="3" borderId="1" xfId="0" applyFont="1" applyFill="1" applyBorder="1" applyAlignment="1">
      <alignment horizontal="center" textRotation="90" wrapText="1"/>
    </xf>
    <xf numFmtId="0" fontId="5" fillId="0" borderId="0" xfId="0" applyFont="1" applyAlignment="1">
      <alignment horizontal="center"/>
    </xf>
    <xf numFmtId="0" fontId="7" fillId="0" borderId="0" xfId="0" applyFont="1" applyFill="1" applyAlignment="1">
      <alignment horizontal="center" vertical="top"/>
    </xf>
    <xf numFmtId="0" fontId="25" fillId="0" borderId="0" xfId="0" applyFont="1" applyBorder="1" applyAlignment="1">
      <alignment vertical="top"/>
    </xf>
    <xf numFmtId="0" fontId="24" fillId="0" borderId="0" xfId="0" applyFont="1" applyBorder="1" applyAlignment="1">
      <alignment horizontal="left" vertical="top"/>
    </xf>
    <xf numFmtId="0" fontId="22" fillId="0" borderId="0" xfId="0" applyFont="1" applyBorder="1" applyAlignment="1">
      <alignment horizontal="left" vertical="center" wrapText="1"/>
    </xf>
    <xf numFmtId="0" fontId="5" fillId="0" borderId="0" xfId="0" applyFont="1" applyFill="1" applyAlignment="1">
      <alignment horizontal="center"/>
    </xf>
  </cellXfs>
  <cellStyles count="5">
    <cellStyle name="Comma" xfId="3" builtinId="3"/>
    <cellStyle name="Currency" xfId="1" builtinId="4"/>
    <cellStyle name="Normal" xfId="0" builtinId="0"/>
    <cellStyle name="Normal 2" xfId="4"/>
    <cellStyle name="Normal_Sheet1"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446316</xdr:colOff>
      <xdr:row>0</xdr:row>
      <xdr:rowOff>0</xdr:rowOff>
    </xdr:from>
    <xdr:to>
      <xdr:col>1</xdr:col>
      <xdr:colOff>1166132</xdr:colOff>
      <xdr:row>5</xdr:row>
      <xdr:rowOff>148865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463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L517"/>
  <sheetViews>
    <sheetView tabSelected="1" zoomScaleNormal="100" workbookViewId="0">
      <selection activeCell="A10" sqref="A10:B10"/>
    </sheetView>
  </sheetViews>
  <sheetFormatPr defaultRowHeight="15"/>
  <cols>
    <col min="1" max="1" width="7.5703125" style="1" customWidth="1"/>
    <col min="2" max="2" width="24.140625" style="2" customWidth="1"/>
    <col min="3" max="3" width="24.5703125" style="2" customWidth="1"/>
    <col min="4" max="4" width="14.28515625" style="2" customWidth="1"/>
    <col min="5" max="5" width="6.42578125" style="1" customWidth="1"/>
    <col min="6" max="6" width="7.7109375" style="3" customWidth="1"/>
    <col min="7" max="7" width="2.85546875" style="1" customWidth="1"/>
    <col min="8" max="8" width="6.28515625" style="1" customWidth="1"/>
    <col min="9" max="11" width="2.42578125" style="20" customWidth="1"/>
    <col min="12" max="12" width="4.5703125" style="1" customWidth="1"/>
    <col min="13" max="13" width="4.140625" style="1" customWidth="1"/>
    <col min="14" max="14" width="3.85546875" style="1" customWidth="1"/>
    <col min="15" max="15" width="4" style="1" customWidth="1"/>
    <col min="16" max="16" width="10.28515625" style="2" customWidth="1"/>
    <col min="17" max="17" width="11.85546875" style="4" customWidth="1"/>
    <col min="18" max="18" width="2.85546875" style="20" customWidth="1"/>
    <col min="19" max="19" width="14.28515625" style="17" customWidth="1"/>
    <col min="20" max="20" width="4.85546875" style="20" customWidth="1"/>
    <col min="21" max="22" width="3.42578125" style="40" customWidth="1"/>
    <col min="23" max="23" width="3.5703125" style="89" customWidth="1"/>
    <col min="24" max="24" width="10.140625" style="89" customWidth="1"/>
    <col min="25" max="25" width="13.7109375" style="40" customWidth="1"/>
    <col min="26" max="26" width="3.7109375" customWidth="1"/>
    <col min="27" max="27" width="2.85546875" customWidth="1"/>
    <col min="28" max="28" width="5.5703125" customWidth="1"/>
    <col min="29" max="29" width="2.85546875" customWidth="1"/>
    <col min="30" max="30" width="4.7109375" customWidth="1"/>
    <col min="31" max="31" width="7" customWidth="1"/>
    <col min="34" max="34" width="459.42578125" bestFit="1"/>
    <col min="92" max="16384" width="9.140625" style="2"/>
  </cols>
  <sheetData>
    <row r="1" spans="1:91">
      <c r="A1" s="20"/>
      <c r="E1" s="20"/>
      <c r="G1" s="20"/>
      <c r="H1" s="20"/>
      <c r="L1" s="20"/>
      <c r="M1" s="20"/>
      <c r="N1" s="20"/>
      <c r="O1" s="20"/>
    </row>
    <row r="2" spans="1:91" ht="15.75">
      <c r="A2" s="20"/>
      <c r="D2" s="22"/>
      <c r="E2" s="22"/>
      <c r="F2"/>
      <c r="G2"/>
      <c r="H2"/>
      <c r="I2"/>
      <c r="J2"/>
      <c r="K2"/>
      <c r="L2"/>
      <c r="M2"/>
      <c r="N2"/>
      <c r="O2"/>
      <c r="P2"/>
      <c r="Q2"/>
      <c r="R2"/>
      <c r="S2"/>
      <c r="T2"/>
      <c r="U2"/>
      <c r="V2"/>
      <c r="W2" s="30"/>
      <c r="X2" s="30"/>
      <c r="Y2" s="18"/>
    </row>
    <row r="3" spans="1:91" ht="18.75" customHeight="1">
      <c r="A3" s="20"/>
      <c r="C3" s="107" t="s">
        <v>312</v>
      </c>
      <c r="D3" s="92"/>
      <c r="E3" s="93"/>
      <c r="F3"/>
      <c r="G3"/>
      <c r="H3"/>
      <c r="I3"/>
      <c r="J3"/>
      <c r="K3"/>
      <c r="L3"/>
      <c r="M3"/>
      <c r="N3"/>
      <c r="O3"/>
      <c r="P3"/>
      <c r="Q3"/>
      <c r="R3"/>
      <c r="S3"/>
      <c r="T3"/>
      <c r="U3"/>
      <c r="V3"/>
      <c r="W3" s="30"/>
      <c r="X3" s="30"/>
      <c r="Y3" s="18"/>
    </row>
    <row r="4" spans="1:91" ht="18.75">
      <c r="A4" s="20"/>
      <c r="C4" s="108" t="s">
        <v>313</v>
      </c>
      <c r="D4" s="92"/>
      <c r="E4" s="93"/>
      <c r="F4"/>
      <c r="G4"/>
      <c r="H4"/>
      <c r="I4"/>
      <c r="J4"/>
      <c r="K4"/>
      <c r="L4"/>
      <c r="M4"/>
      <c r="N4"/>
      <c r="O4"/>
      <c r="P4"/>
      <c r="Q4"/>
      <c r="R4"/>
      <c r="S4"/>
      <c r="T4"/>
      <c r="U4"/>
      <c r="V4"/>
      <c r="W4" s="30"/>
      <c r="X4" s="30"/>
      <c r="Y4" s="18"/>
    </row>
    <row r="5" spans="1:91" ht="16.5" customHeight="1">
      <c r="A5" s="20"/>
      <c r="C5" s="108" t="s">
        <v>346</v>
      </c>
      <c r="E5" s="20"/>
      <c r="F5"/>
      <c r="G5"/>
      <c r="H5"/>
      <c r="I5"/>
      <c r="J5"/>
      <c r="K5"/>
      <c r="L5"/>
      <c r="M5"/>
      <c r="N5"/>
      <c r="O5"/>
      <c r="P5"/>
      <c r="Q5"/>
      <c r="R5"/>
      <c r="S5"/>
      <c r="T5"/>
      <c r="U5"/>
      <c r="V5"/>
      <c r="W5" s="30"/>
      <c r="X5" s="30"/>
      <c r="Y5" s="18"/>
    </row>
    <row r="6" spans="1:91" ht="13.5" customHeight="1">
      <c r="A6" s="20"/>
      <c r="C6" s="22"/>
      <c r="E6" s="20"/>
      <c r="F6"/>
      <c r="G6"/>
      <c r="H6"/>
      <c r="I6"/>
      <c r="J6"/>
      <c r="K6"/>
      <c r="L6"/>
      <c r="M6"/>
      <c r="N6"/>
      <c r="O6"/>
      <c r="P6"/>
      <c r="Q6"/>
      <c r="R6"/>
      <c r="S6"/>
      <c r="T6"/>
      <c r="U6"/>
      <c r="V6"/>
      <c r="W6" s="30"/>
      <c r="X6" s="30"/>
      <c r="Y6" s="18"/>
    </row>
    <row r="7" spans="1:91" s="90" customFormat="1" ht="54" customHeight="1">
      <c r="A7" s="109" t="s">
        <v>340</v>
      </c>
      <c r="B7" s="109"/>
      <c r="C7" s="109"/>
      <c r="D7" s="109"/>
      <c r="E7" s="109"/>
      <c r="F7" s="109"/>
      <c r="G7"/>
      <c r="H7"/>
      <c r="I7"/>
      <c r="J7"/>
      <c r="K7"/>
      <c r="L7"/>
      <c r="M7"/>
      <c r="N7"/>
      <c r="O7" s="91"/>
      <c r="P7"/>
      <c r="Q7"/>
      <c r="R7"/>
      <c r="S7"/>
      <c r="T7"/>
      <c r="U7"/>
      <c r="V7"/>
      <c r="W7" s="30"/>
      <c r="X7" s="30"/>
      <c r="Y7" s="18"/>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row>
    <row r="8" spans="1:91" ht="15" customHeight="1">
      <c r="A8" s="109" t="s">
        <v>349</v>
      </c>
      <c r="B8" s="109"/>
      <c r="C8" s="109"/>
      <c r="D8" s="109"/>
      <c r="E8" s="109"/>
      <c r="F8" s="109"/>
    </row>
    <row r="9" spans="1:91" customFormat="1" ht="5.25" customHeight="1">
      <c r="A9" s="1"/>
      <c r="B9" s="33"/>
      <c r="C9" s="33"/>
      <c r="D9" s="33"/>
      <c r="E9" s="33"/>
      <c r="F9" s="33"/>
      <c r="G9" s="33"/>
      <c r="H9" s="33"/>
      <c r="I9" s="33"/>
      <c r="J9" s="33"/>
      <c r="K9" s="33"/>
      <c r="L9" s="33"/>
      <c r="M9" s="33"/>
      <c r="N9" s="33"/>
      <c r="O9" s="33"/>
      <c r="P9" s="33"/>
      <c r="Q9" s="33"/>
      <c r="R9" s="33"/>
      <c r="S9" s="33"/>
      <c r="T9" s="18"/>
      <c r="U9" s="18"/>
      <c r="V9" s="18"/>
      <c r="W9" s="28"/>
      <c r="X9" s="28"/>
      <c r="Y9" s="18"/>
    </row>
    <row r="10" spans="1:91" customFormat="1" ht="15" customHeight="1">
      <c r="A10" s="101" t="s">
        <v>348</v>
      </c>
      <c r="B10" s="2"/>
      <c r="C10" s="23"/>
      <c r="D10" s="23"/>
      <c r="Y10" s="18"/>
    </row>
    <row r="11" spans="1:91" s="27" customFormat="1" ht="122.25" customHeight="1">
      <c r="A11" s="25" t="s">
        <v>0</v>
      </c>
      <c r="B11" s="26" t="s">
        <v>202</v>
      </c>
      <c r="C11" s="26" t="s">
        <v>203</v>
      </c>
      <c r="D11" s="26" t="s">
        <v>1</v>
      </c>
      <c r="E11" s="102" t="s">
        <v>204</v>
      </c>
      <c r="F11" s="26" t="s">
        <v>2</v>
      </c>
      <c r="G11" s="25" t="s">
        <v>3</v>
      </c>
      <c r="H11" s="25" t="s">
        <v>205</v>
      </c>
      <c r="I11" s="25" t="s">
        <v>172</v>
      </c>
      <c r="J11" s="25" t="s">
        <v>171</v>
      </c>
      <c r="K11" s="25" t="s">
        <v>206</v>
      </c>
      <c r="L11" s="103" t="s">
        <v>287</v>
      </c>
      <c r="M11" s="25" t="s">
        <v>200</v>
      </c>
      <c r="N11" s="25" t="s">
        <v>162</v>
      </c>
      <c r="O11" s="25" t="s">
        <v>4</v>
      </c>
      <c r="P11" s="103" t="s">
        <v>289</v>
      </c>
      <c r="Q11" s="26" t="s">
        <v>314</v>
      </c>
      <c r="R11" s="25" t="s">
        <v>207</v>
      </c>
      <c r="S11" s="26" t="s">
        <v>208</v>
      </c>
      <c r="T11" s="104" t="s">
        <v>305</v>
      </c>
      <c r="U11" s="104" t="s">
        <v>306</v>
      </c>
      <c r="V11" s="104" t="s">
        <v>336</v>
      </c>
      <c r="W11" s="104" t="s">
        <v>315</v>
      </c>
      <c r="X11" s="104" t="s">
        <v>333</v>
      </c>
      <c r="Y11" s="102" t="s">
        <v>201</v>
      </c>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row>
    <row r="12" spans="1:91" s="10" customFormat="1" ht="14.1" customHeight="1">
      <c r="A12" s="12" t="s">
        <v>172</v>
      </c>
      <c r="B12" s="6"/>
      <c r="C12" s="6"/>
      <c r="D12" s="6"/>
      <c r="E12" s="6"/>
      <c r="F12" s="7"/>
      <c r="G12" s="5"/>
      <c r="H12" s="5"/>
      <c r="I12" s="5"/>
      <c r="J12" s="5"/>
      <c r="K12" s="5"/>
      <c r="L12" s="5"/>
      <c r="M12" s="5"/>
      <c r="N12" s="5"/>
      <c r="O12" s="5"/>
      <c r="P12" s="5"/>
      <c r="Q12" s="8"/>
      <c r="R12" s="6"/>
      <c r="S12" s="6"/>
      <c r="T12" s="9"/>
      <c r="U12" s="9"/>
      <c r="V12" s="9"/>
      <c r="W12" s="9"/>
      <c r="X12" s="9"/>
      <c r="Y12" s="40"/>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s="2"/>
      <c r="CL12" s="2"/>
      <c r="CM12" s="2"/>
    </row>
    <row r="13" spans="1:91" s="35" customFormat="1" ht="14.1" customHeight="1">
      <c r="A13" s="35">
        <v>17330</v>
      </c>
      <c r="B13" s="35" t="s">
        <v>76</v>
      </c>
      <c r="C13" s="35" t="s">
        <v>224</v>
      </c>
      <c r="D13" s="35" t="s">
        <v>67</v>
      </c>
      <c r="E13" s="35">
        <v>79901</v>
      </c>
      <c r="F13" s="35" t="s">
        <v>67</v>
      </c>
      <c r="G13" s="35">
        <v>13</v>
      </c>
      <c r="H13" s="35" t="s">
        <v>8</v>
      </c>
      <c r="I13" s="41" t="s">
        <v>163</v>
      </c>
      <c r="J13" s="41"/>
      <c r="K13" s="41" t="s">
        <v>163</v>
      </c>
      <c r="L13" s="35" t="s">
        <v>166</v>
      </c>
      <c r="M13" s="35">
        <v>120</v>
      </c>
      <c r="N13" s="35">
        <v>30</v>
      </c>
      <c r="O13" s="35">
        <v>150</v>
      </c>
      <c r="P13" s="35" t="s">
        <v>10</v>
      </c>
      <c r="Q13" s="42">
        <v>1494828</v>
      </c>
      <c r="R13" s="41"/>
      <c r="S13" s="35" t="s">
        <v>209</v>
      </c>
      <c r="T13" s="41">
        <v>156</v>
      </c>
      <c r="U13" s="74" t="s">
        <v>307</v>
      </c>
      <c r="V13" s="88" t="s">
        <v>307</v>
      </c>
      <c r="W13" s="88" t="s">
        <v>317</v>
      </c>
      <c r="X13" s="88" t="s">
        <v>332</v>
      </c>
      <c r="Y13" s="88">
        <v>48141001700</v>
      </c>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row>
    <row r="14" spans="1:91" s="35" customFormat="1" ht="14.1" customHeight="1">
      <c r="A14" s="35">
        <v>17158</v>
      </c>
      <c r="B14" s="35" t="s">
        <v>147</v>
      </c>
      <c r="C14" s="35" t="s">
        <v>148</v>
      </c>
      <c r="D14" s="35" t="s">
        <v>149</v>
      </c>
      <c r="E14" s="35">
        <v>76360</v>
      </c>
      <c r="F14" s="35" t="s">
        <v>24</v>
      </c>
      <c r="G14" s="35">
        <v>2</v>
      </c>
      <c r="H14" s="35" t="s">
        <v>16</v>
      </c>
      <c r="I14" s="41"/>
      <c r="J14" s="41" t="s">
        <v>163</v>
      </c>
      <c r="K14" s="41"/>
      <c r="L14" s="35" t="s">
        <v>167</v>
      </c>
      <c r="M14" s="35">
        <v>47</v>
      </c>
      <c r="N14" s="35">
        <v>1</v>
      </c>
      <c r="O14" s="35">
        <v>48</v>
      </c>
      <c r="P14" s="35" t="s">
        <v>10</v>
      </c>
      <c r="Q14" s="42">
        <v>340034</v>
      </c>
      <c r="R14" s="41"/>
      <c r="S14" s="35" t="s">
        <v>212</v>
      </c>
      <c r="T14" s="41">
        <v>154</v>
      </c>
      <c r="U14" s="72" t="s">
        <v>307</v>
      </c>
      <c r="V14" s="88" t="s">
        <v>307</v>
      </c>
      <c r="W14" s="88" t="s">
        <v>307</v>
      </c>
      <c r="X14" s="88" t="s">
        <v>332</v>
      </c>
      <c r="Y14" s="88">
        <v>48485013700</v>
      </c>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row>
    <row r="15" spans="1:91" s="35" customFormat="1" ht="14.1" customHeight="1">
      <c r="A15" s="35">
        <v>17253</v>
      </c>
      <c r="B15" s="35" t="s">
        <v>116</v>
      </c>
      <c r="C15" s="35" t="s">
        <v>225</v>
      </c>
      <c r="D15" s="35" t="s">
        <v>91</v>
      </c>
      <c r="E15" s="35">
        <v>78411</v>
      </c>
      <c r="F15" s="35" t="s">
        <v>92</v>
      </c>
      <c r="G15" s="35">
        <v>10</v>
      </c>
      <c r="H15" s="35" t="s">
        <v>8</v>
      </c>
      <c r="I15" s="67" t="s">
        <v>163</v>
      </c>
      <c r="J15" s="67"/>
      <c r="K15" s="67" t="s">
        <v>163</v>
      </c>
      <c r="L15" s="35" t="s">
        <v>167</v>
      </c>
      <c r="M15" s="35">
        <v>60</v>
      </c>
      <c r="N15" s="35">
        <v>0</v>
      </c>
      <c r="O15" s="35">
        <v>60</v>
      </c>
      <c r="P15" s="35" t="s">
        <v>10</v>
      </c>
      <c r="Q15" s="42">
        <v>1130000</v>
      </c>
      <c r="R15" s="67"/>
      <c r="S15" s="35" t="s">
        <v>226</v>
      </c>
      <c r="T15" s="67">
        <v>154</v>
      </c>
      <c r="U15" s="67" t="s">
        <v>307</v>
      </c>
      <c r="V15" s="88" t="s">
        <v>307</v>
      </c>
      <c r="W15" s="88" t="s">
        <v>317</v>
      </c>
      <c r="X15" s="88" t="s">
        <v>332</v>
      </c>
      <c r="Y15" s="88">
        <v>48355002200</v>
      </c>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row>
    <row r="16" spans="1:91" s="35" customFormat="1" ht="14.1" customHeight="1">
      <c r="A16" s="35">
        <v>17157</v>
      </c>
      <c r="B16" s="35" t="s">
        <v>150</v>
      </c>
      <c r="C16" s="35" t="s">
        <v>151</v>
      </c>
      <c r="D16" s="35" t="s">
        <v>120</v>
      </c>
      <c r="E16" s="35">
        <v>78009</v>
      </c>
      <c r="F16" s="35" t="s">
        <v>121</v>
      </c>
      <c r="G16" s="35">
        <v>9</v>
      </c>
      <c r="H16" s="35" t="s">
        <v>16</v>
      </c>
      <c r="I16" s="41"/>
      <c r="J16" s="41" t="s">
        <v>163</v>
      </c>
      <c r="K16" s="41"/>
      <c r="L16" s="35" t="s">
        <v>167</v>
      </c>
      <c r="M16" s="35">
        <v>40</v>
      </c>
      <c r="N16" s="35">
        <v>0</v>
      </c>
      <c r="O16" s="35">
        <v>40</v>
      </c>
      <c r="P16" s="35" t="s">
        <v>10</v>
      </c>
      <c r="Q16" s="42">
        <v>240649</v>
      </c>
      <c r="R16" s="41"/>
      <c r="S16" s="35" t="s">
        <v>212</v>
      </c>
      <c r="T16" s="41">
        <v>153</v>
      </c>
      <c r="U16" s="74" t="s">
        <v>307</v>
      </c>
      <c r="V16" s="88" t="s">
        <v>307</v>
      </c>
      <c r="W16" s="88" t="s">
        <v>307</v>
      </c>
      <c r="X16" s="88" t="s">
        <v>332</v>
      </c>
      <c r="Y16" s="88">
        <v>48325000102</v>
      </c>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row>
    <row r="17" spans="1:88" s="35" customFormat="1" ht="14.1" customHeight="1">
      <c r="A17" s="35">
        <v>17151</v>
      </c>
      <c r="B17" s="35" t="s">
        <v>152</v>
      </c>
      <c r="C17" s="35" t="s">
        <v>214</v>
      </c>
      <c r="D17" s="35" t="s">
        <v>153</v>
      </c>
      <c r="E17" s="35">
        <v>76430</v>
      </c>
      <c r="F17" s="35" t="s">
        <v>154</v>
      </c>
      <c r="G17" s="35">
        <v>2</v>
      </c>
      <c r="H17" s="35" t="s">
        <v>16</v>
      </c>
      <c r="I17" s="66"/>
      <c r="J17" s="66" t="s">
        <v>163</v>
      </c>
      <c r="K17" s="66"/>
      <c r="L17" s="35" t="s">
        <v>167</v>
      </c>
      <c r="M17" s="35">
        <v>40</v>
      </c>
      <c r="N17" s="35">
        <v>0</v>
      </c>
      <c r="O17" s="35">
        <v>40</v>
      </c>
      <c r="P17" s="35" t="s">
        <v>10</v>
      </c>
      <c r="Q17" s="42">
        <v>311796</v>
      </c>
      <c r="R17" s="66"/>
      <c r="S17" s="35" t="s">
        <v>212</v>
      </c>
      <c r="T17" s="66">
        <v>153</v>
      </c>
      <c r="U17" s="80" t="s">
        <v>307</v>
      </c>
      <c r="V17" s="88" t="s">
        <v>307</v>
      </c>
      <c r="W17" s="88" t="s">
        <v>307</v>
      </c>
      <c r="X17" s="88" t="s">
        <v>332</v>
      </c>
      <c r="Y17" s="88">
        <v>48417950300</v>
      </c>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row>
    <row r="18" spans="1:88" s="35" customFormat="1" ht="14.1" customHeight="1">
      <c r="A18" s="35">
        <v>17148</v>
      </c>
      <c r="B18" s="35" t="s">
        <v>142</v>
      </c>
      <c r="C18" s="35" t="s">
        <v>210</v>
      </c>
      <c r="D18" s="35" t="s">
        <v>143</v>
      </c>
      <c r="E18" s="35">
        <v>75065</v>
      </c>
      <c r="F18" s="35" t="s">
        <v>27</v>
      </c>
      <c r="G18" s="35">
        <v>3</v>
      </c>
      <c r="H18" s="35" t="s">
        <v>8</v>
      </c>
      <c r="I18" s="41"/>
      <c r="J18" s="41" t="s">
        <v>163</v>
      </c>
      <c r="K18" s="41"/>
      <c r="L18" s="35" t="s">
        <v>167</v>
      </c>
      <c r="M18" s="35">
        <v>40</v>
      </c>
      <c r="N18" s="35">
        <v>0</v>
      </c>
      <c r="O18" s="35">
        <v>40</v>
      </c>
      <c r="P18" s="35" t="s">
        <v>10</v>
      </c>
      <c r="Q18" s="42">
        <v>406324</v>
      </c>
      <c r="R18" s="41"/>
      <c r="S18" s="35" t="s">
        <v>211</v>
      </c>
      <c r="T18" s="41">
        <v>153</v>
      </c>
      <c r="U18" s="41" t="s">
        <v>307</v>
      </c>
      <c r="V18" s="88" t="s">
        <v>307</v>
      </c>
      <c r="W18" s="88" t="s">
        <v>317</v>
      </c>
      <c r="X18" s="88" t="s">
        <v>332</v>
      </c>
      <c r="Y18" s="88">
        <v>48121021403</v>
      </c>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row>
    <row r="19" spans="1:88" s="35" customFormat="1" ht="14.1" customHeight="1">
      <c r="A19" s="35">
        <v>17036</v>
      </c>
      <c r="B19" s="35" t="s">
        <v>65</v>
      </c>
      <c r="C19" s="35" t="s">
        <v>227</v>
      </c>
      <c r="D19" s="35" t="s">
        <v>40</v>
      </c>
      <c r="E19" s="35">
        <v>75069</v>
      </c>
      <c r="F19" s="35" t="s">
        <v>22</v>
      </c>
      <c r="G19" s="35">
        <v>3</v>
      </c>
      <c r="H19" s="35" t="s">
        <v>8</v>
      </c>
      <c r="I19" s="41" t="s">
        <v>163</v>
      </c>
      <c r="J19" s="41"/>
      <c r="K19" s="41"/>
      <c r="L19" s="35" t="s">
        <v>165</v>
      </c>
      <c r="M19" s="35">
        <v>136</v>
      </c>
      <c r="N19" s="35">
        <v>0</v>
      </c>
      <c r="O19" s="35">
        <v>136</v>
      </c>
      <c r="P19" s="35" t="s">
        <v>10</v>
      </c>
      <c r="Q19" s="42">
        <v>1500000</v>
      </c>
      <c r="R19" s="41"/>
      <c r="S19" s="35" t="s">
        <v>228</v>
      </c>
      <c r="T19" s="41">
        <v>153</v>
      </c>
      <c r="U19" s="72" t="s">
        <v>307</v>
      </c>
      <c r="V19" s="88" t="s">
        <v>307</v>
      </c>
      <c r="W19" s="88" t="s">
        <v>307</v>
      </c>
      <c r="X19" s="88" t="s">
        <v>332</v>
      </c>
      <c r="Y19" s="88">
        <v>48085030702</v>
      </c>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row>
    <row r="20" spans="1:88" s="35" customFormat="1" ht="14.1" customHeight="1">
      <c r="A20" s="35">
        <v>17334</v>
      </c>
      <c r="B20" s="35" t="s">
        <v>334</v>
      </c>
      <c r="C20" s="35" t="s">
        <v>335</v>
      </c>
      <c r="D20" s="35" t="s">
        <v>67</v>
      </c>
      <c r="E20" s="35">
        <v>79912</v>
      </c>
      <c r="F20" s="35" t="s">
        <v>67</v>
      </c>
      <c r="G20" s="35">
        <v>13</v>
      </c>
      <c r="H20" s="35" t="s">
        <v>8</v>
      </c>
      <c r="I20" s="88" t="s">
        <v>163</v>
      </c>
      <c r="J20" s="88"/>
      <c r="K20" s="88" t="s">
        <v>163</v>
      </c>
      <c r="L20" s="35" t="s">
        <v>165</v>
      </c>
      <c r="M20" s="35">
        <v>141</v>
      </c>
      <c r="N20" s="35">
        <v>5</v>
      </c>
      <c r="O20" s="35">
        <v>146</v>
      </c>
      <c r="P20" s="35" t="s">
        <v>10</v>
      </c>
      <c r="Q20" s="42">
        <v>1500000</v>
      </c>
      <c r="R20" s="88"/>
      <c r="S20" s="35" t="s">
        <v>209</v>
      </c>
      <c r="T20" s="88">
        <v>152</v>
      </c>
      <c r="U20" s="88" t="s">
        <v>307</v>
      </c>
      <c r="V20" s="88" t="s">
        <v>307</v>
      </c>
      <c r="W20" s="88" t="s">
        <v>317</v>
      </c>
      <c r="X20" s="88" t="s">
        <v>332</v>
      </c>
      <c r="Y20" s="88">
        <v>48141010215</v>
      </c>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row>
    <row r="21" spans="1:88" s="35" customFormat="1" ht="14.1" customHeight="1">
      <c r="A21" s="73">
        <v>17091</v>
      </c>
      <c r="B21" s="35" t="s">
        <v>159</v>
      </c>
      <c r="C21" s="35" t="s">
        <v>219</v>
      </c>
      <c r="D21" s="35" t="s">
        <v>160</v>
      </c>
      <c r="E21" s="35">
        <v>76033</v>
      </c>
      <c r="F21" s="35" t="s">
        <v>17</v>
      </c>
      <c r="G21" s="35">
        <v>3</v>
      </c>
      <c r="H21" s="35" t="s">
        <v>8</v>
      </c>
      <c r="I21" s="41" t="s">
        <v>163</v>
      </c>
      <c r="J21" s="41"/>
      <c r="K21" s="41"/>
      <c r="L21" s="35" t="s">
        <v>167</v>
      </c>
      <c r="M21" s="35">
        <v>48</v>
      </c>
      <c r="N21" s="35">
        <v>1</v>
      </c>
      <c r="O21" s="35">
        <v>49</v>
      </c>
      <c r="P21" s="35" t="s">
        <v>14</v>
      </c>
      <c r="Q21" s="42">
        <v>474657</v>
      </c>
      <c r="R21" s="41"/>
      <c r="S21" s="35" t="s">
        <v>220</v>
      </c>
      <c r="T21" s="41">
        <v>152</v>
      </c>
      <c r="U21" s="41" t="s">
        <v>307</v>
      </c>
      <c r="V21" s="88" t="s">
        <v>307</v>
      </c>
      <c r="W21" s="88" t="s">
        <v>307</v>
      </c>
      <c r="X21" s="88" t="s">
        <v>332</v>
      </c>
      <c r="Y21" s="105">
        <v>48251131100</v>
      </c>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row>
    <row r="22" spans="1:88" s="35" customFormat="1" ht="14.1" customHeight="1">
      <c r="A22" s="35">
        <v>17324</v>
      </c>
      <c r="B22" s="35" t="s">
        <v>221</v>
      </c>
      <c r="C22" s="35" t="s">
        <v>222</v>
      </c>
      <c r="D22" s="35" t="s">
        <v>78</v>
      </c>
      <c r="E22" s="35">
        <v>78732</v>
      </c>
      <c r="F22" s="35" t="s">
        <v>79</v>
      </c>
      <c r="G22" s="35">
        <v>10</v>
      </c>
      <c r="H22" s="35" t="s">
        <v>16</v>
      </c>
      <c r="I22" s="66"/>
      <c r="J22" s="66" t="s">
        <v>163</v>
      </c>
      <c r="K22" s="66"/>
      <c r="L22" s="35" t="s">
        <v>167</v>
      </c>
      <c r="M22" s="35">
        <v>24</v>
      </c>
      <c r="N22" s="35">
        <v>0</v>
      </c>
      <c r="O22" s="35">
        <v>24</v>
      </c>
      <c r="P22" s="35" t="s">
        <v>14</v>
      </c>
      <c r="Q22" s="42">
        <v>237078</v>
      </c>
      <c r="R22" s="66"/>
      <c r="S22" s="35" t="s">
        <v>217</v>
      </c>
      <c r="T22" s="66">
        <v>152</v>
      </c>
      <c r="U22" s="75" t="s">
        <v>307</v>
      </c>
      <c r="V22" s="88" t="s">
        <v>307</v>
      </c>
      <c r="W22" s="88" t="s">
        <v>307</v>
      </c>
      <c r="X22" s="88" t="s">
        <v>332</v>
      </c>
      <c r="Y22" s="105">
        <v>48249950100</v>
      </c>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row>
    <row r="23" spans="1:88" s="35" customFormat="1" ht="14.1" customHeight="1">
      <c r="A23" s="35">
        <v>17161</v>
      </c>
      <c r="B23" s="35" t="s">
        <v>144</v>
      </c>
      <c r="C23" s="35" t="s">
        <v>145</v>
      </c>
      <c r="D23" s="35" t="s">
        <v>36</v>
      </c>
      <c r="E23" s="35">
        <v>78681</v>
      </c>
      <c r="F23" s="35" t="s">
        <v>35</v>
      </c>
      <c r="G23" s="35">
        <v>7</v>
      </c>
      <c r="H23" s="35" t="s">
        <v>8</v>
      </c>
      <c r="I23" s="41"/>
      <c r="J23" s="41" t="s">
        <v>163</v>
      </c>
      <c r="K23" s="41"/>
      <c r="L23" s="35" t="s">
        <v>167</v>
      </c>
      <c r="M23" s="35">
        <v>24</v>
      </c>
      <c r="N23" s="35">
        <v>0</v>
      </c>
      <c r="O23" s="35">
        <v>24</v>
      </c>
      <c r="P23" s="35" t="s">
        <v>10</v>
      </c>
      <c r="Q23" s="42">
        <v>183102</v>
      </c>
      <c r="R23" s="41"/>
      <c r="S23" s="35" t="s">
        <v>212</v>
      </c>
      <c r="T23" s="41">
        <v>151</v>
      </c>
      <c r="U23" s="75" t="s">
        <v>307</v>
      </c>
      <c r="V23" s="88" t="s">
        <v>307</v>
      </c>
      <c r="W23" s="88" t="s">
        <v>307</v>
      </c>
      <c r="X23" s="88" t="s">
        <v>332</v>
      </c>
      <c r="Y23" s="88">
        <v>48491020503</v>
      </c>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row>
    <row r="24" spans="1:88" s="35" customFormat="1" ht="14.1" customHeight="1">
      <c r="A24" s="35">
        <v>17338</v>
      </c>
      <c r="B24" s="35" t="s">
        <v>339</v>
      </c>
      <c r="C24" s="35" t="s">
        <v>215</v>
      </c>
      <c r="D24" s="35" t="s">
        <v>41</v>
      </c>
      <c r="E24" s="35">
        <v>75791</v>
      </c>
      <c r="F24" s="35" t="s">
        <v>42</v>
      </c>
      <c r="G24" s="35">
        <v>4</v>
      </c>
      <c r="H24" s="35" t="s">
        <v>16</v>
      </c>
      <c r="I24" s="41"/>
      <c r="J24" s="41" t="s">
        <v>163</v>
      </c>
      <c r="K24" s="41"/>
      <c r="L24" s="35" t="s">
        <v>167</v>
      </c>
      <c r="M24" s="35">
        <v>95</v>
      </c>
      <c r="N24" s="35">
        <v>1</v>
      </c>
      <c r="O24" s="35">
        <v>96</v>
      </c>
      <c r="P24" s="35" t="s">
        <v>10</v>
      </c>
      <c r="Q24" s="42">
        <v>828910</v>
      </c>
      <c r="R24" s="41"/>
      <c r="S24" s="35" t="s">
        <v>216</v>
      </c>
      <c r="T24" s="41">
        <v>151</v>
      </c>
      <c r="U24" s="41" t="s">
        <v>307</v>
      </c>
      <c r="V24" s="88" t="s">
        <v>307</v>
      </c>
      <c r="W24" s="88" t="s">
        <v>307</v>
      </c>
      <c r="X24" s="88" t="s">
        <v>332</v>
      </c>
      <c r="Y24" s="88">
        <v>48423002009</v>
      </c>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35" customFormat="1" ht="14.1" customHeight="1">
      <c r="A25" s="35">
        <v>17383</v>
      </c>
      <c r="B25" s="35" t="s">
        <v>60</v>
      </c>
      <c r="C25" s="35" t="s">
        <v>61</v>
      </c>
      <c r="D25" s="35" t="s">
        <v>62</v>
      </c>
      <c r="E25" s="35">
        <v>76657</v>
      </c>
      <c r="F25" s="35" t="s">
        <v>63</v>
      </c>
      <c r="G25" s="35">
        <v>8</v>
      </c>
      <c r="H25" s="35" t="s">
        <v>16</v>
      </c>
      <c r="I25" s="41" t="s">
        <v>163</v>
      </c>
      <c r="J25" s="41" t="s">
        <v>163</v>
      </c>
      <c r="K25" s="41"/>
      <c r="L25" s="35" t="s">
        <v>167</v>
      </c>
      <c r="M25" s="35">
        <v>36</v>
      </c>
      <c r="N25" s="35">
        <v>0</v>
      </c>
      <c r="O25" s="35">
        <v>36</v>
      </c>
      <c r="P25" s="35" t="s">
        <v>14</v>
      </c>
      <c r="Q25" s="42">
        <v>296223</v>
      </c>
      <c r="R25" s="41"/>
      <c r="S25" s="35" t="s">
        <v>213</v>
      </c>
      <c r="T25" s="41">
        <v>151</v>
      </c>
      <c r="U25" s="67" t="s">
        <v>307</v>
      </c>
      <c r="V25" s="88" t="s">
        <v>307</v>
      </c>
      <c r="W25" s="88" t="s">
        <v>307</v>
      </c>
      <c r="X25" s="88" t="s">
        <v>332</v>
      </c>
      <c r="Y25" s="88">
        <v>48309003900</v>
      </c>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row>
    <row r="26" spans="1:88" s="35" customFormat="1" ht="14.1" customHeight="1">
      <c r="A26" s="35">
        <v>17159</v>
      </c>
      <c r="B26" s="35" t="s">
        <v>146</v>
      </c>
      <c r="C26" s="35" t="s">
        <v>223</v>
      </c>
      <c r="D26" s="35" t="s">
        <v>37</v>
      </c>
      <c r="E26" s="35">
        <v>78660</v>
      </c>
      <c r="F26" s="35" t="s">
        <v>38</v>
      </c>
      <c r="G26" s="35">
        <v>7</v>
      </c>
      <c r="H26" s="35" t="s">
        <v>8</v>
      </c>
      <c r="I26" s="41"/>
      <c r="J26" s="41" t="s">
        <v>163</v>
      </c>
      <c r="K26" s="41"/>
      <c r="L26" s="35" t="s">
        <v>167</v>
      </c>
      <c r="M26" s="35">
        <v>20</v>
      </c>
      <c r="N26" s="35">
        <v>0</v>
      </c>
      <c r="O26" s="35">
        <v>20</v>
      </c>
      <c r="P26" s="35" t="s">
        <v>10</v>
      </c>
      <c r="Q26" s="42">
        <v>146265</v>
      </c>
      <c r="R26" s="41"/>
      <c r="S26" s="35" t="s">
        <v>212</v>
      </c>
      <c r="T26" s="41">
        <v>149</v>
      </c>
      <c r="U26" s="75" t="s">
        <v>307</v>
      </c>
      <c r="V26" s="88" t="s">
        <v>307</v>
      </c>
      <c r="W26" s="88" t="s">
        <v>307</v>
      </c>
      <c r="X26" s="88" t="s">
        <v>332</v>
      </c>
      <c r="Y26" s="88">
        <v>48453001862</v>
      </c>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row>
    <row r="27" spans="1:88" s="35" customFormat="1" ht="14.1" customHeight="1">
      <c r="A27" s="35">
        <v>17708</v>
      </c>
      <c r="B27" s="35" t="s">
        <v>28</v>
      </c>
      <c r="C27" s="35" t="s">
        <v>29</v>
      </c>
      <c r="D27" s="35" t="s">
        <v>30</v>
      </c>
      <c r="E27" s="35">
        <v>77535</v>
      </c>
      <c r="F27" s="35" t="s">
        <v>31</v>
      </c>
      <c r="G27" s="35">
        <v>6</v>
      </c>
      <c r="H27" s="35" t="s">
        <v>16</v>
      </c>
      <c r="I27" s="41"/>
      <c r="J27" s="41" t="s">
        <v>163</v>
      </c>
      <c r="K27" s="41"/>
      <c r="L27" s="35" t="s">
        <v>167</v>
      </c>
      <c r="M27" s="35">
        <v>79</v>
      </c>
      <c r="N27" s="35">
        <v>1</v>
      </c>
      <c r="O27" s="35">
        <v>80</v>
      </c>
      <c r="P27" s="35" t="s">
        <v>10</v>
      </c>
      <c r="Q27" s="42">
        <v>739274</v>
      </c>
      <c r="R27" s="41"/>
      <c r="S27" s="35" t="s">
        <v>218</v>
      </c>
      <c r="T27" s="41">
        <v>148</v>
      </c>
      <c r="U27" s="72" t="s">
        <v>307</v>
      </c>
      <c r="V27" s="88" t="s">
        <v>307</v>
      </c>
      <c r="W27" s="88" t="s">
        <v>317</v>
      </c>
      <c r="X27" s="88" t="s">
        <v>332</v>
      </c>
      <c r="Y27" s="88">
        <v>48291700800</v>
      </c>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row>
    <row r="28" spans="1:88" s="35" customFormat="1" ht="14.1" customHeight="1">
      <c r="A28" s="35">
        <v>17384</v>
      </c>
      <c r="B28" s="35" t="s">
        <v>55</v>
      </c>
      <c r="C28" s="35" t="s">
        <v>56</v>
      </c>
      <c r="D28" s="35" t="s">
        <v>57</v>
      </c>
      <c r="E28" s="35">
        <v>76009</v>
      </c>
      <c r="F28" s="35" t="s">
        <v>17</v>
      </c>
      <c r="G28" s="35">
        <v>3</v>
      </c>
      <c r="H28" s="35" t="s">
        <v>16</v>
      </c>
      <c r="I28" s="41" t="s">
        <v>163</v>
      </c>
      <c r="J28" s="41" t="s">
        <v>163</v>
      </c>
      <c r="K28" s="41"/>
      <c r="L28" s="35" t="s">
        <v>167</v>
      </c>
      <c r="M28" s="35">
        <v>24</v>
      </c>
      <c r="N28" s="35">
        <v>0</v>
      </c>
      <c r="O28" s="35">
        <v>24</v>
      </c>
      <c r="P28" s="35" t="s">
        <v>14</v>
      </c>
      <c r="Q28" s="42">
        <v>206877</v>
      </c>
      <c r="R28" s="41"/>
      <c r="S28" s="35" t="s">
        <v>213</v>
      </c>
      <c r="T28" s="41">
        <v>147</v>
      </c>
      <c r="U28" s="72" t="s">
        <v>307</v>
      </c>
      <c r="V28" s="88" t="s">
        <v>307</v>
      </c>
      <c r="W28" s="88" t="s">
        <v>307</v>
      </c>
      <c r="X28" s="88" t="s">
        <v>332</v>
      </c>
      <c r="Y28" s="88">
        <v>48251130410</v>
      </c>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row>
    <row r="29" spans="1:88" s="13" customFormat="1">
      <c r="A29" s="43" t="s">
        <v>169</v>
      </c>
      <c r="B29" s="44"/>
      <c r="C29" s="11">
        <v>10088896</v>
      </c>
      <c r="D29" s="31"/>
      <c r="E29" s="31"/>
      <c r="F29" s="31"/>
      <c r="G29" s="31"/>
      <c r="H29" s="31"/>
      <c r="I29" s="29"/>
      <c r="J29" s="24"/>
      <c r="K29" s="29"/>
      <c r="L29" s="29"/>
      <c r="M29" s="31"/>
      <c r="N29" s="31"/>
      <c r="O29" s="31"/>
      <c r="P29" s="45" t="s">
        <v>170</v>
      </c>
      <c r="Q29" s="46">
        <f>SUM(Q13:Q28)</f>
        <v>10036017</v>
      </c>
      <c r="R29" s="21"/>
      <c r="T29" s="29"/>
      <c r="U29" s="29"/>
      <c r="V29" s="29"/>
      <c r="W29" s="29"/>
      <c r="X29" s="29"/>
      <c r="Y29" s="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row>
    <row r="30" spans="1:88" s="13" customFormat="1">
      <c r="A30" s="47"/>
      <c r="B30" s="48" t="s">
        <v>171</v>
      </c>
      <c r="C30" s="11">
        <v>3507389</v>
      </c>
      <c r="D30" s="31"/>
      <c r="E30" s="31"/>
      <c r="F30" s="31"/>
      <c r="G30" s="31"/>
      <c r="H30" s="31"/>
      <c r="I30" s="29"/>
      <c r="J30" s="24"/>
      <c r="K30" s="29"/>
      <c r="L30" s="29"/>
      <c r="M30" s="31"/>
      <c r="N30" s="31"/>
      <c r="O30" s="31"/>
      <c r="P30" s="31"/>
      <c r="Q30" s="49"/>
      <c r="R30" s="21"/>
      <c r="T30" s="29"/>
      <c r="U30" s="29"/>
      <c r="V30" s="29"/>
      <c r="W30" s="29"/>
      <c r="X30" s="29"/>
      <c r="Y30" s="29"/>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row>
    <row r="31" spans="1:88" s="13" customFormat="1" ht="7.5" customHeight="1">
      <c r="A31" s="47"/>
      <c r="B31" s="48"/>
      <c r="C31" s="11"/>
      <c r="D31" s="31"/>
      <c r="E31" s="31"/>
      <c r="F31" s="31"/>
      <c r="G31" s="31"/>
      <c r="H31" s="31"/>
      <c r="I31" s="29"/>
      <c r="J31" s="24"/>
      <c r="K31" s="29"/>
      <c r="L31" s="29"/>
      <c r="M31" s="31"/>
      <c r="N31" s="31"/>
      <c r="O31" s="31"/>
      <c r="P31" s="31"/>
      <c r="Q31" s="49"/>
      <c r="R31" s="21"/>
      <c r="T31" s="29"/>
      <c r="U31" s="29"/>
      <c r="V31" s="29"/>
      <c r="W31" s="29"/>
      <c r="X31" s="29"/>
      <c r="Y31" s="29"/>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row>
    <row r="32" spans="1:88" s="13" customFormat="1" ht="14.1" customHeight="1">
      <c r="A32" s="50" t="s">
        <v>173</v>
      </c>
      <c r="E32" s="21"/>
      <c r="F32" s="14"/>
      <c r="G32" s="21"/>
      <c r="H32" s="21"/>
      <c r="I32" s="21"/>
      <c r="J32" s="21"/>
      <c r="K32" s="21"/>
      <c r="L32" s="21"/>
      <c r="M32" s="21"/>
      <c r="N32" s="21"/>
      <c r="O32" s="21"/>
      <c r="Q32" s="15"/>
      <c r="R32" s="21"/>
      <c r="T32" s="16"/>
      <c r="U32" s="16"/>
      <c r="V32" s="16"/>
      <c r="W32" s="16"/>
      <c r="X32" s="16"/>
      <c r="Y32" s="89"/>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row>
    <row r="33" spans="1:167" s="32" customFormat="1" ht="14.1" customHeight="1">
      <c r="A33" s="32">
        <v>17107</v>
      </c>
      <c r="B33" s="32" t="s">
        <v>137</v>
      </c>
      <c r="C33" s="32" t="s">
        <v>138</v>
      </c>
      <c r="D33" s="32" t="s">
        <v>108</v>
      </c>
      <c r="E33" s="32">
        <v>79382</v>
      </c>
      <c r="F33" s="32" t="s">
        <v>88</v>
      </c>
      <c r="G33" s="32">
        <v>1</v>
      </c>
      <c r="H33" s="32" t="s">
        <v>16</v>
      </c>
      <c r="I33" s="41"/>
      <c r="J33" s="41"/>
      <c r="K33" s="41"/>
      <c r="L33" s="32" t="s">
        <v>165</v>
      </c>
      <c r="M33" s="32">
        <v>41</v>
      </c>
      <c r="N33" s="32">
        <v>8</v>
      </c>
      <c r="O33" s="32">
        <v>49</v>
      </c>
      <c r="P33" s="32" t="s">
        <v>6</v>
      </c>
      <c r="Q33" s="51">
        <v>664709</v>
      </c>
      <c r="R33" s="41" t="s">
        <v>163</v>
      </c>
      <c r="S33" s="32" t="s">
        <v>229</v>
      </c>
      <c r="T33" s="41">
        <v>152</v>
      </c>
      <c r="U33" s="41" t="s">
        <v>307</v>
      </c>
      <c r="V33" s="88" t="s">
        <v>307</v>
      </c>
      <c r="W33" s="88" t="s">
        <v>317</v>
      </c>
      <c r="X33" s="40" t="s">
        <v>332</v>
      </c>
      <c r="Y33" s="88">
        <v>48303010404</v>
      </c>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row>
    <row r="34" spans="1:167" s="13" customFormat="1" ht="14.1" customHeight="1">
      <c r="A34" s="54" t="s">
        <v>347</v>
      </c>
      <c r="B34" s="44"/>
      <c r="C34" s="11">
        <v>675094.58</v>
      </c>
      <c r="D34" s="31"/>
      <c r="E34" s="31"/>
      <c r="F34" s="31"/>
      <c r="G34" s="31"/>
      <c r="H34" s="52"/>
      <c r="I34" s="29"/>
      <c r="J34" s="29"/>
      <c r="K34" s="29"/>
      <c r="L34" s="29"/>
      <c r="M34" s="31"/>
      <c r="N34" s="31"/>
      <c r="O34" s="31"/>
      <c r="P34" s="45" t="s">
        <v>332</v>
      </c>
      <c r="Q34" s="46">
        <f>SUM(Q33:Q33)</f>
        <v>664709</v>
      </c>
      <c r="R34" s="21"/>
      <c r="T34" s="29"/>
      <c r="U34" s="29"/>
      <c r="V34" s="29"/>
      <c r="W34" s="29"/>
      <c r="X34" s="29"/>
      <c r="Y34" s="29"/>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row>
    <row r="35" spans="1:167" s="13" customFormat="1" ht="14.1" customHeight="1">
      <c r="A35" s="21"/>
      <c r="E35" s="21"/>
      <c r="F35" s="14"/>
      <c r="G35" s="21"/>
      <c r="H35" s="21"/>
      <c r="I35" s="21"/>
      <c r="J35" s="21"/>
      <c r="K35" s="21"/>
      <c r="L35" s="21"/>
      <c r="M35" s="21"/>
      <c r="N35" s="21"/>
      <c r="O35" s="21"/>
      <c r="Q35" s="15"/>
      <c r="R35" s="21"/>
      <c r="S35" s="53"/>
      <c r="T35" s="16"/>
      <c r="U35" s="16"/>
      <c r="V35" s="16"/>
      <c r="W35" s="16"/>
      <c r="X35" s="16"/>
      <c r="Y35" s="89"/>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row>
    <row r="36" spans="1:167" s="13" customFormat="1" ht="13.5" customHeight="1">
      <c r="A36" s="50" t="s">
        <v>174</v>
      </c>
      <c r="E36" s="68"/>
      <c r="F36" s="14"/>
      <c r="G36" s="68"/>
      <c r="H36" s="68"/>
      <c r="I36" s="68"/>
      <c r="J36" s="68"/>
      <c r="K36" s="68"/>
      <c r="L36" s="68"/>
      <c r="M36" s="68"/>
      <c r="N36" s="68"/>
      <c r="O36" s="68"/>
      <c r="Q36" s="15"/>
      <c r="R36" s="68"/>
      <c r="T36" s="16"/>
      <c r="U36" s="16"/>
      <c r="V36" s="16"/>
      <c r="W36" s="16"/>
      <c r="X36" s="16"/>
      <c r="Y36" s="89"/>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row>
    <row r="37" spans="1:167" s="32" customFormat="1" ht="14.1" customHeight="1">
      <c r="A37" s="32">
        <v>17307</v>
      </c>
      <c r="B37" s="32" t="s">
        <v>231</v>
      </c>
      <c r="C37" s="32" t="s">
        <v>290</v>
      </c>
      <c r="D37" s="32" t="s">
        <v>89</v>
      </c>
      <c r="E37" s="32">
        <v>79106</v>
      </c>
      <c r="F37" s="32" t="s">
        <v>90</v>
      </c>
      <c r="G37" s="32">
        <v>1</v>
      </c>
      <c r="H37" s="32" t="s">
        <v>8</v>
      </c>
      <c r="I37" s="67"/>
      <c r="J37" s="67"/>
      <c r="K37" s="67"/>
      <c r="L37" s="32" t="s">
        <v>165</v>
      </c>
      <c r="M37" s="32">
        <v>85</v>
      </c>
      <c r="N37" s="32">
        <v>16</v>
      </c>
      <c r="O37" s="32">
        <v>101</v>
      </c>
      <c r="P37" s="32" t="s">
        <v>6</v>
      </c>
      <c r="Q37" s="51">
        <v>1243565</v>
      </c>
      <c r="R37" s="67"/>
      <c r="S37" s="32" t="s">
        <v>230</v>
      </c>
      <c r="T37" s="67">
        <v>141</v>
      </c>
      <c r="U37" s="67" t="s">
        <v>307</v>
      </c>
      <c r="V37" s="88" t="s">
        <v>307</v>
      </c>
      <c r="W37" s="88" t="s">
        <v>307</v>
      </c>
      <c r="X37" s="40" t="s">
        <v>332</v>
      </c>
      <c r="Y37" s="88">
        <v>48375013200</v>
      </c>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row>
    <row r="38" spans="1:167" s="13" customFormat="1" ht="14.1" customHeight="1">
      <c r="A38" s="54" t="s">
        <v>347</v>
      </c>
      <c r="B38" s="54"/>
      <c r="C38" s="55">
        <v>1265807.3700000001</v>
      </c>
      <c r="H38" s="56"/>
      <c r="I38" s="68"/>
      <c r="J38" s="68"/>
      <c r="K38" s="68"/>
      <c r="L38" s="68"/>
      <c r="P38" s="45" t="s">
        <v>332</v>
      </c>
      <c r="Q38" s="57">
        <f>Q37</f>
        <v>1243565</v>
      </c>
      <c r="R38" s="68"/>
      <c r="T38" s="68"/>
      <c r="U38" s="68"/>
      <c r="V38" s="87"/>
      <c r="W38" s="89"/>
      <c r="X38" s="89"/>
      <c r="Y38" s="89"/>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row>
    <row r="39" spans="1:167" s="13" customFormat="1" ht="14.1" customHeight="1">
      <c r="A39" s="68"/>
      <c r="E39" s="68"/>
      <c r="F39" s="14"/>
      <c r="G39" s="68"/>
      <c r="H39" s="68"/>
      <c r="I39" s="68"/>
      <c r="J39" s="68"/>
      <c r="K39" s="68"/>
      <c r="L39" s="68"/>
      <c r="M39" s="68"/>
      <c r="N39" s="68"/>
      <c r="O39" s="68"/>
      <c r="Q39" s="15"/>
      <c r="R39" s="68"/>
      <c r="T39" s="68"/>
      <c r="U39" s="68"/>
      <c r="V39" s="87"/>
      <c r="W39" s="89"/>
      <c r="X39" s="89"/>
      <c r="Y39" s="8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row>
    <row r="40" spans="1:167" s="13" customFormat="1" ht="14.1" customHeight="1">
      <c r="A40" s="50" t="s">
        <v>176</v>
      </c>
      <c r="E40" s="68"/>
      <c r="F40" s="14"/>
      <c r="G40" s="68"/>
      <c r="H40" s="68"/>
      <c r="I40" s="68"/>
      <c r="J40" s="68"/>
      <c r="K40" s="68"/>
      <c r="L40" s="68"/>
      <c r="M40" s="68"/>
      <c r="N40" s="68"/>
      <c r="O40" s="68"/>
      <c r="Q40" s="15"/>
      <c r="R40" s="68"/>
      <c r="T40" s="68"/>
      <c r="U40" s="68"/>
      <c r="V40" s="87"/>
      <c r="W40" s="89"/>
      <c r="X40" s="89"/>
      <c r="Y40" s="89"/>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row>
    <row r="41" spans="1:167" s="32" customFormat="1" ht="14.1" customHeight="1">
      <c r="A41" s="32">
        <v>17235</v>
      </c>
      <c r="B41" s="32" t="s">
        <v>85</v>
      </c>
      <c r="C41" s="32" t="s">
        <v>232</v>
      </c>
      <c r="D41" s="32" t="s">
        <v>86</v>
      </c>
      <c r="E41" s="32">
        <v>76365</v>
      </c>
      <c r="F41" s="32" t="s">
        <v>87</v>
      </c>
      <c r="G41" s="32">
        <v>2</v>
      </c>
      <c r="H41" s="32" t="s">
        <v>16</v>
      </c>
      <c r="I41" s="67"/>
      <c r="J41" s="67"/>
      <c r="K41" s="67"/>
      <c r="L41" s="32" t="s">
        <v>165</v>
      </c>
      <c r="M41" s="32">
        <v>44</v>
      </c>
      <c r="N41" s="32">
        <v>5</v>
      </c>
      <c r="O41" s="32">
        <v>49</v>
      </c>
      <c r="P41" s="32" t="s">
        <v>6</v>
      </c>
      <c r="Q41" s="51">
        <v>527610</v>
      </c>
      <c r="R41" s="67"/>
      <c r="S41" s="32" t="s">
        <v>233</v>
      </c>
      <c r="T41" s="67">
        <v>153</v>
      </c>
      <c r="U41" s="67" t="s">
        <v>307</v>
      </c>
      <c r="V41" s="88" t="s">
        <v>307</v>
      </c>
      <c r="W41" s="88" t="s">
        <v>317</v>
      </c>
      <c r="X41" s="40" t="s">
        <v>332</v>
      </c>
      <c r="Y41" s="88">
        <v>48077030302</v>
      </c>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row>
    <row r="42" spans="1:167" s="13" customFormat="1" ht="14.1" customHeight="1">
      <c r="A42" s="54" t="s">
        <v>347</v>
      </c>
      <c r="B42" s="54"/>
      <c r="C42" s="55">
        <v>535186.81999999995</v>
      </c>
      <c r="H42" s="56"/>
      <c r="I42" s="68"/>
      <c r="J42" s="68"/>
      <c r="K42" s="68"/>
      <c r="L42" s="68"/>
      <c r="P42" s="45" t="s">
        <v>332</v>
      </c>
      <c r="Q42" s="57">
        <f>SUM(Q41:Q41)</f>
        <v>527610</v>
      </c>
      <c r="R42" s="68"/>
      <c r="T42" s="68"/>
      <c r="U42" s="68"/>
      <c r="V42" s="87"/>
      <c r="W42" s="89"/>
      <c r="X42" s="89"/>
      <c r="Y42" s="89"/>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row>
    <row r="43" spans="1:167" s="13" customFormat="1" ht="14.1" customHeight="1">
      <c r="A43" s="68"/>
      <c r="E43" s="68"/>
      <c r="F43" s="14"/>
      <c r="G43" s="68"/>
      <c r="H43" s="68"/>
      <c r="I43" s="68"/>
      <c r="J43" s="68"/>
      <c r="K43" s="68"/>
      <c r="L43" s="68"/>
      <c r="M43" s="68"/>
      <c r="N43" s="68"/>
      <c r="O43" s="68"/>
      <c r="Q43" s="15"/>
      <c r="R43" s="68"/>
      <c r="S43" s="53"/>
      <c r="T43" s="68"/>
      <c r="U43" s="68"/>
      <c r="V43" s="87"/>
      <c r="W43" s="89"/>
      <c r="X43" s="89"/>
      <c r="Y43" s="89"/>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row>
    <row r="44" spans="1:167" s="13" customFormat="1" ht="14.1" customHeight="1">
      <c r="A44" s="50" t="s">
        <v>175</v>
      </c>
      <c r="E44" s="68"/>
      <c r="F44" s="14"/>
      <c r="G44" s="68"/>
      <c r="H44" s="68"/>
      <c r="I44" s="68"/>
      <c r="J44" s="68"/>
      <c r="K44" s="68"/>
      <c r="L44" s="68"/>
      <c r="M44" s="68"/>
      <c r="N44" s="68"/>
      <c r="O44" s="68"/>
      <c r="Q44" s="15"/>
      <c r="R44" s="68"/>
      <c r="T44" s="68"/>
      <c r="U44" s="68"/>
      <c r="V44" s="87"/>
      <c r="W44" s="89"/>
      <c r="X44" s="89"/>
      <c r="Y44" s="89"/>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row>
    <row r="45" spans="1:167" s="32" customFormat="1" ht="14.1" customHeight="1">
      <c r="A45" s="32">
        <v>17273</v>
      </c>
      <c r="B45" s="32" t="s">
        <v>105</v>
      </c>
      <c r="C45" s="32" t="s">
        <v>235</v>
      </c>
      <c r="D45" s="32" t="s">
        <v>106</v>
      </c>
      <c r="E45" s="32">
        <v>76301</v>
      </c>
      <c r="F45" s="32" t="s">
        <v>24</v>
      </c>
      <c r="G45" s="32">
        <v>2</v>
      </c>
      <c r="H45" s="32" t="s">
        <v>8</v>
      </c>
      <c r="I45" s="67"/>
      <c r="J45" s="67"/>
      <c r="K45" s="67"/>
      <c r="L45" s="32" t="s">
        <v>166</v>
      </c>
      <c r="M45" s="32">
        <v>28</v>
      </c>
      <c r="N45" s="32">
        <v>2</v>
      </c>
      <c r="O45" s="32">
        <v>30</v>
      </c>
      <c r="P45" s="32" t="s">
        <v>6</v>
      </c>
      <c r="Q45" s="51">
        <v>444767</v>
      </c>
      <c r="R45" s="67" t="s">
        <v>163</v>
      </c>
      <c r="S45" s="32" t="s">
        <v>229</v>
      </c>
      <c r="T45" s="67">
        <v>156</v>
      </c>
      <c r="U45" s="67" t="s">
        <v>307</v>
      </c>
      <c r="V45" s="88" t="s">
        <v>307</v>
      </c>
      <c r="W45" s="88" t="s">
        <v>317</v>
      </c>
      <c r="X45" s="40" t="s">
        <v>332</v>
      </c>
      <c r="Y45" s="88">
        <v>48485010100</v>
      </c>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row>
    <row r="46" spans="1:167" s="32" customFormat="1" ht="14.1" customHeight="1">
      <c r="A46" s="32">
        <v>17225</v>
      </c>
      <c r="B46" s="32" t="s">
        <v>114</v>
      </c>
      <c r="C46" s="32" t="s">
        <v>115</v>
      </c>
      <c r="D46" s="32" t="s">
        <v>106</v>
      </c>
      <c r="E46" s="32">
        <v>76310</v>
      </c>
      <c r="F46" s="32" t="s">
        <v>24</v>
      </c>
      <c r="G46" s="32">
        <v>2</v>
      </c>
      <c r="H46" s="32" t="s">
        <v>8</v>
      </c>
      <c r="I46" s="88"/>
      <c r="J46" s="88"/>
      <c r="K46" s="88"/>
      <c r="L46" s="32" t="s">
        <v>165</v>
      </c>
      <c r="M46" s="32">
        <v>46</v>
      </c>
      <c r="N46" s="32">
        <v>14</v>
      </c>
      <c r="O46" s="32">
        <v>60</v>
      </c>
      <c r="P46" s="32" t="s">
        <v>10</v>
      </c>
      <c r="Q46" s="51">
        <v>708249</v>
      </c>
      <c r="R46" s="88"/>
      <c r="S46" s="32" t="s">
        <v>234</v>
      </c>
      <c r="T46" s="88">
        <v>152</v>
      </c>
      <c r="U46" s="88" t="s">
        <v>307</v>
      </c>
      <c r="V46" s="88" t="s">
        <v>307</v>
      </c>
      <c r="W46" s="88" t="s">
        <v>317</v>
      </c>
      <c r="X46" s="89" t="s">
        <v>332</v>
      </c>
      <c r="Y46" s="88">
        <v>48485012300</v>
      </c>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s="30"/>
      <c r="CL46" s="30"/>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row>
    <row r="47" spans="1:167" s="13" customFormat="1" ht="14.1" customHeight="1">
      <c r="A47" s="54" t="s">
        <v>347</v>
      </c>
      <c r="B47" s="54"/>
      <c r="C47" s="55">
        <v>500000</v>
      </c>
      <c r="H47" s="56"/>
      <c r="I47" s="68"/>
      <c r="J47" s="68"/>
      <c r="K47" s="68"/>
      <c r="L47" s="68"/>
      <c r="P47" s="45" t="s">
        <v>332</v>
      </c>
      <c r="Q47" s="57">
        <f>SUM(Q45:Q46)</f>
        <v>1153016</v>
      </c>
      <c r="R47" s="68"/>
      <c r="T47" s="68"/>
      <c r="U47" s="68"/>
      <c r="V47" s="87"/>
      <c r="W47" s="89"/>
      <c r="X47" s="89"/>
      <c r="Y47" s="89"/>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row>
    <row r="48" spans="1:167" s="13" customFormat="1" ht="14.1" customHeight="1">
      <c r="A48" s="68"/>
      <c r="E48" s="68"/>
      <c r="F48" s="14"/>
      <c r="G48" s="68"/>
      <c r="H48" s="68"/>
      <c r="I48" s="68"/>
      <c r="J48" s="68"/>
      <c r="K48" s="68"/>
      <c r="L48" s="68"/>
      <c r="M48" s="68"/>
      <c r="N48" s="68"/>
      <c r="O48" s="68"/>
      <c r="Q48" s="15"/>
      <c r="R48" s="68"/>
      <c r="T48" s="68"/>
      <c r="U48" s="68"/>
      <c r="V48" s="87"/>
      <c r="W48" s="89"/>
      <c r="X48" s="89"/>
      <c r="Y48" s="89"/>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row>
    <row r="49" spans="1:167" s="13" customFormat="1" ht="14.1" customHeight="1">
      <c r="A49" s="56" t="s">
        <v>177</v>
      </c>
      <c r="E49" s="68"/>
      <c r="F49" s="14"/>
      <c r="G49" s="68"/>
      <c r="H49" s="68"/>
      <c r="I49" s="68"/>
      <c r="J49" s="68"/>
      <c r="K49" s="68"/>
      <c r="L49" s="68"/>
      <c r="M49" s="68"/>
      <c r="N49" s="68"/>
      <c r="O49" s="68"/>
      <c r="Q49" s="15"/>
      <c r="R49" s="68"/>
      <c r="T49" s="68"/>
      <c r="U49" s="68"/>
      <c r="V49" s="87"/>
      <c r="W49" s="89"/>
      <c r="X49" s="89"/>
      <c r="Y49" s="8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row>
    <row r="50" spans="1:167" s="32" customFormat="1" ht="14.1" customHeight="1">
      <c r="A50" s="32">
        <v>17295</v>
      </c>
      <c r="B50" s="32" t="s">
        <v>93</v>
      </c>
      <c r="C50" s="32" t="s">
        <v>94</v>
      </c>
      <c r="D50" s="32" t="s">
        <v>50</v>
      </c>
      <c r="E50" s="32">
        <v>76234</v>
      </c>
      <c r="F50" s="32" t="s">
        <v>51</v>
      </c>
      <c r="G50" s="32">
        <v>3</v>
      </c>
      <c r="H50" s="32" t="s">
        <v>16</v>
      </c>
      <c r="I50" s="67"/>
      <c r="J50" s="67"/>
      <c r="K50" s="67"/>
      <c r="L50" s="32" t="s">
        <v>165</v>
      </c>
      <c r="M50" s="32">
        <v>41</v>
      </c>
      <c r="N50" s="32">
        <v>29</v>
      </c>
      <c r="O50" s="32">
        <v>70</v>
      </c>
      <c r="P50" s="32" t="s">
        <v>6</v>
      </c>
      <c r="Q50" s="51">
        <v>597599</v>
      </c>
      <c r="R50" s="67"/>
      <c r="S50" s="32" t="s">
        <v>236</v>
      </c>
      <c r="T50" s="67">
        <v>154</v>
      </c>
      <c r="U50" s="67" t="s">
        <v>307</v>
      </c>
      <c r="V50" s="88" t="s">
        <v>307</v>
      </c>
      <c r="W50" s="88" t="s">
        <v>317</v>
      </c>
      <c r="X50" s="40" t="s">
        <v>332</v>
      </c>
      <c r="Y50" s="88">
        <v>48497150102</v>
      </c>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row>
    <row r="51" spans="1:167" s="13" customFormat="1" ht="14.1" customHeight="1">
      <c r="A51" s="54" t="s">
        <v>347</v>
      </c>
      <c r="B51" s="54"/>
      <c r="C51" s="55">
        <v>606609.24</v>
      </c>
      <c r="H51" s="56"/>
      <c r="I51" s="68"/>
      <c r="J51" s="68"/>
      <c r="K51" s="68"/>
      <c r="L51" s="68"/>
      <c r="P51" s="45" t="s">
        <v>332</v>
      </c>
      <c r="Q51" s="57">
        <f>Q50</f>
        <v>597599</v>
      </c>
      <c r="R51" s="68"/>
      <c r="T51" s="68"/>
      <c r="U51" s="68"/>
      <c r="V51" s="87"/>
      <c r="W51" s="89"/>
      <c r="X51" s="89"/>
      <c r="Y51" s="89"/>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row>
    <row r="52" spans="1:167" s="13" customFormat="1" ht="14.1" customHeight="1">
      <c r="A52" s="68"/>
      <c r="E52" s="68"/>
      <c r="F52" s="14"/>
      <c r="G52" s="68"/>
      <c r="H52" s="68"/>
      <c r="I52" s="68"/>
      <c r="J52" s="68"/>
      <c r="K52" s="68"/>
      <c r="L52" s="68"/>
      <c r="M52" s="68"/>
      <c r="N52" s="68"/>
      <c r="O52" s="68"/>
      <c r="Q52" s="15"/>
      <c r="R52" s="68"/>
      <c r="S52" s="53"/>
      <c r="T52" s="68"/>
      <c r="U52" s="68"/>
      <c r="V52" s="87"/>
      <c r="W52" s="89"/>
      <c r="X52" s="89"/>
      <c r="Y52" s="89"/>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row>
    <row r="53" spans="1:167" s="13" customFormat="1" ht="14.1" customHeight="1">
      <c r="A53" s="56" t="s">
        <v>178</v>
      </c>
      <c r="E53" s="68"/>
      <c r="F53" s="14"/>
      <c r="G53" s="68"/>
      <c r="H53" s="68"/>
      <c r="I53" s="68"/>
      <c r="J53" s="68"/>
      <c r="K53" s="68"/>
      <c r="L53" s="68"/>
      <c r="M53" s="68"/>
      <c r="N53" s="68"/>
      <c r="O53" s="68"/>
      <c r="Q53" s="15"/>
      <c r="R53" s="68"/>
      <c r="T53" s="68"/>
      <c r="U53" s="68"/>
      <c r="V53" s="87"/>
      <c r="W53" s="89"/>
      <c r="X53" s="89"/>
      <c r="Y53" s="89"/>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row>
    <row r="54" spans="1:167" s="32" customFormat="1" ht="14.1" customHeight="1">
      <c r="A54" s="32">
        <v>17028</v>
      </c>
      <c r="B54" s="32" t="s">
        <v>140</v>
      </c>
      <c r="C54" s="32" t="s">
        <v>141</v>
      </c>
      <c r="D54" s="32" t="s">
        <v>18</v>
      </c>
      <c r="E54" s="32">
        <v>76102</v>
      </c>
      <c r="F54" s="32" t="s">
        <v>19</v>
      </c>
      <c r="G54" s="32">
        <v>3</v>
      </c>
      <c r="H54" s="32" t="s">
        <v>8</v>
      </c>
      <c r="I54" s="67"/>
      <c r="J54" s="67"/>
      <c r="K54" s="67"/>
      <c r="L54" s="32" t="s">
        <v>165</v>
      </c>
      <c r="M54" s="32">
        <v>98</v>
      </c>
      <c r="N54" s="32">
        <v>6</v>
      </c>
      <c r="O54" s="32">
        <v>104</v>
      </c>
      <c r="P54" s="32" t="s">
        <v>288</v>
      </c>
      <c r="Q54" s="51">
        <v>1330273</v>
      </c>
      <c r="R54" s="67"/>
      <c r="S54" s="32" t="s">
        <v>238</v>
      </c>
      <c r="T54" s="67">
        <v>156</v>
      </c>
      <c r="U54" s="83" t="s">
        <v>307</v>
      </c>
      <c r="V54" s="88" t="s">
        <v>307</v>
      </c>
      <c r="W54" s="88" t="s">
        <v>317</v>
      </c>
      <c r="X54" s="40" t="s">
        <v>332</v>
      </c>
      <c r="Y54" s="89">
        <v>48439101700</v>
      </c>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row>
    <row r="55" spans="1:167" s="32" customFormat="1" ht="14.1" customHeight="1">
      <c r="A55" s="32">
        <v>17259</v>
      </c>
      <c r="B55" s="32" t="s">
        <v>113</v>
      </c>
      <c r="C55" s="32" t="s">
        <v>242</v>
      </c>
      <c r="D55" s="32" t="s">
        <v>18</v>
      </c>
      <c r="E55" s="32">
        <v>76104</v>
      </c>
      <c r="F55" s="32" t="s">
        <v>19</v>
      </c>
      <c r="G55" s="32">
        <v>3</v>
      </c>
      <c r="H55" s="32" t="s">
        <v>8</v>
      </c>
      <c r="I55" s="67"/>
      <c r="J55" s="67"/>
      <c r="K55" s="67"/>
      <c r="L55" s="32" t="s">
        <v>165</v>
      </c>
      <c r="M55" s="32">
        <v>74</v>
      </c>
      <c r="N55" s="32">
        <v>4</v>
      </c>
      <c r="O55" s="32">
        <v>78</v>
      </c>
      <c r="P55" s="32" t="s">
        <v>10</v>
      </c>
      <c r="Q55" s="51">
        <v>1500000</v>
      </c>
      <c r="R55" s="67"/>
      <c r="S55" s="32" t="s">
        <v>243</v>
      </c>
      <c r="T55" s="67">
        <v>159</v>
      </c>
      <c r="U55" s="67" t="s">
        <v>307</v>
      </c>
      <c r="V55" s="88" t="s">
        <v>307</v>
      </c>
      <c r="W55" s="88" t="s">
        <v>317</v>
      </c>
      <c r="X55" s="40" t="s">
        <v>332</v>
      </c>
      <c r="Y55" s="88">
        <v>48439102800</v>
      </c>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row>
    <row r="56" spans="1:167" s="32" customFormat="1" ht="14.1" customHeight="1">
      <c r="A56" s="32">
        <v>17281</v>
      </c>
      <c r="B56" s="32" t="s">
        <v>102</v>
      </c>
      <c r="C56" s="32" t="s">
        <v>244</v>
      </c>
      <c r="D56" s="32" t="s">
        <v>23</v>
      </c>
      <c r="E56" s="32">
        <v>76011</v>
      </c>
      <c r="F56" s="32" t="s">
        <v>19</v>
      </c>
      <c r="G56" s="32">
        <v>3</v>
      </c>
      <c r="H56" s="32" t="s">
        <v>8</v>
      </c>
      <c r="I56" s="67"/>
      <c r="J56" s="67"/>
      <c r="K56" s="67"/>
      <c r="L56" s="32" t="s">
        <v>165</v>
      </c>
      <c r="M56" s="32">
        <v>107</v>
      </c>
      <c r="N56" s="32">
        <v>19</v>
      </c>
      <c r="O56" s="32">
        <v>126</v>
      </c>
      <c r="P56" s="32" t="s">
        <v>6</v>
      </c>
      <c r="Q56" s="51">
        <v>1430132</v>
      </c>
      <c r="R56" s="67" t="s">
        <v>163</v>
      </c>
      <c r="S56" s="32" t="s">
        <v>229</v>
      </c>
      <c r="T56" s="67">
        <v>158</v>
      </c>
      <c r="U56" s="72" t="s">
        <v>307</v>
      </c>
      <c r="V56" s="88" t="s">
        <v>307</v>
      </c>
      <c r="W56" s="88" t="s">
        <v>317</v>
      </c>
      <c r="X56" s="40" t="s">
        <v>332</v>
      </c>
      <c r="Y56" s="88">
        <v>48439121703</v>
      </c>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row>
    <row r="57" spans="1:167" s="32" customFormat="1" ht="14.1" customHeight="1">
      <c r="A57" s="32">
        <v>17012</v>
      </c>
      <c r="B57" s="32" t="s">
        <v>123</v>
      </c>
      <c r="C57" s="32" t="s">
        <v>291</v>
      </c>
      <c r="D57" s="32" t="s">
        <v>23</v>
      </c>
      <c r="E57" s="32">
        <v>76002</v>
      </c>
      <c r="F57" s="32" t="s">
        <v>19</v>
      </c>
      <c r="G57" s="32">
        <v>3</v>
      </c>
      <c r="H57" s="32" t="s">
        <v>8</v>
      </c>
      <c r="I57" s="67"/>
      <c r="J57" s="67"/>
      <c r="K57" s="67"/>
      <c r="L57" s="32" t="s">
        <v>165</v>
      </c>
      <c r="M57" s="58">
        <v>65</v>
      </c>
      <c r="N57" s="58">
        <v>9</v>
      </c>
      <c r="O57" s="58">
        <v>74</v>
      </c>
      <c r="P57" s="32" t="s">
        <v>6</v>
      </c>
      <c r="Q57" s="51">
        <v>1243264</v>
      </c>
      <c r="R57" s="67" t="s">
        <v>163</v>
      </c>
      <c r="S57" s="32" t="s">
        <v>237</v>
      </c>
      <c r="T57" s="67">
        <v>157</v>
      </c>
      <c r="U57" s="72" t="s">
        <v>307</v>
      </c>
      <c r="V57" s="88" t="s">
        <v>307</v>
      </c>
      <c r="W57" s="88" t="s">
        <v>317</v>
      </c>
      <c r="X57" s="40" t="s">
        <v>332</v>
      </c>
      <c r="Y57" s="88">
        <v>48439111310</v>
      </c>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row>
    <row r="58" spans="1:167" s="32" customFormat="1" ht="14.1" customHeight="1">
      <c r="A58" s="32">
        <v>17315</v>
      </c>
      <c r="B58" s="32" t="s">
        <v>82</v>
      </c>
      <c r="C58" s="32" t="s">
        <v>83</v>
      </c>
      <c r="D58" s="32" t="s">
        <v>84</v>
      </c>
      <c r="E58" s="32">
        <v>76053</v>
      </c>
      <c r="F58" s="32" t="s">
        <v>19</v>
      </c>
      <c r="G58" s="32">
        <v>3</v>
      </c>
      <c r="H58" s="32" t="s">
        <v>8</v>
      </c>
      <c r="I58" s="67"/>
      <c r="J58" s="67"/>
      <c r="K58" s="67"/>
      <c r="L58" s="32" t="s">
        <v>165</v>
      </c>
      <c r="M58" s="32">
        <v>96</v>
      </c>
      <c r="N58" s="32">
        <v>24</v>
      </c>
      <c r="O58" s="32">
        <v>120</v>
      </c>
      <c r="P58" s="32" t="s">
        <v>10</v>
      </c>
      <c r="Q58" s="51">
        <v>1500000</v>
      </c>
      <c r="R58" s="67"/>
      <c r="S58" s="32" t="s">
        <v>245</v>
      </c>
      <c r="T58" s="67">
        <v>155</v>
      </c>
      <c r="U58" s="67" t="s">
        <v>307</v>
      </c>
      <c r="V58" s="88" t="s">
        <v>307</v>
      </c>
      <c r="W58" s="88" t="s">
        <v>317</v>
      </c>
      <c r="X58" s="40" t="s">
        <v>332</v>
      </c>
      <c r="Y58" s="88">
        <v>48439113404</v>
      </c>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row>
    <row r="59" spans="1:167" s="32" customFormat="1" ht="14.1" customHeight="1">
      <c r="A59" s="32">
        <v>17080</v>
      </c>
      <c r="B59" s="32" t="s">
        <v>139</v>
      </c>
      <c r="C59" s="32" t="s">
        <v>292</v>
      </c>
      <c r="D59" s="32" t="s">
        <v>18</v>
      </c>
      <c r="E59" s="32">
        <v>76108</v>
      </c>
      <c r="F59" s="32" t="s">
        <v>19</v>
      </c>
      <c r="G59" s="32">
        <v>3</v>
      </c>
      <c r="H59" s="32" t="s">
        <v>8</v>
      </c>
      <c r="I59" s="67"/>
      <c r="J59" s="67"/>
      <c r="K59" s="67"/>
      <c r="L59" s="32" t="s">
        <v>165</v>
      </c>
      <c r="M59" s="32">
        <v>92</v>
      </c>
      <c r="N59" s="32">
        <v>58</v>
      </c>
      <c r="O59" s="32">
        <v>150</v>
      </c>
      <c r="P59" s="32" t="s">
        <v>10</v>
      </c>
      <c r="Q59" s="51">
        <v>1500000</v>
      </c>
      <c r="R59" s="67"/>
      <c r="S59" s="32" t="s">
        <v>241</v>
      </c>
      <c r="T59" s="67">
        <v>155</v>
      </c>
      <c r="U59" s="67" t="s">
        <v>307</v>
      </c>
      <c r="V59" s="88" t="s">
        <v>307</v>
      </c>
      <c r="W59" s="88" t="s">
        <v>307</v>
      </c>
      <c r="X59" s="40" t="s">
        <v>332</v>
      </c>
      <c r="Y59" s="88">
        <v>48439110805</v>
      </c>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row>
    <row r="60" spans="1:167" s="32" customFormat="1" ht="14.1" customHeight="1">
      <c r="A60" s="32">
        <v>17037</v>
      </c>
      <c r="B60" s="32" t="s">
        <v>46</v>
      </c>
      <c r="C60" s="32" t="s">
        <v>239</v>
      </c>
      <c r="D60" s="32" t="s">
        <v>45</v>
      </c>
      <c r="E60" s="32">
        <v>76063</v>
      </c>
      <c r="F60" s="32" t="s">
        <v>19</v>
      </c>
      <c r="G60" s="32">
        <v>3</v>
      </c>
      <c r="H60" s="32" t="s">
        <v>8</v>
      </c>
      <c r="I60" s="41"/>
      <c r="J60" s="41"/>
      <c r="K60" s="41" t="s">
        <v>163</v>
      </c>
      <c r="L60" s="32" t="s">
        <v>165</v>
      </c>
      <c r="M60" s="32">
        <v>135</v>
      </c>
      <c r="N60" s="32">
        <v>0</v>
      </c>
      <c r="O60" s="32">
        <v>135</v>
      </c>
      <c r="P60" s="32" t="s">
        <v>6</v>
      </c>
      <c r="Q60" s="51">
        <v>1500000</v>
      </c>
      <c r="R60" s="41"/>
      <c r="S60" s="32" t="s">
        <v>240</v>
      </c>
      <c r="T60" s="41">
        <v>155</v>
      </c>
      <c r="U60" s="74" t="s">
        <v>307</v>
      </c>
      <c r="V60" s="88" t="s">
        <v>307</v>
      </c>
      <c r="W60" s="88" t="s">
        <v>307</v>
      </c>
      <c r="X60" s="40" t="s">
        <v>332</v>
      </c>
      <c r="Y60" s="88">
        <v>48439111306</v>
      </c>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row>
    <row r="61" spans="1:167" s="32" customFormat="1" ht="14.1" customHeight="1">
      <c r="A61" s="32">
        <v>17081</v>
      </c>
      <c r="B61" s="32" t="s">
        <v>319</v>
      </c>
      <c r="C61" s="32" t="s">
        <v>320</v>
      </c>
      <c r="D61" s="32" t="s">
        <v>27</v>
      </c>
      <c r="E61" s="32">
        <v>76208</v>
      </c>
      <c r="F61" s="32" t="s">
        <v>27</v>
      </c>
      <c r="G61" s="32">
        <v>3</v>
      </c>
      <c r="H61" s="32" t="s">
        <v>8</v>
      </c>
      <c r="I61" s="88"/>
      <c r="J61" s="88"/>
      <c r="K61" s="88"/>
      <c r="L61" s="32" t="s">
        <v>165</v>
      </c>
      <c r="M61" s="32">
        <v>93</v>
      </c>
      <c r="N61" s="32">
        <v>57</v>
      </c>
      <c r="O61" s="32">
        <v>150</v>
      </c>
      <c r="P61" s="32" t="s">
        <v>10</v>
      </c>
      <c r="Q61" s="51">
        <v>1500000</v>
      </c>
      <c r="R61" s="88"/>
      <c r="S61" s="32" t="s">
        <v>241</v>
      </c>
      <c r="T61" s="88">
        <v>155</v>
      </c>
      <c r="U61" s="88" t="s">
        <v>307</v>
      </c>
      <c r="V61" s="88" t="s">
        <v>307</v>
      </c>
      <c r="W61" s="88" t="s">
        <v>317</v>
      </c>
      <c r="X61" s="88" t="s">
        <v>332</v>
      </c>
      <c r="Y61" s="88">
        <v>48121020505</v>
      </c>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row>
    <row r="62" spans="1:167" s="32" customFormat="1" ht="14.1" customHeight="1">
      <c r="A62" s="32">
        <v>17746</v>
      </c>
      <c r="B62" s="32" t="s">
        <v>342</v>
      </c>
      <c r="C62" s="32" t="s">
        <v>343</v>
      </c>
      <c r="D62" s="32" t="s">
        <v>344</v>
      </c>
      <c r="E62" s="32">
        <v>75040</v>
      </c>
      <c r="F62" s="32" t="s">
        <v>5</v>
      </c>
      <c r="G62" s="32">
        <v>3</v>
      </c>
      <c r="H62" s="32" t="s">
        <v>8</v>
      </c>
      <c r="I62" s="88"/>
      <c r="J62" s="88"/>
      <c r="K62" s="88"/>
      <c r="L62" s="32" t="s">
        <v>165</v>
      </c>
      <c r="M62" s="99">
        <v>88</v>
      </c>
      <c r="N62" s="99">
        <v>38</v>
      </c>
      <c r="O62" s="99">
        <v>126</v>
      </c>
      <c r="P62" s="100" t="s">
        <v>10</v>
      </c>
      <c r="Q62" s="51">
        <v>893609</v>
      </c>
      <c r="R62" s="88"/>
      <c r="S62" s="32" t="s">
        <v>345</v>
      </c>
      <c r="T62" s="110" t="s">
        <v>350</v>
      </c>
      <c r="U62" s="110"/>
      <c r="V62" s="110"/>
      <c r="W62" s="110"/>
      <c r="X62" s="110"/>
      <c r="Y62" s="106">
        <v>48113018802</v>
      </c>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row>
    <row r="63" spans="1:167" s="13" customFormat="1">
      <c r="A63" s="54" t="s">
        <v>347</v>
      </c>
      <c r="B63" s="54"/>
      <c r="C63" s="55">
        <f>12785802.9+893609</f>
        <v>13679411.9</v>
      </c>
      <c r="D63" s="19" t="s">
        <v>308</v>
      </c>
      <c r="H63" s="56"/>
      <c r="I63" s="21"/>
      <c r="J63" s="21"/>
      <c r="K63" s="21"/>
      <c r="L63" s="21"/>
      <c r="P63" s="45" t="s">
        <v>332</v>
      </c>
      <c r="Q63" s="57">
        <f>SUM(Q54:Q62)</f>
        <v>12397278</v>
      </c>
      <c r="R63" s="21"/>
      <c r="T63" s="21"/>
      <c r="U63" s="21"/>
      <c r="V63" s="87"/>
      <c r="W63" s="89"/>
      <c r="X63" s="89"/>
      <c r="Y63" s="89"/>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s="30"/>
      <c r="CL63" s="30"/>
      <c r="CM63" s="30"/>
    </row>
    <row r="64" spans="1:167" s="13" customFormat="1" ht="14.1" customHeight="1">
      <c r="A64" s="21"/>
      <c r="E64" s="21"/>
      <c r="F64" s="14"/>
      <c r="G64" s="21"/>
      <c r="H64" s="21"/>
      <c r="I64" s="21"/>
      <c r="J64" s="21"/>
      <c r="K64" s="21"/>
      <c r="L64" s="21"/>
      <c r="M64" s="21"/>
      <c r="N64" s="21"/>
      <c r="O64" s="21"/>
      <c r="Q64" s="15"/>
      <c r="R64" s="21"/>
      <c r="S64" s="53"/>
      <c r="T64" s="16"/>
      <c r="U64" s="16"/>
      <c r="V64" s="16"/>
      <c r="W64" s="16"/>
      <c r="X64" s="16"/>
      <c r="Y64" s="89"/>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row>
    <row r="65" spans="1:167" s="13" customFormat="1" ht="14.1" customHeight="1">
      <c r="A65" s="56" t="s">
        <v>179</v>
      </c>
      <c r="E65" s="21"/>
      <c r="F65" s="14"/>
      <c r="G65" s="21"/>
      <c r="H65" s="21"/>
      <c r="I65" s="21"/>
      <c r="J65" s="21"/>
      <c r="K65" s="21"/>
      <c r="L65" s="21"/>
      <c r="M65" s="21"/>
      <c r="N65" s="21"/>
      <c r="O65" s="21"/>
      <c r="Q65" s="15"/>
      <c r="R65" s="21"/>
      <c r="T65" s="16"/>
      <c r="U65" s="16"/>
      <c r="V65" s="16"/>
      <c r="W65" s="16"/>
      <c r="X65" s="16"/>
      <c r="Y65" s="89"/>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row>
    <row r="66" spans="1:167" s="13" customFormat="1" ht="14.1" customHeight="1">
      <c r="A66" s="32">
        <v>17327</v>
      </c>
      <c r="B66" s="32" t="s">
        <v>321</v>
      </c>
      <c r="C66" s="32" t="s">
        <v>322</v>
      </c>
      <c r="D66" s="32" t="s">
        <v>77</v>
      </c>
      <c r="E66" s="32">
        <v>75771</v>
      </c>
      <c r="F66" s="32" t="s">
        <v>42</v>
      </c>
      <c r="G66" s="32">
        <v>4</v>
      </c>
      <c r="H66" s="32" t="s">
        <v>16</v>
      </c>
      <c r="I66" s="88"/>
      <c r="J66" s="88"/>
      <c r="K66" s="88"/>
      <c r="L66" s="32" t="s">
        <v>165</v>
      </c>
      <c r="M66" s="32">
        <v>64</v>
      </c>
      <c r="N66" s="32">
        <v>12</v>
      </c>
      <c r="O66" s="32">
        <v>76</v>
      </c>
      <c r="P66" s="32" t="s">
        <v>6</v>
      </c>
      <c r="Q66" s="51">
        <v>889903.83548930509</v>
      </c>
      <c r="R66" s="88"/>
      <c r="S66" s="32" t="s">
        <v>236</v>
      </c>
      <c r="T66" s="88">
        <v>154</v>
      </c>
      <c r="U66" s="88" t="s">
        <v>307</v>
      </c>
      <c r="V66" s="89" t="s">
        <v>307</v>
      </c>
      <c r="W66" s="89" t="s">
        <v>317</v>
      </c>
      <c r="X66" s="40" t="s">
        <v>332</v>
      </c>
      <c r="Y66" s="88">
        <v>48423001401</v>
      </c>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row>
    <row r="67" spans="1:167" s="32" customFormat="1" ht="14.1" customHeight="1">
      <c r="A67" s="32">
        <v>17288</v>
      </c>
      <c r="B67" s="32" t="s">
        <v>98</v>
      </c>
      <c r="C67" s="32" t="s">
        <v>99</v>
      </c>
      <c r="D67" s="32" t="s">
        <v>77</v>
      </c>
      <c r="E67" s="32">
        <v>75771</v>
      </c>
      <c r="F67" s="32" t="s">
        <v>42</v>
      </c>
      <c r="G67" s="32">
        <v>4</v>
      </c>
      <c r="H67" s="32" t="s">
        <v>16</v>
      </c>
      <c r="I67" s="41"/>
      <c r="J67" s="41"/>
      <c r="K67" s="41"/>
      <c r="L67" s="32" t="s">
        <v>165</v>
      </c>
      <c r="M67" s="32">
        <v>60</v>
      </c>
      <c r="N67" s="32">
        <v>0</v>
      </c>
      <c r="O67" s="32">
        <v>60</v>
      </c>
      <c r="P67" s="32" t="s">
        <v>6</v>
      </c>
      <c r="Q67" s="51">
        <v>790740</v>
      </c>
      <c r="R67" s="41"/>
      <c r="S67" s="32" t="s">
        <v>247</v>
      </c>
      <c r="T67" s="41">
        <v>154</v>
      </c>
      <c r="U67" s="88" t="s">
        <v>307</v>
      </c>
      <c r="V67" s="88" t="s">
        <v>307</v>
      </c>
      <c r="W67" s="88" t="s">
        <v>317</v>
      </c>
      <c r="X67" s="40" t="s">
        <v>332</v>
      </c>
      <c r="Y67" s="88">
        <v>48423001401</v>
      </c>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row>
    <row r="68" spans="1:167" s="32" customFormat="1" ht="14.1" customHeight="1">
      <c r="A68" s="54" t="s">
        <v>347</v>
      </c>
      <c r="B68" s="54"/>
      <c r="C68" s="55">
        <v>1462939.24</v>
      </c>
      <c r="D68" s="13"/>
      <c r="E68" s="13"/>
      <c r="F68" s="13"/>
      <c r="G68" s="13"/>
      <c r="H68" s="56"/>
      <c r="I68" s="21"/>
      <c r="J68" s="21"/>
      <c r="K68" s="21"/>
      <c r="L68" s="21"/>
      <c r="M68" s="13"/>
      <c r="N68" s="13"/>
      <c r="O68" s="13"/>
      <c r="P68" s="45" t="s">
        <v>332</v>
      </c>
      <c r="Q68" s="57">
        <f>SUM(Q66:Q67)</f>
        <v>1680643.8354893052</v>
      </c>
      <c r="R68" s="21"/>
      <c r="S68" s="13"/>
      <c r="T68" s="21"/>
      <c r="U68" s="21"/>
      <c r="V68" s="87"/>
      <c r="W68" s="89"/>
      <c r="X68" s="89"/>
      <c r="Y68" s="89"/>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row>
    <row r="69" spans="1:167" s="13" customFormat="1" ht="7.5" customHeight="1">
      <c r="A69" s="21"/>
      <c r="E69" s="21"/>
      <c r="F69" s="14"/>
      <c r="G69" s="21"/>
      <c r="H69" s="21"/>
      <c r="I69" s="21"/>
      <c r="J69" s="21"/>
      <c r="K69" s="21"/>
      <c r="L69" s="21"/>
      <c r="M69" s="21"/>
      <c r="N69" s="21"/>
      <c r="O69" s="21"/>
      <c r="Q69" s="15"/>
      <c r="R69" s="21"/>
      <c r="T69" s="16"/>
      <c r="U69" s="16"/>
      <c r="V69" s="16"/>
      <c r="W69" s="16"/>
      <c r="X69" s="16"/>
      <c r="Y69" s="8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row>
    <row r="70" spans="1:167" s="13" customFormat="1" ht="12.75" customHeight="1">
      <c r="A70" s="56" t="s">
        <v>180</v>
      </c>
      <c r="E70" s="21"/>
      <c r="F70" s="14"/>
      <c r="G70" s="21"/>
      <c r="H70" s="21"/>
      <c r="I70" s="21"/>
      <c r="J70" s="21"/>
      <c r="K70" s="21"/>
      <c r="L70" s="21"/>
      <c r="M70" s="21"/>
      <c r="N70" s="21"/>
      <c r="O70" s="21"/>
      <c r="Q70" s="15"/>
      <c r="R70" s="21"/>
      <c r="T70" s="16"/>
      <c r="U70" s="16"/>
      <c r="V70" s="16"/>
      <c r="W70" s="16"/>
      <c r="X70" s="16"/>
      <c r="Y70" s="89"/>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row>
    <row r="71" spans="1:167" s="13" customFormat="1" ht="13.5" customHeight="1">
      <c r="A71" s="32">
        <v>17347</v>
      </c>
      <c r="B71" s="32" t="s">
        <v>70</v>
      </c>
      <c r="C71" s="32" t="s">
        <v>71</v>
      </c>
      <c r="D71" s="32" t="s">
        <v>68</v>
      </c>
      <c r="E71" s="32">
        <v>75601</v>
      </c>
      <c r="F71" s="32" t="s">
        <v>69</v>
      </c>
      <c r="G71" s="32">
        <v>4</v>
      </c>
      <c r="H71" s="32" t="s">
        <v>8</v>
      </c>
      <c r="I71" s="41"/>
      <c r="J71" s="41"/>
      <c r="K71" s="41"/>
      <c r="L71" s="32" t="s">
        <v>166</v>
      </c>
      <c r="M71" s="32">
        <v>33</v>
      </c>
      <c r="N71" s="32">
        <v>16</v>
      </c>
      <c r="O71" s="32">
        <v>49</v>
      </c>
      <c r="P71" s="32" t="s">
        <v>10</v>
      </c>
      <c r="Q71" s="51">
        <v>420000</v>
      </c>
      <c r="R71" s="41"/>
      <c r="S71" s="32" t="s">
        <v>243</v>
      </c>
      <c r="T71" s="41">
        <v>156</v>
      </c>
      <c r="U71" s="70" t="s">
        <v>307</v>
      </c>
      <c r="V71" s="88" t="s">
        <v>307</v>
      </c>
      <c r="W71" s="88" t="s">
        <v>317</v>
      </c>
      <c r="X71" s="40" t="s">
        <v>332</v>
      </c>
      <c r="Y71" s="88">
        <v>48183001100</v>
      </c>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row>
    <row r="72" spans="1:167" s="32" customFormat="1" ht="13.5" customHeight="1">
      <c r="A72" s="32">
        <v>17268</v>
      </c>
      <c r="B72" s="32" t="s">
        <v>107</v>
      </c>
      <c r="C72" s="32" t="s">
        <v>168</v>
      </c>
      <c r="D72" s="32" t="s">
        <v>68</v>
      </c>
      <c r="E72" s="32">
        <v>75605</v>
      </c>
      <c r="F72" s="32" t="s">
        <v>69</v>
      </c>
      <c r="G72" s="32">
        <v>4</v>
      </c>
      <c r="H72" s="32" t="s">
        <v>8</v>
      </c>
      <c r="I72" s="41"/>
      <c r="J72" s="41"/>
      <c r="K72" s="41"/>
      <c r="L72" s="32" t="s">
        <v>165</v>
      </c>
      <c r="M72" s="32">
        <v>58</v>
      </c>
      <c r="N72" s="32">
        <v>16</v>
      </c>
      <c r="O72" s="32">
        <v>74</v>
      </c>
      <c r="P72" s="32" t="s">
        <v>10</v>
      </c>
      <c r="Q72" s="51">
        <v>1050506</v>
      </c>
      <c r="R72" s="41"/>
      <c r="S72" s="32" t="s">
        <v>243</v>
      </c>
      <c r="T72" s="41">
        <v>155</v>
      </c>
      <c r="U72" s="76" t="s">
        <v>307</v>
      </c>
      <c r="V72" s="88" t="s">
        <v>307</v>
      </c>
      <c r="W72" s="88" t="s">
        <v>317</v>
      </c>
      <c r="X72" s="40" t="s">
        <v>332</v>
      </c>
      <c r="Y72" s="88">
        <v>48183000300</v>
      </c>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row>
    <row r="73" spans="1:167" s="32" customFormat="1" ht="13.5" customHeight="1">
      <c r="A73" s="54" t="s">
        <v>347</v>
      </c>
      <c r="B73" s="54"/>
      <c r="C73" s="55">
        <v>1068793.54</v>
      </c>
      <c r="D73" s="13"/>
      <c r="E73" s="13"/>
      <c r="F73" s="13"/>
      <c r="G73" s="13"/>
      <c r="H73" s="56"/>
      <c r="I73" s="21"/>
      <c r="J73" s="21"/>
      <c r="K73" s="21"/>
      <c r="L73" s="21"/>
      <c r="M73" s="13"/>
      <c r="N73" s="13"/>
      <c r="O73" s="13"/>
      <c r="P73" s="45" t="s">
        <v>332</v>
      </c>
      <c r="Q73" s="57">
        <f>SUM(Q71:Q72)</f>
        <v>1470506</v>
      </c>
      <c r="R73" s="21"/>
      <c r="S73" s="13"/>
      <c r="T73" s="21"/>
      <c r="U73" s="21"/>
      <c r="V73" s="87"/>
      <c r="W73" s="89"/>
      <c r="X73" s="89"/>
      <c r="Y73" s="89"/>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row>
    <row r="74" spans="1:167" s="13" customFormat="1" ht="13.5" customHeight="1">
      <c r="A74" s="21"/>
      <c r="E74" s="21"/>
      <c r="F74" s="14"/>
      <c r="G74" s="21"/>
      <c r="H74" s="21"/>
      <c r="I74" s="21"/>
      <c r="J74" s="21"/>
      <c r="K74" s="21"/>
      <c r="L74" s="21"/>
      <c r="M74" s="21"/>
      <c r="N74" s="21"/>
      <c r="O74" s="21"/>
      <c r="Q74" s="15"/>
      <c r="R74" s="21"/>
      <c r="T74" s="16"/>
      <c r="U74" s="16"/>
      <c r="V74" s="16"/>
      <c r="W74" s="16"/>
      <c r="X74" s="16"/>
      <c r="Y74" s="89"/>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row>
    <row r="75" spans="1:167" s="13" customFormat="1" ht="13.5" customHeight="1">
      <c r="A75" s="56" t="s">
        <v>181</v>
      </c>
      <c r="E75" s="21"/>
      <c r="F75" s="14"/>
      <c r="G75" s="21"/>
      <c r="H75" s="21"/>
      <c r="I75" s="21"/>
      <c r="J75" s="21"/>
      <c r="K75" s="21"/>
      <c r="L75" s="21"/>
      <c r="M75" s="21"/>
      <c r="N75" s="21"/>
      <c r="O75" s="21"/>
      <c r="Q75" s="15"/>
      <c r="R75" s="21"/>
      <c r="T75" s="16"/>
      <c r="U75" s="16"/>
      <c r="V75" s="16"/>
      <c r="W75" s="16"/>
      <c r="X75" s="16"/>
      <c r="Y75" s="89"/>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row>
    <row r="76" spans="1:167" s="13" customFormat="1" ht="13.5" customHeight="1">
      <c r="A76" s="32">
        <v>17736</v>
      </c>
      <c r="B76" s="32" t="s">
        <v>248</v>
      </c>
      <c r="C76" s="32" t="s">
        <v>293</v>
      </c>
      <c r="D76" s="32" t="s">
        <v>304</v>
      </c>
      <c r="E76" s="32">
        <v>75904</v>
      </c>
      <c r="F76" s="32" t="s">
        <v>34</v>
      </c>
      <c r="G76" s="32">
        <v>5</v>
      </c>
      <c r="H76" s="32" t="s">
        <v>16</v>
      </c>
      <c r="I76" s="66"/>
      <c r="J76" s="66"/>
      <c r="K76" s="66" t="s">
        <v>163</v>
      </c>
      <c r="L76" s="32" t="s">
        <v>165</v>
      </c>
      <c r="M76" s="32">
        <v>64</v>
      </c>
      <c r="N76" s="32">
        <v>12</v>
      </c>
      <c r="O76" s="32">
        <v>76</v>
      </c>
      <c r="P76" s="32" t="s">
        <v>6</v>
      </c>
      <c r="Q76" s="51">
        <v>890357</v>
      </c>
      <c r="R76" s="66"/>
      <c r="S76" s="32" t="s">
        <v>249</v>
      </c>
      <c r="T76" s="66">
        <v>154</v>
      </c>
      <c r="U76" s="69" t="s">
        <v>307</v>
      </c>
      <c r="V76" s="88" t="s">
        <v>307</v>
      </c>
      <c r="W76" s="88" t="s">
        <v>317</v>
      </c>
      <c r="X76" s="40" t="s">
        <v>332</v>
      </c>
      <c r="Y76" s="88">
        <v>48005000301</v>
      </c>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row>
    <row r="77" spans="1:167" s="32" customFormat="1" ht="13.5" customHeight="1">
      <c r="A77" s="54" t="s">
        <v>347</v>
      </c>
      <c r="B77" s="54"/>
      <c r="C77" s="55">
        <v>906004.41</v>
      </c>
      <c r="D77" s="13"/>
      <c r="E77" s="13"/>
      <c r="F77" s="13"/>
      <c r="G77" s="13"/>
      <c r="H77" s="56"/>
      <c r="I77" s="21"/>
      <c r="J77" s="21"/>
      <c r="K77" s="21"/>
      <c r="L77" s="21"/>
      <c r="M77" s="13"/>
      <c r="N77" s="13"/>
      <c r="O77" s="13"/>
      <c r="P77" s="45" t="s">
        <v>332</v>
      </c>
      <c r="Q77" s="57">
        <f>SUM(Q76:Q76)</f>
        <v>890357</v>
      </c>
      <c r="R77" s="21"/>
      <c r="S77" s="13"/>
      <c r="T77" s="21"/>
      <c r="U77" s="21"/>
      <c r="V77" s="87"/>
      <c r="W77" s="89"/>
      <c r="X77" s="89"/>
      <c r="Y77" s="89"/>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row>
    <row r="78" spans="1:167" s="13" customFormat="1" ht="7.5" customHeight="1">
      <c r="A78" s="21"/>
      <c r="E78" s="21"/>
      <c r="F78" s="14"/>
      <c r="G78" s="21"/>
      <c r="H78" s="21"/>
      <c r="I78" s="21"/>
      <c r="J78" s="21"/>
      <c r="K78" s="21"/>
      <c r="L78" s="21"/>
      <c r="M78" s="21"/>
      <c r="N78" s="21"/>
      <c r="O78" s="21"/>
      <c r="Q78" s="15"/>
      <c r="R78" s="21"/>
      <c r="T78" s="16"/>
      <c r="U78" s="16"/>
      <c r="V78" s="16"/>
      <c r="W78" s="16"/>
      <c r="X78" s="16"/>
      <c r="Y78" s="89"/>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row>
    <row r="79" spans="1:167" s="13" customFormat="1" ht="13.5" customHeight="1">
      <c r="A79" s="56" t="s">
        <v>182</v>
      </c>
      <c r="E79" s="21"/>
      <c r="F79" s="14"/>
      <c r="G79" s="21"/>
      <c r="H79" s="21"/>
      <c r="I79" s="21"/>
      <c r="J79" s="21"/>
      <c r="K79" s="21"/>
      <c r="L79" s="21"/>
      <c r="M79" s="21"/>
      <c r="N79" s="21"/>
      <c r="O79" s="21"/>
      <c r="Q79" s="15"/>
      <c r="R79" s="21"/>
      <c r="T79" s="16"/>
      <c r="U79" s="16"/>
      <c r="V79" s="16"/>
      <c r="W79" s="16"/>
      <c r="X79" s="16"/>
      <c r="Y79" s="8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row>
    <row r="80" spans="1:167" s="13" customFormat="1" ht="13.5" customHeight="1">
      <c r="A80" s="32">
        <v>17004</v>
      </c>
      <c r="B80" s="32" t="s">
        <v>132</v>
      </c>
      <c r="C80" s="32" t="s">
        <v>251</v>
      </c>
      <c r="D80" s="32" t="s">
        <v>20</v>
      </c>
      <c r="E80" s="32">
        <v>77706</v>
      </c>
      <c r="F80" s="32" t="s">
        <v>21</v>
      </c>
      <c r="G80" s="32">
        <v>5</v>
      </c>
      <c r="H80" s="32" t="s">
        <v>8</v>
      </c>
      <c r="I80" s="41"/>
      <c r="J80" s="41"/>
      <c r="K80" s="41"/>
      <c r="L80" s="32" t="s">
        <v>165</v>
      </c>
      <c r="M80" s="58">
        <v>62</v>
      </c>
      <c r="N80" s="58">
        <v>10</v>
      </c>
      <c r="O80" s="58">
        <v>72</v>
      </c>
      <c r="P80" s="32" t="s">
        <v>6</v>
      </c>
      <c r="Q80" s="51">
        <v>1049712</v>
      </c>
      <c r="R80" s="41"/>
      <c r="S80" s="32" t="s">
        <v>250</v>
      </c>
      <c r="T80" s="41">
        <v>150</v>
      </c>
      <c r="U80" s="69" t="s">
        <v>307</v>
      </c>
      <c r="V80" s="88" t="s">
        <v>307</v>
      </c>
      <c r="W80" s="88" t="s">
        <v>307</v>
      </c>
      <c r="X80" s="40" t="s">
        <v>332</v>
      </c>
      <c r="Y80" s="88">
        <v>48245000307</v>
      </c>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row>
    <row r="81" spans="1:167" s="32" customFormat="1" ht="13.5" customHeight="1">
      <c r="A81" s="54" t="s">
        <v>347</v>
      </c>
      <c r="B81" s="54"/>
      <c r="C81" s="55">
        <v>710912.32</v>
      </c>
      <c r="D81" s="13"/>
      <c r="E81" s="13"/>
      <c r="F81" s="13"/>
      <c r="G81" s="13"/>
      <c r="H81" s="56"/>
      <c r="I81" s="21"/>
      <c r="J81" s="21"/>
      <c r="K81" s="21"/>
      <c r="L81" s="21"/>
      <c r="M81" s="13"/>
      <c r="N81" s="13"/>
      <c r="O81" s="13"/>
      <c r="P81" s="45" t="s">
        <v>332</v>
      </c>
      <c r="Q81" s="57">
        <f>SUM(Q80:Q80)</f>
        <v>1049712</v>
      </c>
      <c r="R81" s="21"/>
      <c r="S81" s="13"/>
      <c r="T81" s="21"/>
      <c r="U81" s="21"/>
      <c r="V81" s="87"/>
      <c r="W81" s="89"/>
      <c r="X81" s="89"/>
      <c r="Y81" s="89"/>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row>
    <row r="82" spans="1:167" s="13" customFormat="1" ht="6.75" customHeight="1">
      <c r="A82" s="21"/>
      <c r="E82" s="21"/>
      <c r="F82" s="14"/>
      <c r="G82" s="21"/>
      <c r="H82" s="21"/>
      <c r="I82" s="21"/>
      <c r="J82" s="21"/>
      <c r="K82" s="21"/>
      <c r="L82" s="21"/>
      <c r="M82" s="21"/>
      <c r="N82" s="21"/>
      <c r="O82" s="21"/>
      <c r="Q82" s="15"/>
      <c r="R82" s="21"/>
      <c r="T82" s="16"/>
      <c r="U82" s="16"/>
      <c r="V82" s="16"/>
      <c r="W82" s="16"/>
      <c r="X82" s="16"/>
      <c r="Y82" s="89"/>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row>
    <row r="83" spans="1:167" s="13" customFormat="1" ht="13.5" customHeight="1">
      <c r="A83" s="56" t="s">
        <v>183</v>
      </c>
      <c r="E83" s="21"/>
      <c r="F83" s="14"/>
      <c r="G83" s="21"/>
      <c r="H83" s="21"/>
      <c r="I83" s="21"/>
      <c r="J83" s="21"/>
      <c r="K83" s="21"/>
      <c r="L83" s="21"/>
      <c r="M83" s="21"/>
      <c r="N83" s="21"/>
      <c r="O83" s="21"/>
      <c r="Q83" s="15"/>
      <c r="R83" s="21"/>
      <c r="T83" s="16"/>
      <c r="U83" s="16"/>
      <c r="V83" s="16"/>
      <c r="W83" s="16"/>
      <c r="X83" s="16"/>
      <c r="Y83" s="89"/>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row>
    <row r="84" spans="1:167" s="13" customFormat="1" ht="13.5" customHeight="1">
      <c r="A84" s="32">
        <v>17208</v>
      </c>
      <c r="B84" s="32" t="s">
        <v>130</v>
      </c>
      <c r="C84" s="32" t="s">
        <v>252</v>
      </c>
      <c r="D84" s="32" t="s">
        <v>131</v>
      </c>
      <c r="E84" s="32">
        <v>77358</v>
      </c>
      <c r="F84" s="32" t="s">
        <v>15</v>
      </c>
      <c r="G84" s="32">
        <v>6</v>
      </c>
      <c r="H84" s="32" t="s">
        <v>16</v>
      </c>
      <c r="I84" s="41"/>
      <c r="J84" s="41"/>
      <c r="K84" s="41" t="s">
        <v>163</v>
      </c>
      <c r="L84" s="32" t="s">
        <v>167</v>
      </c>
      <c r="M84" s="32">
        <v>50</v>
      </c>
      <c r="N84" s="32">
        <v>0</v>
      </c>
      <c r="O84" s="32">
        <v>50</v>
      </c>
      <c r="P84" s="32" t="s">
        <v>10</v>
      </c>
      <c r="Q84" s="51">
        <v>500000</v>
      </c>
      <c r="R84" s="41" t="s">
        <v>163</v>
      </c>
      <c r="S84" s="32" t="s">
        <v>249</v>
      </c>
      <c r="T84" s="41">
        <v>154</v>
      </c>
      <c r="U84" s="74" t="s">
        <v>307</v>
      </c>
      <c r="V84" s="88" t="s">
        <v>307</v>
      </c>
      <c r="W84" s="88" t="s">
        <v>317</v>
      </c>
      <c r="X84" s="40" t="s">
        <v>332</v>
      </c>
      <c r="Y84" s="88">
        <v>48471790200</v>
      </c>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row>
    <row r="85" spans="1:167" s="32" customFormat="1" ht="13.5" customHeight="1">
      <c r="A85" s="54" t="s">
        <v>347</v>
      </c>
      <c r="B85" s="54"/>
      <c r="C85" s="55">
        <v>500000</v>
      </c>
      <c r="D85" s="13"/>
      <c r="E85" s="13"/>
      <c r="F85" s="13"/>
      <c r="G85" s="13"/>
      <c r="H85" s="56"/>
      <c r="I85" s="21"/>
      <c r="J85" s="21"/>
      <c r="K85" s="21"/>
      <c r="L85" s="21"/>
      <c r="M85" s="13"/>
      <c r="N85" s="13"/>
      <c r="O85" s="13"/>
      <c r="P85" s="45" t="s">
        <v>332</v>
      </c>
      <c r="Q85" s="57">
        <f>SUM(Q84:Q84)</f>
        <v>500000</v>
      </c>
      <c r="R85" s="21"/>
      <c r="S85" s="13"/>
      <c r="T85" s="21"/>
      <c r="U85" s="21"/>
      <c r="V85" s="87"/>
      <c r="W85" s="89"/>
      <c r="X85" s="89"/>
      <c r="Y85" s="89"/>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row>
    <row r="86" spans="1:167" s="13" customFormat="1" ht="7.5" customHeight="1">
      <c r="A86" s="21"/>
      <c r="E86" s="21"/>
      <c r="F86" s="14"/>
      <c r="G86" s="21"/>
      <c r="H86" s="21"/>
      <c r="I86" s="21"/>
      <c r="J86" s="21"/>
      <c r="K86" s="21"/>
      <c r="L86" s="21"/>
      <c r="M86" s="21"/>
      <c r="N86" s="21"/>
      <c r="O86" s="21"/>
      <c r="Q86" s="15"/>
      <c r="R86" s="21"/>
      <c r="S86" s="53"/>
      <c r="T86" s="21"/>
      <c r="U86" s="21"/>
      <c r="V86" s="87"/>
      <c r="W86" s="89"/>
      <c r="X86" s="89"/>
      <c r="Y86" s="89"/>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row>
    <row r="87" spans="1:167" s="13" customFormat="1" ht="13.5" customHeight="1">
      <c r="A87" s="56" t="s">
        <v>184</v>
      </c>
      <c r="E87" s="21"/>
      <c r="F87" s="14"/>
      <c r="G87" s="21"/>
      <c r="H87" s="21"/>
      <c r="I87" s="21"/>
      <c r="J87" s="21"/>
      <c r="K87" s="21"/>
      <c r="L87" s="21"/>
      <c r="M87" s="21"/>
      <c r="N87" s="21"/>
      <c r="O87" s="21"/>
      <c r="Q87" s="15"/>
      <c r="R87" s="21"/>
      <c r="T87" s="21"/>
      <c r="U87" s="21"/>
      <c r="V87" s="87"/>
      <c r="W87" s="89"/>
      <c r="X87" s="89"/>
      <c r="Y87" s="89"/>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row>
    <row r="88" spans="1:167" s="13" customFormat="1" ht="13.5" customHeight="1">
      <c r="A88" s="32">
        <v>17188</v>
      </c>
      <c r="B88" s="32" t="s">
        <v>135</v>
      </c>
      <c r="C88" s="32" t="s">
        <v>136</v>
      </c>
      <c r="D88" s="32" t="s">
        <v>9</v>
      </c>
      <c r="E88" s="32">
        <v>77003</v>
      </c>
      <c r="F88" s="32" t="s">
        <v>7</v>
      </c>
      <c r="G88" s="32">
        <v>6</v>
      </c>
      <c r="H88" s="32" t="s">
        <v>8</v>
      </c>
      <c r="I88" s="41"/>
      <c r="J88" s="41"/>
      <c r="K88" s="41"/>
      <c r="L88" s="32" t="s">
        <v>165</v>
      </c>
      <c r="M88" s="32">
        <v>80</v>
      </c>
      <c r="N88" s="32">
        <v>0</v>
      </c>
      <c r="O88" s="32">
        <v>80</v>
      </c>
      <c r="P88" s="32" t="s">
        <v>10</v>
      </c>
      <c r="Q88" s="51">
        <v>1483761.8074584901</v>
      </c>
      <c r="R88" s="41"/>
      <c r="S88" s="32" t="s">
        <v>255</v>
      </c>
      <c r="T88" s="41">
        <v>158</v>
      </c>
      <c r="U88" s="69" t="s">
        <v>307</v>
      </c>
      <c r="V88" s="88" t="s">
        <v>307</v>
      </c>
      <c r="W88" s="88" t="s">
        <v>317</v>
      </c>
      <c r="X88" s="40" t="s">
        <v>332</v>
      </c>
      <c r="Y88" s="88">
        <v>48201310200</v>
      </c>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row>
    <row r="89" spans="1:167" s="32" customFormat="1" ht="13.5" customHeight="1">
      <c r="A89" s="32">
        <v>17317</v>
      </c>
      <c r="B89" s="32" t="s">
        <v>258</v>
      </c>
      <c r="C89" s="32" t="s">
        <v>295</v>
      </c>
      <c r="D89" s="32" t="s">
        <v>80</v>
      </c>
      <c r="E89" s="32">
        <v>77489</v>
      </c>
      <c r="F89" s="32" t="s">
        <v>32</v>
      </c>
      <c r="G89" s="32">
        <v>6</v>
      </c>
      <c r="H89" s="32" t="s">
        <v>8</v>
      </c>
      <c r="I89" s="41"/>
      <c r="J89" s="41"/>
      <c r="K89" s="41"/>
      <c r="L89" s="32" t="s">
        <v>165</v>
      </c>
      <c r="M89" s="32">
        <v>79</v>
      </c>
      <c r="N89" s="32">
        <v>11</v>
      </c>
      <c r="O89" s="32">
        <v>90</v>
      </c>
      <c r="P89" s="32" t="s">
        <v>6</v>
      </c>
      <c r="Q89" s="51">
        <v>1347000</v>
      </c>
      <c r="R89" s="41"/>
      <c r="S89" s="32" t="s">
        <v>245</v>
      </c>
      <c r="T89" s="41">
        <v>155</v>
      </c>
      <c r="U89" s="70" t="s">
        <v>307</v>
      </c>
      <c r="V89" s="88" t="s">
        <v>307</v>
      </c>
      <c r="W89" s="88" t="s">
        <v>317</v>
      </c>
      <c r="X89" s="40" t="s">
        <v>332</v>
      </c>
      <c r="Y89" s="88">
        <v>48157671002</v>
      </c>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row>
    <row r="90" spans="1:167" s="32" customFormat="1" ht="13.5" customHeight="1">
      <c r="A90" s="32">
        <v>17316</v>
      </c>
      <c r="B90" s="32" t="s">
        <v>257</v>
      </c>
      <c r="C90" s="32" t="s">
        <v>81</v>
      </c>
      <c r="D90" s="32" t="s">
        <v>80</v>
      </c>
      <c r="E90" s="32">
        <v>77489</v>
      </c>
      <c r="F90" s="32" t="s">
        <v>32</v>
      </c>
      <c r="G90" s="32">
        <v>6</v>
      </c>
      <c r="H90" s="32" t="s">
        <v>8</v>
      </c>
      <c r="I90" s="41"/>
      <c r="J90" s="41"/>
      <c r="K90" s="41"/>
      <c r="L90" s="32" t="s">
        <v>165</v>
      </c>
      <c r="M90" s="32">
        <v>82</v>
      </c>
      <c r="N90" s="32">
        <v>11</v>
      </c>
      <c r="O90" s="32">
        <v>93</v>
      </c>
      <c r="P90" s="32" t="s">
        <v>6</v>
      </c>
      <c r="Q90" s="51">
        <v>1400000</v>
      </c>
      <c r="R90" s="41"/>
      <c r="S90" s="32" t="s">
        <v>245</v>
      </c>
      <c r="T90" s="41">
        <v>155</v>
      </c>
      <c r="U90" s="69" t="s">
        <v>307</v>
      </c>
      <c r="V90" s="88" t="s">
        <v>307</v>
      </c>
      <c r="W90" s="88" t="s">
        <v>317</v>
      </c>
      <c r="X90" s="40" t="s">
        <v>332</v>
      </c>
      <c r="Y90" s="88">
        <v>48157671002</v>
      </c>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row>
    <row r="91" spans="1:167" s="32" customFormat="1" ht="13.5" customHeight="1">
      <c r="A91" s="32">
        <v>17248</v>
      </c>
      <c r="B91" s="32" t="s">
        <v>117</v>
      </c>
      <c r="C91" s="32" t="s">
        <v>118</v>
      </c>
      <c r="D91" s="32" t="s">
        <v>9</v>
      </c>
      <c r="E91" s="32">
        <v>77034</v>
      </c>
      <c r="F91" s="32" t="s">
        <v>7</v>
      </c>
      <c r="G91" s="32">
        <v>6</v>
      </c>
      <c r="H91" s="32" t="s">
        <v>8</v>
      </c>
      <c r="I91" s="41"/>
      <c r="J91" s="41"/>
      <c r="K91" s="41"/>
      <c r="L91" s="32" t="s">
        <v>165</v>
      </c>
      <c r="M91" s="32">
        <v>120</v>
      </c>
      <c r="N91" s="32">
        <v>0</v>
      </c>
      <c r="O91" s="32">
        <v>120</v>
      </c>
      <c r="P91" s="32" t="s">
        <v>6</v>
      </c>
      <c r="Q91" s="51">
        <v>1443000</v>
      </c>
      <c r="R91" s="41"/>
      <c r="S91" s="32" t="s">
        <v>256</v>
      </c>
      <c r="T91" s="41">
        <v>155</v>
      </c>
      <c r="U91" s="76" t="s">
        <v>307</v>
      </c>
      <c r="V91" s="88" t="s">
        <v>307</v>
      </c>
      <c r="W91" s="88" t="s">
        <v>317</v>
      </c>
      <c r="X91" s="40" t="s">
        <v>332</v>
      </c>
      <c r="Y91" s="88">
        <v>48201321100</v>
      </c>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row>
    <row r="92" spans="1:167" s="32" customFormat="1" ht="13.5" customHeight="1">
      <c r="A92" s="32">
        <v>17097</v>
      </c>
      <c r="B92" s="32" t="s">
        <v>161</v>
      </c>
      <c r="C92" s="32" t="s">
        <v>294</v>
      </c>
      <c r="D92" s="32" t="s">
        <v>9</v>
      </c>
      <c r="E92" s="32">
        <v>77084</v>
      </c>
      <c r="F92" s="32" t="s">
        <v>7</v>
      </c>
      <c r="G92" s="32">
        <v>6</v>
      </c>
      <c r="H92" s="32" t="s">
        <v>8</v>
      </c>
      <c r="I92" s="41"/>
      <c r="J92" s="41"/>
      <c r="K92" s="41" t="s">
        <v>163</v>
      </c>
      <c r="L92" s="32" t="s">
        <v>165</v>
      </c>
      <c r="M92" s="32">
        <v>110</v>
      </c>
      <c r="N92" s="32">
        <v>40</v>
      </c>
      <c r="O92" s="32">
        <v>150</v>
      </c>
      <c r="P92" s="32" t="s">
        <v>6</v>
      </c>
      <c r="Q92" s="51">
        <v>1500000</v>
      </c>
      <c r="R92" s="41"/>
      <c r="S92" s="32" t="s">
        <v>253</v>
      </c>
      <c r="T92" s="41">
        <v>154</v>
      </c>
      <c r="U92" s="71" t="s">
        <v>307</v>
      </c>
      <c r="V92" s="88" t="s">
        <v>307</v>
      </c>
      <c r="W92" s="88" t="s">
        <v>317</v>
      </c>
      <c r="X92" s="40" t="s">
        <v>332</v>
      </c>
      <c r="Y92" s="88">
        <v>48201541700</v>
      </c>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row>
    <row r="93" spans="1:167" s="32" customFormat="1" ht="13.5" customHeight="1">
      <c r="A93" s="32">
        <v>17700</v>
      </c>
      <c r="B93" s="32" t="s">
        <v>64</v>
      </c>
      <c r="C93" s="32" t="s">
        <v>259</v>
      </c>
      <c r="D93" s="32" t="s">
        <v>9</v>
      </c>
      <c r="E93" s="32">
        <v>77498</v>
      </c>
      <c r="F93" s="32" t="s">
        <v>32</v>
      </c>
      <c r="G93" s="32">
        <v>6</v>
      </c>
      <c r="H93" s="32" t="s">
        <v>8</v>
      </c>
      <c r="I93" s="41"/>
      <c r="J93" s="41"/>
      <c r="K93" s="41"/>
      <c r="L93" s="32" t="s">
        <v>165</v>
      </c>
      <c r="M93" s="32">
        <v>98</v>
      </c>
      <c r="N93" s="32">
        <v>14</v>
      </c>
      <c r="O93" s="32">
        <v>112</v>
      </c>
      <c r="P93" s="32" t="s">
        <v>10</v>
      </c>
      <c r="Q93" s="51">
        <v>1500000</v>
      </c>
      <c r="R93" s="41"/>
      <c r="S93" s="32" t="s">
        <v>260</v>
      </c>
      <c r="T93" s="41">
        <v>152</v>
      </c>
      <c r="U93" s="72" t="s">
        <v>307</v>
      </c>
      <c r="V93" s="88" t="s">
        <v>307</v>
      </c>
      <c r="W93" s="88" t="s">
        <v>307</v>
      </c>
      <c r="X93" s="40" t="s">
        <v>332</v>
      </c>
      <c r="Y93" s="88">
        <v>48157672701</v>
      </c>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row>
    <row r="94" spans="1:167" s="32" customFormat="1" ht="13.5" customHeight="1">
      <c r="A94" s="32">
        <v>17186</v>
      </c>
      <c r="B94" s="32" t="s">
        <v>129</v>
      </c>
      <c r="C94" s="32" t="s">
        <v>164</v>
      </c>
      <c r="D94" s="32" t="s">
        <v>9</v>
      </c>
      <c r="E94" s="32">
        <v>77014</v>
      </c>
      <c r="F94" s="32" t="s">
        <v>7</v>
      </c>
      <c r="G94" s="32">
        <v>6</v>
      </c>
      <c r="H94" s="32" t="s">
        <v>8</v>
      </c>
      <c r="I94" s="41"/>
      <c r="J94" s="41"/>
      <c r="K94" s="41"/>
      <c r="L94" s="32" t="s">
        <v>165</v>
      </c>
      <c r="M94" s="32">
        <v>102</v>
      </c>
      <c r="N94" s="32">
        <v>33</v>
      </c>
      <c r="O94" s="32">
        <v>135</v>
      </c>
      <c r="P94" s="32" t="s">
        <v>10</v>
      </c>
      <c r="Q94" s="51">
        <v>1500000</v>
      </c>
      <c r="R94" s="41"/>
      <c r="S94" s="32" t="s">
        <v>254</v>
      </c>
      <c r="T94" s="41">
        <v>144</v>
      </c>
      <c r="U94" s="74" t="s">
        <v>307</v>
      </c>
      <c r="V94" s="88" t="s">
        <v>307</v>
      </c>
      <c r="W94" s="88" t="s">
        <v>317</v>
      </c>
      <c r="X94" s="40" t="s">
        <v>332</v>
      </c>
      <c r="Y94" s="88">
        <v>48201550402</v>
      </c>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row>
    <row r="95" spans="1:167" s="32" customFormat="1" ht="13.5" customHeight="1">
      <c r="A95" s="54" t="s">
        <v>347</v>
      </c>
      <c r="B95" s="54"/>
      <c r="C95" s="55">
        <v>11020034.970000001</v>
      </c>
      <c r="D95" s="19" t="s">
        <v>309</v>
      </c>
      <c r="E95" s="13"/>
      <c r="F95" s="13"/>
      <c r="G95" s="13"/>
      <c r="H95" s="56"/>
      <c r="I95" s="21"/>
      <c r="J95" s="21"/>
      <c r="K95" s="21"/>
      <c r="L95" s="21"/>
      <c r="M95" s="13"/>
      <c r="N95" s="13"/>
      <c r="O95" s="13"/>
      <c r="P95" s="45" t="s">
        <v>332</v>
      </c>
      <c r="Q95" s="57">
        <f>SUM(Q88:Q94)</f>
        <v>10173761.80745849</v>
      </c>
      <c r="R95" s="21"/>
      <c r="S95" s="13"/>
      <c r="T95" s="21"/>
      <c r="U95" s="21"/>
      <c r="V95" s="87"/>
      <c r="W95" s="89"/>
      <c r="X95" s="89"/>
      <c r="Y95" s="89"/>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row>
    <row r="96" spans="1:167" s="13" customFormat="1" ht="13.5" customHeight="1">
      <c r="A96" s="21"/>
      <c r="E96" s="21"/>
      <c r="F96" s="14"/>
      <c r="G96" s="21"/>
      <c r="H96" s="21"/>
      <c r="I96" s="21"/>
      <c r="J96" s="21"/>
      <c r="K96" s="21"/>
      <c r="L96" s="21"/>
      <c r="M96" s="21"/>
      <c r="N96" s="21"/>
      <c r="O96" s="21"/>
      <c r="Q96" s="15"/>
      <c r="R96" s="21"/>
      <c r="T96" s="16"/>
      <c r="U96" s="16"/>
      <c r="V96" s="16"/>
      <c r="W96" s="16"/>
      <c r="X96" s="16"/>
      <c r="Y96" s="89"/>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row>
    <row r="97" spans="1:167" s="13" customFormat="1" ht="13.5" customHeight="1">
      <c r="A97" s="56" t="s">
        <v>185</v>
      </c>
      <c r="E97" s="21"/>
      <c r="F97" s="14"/>
      <c r="G97" s="21"/>
      <c r="H97" s="21"/>
      <c r="I97" s="21"/>
      <c r="J97" s="21"/>
      <c r="K97" s="21"/>
      <c r="L97" s="21"/>
      <c r="M97" s="21"/>
      <c r="N97" s="21"/>
      <c r="O97" s="21"/>
      <c r="Q97" s="15"/>
      <c r="R97" s="21"/>
      <c r="T97" s="16"/>
      <c r="U97" s="16"/>
      <c r="V97" s="16"/>
      <c r="W97" s="16"/>
      <c r="X97" s="16"/>
      <c r="Y97" s="89"/>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row>
    <row r="98" spans="1:167" s="13" customFormat="1" ht="13.5" customHeight="1">
      <c r="A98" s="32">
        <v>17204</v>
      </c>
      <c r="B98" s="32" t="s">
        <v>47</v>
      </c>
      <c r="C98" s="32" t="s">
        <v>261</v>
      </c>
      <c r="D98" s="32" t="s">
        <v>48</v>
      </c>
      <c r="E98" s="32">
        <v>78745</v>
      </c>
      <c r="F98" s="32" t="s">
        <v>38</v>
      </c>
      <c r="G98" s="32">
        <v>7</v>
      </c>
      <c r="H98" s="32" t="s">
        <v>16</v>
      </c>
      <c r="I98" s="41"/>
      <c r="J98" s="41"/>
      <c r="K98" s="41"/>
      <c r="L98" s="32" t="s">
        <v>165</v>
      </c>
      <c r="M98" s="32">
        <v>40</v>
      </c>
      <c r="N98" s="32">
        <v>32</v>
      </c>
      <c r="O98" s="32">
        <v>72</v>
      </c>
      <c r="P98" s="32" t="s">
        <v>10</v>
      </c>
      <c r="Q98" s="51">
        <v>500000</v>
      </c>
      <c r="R98" s="41" t="s">
        <v>163</v>
      </c>
      <c r="S98" s="32" t="s">
        <v>262</v>
      </c>
      <c r="T98" s="41">
        <v>154</v>
      </c>
      <c r="U98" s="74" t="s">
        <v>307</v>
      </c>
      <c r="V98" s="88" t="s">
        <v>307</v>
      </c>
      <c r="W98" s="88" t="s">
        <v>307</v>
      </c>
      <c r="X98" s="40" t="s">
        <v>332</v>
      </c>
      <c r="Y98" s="88">
        <v>48453001779</v>
      </c>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row>
    <row r="99" spans="1:167" s="32" customFormat="1" ht="13.5" customHeight="1">
      <c r="A99" s="32">
        <v>17247</v>
      </c>
      <c r="B99" s="32" t="s">
        <v>111</v>
      </c>
      <c r="C99" s="32" t="s">
        <v>263</v>
      </c>
      <c r="D99" s="32" t="s">
        <v>112</v>
      </c>
      <c r="E99" s="32">
        <v>78620</v>
      </c>
      <c r="F99" s="32" t="s">
        <v>33</v>
      </c>
      <c r="G99" s="32">
        <v>7</v>
      </c>
      <c r="H99" s="32" t="s">
        <v>16</v>
      </c>
      <c r="I99" s="41"/>
      <c r="J99" s="41"/>
      <c r="K99" s="41"/>
      <c r="L99" s="32" t="s">
        <v>165</v>
      </c>
      <c r="M99" s="32">
        <v>46</v>
      </c>
      <c r="N99" s="32">
        <v>26</v>
      </c>
      <c r="O99" s="32">
        <v>72</v>
      </c>
      <c r="P99" s="32" t="s">
        <v>10</v>
      </c>
      <c r="Q99" s="51">
        <v>750000</v>
      </c>
      <c r="R99" s="41"/>
      <c r="S99" s="32" t="s">
        <v>264</v>
      </c>
      <c r="T99" s="41">
        <v>145</v>
      </c>
      <c r="U99" s="82" t="s">
        <v>307</v>
      </c>
      <c r="V99" s="88" t="s">
        <v>307</v>
      </c>
      <c r="W99" s="88" t="s">
        <v>317</v>
      </c>
      <c r="X99" s="40" t="s">
        <v>332</v>
      </c>
      <c r="Y99" s="88">
        <v>48209010807</v>
      </c>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row>
    <row r="100" spans="1:167" s="32" customFormat="1" ht="13.5" customHeight="1">
      <c r="A100" s="54" t="s">
        <v>347</v>
      </c>
      <c r="B100" s="54"/>
      <c r="C100" s="55">
        <v>831261.27</v>
      </c>
      <c r="D100" s="13"/>
      <c r="E100" s="13"/>
      <c r="F100" s="13"/>
      <c r="G100" s="13"/>
      <c r="H100" s="56"/>
      <c r="I100" s="21"/>
      <c r="J100" s="21"/>
      <c r="K100" s="21"/>
      <c r="L100" s="21"/>
      <c r="M100" s="13"/>
      <c r="N100" s="13"/>
      <c r="O100" s="13"/>
      <c r="P100" s="45" t="s">
        <v>332</v>
      </c>
      <c r="Q100" s="57">
        <f>SUM(Q98:Q99)</f>
        <v>1250000</v>
      </c>
      <c r="R100" s="21"/>
      <c r="S100" s="13"/>
      <c r="T100" s="21"/>
      <c r="U100" s="21"/>
      <c r="V100" s="87"/>
      <c r="W100" s="89"/>
      <c r="X100" s="89"/>
      <c r="Y100" s="89"/>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row>
    <row r="101" spans="1:167" s="13" customFormat="1" ht="13.5" customHeight="1">
      <c r="A101" s="21"/>
      <c r="E101" s="21"/>
      <c r="F101" s="14"/>
      <c r="G101" s="21"/>
      <c r="H101" s="21"/>
      <c r="I101" s="21"/>
      <c r="J101" s="21"/>
      <c r="K101" s="21"/>
      <c r="L101" s="21"/>
      <c r="M101" s="21"/>
      <c r="N101" s="21"/>
      <c r="O101" s="21"/>
      <c r="Q101" s="15"/>
      <c r="R101" s="21"/>
      <c r="T101" s="21"/>
      <c r="U101" s="21"/>
      <c r="V101" s="87"/>
      <c r="W101" s="89"/>
      <c r="X101" s="89"/>
      <c r="Y101" s="89"/>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row>
    <row r="102" spans="1:167" s="13" customFormat="1" ht="13.5" customHeight="1">
      <c r="A102" s="56" t="s">
        <v>186</v>
      </c>
      <c r="E102" s="21"/>
      <c r="F102" s="14"/>
      <c r="G102" s="21"/>
      <c r="H102" s="21"/>
      <c r="I102" s="21"/>
      <c r="J102" s="21"/>
      <c r="K102" s="21"/>
      <c r="L102" s="21"/>
      <c r="M102" s="21"/>
      <c r="N102" s="21"/>
      <c r="O102" s="21"/>
      <c r="Q102" s="15"/>
      <c r="R102" s="21"/>
      <c r="T102" s="21"/>
      <c r="U102" s="21"/>
      <c r="V102" s="87"/>
      <c r="W102" s="89"/>
      <c r="X102" s="89"/>
      <c r="Y102" s="89"/>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row>
    <row r="103" spans="1:167" s="32" customFormat="1" ht="13.5" customHeight="1">
      <c r="A103" s="32">
        <v>17719</v>
      </c>
      <c r="B103" s="32" t="s">
        <v>43</v>
      </c>
      <c r="C103" s="32" t="s">
        <v>44</v>
      </c>
      <c r="D103" s="32" t="s">
        <v>13</v>
      </c>
      <c r="E103" s="32">
        <v>78704</v>
      </c>
      <c r="F103" s="32" t="s">
        <v>38</v>
      </c>
      <c r="G103" s="32">
        <v>7</v>
      </c>
      <c r="H103" s="32" t="s">
        <v>8</v>
      </c>
      <c r="I103" s="41"/>
      <c r="J103" s="41"/>
      <c r="K103" s="41" t="s">
        <v>163</v>
      </c>
      <c r="L103" s="32" t="s">
        <v>165</v>
      </c>
      <c r="M103" s="32">
        <v>110</v>
      </c>
      <c r="N103" s="32">
        <v>10</v>
      </c>
      <c r="O103" s="32">
        <v>120</v>
      </c>
      <c r="P103" s="32" t="s">
        <v>10</v>
      </c>
      <c r="Q103" s="51">
        <v>1500000</v>
      </c>
      <c r="R103" s="41"/>
      <c r="S103" s="32" t="s">
        <v>260</v>
      </c>
      <c r="T103" s="41">
        <v>157</v>
      </c>
      <c r="U103" s="77" t="s">
        <v>307</v>
      </c>
      <c r="V103" s="88" t="s">
        <v>307</v>
      </c>
      <c r="W103" s="88" t="s">
        <v>307</v>
      </c>
      <c r="X103" s="40" t="s">
        <v>332</v>
      </c>
      <c r="Y103" s="88">
        <v>48453001304</v>
      </c>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row>
    <row r="104" spans="1:167" s="32" customFormat="1" ht="13.5" customHeight="1">
      <c r="A104" s="32">
        <v>17275</v>
      </c>
      <c r="B104" s="32" t="s">
        <v>103</v>
      </c>
      <c r="C104" s="32" t="s">
        <v>104</v>
      </c>
      <c r="D104" s="32" t="s">
        <v>13</v>
      </c>
      <c r="E104" s="32">
        <v>78704</v>
      </c>
      <c r="F104" s="32" t="s">
        <v>38</v>
      </c>
      <c r="G104" s="32">
        <v>7</v>
      </c>
      <c r="H104" s="32" t="s">
        <v>8</v>
      </c>
      <c r="I104" s="41"/>
      <c r="J104" s="41"/>
      <c r="K104" s="41"/>
      <c r="L104" s="32" t="s">
        <v>165</v>
      </c>
      <c r="M104" s="32">
        <v>60</v>
      </c>
      <c r="N104" s="32">
        <v>10</v>
      </c>
      <c r="O104" s="32">
        <v>70</v>
      </c>
      <c r="P104" s="32" t="s">
        <v>10</v>
      </c>
      <c r="Q104" s="51">
        <v>1204400</v>
      </c>
      <c r="R104" s="41"/>
      <c r="S104" s="32" t="s">
        <v>243</v>
      </c>
      <c r="T104" s="41">
        <v>157</v>
      </c>
      <c r="U104" s="69" t="s">
        <v>307</v>
      </c>
      <c r="V104" s="88" t="s">
        <v>307</v>
      </c>
      <c r="W104" s="88" t="s">
        <v>317</v>
      </c>
      <c r="X104" s="40" t="s">
        <v>332</v>
      </c>
      <c r="Y104" s="88">
        <v>48453001402</v>
      </c>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row>
    <row r="105" spans="1:167" s="32" customFormat="1" ht="13.5" customHeight="1">
      <c r="A105" s="32">
        <v>17113</v>
      </c>
      <c r="B105" s="32" t="s">
        <v>134</v>
      </c>
      <c r="C105" s="32" t="s">
        <v>296</v>
      </c>
      <c r="D105" s="32" t="s">
        <v>13</v>
      </c>
      <c r="E105" s="32">
        <v>78723</v>
      </c>
      <c r="F105" s="32" t="s">
        <v>38</v>
      </c>
      <c r="G105" s="32">
        <v>7</v>
      </c>
      <c r="H105" s="32" t="s">
        <v>8</v>
      </c>
      <c r="I105" s="41"/>
      <c r="J105" s="41"/>
      <c r="K105" s="41" t="s">
        <v>163</v>
      </c>
      <c r="L105" s="32" t="s">
        <v>165</v>
      </c>
      <c r="M105" s="32">
        <v>132</v>
      </c>
      <c r="N105" s="32">
        <v>0</v>
      </c>
      <c r="O105" s="32">
        <v>132</v>
      </c>
      <c r="P105" s="32" t="s">
        <v>10</v>
      </c>
      <c r="Q105" s="51">
        <v>1350000</v>
      </c>
      <c r="R105" s="41"/>
      <c r="S105" s="32" t="s">
        <v>265</v>
      </c>
      <c r="T105" s="41">
        <v>156</v>
      </c>
      <c r="U105" s="74" t="s">
        <v>307</v>
      </c>
      <c r="V105" s="88" t="s">
        <v>307</v>
      </c>
      <c r="W105" s="88" t="s">
        <v>317</v>
      </c>
      <c r="X105" s="40" t="s">
        <v>332</v>
      </c>
      <c r="Y105" s="88">
        <v>48453000306</v>
      </c>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row>
    <row r="106" spans="1:167" s="32" customFormat="1" ht="13.5" customHeight="1">
      <c r="A106" s="54" t="s">
        <v>347</v>
      </c>
      <c r="B106" s="54"/>
      <c r="C106" s="55">
        <v>4116357.21</v>
      </c>
      <c r="D106" s="19" t="s">
        <v>310</v>
      </c>
      <c r="E106" s="13"/>
      <c r="F106" s="13"/>
      <c r="G106" s="13"/>
      <c r="H106" s="56"/>
      <c r="I106" s="21"/>
      <c r="J106" s="21"/>
      <c r="K106" s="21"/>
      <c r="L106" s="21"/>
      <c r="M106" s="13"/>
      <c r="N106" s="13"/>
      <c r="O106" s="13"/>
      <c r="P106" s="45" t="s">
        <v>332</v>
      </c>
      <c r="Q106" s="57">
        <f>SUM(Q103:Q105)</f>
        <v>4054400</v>
      </c>
      <c r="R106" s="21"/>
      <c r="S106" s="13"/>
      <c r="T106" s="21"/>
      <c r="U106" s="21"/>
      <c r="V106" s="87"/>
      <c r="W106" s="89"/>
      <c r="X106" s="89"/>
      <c r="Y106" s="89"/>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row>
    <row r="107" spans="1:167" s="13" customFormat="1" ht="13.5" customHeight="1">
      <c r="A107" s="21"/>
      <c r="E107" s="21"/>
      <c r="F107" s="14"/>
      <c r="G107" s="21"/>
      <c r="H107" s="21"/>
      <c r="I107" s="21"/>
      <c r="J107" s="21"/>
      <c r="K107" s="21"/>
      <c r="L107" s="21"/>
      <c r="M107" s="21"/>
      <c r="N107" s="21"/>
      <c r="O107" s="21"/>
      <c r="Q107" s="15"/>
      <c r="R107" s="21"/>
      <c r="T107" s="16"/>
      <c r="U107" s="16"/>
      <c r="V107" s="16"/>
      <c r="W107" s="16"/>
      <c r="X107" s="16"/>
      <c r="Y107" s="89"/>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row>
    <row r="108" spans="1:167" s="13" customFormat="1" ht="13.5" customHeight="1">
      <c r="A108" s="56" t="s">
        <v>187</v>
      </c>
      <c r="E108" s="21"/>
      <c r="F108" s="14"/>
      <c r="G108" s="21"/>
      <c r="H108" s="21"/>
      <c r="I108" s="21"/>
      <c r="J108" s="21"/>
      <c r="K108" s="21"/>
      <c r="L108" s="21"/>
      <c r="M108" s="21"/>
      <c r="N108" s="21"/>
      <c r="O108" s="21"/>
      <c r="Q108" s="15"/>
      <c r="R108" s="21"/>
      <c r="T108" s="16"/>
      <c r="U108" s="16"/>
      <c r="V108" s="16"/>
      <c r="W108" s="16"/>
      <c r="X108" s="16"/>
      <c r="Y108" s="89"/>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row>
    <row r="109" spans="1:167" s="13" customFormat="1" ht="13.5" customHeight="1">
      <c r="A109" s="32">
        <v>17290</v>
      </c>
      <c r="B109" s="32" t="s">
        <v>95</v>
      </c>
      <c r="C109" s="32" t="s">
        <v>96</v>
      </c>
      <c r="D109" s="32" t="s">
        <v>97</v>
      </c>
      <c r="E109" s="32">
        <v>76691</v>
      </c>
      <c r="F109" s="32" t="s">
        <v>266</v>
      </c>
      <c r="G109" s="32">
        <v>8</v>
      </c>
      <c r="H109" s="32" t="s">
        <v>16</v>
      </c>
      <c r="I109" s="41"/>
      <c r="J109" s="41"/>
      <c r="K109" s="41"/>
      <c r="L109" s="32" t="s">
        <v>165</v>
      </c>
      <c r="M109" s="32">
        <v>45</v>
      </c>
      <c r="N109" s="32">
        <v>0</v>
      </c>
      <c r="O109" s="32">
        <v>45</v>
      </c>
      <c r="P109" s="32" t="s">
        <v>6</v>
      </c>
      <c r="Q109" s="51">
        <v>520840</v>
      </c>
      <c r="R109" s="41" t="s">
        <v>163</v>
      </c>
      <c r="S109" s="32" t="s">
        <v>247</v>
      </c>
      <c r="T109" s="41">
        <v>154</v>
      </c>
      <c r="U109" s="75" t="s">
        <v>307</v>
      </c>
      <c r="V109" s="88" t="s">
        <v>307</v>
      </c>
      <c r="W109" s="88" t="s">
        <v>317</v>
      </c>
      <c r="X109" s="40" t="s">
        <v>332</v>
      </c>
      <c r="Y109" s="88">
        <v>48309004202</v>
      </c>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row>
    <row r="110" spans="1:167" s="32" customFormat="1" ht="13.5" customHeight="1">
      <c r="A110" s="54" t="s">
        <v>347</v>
      </c>
      <c r="B110" s="54"/>
      <c r="C110" s="55">
        <v>528278.01</v>
      </c>
      <c r="D110" s="13"/>
      <c r="E110" s="13"/>
      <c r="F110" s="13"/>
      <c r="G110" s="13"/>
      <c r="H110" s="56"/>
      <c r="I110" s="21"/>
      <c r="J110" s="21"/>
      <c r="K110" s="21"/>
      <c r="L110" s="21"/>
      <c r="M110" s="13"/>
      <c r="N110" s="13"/>
      <c r="O110" s="13"/>
      <c r="P110" s="45" t="s">
        <v>332</v>
      </c>
      <c r="Q110" s="57">
        <f>SUM(Q109:Q109)</f>
        <v>520840</v>
      </c>
      <c r="R110" s="21"/>
      <c r="S110" s="13"/>
      <c r="T110" s="21"/>
      <c r="U110" s="21"/>
      <c r="V110" s="87"/>
      <c r="W110" s="89"/>
      <c r="X110" s="89"/>
      <c r="Y110" s="89"/>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row>
    <row r="111" spans="1:167" s="13" customFormat="1" ht="13.5" customHeight="1">
      <c r="A111" s="21"/>
      <c r="E111" s="21"/>
      <c r="F111" s="14"/>
      <c r="G111" s="21"/>
      <c r="H111" s="21"/>
      <c r="I111" s="21"/>
      <c r="J111" s="21"/>
      <c r="K111" s="21"/>
      <c r="L111" s="21"/>
      <c r="M111" s="21"/>
      <c r="N111" s="21"/>
      <c r="O111" s="21"/>
      <c r="Q111" s="15"/>
      <c r="R111" s="21"/>
      <c r="T111" s="16"/>
      <c r="U111" s="16"/>
      <c r="V111" s="16"/>
      <c r="W111" s="16"/>
      <c r="X111" s="16"/>
      <c r="Y111" s="89"/>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row>
    <row r="112" spans="1:167" s="13" customFormat="1" ht="13.5" customHeight="1">
      <c r="A112" s="56" t="s">
        <v>188</v>
      </c>
      <c r="E112" s="21"/>
      <c r="F112" s="14"/>
      <c r="G112" s="21"/>
      <c r="H112" s="21"/>
      <c r="I112" s="21"/>
      <c r="J112" s="21"/>
      <c r="K112" s="21"/>
      <c r="L112" s="21"/>
      <c r="M112" s="21"/>
      <c r="N112" s="21"/>
      <c r="O112" s="21"/>
      <c r="Q112" s="15"/>
      <c r="R112" s="21"/>
      <c r="T112" s="16"/>
      <c r="U112" s="16"/>
      <c r="V112" s="16"/>
      <c r="W112" s="16"/>
      <c r="X112" s="16"/>
      <c r="Y112" s="89"/>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row>
    <row r="113" spans="1:168" s="13" customFormat="1" ht="13.5" customHeight="1">
      <c r="A113" s="32">
        <v>17331</v>
      </c>
      <c r="B113" s="32" t="s">
        <v>75</v>
      </c>
      <c r="C113" s="32" t="s">
        <v>303</v>
      </c>
      <c r="D113" s="32" t="s">
        <v>66</v>
      </c>
      <c r="E113" s="32">
        <v>76542</v>
      </c>
      <c r="F113" s="32" t="s">
        <v>49</v>
      </c>
      <c r="G113" s="32">
        <v>8</v>
      </c>
      <c r="H113" s="32" t="s">
        <v>8</v>
      </c>
      <c r="I113" s="41"/>
      <c r="J113" s="41"/>
      <c r="K113" s="41"/>
      <c r="L113" s="32" t="s">
        <v>165</v>
      </c>
      <c r="M113" s="32">
        <v>88</v>
      </c>
      <c r="N113" s="32">
        <v>22</v>
      </c>
      <c r="O113" s="32">
        <v>110</v>
      </c>
      <c r="P113" s="32" t="s">
        <v>10</v>
      </c>
      <c r="Q113" s="51">
        <v>1263626</v>
      </c>
      <c r="R113" s="41"/>
      <c r="S113" s="32" t="s">
        <v>246</v>
      </c>
      <c r="T113" s="41">
        <v>155</v>
      </c>
      <c r="U113" s="80" t="s">
        <v>307</v>
      </c>
      <c r="V113" s="88" t="s">
        <v>307</v>
      </c>
      <c r="W113" s="88" t="s">
        <v>317</v>
      </c>
      <c r="X113" s="40" t="s">
        <v>332</v>
      </c>
      <c r="Y113" s="88">
        <v>48027023000</v>
      </c>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row>
    <row r="114" spans="1:168" s="32" customFormat="1" ht="13.5" customHeight="1">
      <c r="A114" s="54" t="s">
        <v>347</v>
      </c>
      <c r="B114" s="54"/>
      <c r="C114" s="55">
        <v>1294281.03</v>
      </c>
      <c r="D114" s="13"/>
      <c r="E114" s="13"/>
      <c r="F114" s="13"/>
      <c r="G114" s="13"/>
      <c r="H114" s="56"/>
      <c r="I114" s="21"/>
      <c r="J114" s="21"/>
      <c r="K114" s="21"/>
      <c r="L114" s="21"/>
      <c r="M114" s="13"/>
      <c r="N114" s="13"/>
      <c r="O114" s="13"/>
      <c r="P114" s="45" t="s">
        <v>332</v>
      </c>
      <c r="Q114" s="57">
        <f>SUM(Q113:Q113)</f>
        <v>1263626</v>
      </c>
      <c r="R114" s="21"/>
      <c r="S114" s="13"/>
      <c r="T114" s="21"/>
      <c r="U114" s="21"/>
      <c r="V114" s="87"/>
      <c r="W114" s="89"/>
      <c r="X114" s="89"/>
      <c r="Y114" s="89"/>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row>
    <row r="115" spans="1:168" s="13" customFormat="1" ht="13.5" customHeight="1">
      <c r="A115" s="21"/>
      <c r="E115" s="21"/>
      <c r="F115" s="14"/>
      <c r="G115" s="21"/>
      <c r="H115" s="21"/>
      <c r="I115" s="21"/>
      <c r="J115" s="21"/>
      <c r="K115" s="21"/>
      <c r="L115" s="21"/>
      <c r="M115" s="21"/>
      <c r="N115" s="21"/>
      <c r="O115" s="21"/>
      <c r="Q115" s="15"/>
      <c r="R115" s="21"/>
      <c r="T115" s="16"/>
      <c r="U115" s="16"/>
      <c r="V115" s="16"/>
      <c r="W115" s="16"/>
      <c r="X115" s="16"/>
      <c r="Y115" s="89"/>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row>
    <row r="116" spans="1:168" s="13" customFormat="1" ht="13.5" customHeight="1">
      <c r="A116" s="56" t="s">
        <v>189</v>
      </c>
      <c r="E116" s="21"/>
      <c r="F116" s="14"/>
      <c r="G116" s="21"/>
      <c r="H116" s="21"/>
      <c r="I116" s="21"/>
      <c r="J116" s="21"/>
      <c r="K116" s="21"/>
      <c r="L116" s="21"/>
      <c r="M116" s="21"/>
      <c r="N116" s="21"/>
      <c r="O116" s="21"/>
      <c r="Q116" s="15"/>
      <c r="R116" s="21"/>
      <c r="T116" s="16"/>
      <c r="U116" s="16"/>
      <c r="V116" s="16"/>
      <c r="W116" s="16"/>
      <c r="X116" s="16"/>
      <c r="Y116" s="89"/>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row>
    <row r="117" spans="1:168" s="32" customFormat="1" ht="13.5" customHeight="1">
      <c r="A117" s="32">
        <v>17239</v>
      </c>
      <c r="B117" s="32" t="s">
        <v>119</v>
      </c>
      <c r="C117" s="32" t="s">
        <v>297</v>
      </c>
      <c r="D117" s="32" t="s">
        <v>58</v>
      </c>
      <c r="E117" s="32">
        <v>78006</v>
      </c>
      <c r="F117" s="32" t="s">
        <v>59</v>
      </c>
      <c r="G117" s="32">
        <v>9</v>
      </c>
      <c r="H117" s="32" t="s">
        <v>16</v>
      </c>
      <c r="I117" s="41"/>
      <c r="J117" s="41"/>
      <c r="K117" s="41"/>
      <c r="L117" s="32" t="s">
        <v>165</v>
      </c>
      <c r="M117" s="32">
        <v>36</v>
      </c>
      <c r="N117" s="32">
        <v>12</v>
      </c>
      <c r="O117" s="32">
        <v>48</v>
      </c>
      <c r="P117" s="32" t="s">
        <v>10</v>
      </c>
      <c r="Q117" s="51">
        <v>500000</v>
      </c>
      <c r="R117" s="41"/>
      <c r="S117" s="32" t="s">
        <v>267</v>
      </c>
      <c r="T117" s="41">
        <v>153</v>
      </c>
      <c r="U117" s="75" t="s">
        <v>307</v>
      </c>
      <c r="V117" s="88" t="s">
        <v>307</v>
      </c>
      <c r="W117" s="88" t="s">
        <v>317</v>
      </c>
      <c r="X117" s="40" t="s">
        <v>332</v>
      </c>
      <c r="Y117" s="88">
        <v>48259970401</v>
      </c>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row>
    <row r="118" spans="1:168" s="32" customFormat="1" ht="13.5" customHeight="1">
      <c r="A118" s="54" t="s">
        <v>347</v>
      </c>
      <c r="B118" s="54"/>
      <c r="C118" s="55">
        <v>916281.16</v>
      </c>
      <c r="D118" s="13"/>
      <c r="E118" s="13"/>
      <c r="F118" s="13"/>
      <c r="G118" s="13"/>
      <c r="H118" s="56"/>
      <c r="I118" s="21"/>
      <c r="J118" s="21"/>
      <c r="K118" s="21"/>
      <c r="L118" s="21"/>
      <c r="M118" s="13"/>
      <c r="N118" s="13"/>
      <c r="O118" s="13"/>
      <c r="P118" s="45" t="s">
        <v>332</v>
      </c>
      <c r="Q118" s="57">
        <f>Q117</f>
        <v>500000</v>
      </c>
      <c r="R118" s="21"/>
      <c r="S118" s="13"/>
      <c r="T118" s="21"/>
      <c r="U118" s="21"/>
      <c r="V118" s="87"/>
      <c r="W118" s="89"/>
      <c r="X118" s="89"/>
      <c r="Y118" s="89"/>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row>
    <row r="119" spans="1:168" s="13" customFormat="1" ht="13.5" customHeight="1">
      <c r="A119" s="21"/>
      <c r="E119" s="21"/>
      <c r="F119" s="14"/>
      <c r="G119" s="21"/>
      <c r="H119" s="21"/>
      <c r="I119" s="21"/>
      <c r="J119" s="21"/>
      <c r="K119" s="21"/>
      <c r="L119" s="21"/>
      <c r="M119" s="21"/>
      <c r="N119" s="21"/>
      <c r="O119" s="21"/>
      <c r="Q119" s="15"/>
      <c r="R119" s="21"/>
      <c r="T119" s="16"/>
      <c r="U119" s="16"/>
      <c r="V119" s="16"/>
      <c r="W119" s="16"/>
      <c r="X119" s="16"/>
      <c r="Y119" s="8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row>
    <row r="120" spans="1:168" s="13" customFormat="1" ht="13.5" customHeight="1">
      <c r="A120" s="56" t="s">
        <v>190</v>
      </c>
      <c r="E120" s="21"/>
      <c r="F120" s="14"/>
      <c r="G120" s="21"/>
      <c r="H120" s="21"/>
      <c r="I120" s="21"/>
      <c r="J120" s="21"/>
      <c r="K120" s="21"/>
      <c r="L120" s="21"/>
      <c r="M120" s="21"/>
      <c r="N120" s="21"/>
      <c r="O120" s="21"/>
      <c r="Q120" s="15"/>
      <c r="R120" s="21"/>
      <c r="T120" s="16"/>
      <c r="U120" s="16"/>
      <c r="V120" s="16"/>
      <c r="W120" s="16"/>
      <c r="X120" s="16"/>
      <c r="Y120" s="89"/>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row>
    <row r="121" spans="1:168" s="13" customFormat="1" ht="13.5" customHeight="1">
      <c r="A121" s="32">
        <v>17008</v>
      </c>
      <c r="B121" s="32" t="s">
        <v>124</v>
      </c>
      <c r="C121" s="32" t="s">
        <v>125</v>
      </c>
      <c r="D121" s="32" t="s">
        <v>25</v>
      </c>
      <c r="E121" s="32">
        <v>78202</v>
      </c>
      <c r="F121" s="32" t="s">
        <v>26</v>
      </c>
      <c r="G121" s="32">
        <v>9</v>
      </c>
      <c r="H121" s="32" t="s">
        <v>8</v>
      </c>
      <c r="I121" s="41"/>
      <c r="J121" s="41"/>
      <c r="K121" s="41" t="s">
        <v>163</v>
      </c>
      <c r="L121" s="32" t="s">
        <v>165</v>
      </c>
      <c r="M121" s="58">
        <v>95</v>
      </c>
      <c r="N121" s="58">
        <v>24</v>
      </c>
      <c r="O121" s="58">
        <v>119</v>
      </c>
      <c r="P121" s="32" t="s">
        <v>10</v>
      </c>
      <c r="Q121" s="51">
        <v>1496281</v>
      </c>
      <c r="R121" s="41"/>
      <c r="S121" s="32" t="s">
        <v>268</v>
      </c>
      <c r="T121" s="41">
        <v>154</v>
      </c>
      <c r="U121" s="84" t="s">
        <v>307</v>
      </c>
      <c r="V121" s="88" t="s">
        <v>316</v>
      </c>
      <c r="W121" s="88" t="s">
        <v>317</v>
      </c>
      <c r="X121" s="40" t="s">
        <v>332</v>
      </c>
      <c r="Y121" s="88">
        <v>48029130600</v>
      </c>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row>
    <row r="122" spans="1:168" s="32" customFormat="1" ht="13.5" customHeight="1">
      <c r="A122" s="32">
        <v>17013</v>
      </c>
      <c r="B122" s="32" t="s">
        <v>122</v>
      </c>
      <c r="C122" s="32" t="s">
        <v>269</v>
      </c>
      <c r="D122" s="32" t="s">
        <v>25</v>
      </c>
      <c r="E122" s="32">
        <v>78204</v>
      </c>
      <c r="F122" s="32" t="s">
        <v>26</v>
      </c>
      <c r="G122" s="32">
        <v>9</v>
      </c>
      <c r="H122" s="32" t="s">
        <v>8</v>
      </c>
      <c r="I122" s="41"/>
      <c r="J122" s="41"/>
      <c r="K122" s="41" t="s">
        <v>163</v>
      </c>
      <c r="L122" s="32" t="s">
        <v>165</v>
      </c>
      <c r="M122" s="58">
        <v>67</v>
      </c>
      <c r="N122" s="58">
        <v>14</v>
      </c>
      <c r="O122" s="58">
        <v>81</v>
      </c>
      <c r="P122" s="32" t="s">
        <v>10</v>
      </c>
      <c r="Q122" s="51">
        <v>1198439</v>
      </c>
      <c r="R122" s="41" t="s">
        <v>163</v>
      </c>
      <c r="S122" s="32" t="s">
        <v>237</v>
      </c>
      <c r="T122" s="41">
        <v>157</v>
      </c>
      <c r="U122" s="76" t="s">
        <v>307</v>
      </c>
      <c r="V122" s="88" t="s">
        <v>307</v>
      </c>
      <c r="W122" s="88" t="s">
        <v>317</v>
      </c>
      <c r="X122" s="40" t="s">
        <v>332</v>
      </c>
      <c r="Y122" s="88">
        <v>48029192100</v>
      </c>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row>
    <row r="123" spans="1:168" s="32" customFormat="1" ht="13.5" customHeight="1">
      <c r="A123" s="32">
        <v>17376</v>
      </c>
      <c r="B123" s="32" t="s">
        <v>323</v>
      </c>
      <c r="C123" s="32" t="s">
        <v>324</v>
      </c>
      <c r="D123" s="32" t="s">
        <v>25</v>
      </c>
      <c r="E123" s="32">
        <v>78250</v>
      </c>
      <c r="F123" s="32" t="s">
        <v>26</v>
      </c>
      <c r="G123" s="32">
        <v>9</v>
      </c>
      <c r="H123" s="32" t="s">
        <v>8</v>
      </c>
      <c r="I123" s="88"/>
      <c r="J123" s="88"/>
      <c r="K123" s="88"/>
      <c r="L123" s="32" t="s">
        <v>165</v>
      </c>
      <c r="M123" s="32">
        <v>87</v>
      </c>
      <c r="N123" s="32">
        <v>9</v>
      </c>
      <c r="O123" s="32">
        <v>96</v>
      </c>
      <c r="P123" s="32" t="s">
        <v>10</v>
      </c>
      <c r="Q123" s="51">
        <v>1500000</v>
      </c>
      <c r="R123" s="88"/>
      <c r="S123" s="32" t="s">
        <v>260</v>
      </c>
      <c r="T123" s="88">
        <v>157</v>
      </c>
      <c r="U123" s="88" t="s">
        <v>307</v>
      </c>
      <c r="V123" s="88" t="s">
        <v>307</v>
      </c>
      <c r="W123" s="88" t="s">
        <v>307</v>
      </c>
      <c r="X123" s="40" t="s">
        <v>332</v>
      </c>
      <c r="Y123" s="88">
        <v>48029181711</v>
      </c>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row>
    <row r="124" spans="1:168" s="32" customFormat="1" ht="13.5" customHeight="1">
      <c r="A124" s="54" t="s">
        <v>347</v>
      </c>
      <c r="B124" s="54"/>
      <c r="C124" s="55">
        <v>4673938.95</v>
      </c>
      <c r="D124" s="19" t="s">
        <v>311</v>
      </c>
      <c r="E124" s="13"/>
      <c r="F124" s="13"/>
      <c r="G124" s="13"/>
      <c r="H124" s="56"/>
      <c r="I124" s="21"/>
      <c r="J124" s="21"/>
      <c r="K124" s="21"/>
      <c r="L124" s="21"/>
      <c r="M124" s="13"/>
      <c r="N124" s="13"/>
      <c r="O124" s="13"/>
      <c r="P124" s="45" t="s">
        <v>332</v>
      </c>
      <c r="Q124" s="57">
        <f>SUM(Q121:Q123)</f>
        <v>4194720</v>
      </c>
      <c r="R124" s="21"/>
      <c r="S124" s="13"/>
      <c r="T124" s="21"/>
      <c r="U124" s="21"/>
      <c r="V124" s="87"/>
      <c r="W124" s="89"/>
      <c r="X124" s="89"/>
      <c r="Y124" s="89"/>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row>
    <row r="125" spans="1:168" s="13" customFormat="1" ht="13.5" customHeight="1">
      <c r="A125" s="21"/>
      <c r="E125" s="21"/>
      <c r="F125" s="14"/>
      <c r="G125" s="21"/>
      <c r="H125" s="21"/>
      <c r="I125" s="21"/>
      <c r="J125" s="21"/>
      <c r="K125" s="21"/>
      <c r="L125" s="21"/>
      <c r="M125" s="21"/>
      <c r="N125" s="21"/>
      <c r="O125" s="21"/>
      <c r="Q125" s="15"/>
      <c r="R125" s="21"/>
      <c r="T125" s="16"/>
      <c r="U125" s="16"/>
      <c r="V125" s="16"/>
      <c r="W125" s="16"/>
      <c r="X125" s="16"/>
      <c r="Y125" s="89"/>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row>
    <row r="126" spans="1:168" s="13" customFormat="1" ht="13.5" customHeight="1">
      <c r="A126" s="56" t="s">
        <v>191</v>
      </c>
      <c r="E126" s="21"/>
      <c r="F126" s="14"/>
      <c r="G126" s="21"/>
      <c r="H126" s="21"/>
      <c r="I126" s="21"/>
      <c r="J126" s="21"/>
      <c r="K126" s="21"/>
      <c r="L126" s="21"/>
      <c r="M126" s="21"/>
      <c r="N126" s="21"/>
      <c r="O126" s="21"/>
      <c r="Q126" s="15"/>
      <c r="R126" s="21"/>
      <c r="T126" s="16"/>
      <c r="U126" s="16"/>
      <c r="V126" s="16"/>
      <c r="W126" s="16"/>
      <c r="X126" s="16"/>
      <c r="Y126" s="89"/>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row>
    <row r="127" spans="1:168" s="13" customFormat="1" ht="13.5" customHeight="1">
      <c r="A127" s="32">
        <v>17218</v>
      </c>
      <c r="B127" s="32" t="s">
        <v>126</v>
      </c>
      <c r="C127" s="32" t="s">
        <v>298</v>
      </c>
      <c r="D127" s="32" t="s">
        <v>127</v>
      </c>
      <c r="E127" s="32">
        <v>77957</v>
      </c>
      <c r="F127" s="32" t="s">
        <v>128</v>
      </c>
      <c r="G127" s="32">
        <v>10</v>
      </c>
      <c r="H127" s="32" t="s">
        <v>16</v>
      </c>
      <c r="I127" s="41"/>
      <c r="J127" s="41"/>
      <c r="K127" s="41"/>
      <c r="L127" s="32" t="s">
        <v>165</v>
      </c>
      <c r="M127" s="32">
        <v>50</v>
      </c>
      <c r="N127" s="32">
        <v>14</v>
      </c>
      <c r="O127" s="32">
        <v>64</v>
      </c>
      <c r="P127" s="32" t="s">
        <v>10</v>
      </c>
      <c r="Q127" s="51">
        <v>877325</v>
      </c>
      <c r="R127" s="41"/>
      <c r="S127" s="32" t="s">
        <v>270</v>
      </c>
      <c r="T127" s="41">
        <v>149</v>
      </c>
      <c r="U127" s="75" t="s">
        <v>307</v>
      </c>
      <c r="V127" s="88" t="s">
        <v>307</v>
      </c>
      <c r="W127" s="88" t="s">
        <v>317</v>
      </c>
      <c r="X127" s="40" t="s">
        <v>332</v>
      </c>
      <c r="Y127" s="88">
        <v>48239950200</v>
      </c>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row>
    <row r="128" spans="1:168" s="32" customFormat="1" ht="13.5" customHeight="1">
      <c r="A128" s="54" t="s">
        <v>347</v>
      </c>
      <c r="B128" s="54"/>
      <c r="C128" s="55">
        <v>591020.18000000005</v>
      </c>
      <c r="D128" s="13"/>
      <c r="E128" s="13"/>
      <c r="F128" s="13"/>
      <c r="G128" s="13"/>
      <c r="H128" s="56"/>
      <c r="I128" s="21"/>
      <c r="J128" s="21"/>
      <c r="K128" s="21"/>
      <c r="L128" s="21"/>
      <c r="M128" s="13"/>
      <c r="N128" s="13"/>
      <c r="O128" s="13"/>
      <c r="P128" s="45" t="s">
        <v>332</v>
      </c>
      <c r="Q128" s="57">
        <f>SUM(Q127:Q127)</f>
        <v>877325</v>
      </c>
      <c r="R128" s="21"/>
      <c r="S128" s="13"/>
      <c r="T128" s="21"/>
      <c r="U128" s="21"/>
      <c r="V128" s="87"/>
      <c r="W128" s="89"/>
      <c r="X128" s="89"/>
      <c r="Y128" s="89"/>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row>
    <row r="129" spans="1:168" s="13" customFormat="1" ht="13.5" customHeight="1">
      <c r="A129" s="21"/>
      <c r="E129" s="21"/>
      <c r="F129" s="14"/>
      <c r="G129" s="21"/>
      <c r="H129" s="21"/>
      <c r="I129" s="21"/>
      <c r="J129" s="21"/>
      <c r="K129" s="21"/>
      <c r="L129" s="21"/>
      <c r="M129" s="21"/>
      <c r="N129" s="21"/>
      <c r="O129" s="21"/>
      <c r="Q129" s="15"/>
      <c r="R129" s="21"/>
      <c r="T129" s="21"/>
      <c r="U129" s="21"/>
      <c r="V129" s="87"/>
      <c r="W129" s="89"/>
      <c r="X129" s="89"/>
      <c r="Y129" s="8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row>
    <row r="130" spans="1:168" s="13" customFormat="1" ht="13.5" customHeight="1">
      <c r="A130" s="56" t="s">
        <v>192</v>
      </c>
      <c r="E130" s="21"/>
      <c r="F130" s="14"/>
      <c r="G130" s="21"/>
      <c r="H130" s="21"/>
      <c r="I130" s="21"/>
      <c r="J130" s="21"/>
      <c r="K130" s="21"/>
      <c r="L130" s="21"/>
      <c r="M130" s="21"/>
      <c r="N130" s="21"/>
      <c r="O130" s="21"/>
      <c r="Q130" s="15"/>
      <c r="R130" s="21"/>
      <c r="T130" s="21"/>
      <c r="U130" s="21"/>
      <c r="V130" s="87"/>
      <c r="W130" s="89"/>
      <c r="X130" s="89"/>
      <c r="Y130" s="89"/>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row>
    <row r="131" spans="1:168" s="13" customFormat="1" ht="13.5" customHeight="1">
      <c r="A131" s="32">
        <v>17258</v>
      </c>
      <c r="B131" s="32" t="s">
        <v>271</v>
      </c>
      <c r="C131" s="32" t="s">
        <v>110</v>
      </c>
      <c r="D131" s="32" t="s">
        <v>91</v>
      </c>
      <c r="E131" s="32">
        <v>78413</v>
      </c>
      <c r="F131" s="32" t="s">
        <v>92</v>
      </c>
      <c r="G131" s="32">
        <v>10</v>
      </c>
      <c r="H131" s="32" t="s">
        <v>8</v>
      </c>
      <c r="I131" s="41"/>
      <c r="J131" s="41"/>
      <c r="K131" s="41" t="s">
        <v>163</v>
      </c>
      <c r="L131" s="32" t="s">
        <v>165</v>
      </c>
      <c r="M131" s="32">
        <v>76</v>
      </c>
      <c r="N131" s="32">
        <v>12</v>
      </c>
      <c r="O131" s="32">
        <v>88</v>
      </c>
      <c r="P131" s="32" t="s">
        <v>10</v>
      </c>
      <c r="Q131" s="51">
        <v>1262000</v>
      </c>
      <c r="R131" s="41" t="s">
        <v>163</v>
      </c>
      <c r="S131" s="32" t="s">
        <v>226</v>
      </c>
      <c r="T131" s="41">
        <v>157</v>
      </c>
      <c r="U131" s="75" t="s">
        <v>307</v>
      </c>
      <c r="V131" s="88" t="s">
        <v>307</v>
      </c>
      <c r="W131" s="88" t="s">
        <v>317</v>
      </c>
      <c r="X131" s="40" t="s">
        <v>332</v>
      </c>
      <c r="Y131" s="88">
        <v>48355005412</v>
      </c>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row>
    <row r="132" spans="1:168" s="32" customFormat="1" ht="13.5" customHeight="1">
      <c r="A132" s="54" t="s">
        <v>347</v>
      </c>
      <c r="B132" s="54"/>
      <c r="C132" s="55">
        <v>1284637.31</v>
      </c>
      <c r="D132" s="13"/>
      <c r="E132" s="13"/>
      <c r="F132" s="13"/>
      <c r="G132" s="13"/>
      <c r="H132" s="56"/>
      <c r="I132" s="21"/>
      <c r="J132" s="21"/>
      <c r="K132" s="21"/>
      <c r="L132" s="21"/>
      <c r="M132" s="13"/>
      <c r="N132" s="13"/>
      <c r="O132" s="13"/>
      <c r="P132" s="45" t="s">
        <v>332</v>
      </c>
      <c r="Q132" s="57">
        <f>SUM(Q131:Q131)</f>
        <v>1262000</v>
      </c>
      <c r="R132" s="21"/>
      <c r="S132" s="13"/>
      <c r="T132" s="21"/>
      <c r="U132" s="21"/>
      <c r="V132" s="87"/>
      <c r="W132" s="89"/>
      <c r="X132" s="89"/>
      <c r="Y132" s="89"/>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row>
    <row r="133" spans="1:168" s="13" customFormat="1" ht="13.5" customHeight="1">
      <c r="A133" s="21"/>
      <c r="E133" s="21"/>
      <c r="F133" s="14"/>
      <c r="G133" s="21"/>
      <c r="H133" s="21"/>
      <c r="I133" s="21"/>
      <c r="J133" s="21"/>
      <c r="K133" s="21"/>
      <c r="L133" s="21"/>
      <c r="M133" s="21"/>
      <c r="N133" s="21"/>
      <c r="O133" s="21"/>
      <c r="Q133" s="15"/>
      <c r="R133" s="21"/>
      <c r="T133" s="21"/>
      <c r="U133" s="21"/>
      <c r="V133" s="87"/>
      <c r="W133" s="89"/>
      <c r="X133" s="89"/>
      <c r="Y133" s="89"/>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row>
    <row r="134" spans="1:168" s="13" customFormat="1" ht="13.5" customHeight="1">
      <c r="A134" s="56" t="s">
        <v>193</v>
      </c>
      <c r="E134" s="21"/>
      <c r="F134" s="14"/>
      <c r="G134" s="21"/>
      <c r="H134" s="21"/>
      <c r="I134" s="21"/>
      <c r="J134" s="21"/>
      <c r="K134" s="21"/>
      <c r="L134" s="21"/>
      <c r="M134" s="21"/>
      <c r="N134" s="21"/>
      <c r="O134" s="21"/>
      <c r="Q134" s="15"/>
      <c r="R134" s="21"/>
      <c r="T134" s="21"/>
      <c r="U134" s="21"/>
      <c r="V134" s="87"/>
      <c r="W134" s="89"/>
      <c r="X134" s="89"/>
      <c r="Y134" s="89"/>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row>
    <row r="135" spans="1:168" s="13" customFormat="1" ht="13.5" customHeight="1">
      <c r="A135" s="32">
        <v>17739</v>
      </c>
      <c r="B135" s="32" t="s">
        <v>272</v>
      </c>
      <c r="C135" s="32" t="s">
        <v>299</v>
      </c>
      <c r="D135" s="32" t="s">
        <v>273</v>
      </c>
      <c r="E135" s="32">
        <v>78801</v>
      </c>
      <c r="F135" s="32" t="s">
        <v>274</v>
      </c>
      <c r="G135" s="32">
        <v>11</v>
      </c>
      <c r="H135" s="32" t="s">
        <v>16</v>
      </c>
      <c r="I135" s="41"/>
      <c r="J135" s="41"/>
      <c r="K135" s="41"/>
      <c r="L135" s="32" t="s">
        <v>165</v>
      </c>
      <c r="M135" s="32">
        <v>80</v>
      </c>
      <c r="N135" s="32">
        <v>0</v>
      </c>
      <c r="O135" s="32">
        <v>80</v>
      </c>
      <c r="P135" s="32" t="s">
        <v>6</v>
      </c>
      <c r="Q135" s="51">
        <v>1118371</v>
      </c>
      <c r="R135" s="41"/>
      <c r="S135" s="32" t="s">
        <v>275</v>
      </c>
      <c r="T135" s="41">
        <v>143</v>
      </c>
      <c r="U135" s="76" t="s">
        <v>307</v>
      </c>
      <c r="V135" s="88" t="s">
        <v>307</v>
      </c>
      <c r="W135" s="88" t="s">
        <v>317</v>
      </c>
      <c r="X135" s="40" t="s">
        <v>332</v>
      </c>
      <c r="Y135" s="88">
        <v>48463950200</v>
      </c>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row>
    <row r="136" spans="1:168" s="32" customFormat="1" ht="13.5" customHeight="1">
      <c r="A136" s="54" t="s">
        <v>347</v>
      </c>
      <c r="B136" s="54"/>
      <c r="C136" s="55">
        <v>849054.6</v>
      </c>
      <c r="D136" s="13"/>
      <c r="E136" s="13"/>
      <c r="F136" s="13"/>
      <c r="G136" s="13"/>
      <c r="H136" s="56"/>
      <c r="I136" s="21"/>
      <c r="J136" s="21"/>
      <c r="K136" s="21"/>
      <c r="L136" s="21"/>
      <c r="M136" s="13"/>
      <c r="N136" s="13"/>
      <c r="O136" s="13"/>
      <c r="P136" s="45" t="s">
        <v>332</v>
      </c>
      <c r="Q136" s="57">
        <f>SUM(Q135:Q135)</f>
        <v>1118371</v>
      </c>
      <c r="R136" s="21"/>
      <c r="S136" s="13"/>
      <c r="T136" s="21"/>
      <c r="U136" s="21"/>
      <c r="V136" s="87"/>
      <c r="W136" s="89"/>
      <c r="X136" s="89"/>
      <c r="Y136" s="89"/>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row>
    <row r="137" spans="1:168" s="13" customFormat="1" ht="13.5" customHeight="1">
      <c r="A137" s="21"/>
      <c r="E137" s="21"/>
      <c r="F137" s="14"/>
      <c r="G137" s="21"/>
      <c r="H137" s="21"/>
      <c r="I137" s="21"/>
      <c r="J137" s="21"/>
      <c r="K137" s="21"/>
      <c r="L137" s="21"/>
      <c r="M137" s="21"/>
      <c r="N137" s="21"/>
      <c r="O137" s="21"/>
      <c r="Q137" s="15"/>
      <c r="R137" s="21"/>
      <c r="T137" s="21"/>
      <c r="U137" s="21"/>
      <c r="V137" s="87"/>
      <c r="W137" s="89"/>
      <c r="X137" s="89"/>
      <c r="Y137" s="89"/>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row>
    <row r="138" spans="1:168" s="13" customFormat="1" ht="13.5" customHeight="1">
      <c r="A138" s="56" t="s">
        <v>194</v>
      </c>
      <c r="E138" s="21"/>
      <c r="F138" s="14"/>
      <c r="G138" s="21"/>
      <c r="H138" s="21"/>
      <c r="I138" s="21"/>
      <c r="J138" s="21"/>
      <c r="K138" s="21"/>
      <c r="L138" s="21"/>
      <c r="M138" s="21"/>
      <c r="N138" s="21"/>
      <c r="O138" s="21"/>
      <c r="Q138" s="15"/>
      <c r="R138" s="21"/>
      <c r="T138" s="21"/>
      <c r="U138" s="21"/>
      <c r="V138" s="87"/>
      <c r="W138" s="89"/>
      <c r="X138" s="89"/>
      <c r="Y138" s="89"/>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row>
    <row r="139" spans="1:168" s="13" customFormat="1" ht="13.5" customHeight="1">
      <c r="A139" s="32">
        <v>17010</v>
      </c>
      <c r="B139" s="32" t="s">
        <v>109</v>
      </c>
      <c r="C139" s="32" t="s">
        <v>277</v>
      </c>
      <c r="D139" s="32" t="s">
        <v>52</v>
      </c>
      <c r="E139" s="32">
        <v>78550</v>
      </c>
      <c r="F139" s="32" t="s">
        <v>12</v>
      </c>
      <c r="G139" s="32">
        <v>11</v>
      </c>
      <c r="H139" s="32" t="s">
        <v>8</v>
      </c>
      <c r="I139" s="41"/>
      <c r="J139" s="41"/>
      <c r="K139" s="41"/>
      <c r="L139" s="32" t="s">
        <v>166</v>
      </c>
      <c r="M139" s="58">
        <v>19</v>
      </c>
      <c r="N139" s="58">
        <v>5</v>
      </c>
      <c r="O139" s="58">
        <v>24</v>
      </c>
      <c r="P139" s="32" t="s">
        <v>10</v>
      </c>
      <c r="Q139" s="51">
        <v>332346</v>
      </c>
      <c r="R139" s="41"/>
      <c r="S139" s="32" t="s">
        <v>276</v>
      </c>
      <c r="T139" s="41">
        <v>156</v>
      </c>
      <c r="U139" s="74" t="s">
        <v>307</v>
      </c>
      <c r="V139" s="88" t="s">
        <v>307</v>
      </c>
      <c r="W139" s="88" t="s">
        <v>318</v>
      </c>
      <c r="X139" s="40" t="s">
        <v>332</v>
      </c>
      <c r="Y139" s="88">
        <v>48061010900</v>
      </c>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row>
    <row r="140" spans="1:168" s="32" customFormat="1" ht="13.5" customHeight="1">
      <c r="A140" s="32">
        <v>17042</v>
      </c>
      <c r="B140" s="32" t="s">
        <v>156</v>
      </c>
      <c r="C140" s="32" t="s">
        <v>157</v>
      </c>
      <c r="D140" s="32" t="s">
        <v>11</v>
      </c>
      <c r="E140" s="32">
        <v>78526</v>
      </c>
      <c r="F140" s="32" t="s">
        <v>12</v>
      </c>
      <c r="G140" s="32">
        <v>11</v>
      </c>
      <c r="H140" s="32" t="s">
        <v>8</v>
      </c>
      <c r="I140" s="41"/>
      <c r="J140" s="41"/>
      <c r="K140" s="41"/>
      <c r="L140" s="32" t="s">
        <v>165</v>
      </c>
      <c r="M140" s="32">
        <v>105</v>
      </c>
      <c r="N140" s="32">
        <v>27</v>
      </c>
      <c r="O140" s="32">
        <v>132</v>
      </c>
      <c r="P140" s="32" t="s">
        <v>6</v>
      </c>
      <c r="Q140" s="51">
        <v>1500000</v>
      </c>
      <c r="R140" s="41" t="s">
        <v>163</v>
      </c>
      <c r="S140" s="32" t="s">
        <v>278</v>
      </c>
      <c r="T140" s="41">
        <v>155</v>
      </c>
      <c r="U140" s="86" t="s">
        <v>307</v>
      </c>
      <c r="V140" s="88" t="s">
        <v>307</v>
      </c>
      <c r="W140" s="88" t="s">
        <v>317</v>
      </c>
      <c r="X140" s="40" t="s">
        <v>332</v>
      </c>
      <c r="Y140" s="88">
        <v>48061014500</v>
      </c>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row>
    <row r="141" spans="1:168" s="32" customFormat="1" ht="13.5" customHeight="1">
      <c r="A141" s="32">
        <v>17094</v>
      </c>
      <c r="B141" s="32" t="s">
        <v>158</v>
      </c>
      <c r="C141" s="32" t="s">
        <v>157</v>
      </c>
      <c r="D141" s="32" t="s">
        <v>11</v>
      </c>
      <c r="E141" s="32">
        <v>78526</v>
      </c>
      <c r="F141" s="32" t="s">
        <v>12</v>
      </c>
      <c r="G141" s="32">
        <v>11</v>
      </c>
      <c r="H141" s="32" t="s">
        <v>8</v>
      </c>
      <c r="I141" s="41"/>
      <c r="J141" s="41"/>
      <c r="K141" s="41"/>
      <c r="L141" s="32" t="s">
        <v>165</v>
      </c>
      <c r="M141" s="32">
        <v>100</v>
      </c>
      <c r="N141" s="32">
        <v>28</v>
      </c>
      <c r="O141" s="32">
        <v>128</v>
      </c>
      <c r="P141" s="32" t="s">
        <v>10</v>
      </c>
      <c r="Q141" s="51">
        <v>1500000</v>
      </c>
      <c r="R141" s="41" t="s">
        <v>163</v>
      </c>
      <c r="S141" s="32" t="s">
        <v>278</v>
      </c>
      <c r="T141" s="41">
        <v>155</v>
      </c>
      <c r="U141" s="88" t="s">
        <v>307</v>
      </c>
      <c r="V141" s="88" t="s">
        <v>307</v>
      </c>
      <c r="W141" s="88" t="s">
        <v>317</v>
      </c>
      <c r="X141" s="40" t="s">
        <v>332</v>
      </c>
      <c r="Y141" s="88">
        <v>48061014500</v>
      </c>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row>
    <row r="142" spans="1:168" s="32" customFormat="1" ht="13.5" customHeight="1">
      <c r="A142" s="32">
        <v>17221</v>
      </c>
      <c r="B142" s="32" t="s">
        <v>325</v>
      </c>
      <c r="C142" s="32" t="s">
        <v>326</v>
      </c>
      <c r="D142" s="32" t="s">
        <v>327</v>
      </c>
      <c r="E142" s="32">
        <v>78572</v>
      </c>
      <c r="F142" s="32" t="s">
        <v>39</v>
      </c>
      <c r="G142" s="32">
        <v>11</v>
      </c>
      <c r="H142" s="32" t="s">
        <v>8</v>
      </c>
      <c r="I142" s="88"/>
      <c r="J142" s="88"/>
      <c r="K142" s="88"/>
      <c r="L142" s="32" t="s">
        <v>165</v>
      </c>
      <c r="M142" s="32">
        <v>84</v>
      </c>
      <c r="N142" s="32">
        <v>20</v>
      </c>
      <c r="O142" s="32">
        <v>104</v>
      </c>
      <c r="P142" s="32" t="s">
        <v>10</v>
      </c>
      <c r="Q142" s="51">
        <v>1273500</v>
      </c>
      <c r="R142" s="88"/>
      <c r="S142" s="32" t="s">
        <v>270</v>
      </c>
      <c r="T142" s="88">
        <v>155</v>
      </c>
      <c r="U142" s="88" t="s">
        <v>307</v>
      </c>
      <c r="V142" s="88" t="s">
        <v>307</v>
      </c>
      <c r="W142" s="88" t="s">
        <v>317</v>
      </c>
      <c r="X142" s="88" t="s">
        <v>332</v>
      </c>
      <c r="Y142" s="88">
        <v>48215020404</v>
      </c>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row>
    <row r="143" spans="1:168" s="32" customFormat="1" ht="13.5" customHeight="1">
      <c r="A143" s="32">
        <v>17390</v>
      </c>
      <c r="B143" s="32" t="s">
        <v>329</v>
      </c>
      <c r="C143" s="32" t="s">
        <v>330</v>
      </c>
      <c r="D143" s="32" t="s">
        <v>328</v>
      </c>
      <c r="E143" s="32">
        <v>78504</v>
      </c>
      <c r="F143" s="32" t="s">
        <v>39</v>
      </c>
      <c r="G143" s="32">
        <v>11</v>
      </c>
      <c r="H143" s="32" t="s">
        <v>8</v>
      </c>
      <c r="I143" s="88"/>
      <c r="J143" s="88"/>
      <c r="K143" s="88" t="s">
        <v>163</v>
      </c>
      <c r="L143" s="32" t="s">
        <v>165</v>
      </c>
      <c r="M143" s="32">
        <v>100</v>
      </c>
      <c r="N143" s="32">
        <v>22</v>
      </c>
      <c r="O143" s="32">
        <v>122</v>
      </c>
      <c r="P143" s="32" t="s">
        <v>10</v>
      </c>
      <c r="Q143" s="51">
        <v>1452000</v>
      </c>
      <c r="R143" s="88"/>
      <c r="S143" s="32" t="s">
        <v>331</v>
      </c>
      <c r="T143" s="88">
        <v>155</v>
      </c>
      <c r="U143" s="88" t="s">
        <v>307</v>
      </c>
      <c r="V143" s="88" t="s">
        <v>316</v>
      </c>
      <c r="W143" s="88" t="s">
        <v>317</v>
      </c>
      <c r="X143" s="88" t="s">
        <v>332</v>
      </c>
      <c r="Y143" s="88">
        <v>48215020803</v>
      </c>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row>
    <row r="144" spans="1:168" s="32" customFormat="1" ht="13.5" customHeight="1">
      <c r="A144" s="54" t="s">
        <v>347</v>
      </c>
      <c r="B144" s="54"/>
      <c r="C144" s="55">
        <v>5447299.4500000002</v>
      </c>
      <c r="D144" s="13"/>
      <c r="E144" s="13"/>
      <c r="F144" s="13"/>
      <c r="G144" s="13"/>
      <c r="H144" s="56"/>
      <c r="I144" s="21"/>
      <c r="J144" s="21"/>
      <c r="K144" s="21"/>
      <c r="L144" s="21"/>
      <c r="M144" s="13"/>
      <c r="N144" s="13"/>
      <c r="O144" s="13"/>
      <c r="P144" s="45" t="s">
        <v>332</v>
      </c>
      <c r="Q144" s="57">
        <f>SUM(Q139:Q143)</f>
        <v>6057846</v>
      </c>
      <c r="R144" s="21"/>
      <c r="S144" s="13"/>
      <c r="T144" s="21"/>
      <c r="U144" s="21"/>
      <c r="V144" s="87"/>
      <c r="W144" s="89"/>
      <c r="X144" s="89"/>
      <c r="Y144" s="89"/>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row>
    <row r="145" spans="1:167" s="13" customFormat="1" ht="13.5" customHeight="1">
      <c r="A145" s="21"/>
      <c r="E145" s="21"/>
      <c r="F145" s="14"/>
      <c r="G145" s="21"/>
      <c r="H145" s="21"/>
      <c r="I145" s="21"/>
      <c r="J145" s="21"/>
      <c r="K145" s="21"/>
      <c r="L145" s="21"/>
      <c r="M145" s="21"/>
      <c r="N145" s="21"/>
      <c r="O145" s="21"/>
      <c r="Q145" s="15"/>
      <c r="R145" s="21"/>
      <c r="T145" s="21"/>
      <c r="U145" s="21"/>
      <c r="V145" s="87"/>
      <c r="W145" s="89"/>
      <c r="X145" s="89"/>
      <c r="Y145" s="89"/>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row>
    <row r="146" spans="1:167" s="13" customFormat="1" ht="13.5" customHeight="1">
      <c r="A146" s="56" t="s">
        <v>197</v>
      </c>
      <c r="E146" s="21"/>
      <c r="F146" s="14"/>
      <c r="G146" s="21"/>
      <c r="H146" s="21"/>
      <c r="I146" s="21"/>
      <c r="J146" s="21"/>
      <c r="K146" s="21"/>
      <c r="L146" s="21"/>
      <c r="M146" s="21"/>
      <c r="N146" s="21"/>
      <c r="O146" s="21"/>
      <c r="Q146" s="15"/>
      <c r="R146" s="21"/>
      <c r="T146" s="21"/>
      <c r="U146" s="21"/>
      <c r="V146" s="87"/>
      <c r="W146" s="89"/>
      <c r="X146" s="89"/>
      <c r="Y146" s="89"/>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row>
    <row r="147" spans="1:167" s="13" customFormat="1" ht="13.5" customHeight="1">
      <c r="A147" s="32">
        <v>17336</v>
      </c>
      <c r="B147" s="32" t="s">
        <v>72</v>
      </c>
      <c r="C147" s="32" t="s">
        <v>279</v>
      </c>
      <c r="D147" s="32" t="s">
        <v>73</v>
      </c>
      <c r="E147" s="32">
        <v>79331</v>
      </c>
      <c r="F147" s="32" t="s">
        <v>74</v>
      </c>
      <c r="G147" s="32">
        <v>12</v>
      </c>
      <c r="H147" s="32" t="s">
        <v>16</v>
      </c>
      <c r="I147" s="41"/>
      <c r="J147" s="41"/>
      <c r="K147" s="41"/>
      <c r="L147" s="32" t="s">
        <v>165</v>
      </c>
      <c r="M147" s="32">
        <v>50</v>
      </c>
      <c r="N147" s="32">
        <v>30</v>
      </c>
      <c r="O147" s="32">
        <v>80</v>
      </c>
      <c r="P147" s="32" t="s">
        <v>10</v>
      </c>
      <c r="Q147" s="51">
        <v>750000</v>
      </c>
      <c r="R147" s="41"/>
      <c r="S147" s="32" t="s">
        <v>246</v>
      </c>
      <c r="T147" s="41">
        <v>122</v>
      </c>
      <c r="U147" s="85" t="s">
        <v>307</v>
      </c>
      <c r="V147" s="88" t="s">
        <v>307</v>
      </c>
      <c r="W147" s="88" t="s">
        <v>307</v>
      </c>
      <c r="X147" s="40" t="s">
        <v>332</v>
      </c>
      <c r="Y147" s="88">
        <v>48115950401</v>
      </c>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row>
    <row r="148" spans="1:167" s="32" customFormat="1" ht="13.5" customHeight="1">
      <c r="A148" s="54" t="s">
        <v>347</v>
      </c>
      <c r="B148" s="54"/>
      <c r="C148" s="55">
        <f>500000</f>
        <v>500000</v>
      </c>
      <c r="D148" s="13"/>
      <c r="E148" s="13"/>
      <c r="G148" s="13"/>
      <c r="H148" s="56"/>
      <c r="I148" s="21"/>
      <c r="J148" s="21"/>
      <c r="K148" s="21"/>
      <c r="L148" s="21"/>
      <c r="M148" s="13"/>
      <c r="N148" s="13"/>
      <c r="O148" s="13"/>
      <c r="P148" s="45" t="s">
        <v>332</v>
      </c>
      <c r="Q148" s="57">
        <f>SUM(Q147:Q147)</f>
        <v>750000</v>
      </c>
      <c r="R148" s="21"/>
      <c r="S148" s="13"/>
      <c r="T148" s="21"/>
      <c r="U148" s="21"/>
      <c r="V148" s="87"/>
      <c r="W148" s="89"/>
      <c r="X148" s="89"/>
      <c r="Y148" s="89"/>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row>
    <row r="149" spans="1:167" s="13" customFormat="1" ht="13.5" customHeight="1">
      <c r="A149" s="21"/>
      <c r="E149" s="21"/>
      <c r="F149" s="14"/>
      <c r="G149" s="21"/>
      <c r="H149" s="21"/>
      <c r="I149" s="21"/>
      <c r="J149" s="21"/>
      <c r="K149" s="21"/>
      <c r="L149" s="21"/>
      <c r="M149" s="21"/>
      <c r="N149" s="21"/>
      <c r="O149" s="21"/>
      <c r="Q149" s="15"/>
      <c r="R149" s="21"/>
      <c r="T149" s="21"/>
      <c r="U149" s="21"/>
      <c r="V149" s="87"/>
      <c r="W149" s="89"/>
      <c r="X149" s="89"/>
      <c r="Y149" s="8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row>
    <row r="150" spans="1:167" s="13" customFormat="1" ht="13.5" customHeight="1">
      <c r="A150" s="56" t="s">
        <v>198</v>
      </c>
      <c r="E150" s="21"/>
      <c r="F150" s="14"/>
      <c r="G150" s="21"/>
      <c r="H150" s="21"/>
      <c r="I150" s="21"/>
      <c r="J150" s="21"/>
      <c r="K150" s="21"/>
      <c r="L150" s="21"/>
      <c r="M150" s="21"/>
      <c r="N150" s="21"/>
      <c r="O150" s="21"/>
      <c r="Q150" s="15"/>
      <c r="R150" s="21"/>
      <c r="T150" s="21"/>
      <c r="U150" s="21"/>
      <c r="V150" s="87"/>
      <c r="W150" s="89"/>
      <c r="X150" s="89"/>
      <c r="Y150" s="89"/>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row>
    <row r="151" spans="1:167" s="13" customFormat="1" ht="13.5" customHeight="1">
      <c r="A151" s="32">
        <v>17285</v>
      </c>
      <c r="B151" s="32" t="s">
        <v>100</v>
      </c>
      <c r="C151" s="32" t="s">
        <v>101</v>
      </c>
      <c r="D151" s="32" t="s">
        <v>53</v>
      </c>
      <c r="E151" s="32">
        <v>76903</v>
      </c>
      <c r="F151" s="32" t="s">
        <v>54</v>
      </c>
      <c r="G151" s="32">
        <v>12</v>
      </c>
      <c r="H151" s="32" t="s">
        <v>8</v>
      </c>
      <c r="I151" s="41"/>
      <c r="J151" s="41"/>
      <c r="K151" s="41"/>
      <c r="L151" s="32" t="s">
        <v>165</v>
      </c>
      <c r="M151" s="32">
        <v>48</v>
      </c>
      <c r="N151" s="32">
        <v>0</v>
      </c>
      <c r="O151" s="32">
        <v>48</v>
      </c>
      <c r="P151" s="32" t="s">
        <v>6</v>
      </c>
      <c r="Q151" s="51">
        <v>823057</v>
      </c>
      <c r="R151" s="41"/>
      <c r="S151" s="32" t="s">
        <v>247</v>
      </c>
      <c r="T151" s="41">
        <v>151</v>
      </c>
      <c r="U151" s="79" t="s">
        <v>307</v>
      </c>
      <c r="V151" s="88" t="s">
        <v>307</v>
      </c>
      <c r="W151" s="88" t="s">
        <v>317</v>
      </c>
      <c r="X151" s="40" t="s">
        <v>332</v>
      </c>
      <c r="Y151" s="88">
        <v>48451000900</v>
      </c>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row>
    <row r="152" spans="1:167" s="32" customFormat="1" ht="13.5" customHeight="1">
      <c r="A152" s="54" t="s">
        <v>347</v>
      </c>
      <c r="B152" s="54"/>
      <c r="C152" s="55">
        <v>860355</v>
      </c>
      <c r="D152" s="13"/>
      <c r="E152" s="13"/>
      <c r="F152" s="13"/>
      <c r="G152" s="13"/>
      <c r="H152" s="56"/>
      <c r="I152" s="21"/>
      <c r="J152" s="21"/>
      <c r="K152" s="21"/>
      <c r="L152" s="21"/>
      <c r="M152" s="13"/>
      <c r="N152" s="13"/>
      <c r="O152" s="13"/>
      <c r="P152" s="45" t="s">
        <v>332</v>
      </c>
      <c r="Q152" s="57">
        <f>SUM(Q151:Q151)</f>
        <v>823057</v>
      </c>
      <c r="R152" s="21"/>
      <c r="S152" s="13"/>
      <c r="T152" s="21"/>
      <c r="U152" s="21"/>
      <c r="V152" s="87"/>
      <c r="W152" s="89"/>
      <c r="X152" s="89"/>
      <c r="Y152" s="89"/>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row>
    <row r="153" spans="1:167" s="13" customFormat="1" ht="13.5" customHeight="1">
      <c r="A153" s="21"/>
      <c r="E153" s="21"/>
      <c r="F153" s="14"/>
      <c r="G153" s="21"/>
      <c r="H153" s="21"/>
      <c r="I153" s="21"/>
      <c r="J153" s="21"/>
      <c r="K153" s="21"/>
      <c r="L153" s="21"/>
      <c r="M153" s="21"/>
      <c r="N153" s="21"/>
      <c r="O153" s="21"/>
      <c r="Q153" s="15"/>
      <c r="R153" s="21"/>
      <c r="T153" s="21"/>
      <c r="U153" s="21"/>
      <c r="V153" s="87"/>
      <c r="W153" s="89"/>
      <c r="X153" s="89"/>
      <c r="Y153" s="89"/>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row>
    <row r="154" spans="1:167" s="13" customFormat="1" ht="13.5" customHeight="1">
      <c r="A154" s="56" t="s">
        <v>195</v>
      </c>
      <c r="E154" s="21"/>
      <c r="F154" s="14"/>
      <c r="G154" s="21"/>
      <c r="H154" s="21"/>
      <c r="I154" s="21"/>
      <c r="J154" s="21"/>
      <c r="K154" s="21"/>
      <c r="L154" s="21"/>
      <c r="M154" s="21"/>
      <c r="N154" s="21"/>
      <c r="O154" s="21"/>
      <c r="Q154" s="15"/>
      <c r="R154" s="21"/>
      <c r="T154" s="21"/>
      <c r="U154" s="21"/>
      <c r="V154" s="87"/>
      <c r="W154" s="89"/>
      <c r="X154" s="89"/>
      <c r="Y154" s="89"/>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row>
    <row r="155" spans="1:167" s="13" customFormat="1" ht="13.5" customHeight="1">
      <c r="A155" s="32">
        <v>17093</v>
      </c>
      <c r="B155" s="32" t="s">
        <v>155</v>
      </c>
      <c r="C155" s="32" t="s">
        <v>300</v>
      </c>
      <c r="D155" s="32" t="s">
        <v>280</v>
      </c>
      <c r="E155" s="32">
        <v>79821</v>
      </c>
      <c r="F155" s="32" t="s">
        <v>281</v>
      </c>
      <c r="G155" s="32">
        <v>13</v>
      </c>
      <c r="H155" s="32" t="s">
        <v>16</v>
      </c>
      <c r="I155" s="41"/>
      <c r="J155" s="41"/>
      <c r="K155" s="41"/>
      <c r="L155" s="32" t="s">
        <v>165</v>
      </c>
      <c r="M155" s="32">
        <v>40</v>
      </c>
      <c r="N155" s="32">
        <v>0</v>
      </c>
      <c r="O155" s="32">
        <v>40</v>
      </c>
      <c r="P155" s="32" t="s">
        <v>10</v>
      </c>
      <c r="Q155" s="51">
        <v>500000</v>
      </c>
      <c r="R155" s="41"/>
      <c r="S155" s="32" t="s">
        <v>282</v>
      </c>
      <c r="T155" s="41">
        <v>146</v>
      </c>
      <c r="U155" s="74" t="s">
        <v>307</v>
      </c>
      <c r="V155" s="88" t="s">
        <v>307</v>
      </c>
      <c r="W155" s="88" t="s">
        <v>317</v>
      </c>
      <c r="X155" s="40" t="s">
        <v>332</v>
      </c>
      <c r="Y155" s="88">
        <v>48141010220</v>
      </c>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row>
    <row r="156" spans="1:167" s="32" customFormat="1" ht="13.5" customHeight="1">
      <c r="A156" s="54" t="s">
        <v>347</v>
      </c>
      <c r="B156" s="54"/>
      <c r="C156" s="55">
        <v>500000</v>
      </c>
      <c r="D156" s="13"/>
      <c r="E156" s="13"/>
      <c r="F156" s="13"/>
      <c r="G156" s="13"/>
      <c r="H156" s="56"/>
      <c r="I156" s="21"/>
      <c r="J156" s="21"/>
      <c r="K156" s="21"/>
      <c r="L156" s="21"/>
      <c r="M156" s="13"/>
      <c r="N156" s="13"/>
      <c r="O156" s="13"/>
      <c r="P156" s="45" t="s">
        <v>332</v>
      </c>
      <c r="Q156" s="57">
        <f>SUM(Q155:Q155)</f>
        <v>500000</v>
      </c>
      <c r="R156" s="21"/>
      <c r="S156" s="13"/>
      <c r="T156" s="21"/>
      <c r="U156" s="21"/>
      <c r="V156" s="87"/>
      <c r="W156" s="89"/>
      <c r="X156" s="89"/>
      <c r="Y156" s="89"/>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row>
    <row r="157" spans="1:167" s="13" customFormat="1" ht="13.5" customHeight="1">
      <c r="A157" s="21"/>
      <c r="E157" s="21"/>
      <c r="F157" s="14"/>
      <c r="G157" s="21"/>
      <c r="H157" s="21"/>
      <c r="I157" s="21"/>
      <c r="J157" s="21"/>
      <c r="K157" s="21"/>
      <c r="L157" s="21"/>
      <c r="M157" s="21"/>
      <c r="N157" s="21"/>
      <c r="O157" s="21"/>
      <c r="Q157" s="15"/>
      <c r="R157" s="21"/>
      <c r="T157" s="21"/>
      <c r="U157" s="21"/>
      <c r="V157" s="87"/>
      <c r="W157" s="89"/>
      <c r="X157" s="89"/>
      <c r="Y157" s="89"/>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row>
    <row r="158" spans="1:167" s="13" customFormat="1" ht="13.5" customHeight="1">
      <c r="A158" s="56" t="s">
        <v>196</v>
      </c>
      <c r="E158" s="21"/>
      <c r="F158" s="14"/>
      <c r="G158" s="21"/>
      <c r="H158" s="21"/>
      <c r="I158" s="21"/>
      <c r="J158" s="21"/>
      <c r="K158" s="21"/>
      <c r="L158" s="21"/>
      <c r="M158" s="21"/>
      <c r="N158" s="21"/>
      <c r="O158" s="21"/>
      <c r="Q158" s="15"/>
      <c r="R158" s="21"/>
      <c r="T158" s="21"/>
      <c r="U158" s="21"/>
      <c r="V158" s="87"/>
      <c r="W158" s="89"/>
      <c r="X158" s="89"/>
      <c r="Y158" s="89"/>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row>
    <row r="159" spans="1:167" s="13" customFormat="1" ht="13.5" customHeight="1">
      <c r="A159" s="32">
        <v>17090</v>
      </c>
      <c r="B159" s="32" t="s">
        <v>284</v>
      </c>
      <c r="C159" s="32" t="s">
        <v>301</v>
      </c>
      <c r="D159" s="32" t="s">
        <v>281</v>
      </c>
      <c r="E159" s="32">
        <v>79927</v>
      </c>
      <c r="F159" s="32" t="s">
        <v>281</v>
      </c>
      <c r="G159" s="32">
        <v>13</v>
      </c>
      <c r="H159" s="32" t="s">
        <v>8</v>
      </c>
      <c r="I159" s="41"/>
      <c r="J159" s="41"/>
      <c r="K159" s="41"/>
      <c r="L159" s="32" t="s">
        <v>165</v>
      </c>
      <c r="M159" s="32">
        <v>110</v>
      </c>
      <c r="N159" s="32">
        <v>14</v>
      </c>
      <c r="O159" s="32">
        <v>124</v>
      </c>
      <c r="P159" s="32" t="s">
        <v>10</v>
      </c>
      <c r="Q159" s="51">
        <v>1219717</v>
      </c>
      <c r="R159" s="41"/>
      <c r="S159" s="32" t="s">
        <v>285</v>
      </c>
      <c r="T159" s="41">
        <v>154</v>
      </c>
      <c r="U159" s="78" t="s">
        <v>307</v>
      </c>
      <c r="V159" s="88" t="s">
        <v>307</v>
      </c>
      <c r="W159" s="88" t="s">
        <v>317</v>
      </c>
      <c r="X159" s="40" t="s">
        <v>332</v>
      </c>
      <c r="Y159" s="88">
        <v>48141004002</v>
      </c>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row>
    <row r="160" spans="1:167" s="32" customFormat="1" ht="13.5" customHeight="1">
      <c r="A160" s="32">
        <v>17189</v>
      </c>
      <c r="B160" s="32" t="s">
        <v>133</v>
      </c>
      <c r="C160" s="32" t="s">
        <v>302</v>
      </c>
      <c r="D160" s="32" t="s">
        <v>67</v>
      </c>
      <c r="E160" s="32">
        <v>79938</v>
      </c>
      <c r="F160" s="32" t="s">
        <v>67</v>
      </c>
      <c r="G160" s="32">
        <v>13</v>
      </c>
      <c r="H160" s="32" t="s">
        <v>8</v>
      </c>
      <c r="I160" s="41"/>
      <c r="J160" s="41"/>
      <c r="K160" s="41"/>
      <c r="L160" s="32" t="s">
        <v>165</v>
      </c>
      <c r="M160" s="32">
        <v>118</v>
      </c>
      <c r="N160" s="32">
        <v>0</v>
      </c>
      <c r="O160" s="32">
        <v>118</v>
      </c>
      <c r="P160" s="32" t="s">
        <v>10</v>
      </c>
      <c r="Q160" s="51">
        <v>1219718</v>
      </c>
      <c r="R160" s="41"/>
      <c r="S160" s="32" t="s">
        <v>283</v>
      </c>
      <c r="T160" s="41">
        <v>152</v>
      </c>
      <c r="U160" s="81" t="s">
        <v>307</v>
      </c>
      <c r="V160" s="88" t="s">
        <v>307</v>
      </c>
      <c r="W160" s="88" t="s">
        <v>317</v>
      </c>
      <c r="X160" s="40" t="s">
        <v>332</v>
      </c>
      <c r="Y160" s="88">
        <v>48141010341</v>
      </c>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row>
    <row r="161" spans="1:167" s="32" customFormat="1" ht="13.5" customHeight="1">
      <c r="A161" s="54" t="s">
        <v>347</v>
      </c>
      <c r="B161" s="54"/>
      <c r="C161" s="55">
        <v>2486173.04</v>
      </c>
      <c r="D161" s="13"/>
      <c r="E161" s="13"/>
      <c r="F161" s="13"/>
      <c r="G161" s="13"/>
      <c r="H161" s="56"/>
      <c r="I161" s="21"/>
      <c r="J161" s="21"/>
      <c r="K161" s="21"/>
      <c r="L161" s="21"/>
      <c r="M161" s="13"/>
      <c r="N161" s="13"/>
      <c r="O161" s="13"/>
      <c r="P161" s="45" t="s">
        <v>332</v>
      </c>
      <c r="Q161" s="57">
        <f>SUM(Q159:Q160)</f>
        <v>2439435</v>
      </c>
      <c r="R161" s="21"/>
      <c r="S161" s="13"/>
      <c r="T161" s="21"/>
      <c r="U161" s="21"/>
      <c r="V161" s="87"/>
      <c r="W161" s="89"/>
      <c r="X161" s="89"/>
      <c r="Y161" s="89"/>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row>
    <row r="162" spans="1:167" s="13" customFormat="1" ht="13.5" customHeight="1">
      <c r="A162" s="59"/>
      <c r="B162" s="59"/>
      <c r="C162" s="60"/>
      <c r="D162" s="34"/>
      <c r="E162" s="34"/>
      <c r="F162" s="34"/>
      <c r="G162" s="34"/>
      <c r="H162" s="61"/>
      <c r="I162" s="36"/>
      <c r="J162" s="36"/>
      <c r="K162" s="36"/>
      <c r="L162" s="36"/>
      <c r="M162" s="34"/>
      <c r="N162" s="34"/>
      <c r="O162" s="34"/>
      <c r="P162" s="62"/>
      <c r="Q162" s="63"/>
      <c r="R162" s="36"/>
      <c r="S162" s="34"/>
      <c r="T162" s="36"/>
      <c r="U162" s="36"/>
      <c r="V162" s="36"/>
      <c r="W162" s="36"/>
      <c r="X162" s="36"/>
      <c r="Y162" s="36"/>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row>
    <row r="163" spans="1:167" s="13" customFormat="1" ht="13.5" customHeight="1" thickBot="1">
      <c r="A163" s="64" t="s">
        <v>199</v>
      </c>
      <c r="B163" s="39"/>
      <c r="C163" s="65">
        <f>C161+C156+C152+C148+C144+C136+C132+C128+C124+C118+C114+C110+C106+C100+C95+C85+C81+C77+C73+C68+C63+C51+C47+C42+C38+C34+C29+302842</f>
        <v>68201469.599999994</v>
      </c>
      <c r="F163"/>
      <c r="G163"/>
      <c r="H163"/>
      <c r="I163"/>
      <c r="J163"/>
      <c r="K163"/>
      <c r="L163"/>
      <c r="M163"/>
      <c r="N163"/>
      <c r="O163"/>
      <c r="P163"/>
      <c r="Q163"/>
      <c r="R163"/>
      <c r="S163"/>
      <c r="T163"/>
      <c r="U163"/>
      <c r="V163"/>
      <c r="W163"/>
      <c r="X163"/>
      <c r="Y163" s="18"/>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s="30"/>
      <c r="CL163" s="30"/>
      <c r="CM163" s="30"/>
    </row>
    <row r="164" spans="1:167" customFormat="1">
      <c r="A164" s="1"/>
      <c r="B164" s="94" t="s">
        <v>337</v>
      </c>
      <c r="C164" s="97">
        <f>SUMIF(X13:X160, "Awarded", Q13:Q160)+Q62</f>
        <v>67996394.642947793</v>
      </c>
      <c r="D164" s="2"/>
      <c r="E164" s="1"/>
      <c r="M164" s="1"/>
      <c r="N164" s="1"/>
      <c r="O164" s="1"/>
      <c r="P164" s="2"/>
      <c r="Q164" s="4"/>
      <c r="Y164" s="18"/>
    </row>
    <row r="165" spans="1:167" customFormat="1">
      <c r="A165" s="1"/>
      <c r="B165" s="95" t="s">
        <v>338</v>
      </c>
      <c r="C165" s="96">
        <f>C163-C164</f>
        <v>205074.95705220103</v>
      </c>
      <c r="D165" s="95"/>
      <c r="M165" s="1"/>
      <c r="N165" s="1"/>
      <c r="O165" s="1"/>
      <c r="P165" s="2"/>
      <c r="Y165" s="18"/>
    </row>
    <row r="166" spans="1:167" customFormat="1" ht="15.75" thickBot="1">
      <c r="A166" s="1"/>
      <c r="B166" s="37" t="s">
        <v>286</v>
      </c>
      <c r="C166" s="38">
        <f>COUNTIF(A13:A160,"&gt;1")</f>
        <v>69</v>
      </c>
      <c r="Y166" s="18"/>
    </row>
    <row r="167" spans="1:167" customFormat="1">
      <c r="A167" s="1"/>
      <c r="B167" s="94" t="s">
        <v>341</v>
      </c>
      <c r="C167" s="98">
        <f>COUNTIF(X13:X160, "Awarded")+1</f>
        <v>69</v>
      </c>
      <c r="Y167" s="18"/>
    </row>
    <row r="168" spans="1:167" customFormat="1">
      <c r="Y168" s="18"/>
    </row>
    <row r="169" spans="1:167" customFormat="1">
      <c r="Y169" s="18"/>
    </row>
    <row r="170" spans="1:167" customFormat="1">
      <c r="Y170" s="18"/>
    </row>
    <row r="171" spans="1:167" customFormat="1">
      <c r="Y171" s="18"/>
    </row>
    <row r="172" spans="1:167" customFormat="1">
      <c r="Y172" s="18"/>
    </row>
    <row r="173" spans="1:167" customFormat="1">
      <c r="Y173" s="18"/>
    </row>
    <row r="174" spans="1:167" customFormat="1">
      <c r="Y174" s="18"/>
    </row>
    <row r="175" spans="1:167" customFormat="1">
      <c r="Y175" s="18"/>
    </row>
    <row r="176" spans="1:167" customFormat="1">
      <c r="Y176" s="18"/>
    </row>
    <row r="177" spans="25:25" customFormat="1">
      <c r="Y177" s="18"/>
    </row>
    <row r="178" spans="25:25" customFormat="1">
      <c r="Y178" s="18"/>
    </row>
    <row r="179" spans="25:25" customFormat="1">
      <c r="Y179" s="18"/>
    </row>
    <row r="180" spans="25:25" customFormat="1">
      <c r="Y180" s="18"/>
    </row>
    <row r="181" spans="25:25" customFormat="1">
      <c r="Y181" s="18"/>
    </row>
    <row r="182" spans="25:25" customFormat="1">
      <c r="Y182" s="18"/>
    </row>
    <row r="183" spans="25:25" customFormat="1">
      <c r="Y183" s="18"/>
    </row>
    <row r="184" spans="25:25" customFormat="1">
      <c r="Y184" s="18"/>
    </row>
    <row r="185" spans="25:25" customFormat="1">
      <c r="Y185" s="18"/>
    </row>
    <row r="186" spans="25:25" customFormat="1">
      <c r="Y186" s="18"/>
    </row>
    <row r="187" spans="25:25" customFormat="1">
      <c r="Y187" s="18"/>
    </row>
    <row r="188" spans="25:25" customFormat="1">
      <c r="Y188" s="18"/>
    </row>
    <row r="189" spans="25:25" customFormat="1">
      <c r="Y189" s="18"/>
    </row>
    <row r="190" spans="25:25" customFormat="1">
      <c r="Y190" s="18"/>
    </row>
    <row r="191" spans="25:25" customFormat="1">
      <c r="Y191" s="18"/>
    </row>
    <row r="192" spans="25:25" customFormat="1">
      <c r="Y192" s="18"/>
    </row>
    <row r="193" spans="25:25" customFormat="1">
      <c r="Y193" s="18"/>
    </row>
    <row r="194" spans="25:25" customFormat="1">
      <c r="Y194" s="18"/>
    </row>
    <row r="195" spans="25:25" customFormat="1">
      <c r="Y195" s="18"/>
    </row>
    <row r="196" spans="25:25" customFormat="1">
      <c r="Y196" s="18"/>
    </row>
    <row r="197" spans="25:25" customFormat="1">
      <c r="Y197" s="18"/>
    </row>
    <row r="198" spans="25:25" customFormat="1">
      <c r="Y198" s="18"/>
    </row>
    <row r="199" spans="25:25" customFormat="1">
      <c r="Y199" s="18"/>
    </row>
    <row r="200" spans="25:25" customFormat="1">
      <c r="Y200" s="18"/>
    </row>
    <row r="201" spans="25:25" customFormat="1">
      <c r="Y201" s="18"/>
    </row>
    <row r="202" spans="25:25" customFormat="1">
      <c r="Y202" s="18"/>
    </row>
    <row r="203" spans="25:25" customFormat="1">
      <c r="Y203" s="18"/>
    </row>
    <row r="204" spans="25:25" customFormat="1">
      <c r="Y204" s="18"/>
    </row>
    <row r="205" spans="25:25" customFormat="1">
      <c r="Y205" s="18"/>
    </row>
    <row r="206" spans="25:25" customFormat="1">
      <c r="Y206" s="18"/>
    </row>
    <row r="207" spans="25:25" customFormat="1">
      <c r="Y207" s="18"/>
    </row>
    <row r="208" spans="25:25" customFormat="1">
      <c r="Y208" s="18"/>
    </row>
    <row r="209" spans="25:25" customFormat="1">
      <c r="Y209" s="18"/>
    </row>
    <row r="210" spans="25:25" customFormat="1">
      <c r="Y210" s="18"/>
    </row>
    <row r="211" spans="25:25" customFormat="1">
      <c r="Y211" s="18"/>
    </row>
    <row r="212" spans="25:25" customFormat="1">
      <c r="Y212" s="18"/>
    </row>
    <row r="213" spans="25:25" customFormat="1">
      <c r="Y213" s="18"/>
    </row>
    <row r="214" spans="25:25" customFormat="1">
      <c r="Y214" s="18"/>
    </row>
    <row r="215" spans="25:25" customFormat="1">
      <c r="Y215" s="18"/>
    </row>
    <row r="216" spans="25:25" customFormat="1">
      <c r="Y216" s="18"/>
    </row>
    <row r="217" spans="25:25" customFormat="1">
      <c r="Y217" s="18"/>
    </row>
    <row r="218" spans="25:25" customFormat="1">
      <c r="Y218" s="18"/>
    </row>
    <row r="219" spans="25:25" customFormat="1">
      <c r="Y219" s="18"/>
    </row>
    <row r="220" spans="25:25" customFormat="1">
      <c r="Y220" s="18"/>
    </row>
    <row r="221" spans="25:25" customFormat="1">
      <c r="Y221" s="18"/>
    </row>
    <row r="222" spans="25:25" customFormat="1">
      <c r="Y222" s="18"/>
    </row>
    <row r="223" spans="25:25" customFormat="1">
      <c r="Y223" s="18"/>
    </row>
    <row r="224" spans="25:25" customFormat="1">
      <c r="Y224" s="18"/>
    </row>
    <row r="225" spans="25:25" customFormat="1">
      <c r="Y225" s="18"/>
    </row>
    <row r="226" spans="25:25" customFormat="1">
      <c r="Y226" s="18"/>
    </row>
    <row r="227" spans="25:25" customFormat="1">
      <c r="Y227" s="18"/>
    </row>
    <row r="228" spans="25:25" customFormat="1">
      <c r="Y228" s="18"/>
    </row>
    <row r="229" spans="25:25" customFormat="1">
      <c r="Y229" s="18"/>
    </row>
    <row r="230" spans="25:25" customFormat="1">
      <c r="Y230" s="18"/>
    </row>
    <row r="231" spans="25:25" customFormat="1">
      <c r="Y231" s="18"/>
    </row>
    <row r="232" spans="25:25" customFormat="1">
      <c r="Y232" s="18"/>
    </row>
    <row r="233" spans="25:25" customFormat="1">
      <c r="Y233" s="18"/>
    </row>
    <row r="234" spans="25:25" customFormat="1">
      <c r="Y234" s="18"/>
    </row>
    <row r="235" spans="25:25" customFormat="1">
      <c r="Y235" s="18"/>
    </row>
    <row r="236" spans="25:25" customFormat="1">
      <c r="Y236" s="18"/>
    </row>
    <row r="237" spans="25:25" customFormat="1">
      <c r="Y237" s="18"/>
    </row>
    <row r="238" spans="25:25" customFormat="1">
      <c r="Y238" s="18"/>
    </row>
    <row r="239" spans="25:25" customFormat="1">
      <c r="Y239" s="18"/>
    </row>
    <row r="240" spans="25:25" customFormat="1">
      <c r="Y240" s="18"/>
    </row>
    <row r="241" spans="25:25" customFormat="1">
      <c r="Y241" s="18"/>
    </row>
    <row r="242" spans="25:25" customFormat="1">
      <c r="Y242" s="18"/>
    </row>
    <row r="243" spans="25:25" customFormat="1">
      <c r="Y243" s="18"/>
    </row>
    <row r="244" spans="25:25" customFormat="1">
      <c r="Y244" s="18"/>
    </row>
    <row r="245" spans="25:25" customFormat="1">
      <c r="Y245" s="18"/>
    </row>
    <row r="246" spans="25:25" customFormat="1">
      <c r="Y246" s="18"/>
    </row>
    <row r="247" spans="25:25" customFormat="1">
      <c r="Y247" s="18"/>
    </row>
    <row r="248" spans="25:25" customFormat="1">
      <c r="Y248" s="18"/>
    </row>
    <row r="249" spans="25:25" customFormat="1">
      <c r="Y249" s="18"/>
    </row>
    <row r="250" spans="25:25" customFormat="1">
      <c r="Y250" s="18"/>
    </row>
    <row r="251" spans="25:25" customFormat="1">
      <c r="Y251" s="18"/>
    </row>
    <row r="252" spans="25:25" customFormat="1">
      <c r="Y252" s="18"/>
    </row>
    <row r="253" spans="25:25" customFormat="1">
      <c r="Y253" s="18"/>
    </row>
    <row r="254" spans="25:25" customFormat="1">
      <c r="Y254" s="18"/>
    </row>
    <row r="255" spans="25:25" customFormat="1">
      <c r="Y255" s="18"/>
    </row>
    <row r="256" spans="25:25" customFormat="1">
      <c r="Y256" s="18"/>
    </row>
    <row r="257" spans="25:25" customFormat="1">
      <c r="Y257" s="18"/>
    </row>
    <row r="258" spans="25:25" customFormat="1">
      <c r="Y258" s="18"/>
    </row>
    <row r="259" spans="25:25" customFormat="1">
      <c r="Y259" s="18"/>
    </row>
    <row r="260" spans="25:25" customFormat="1">
      <c r="Y260" s="18"/>
    </row>
    <row r="261" spans="25:25" customFormat="1">
      <c r="Y261" s="18"/>
    </row>
    <row r="262" spans="25:25" customFormat="1">
      <c r="Y262" s="18"/>
    </row>
    <row r="263" spans="25:25" customFormat="1">
      <c r="Y263" s="18"/>
    </row>
    <row r="264" spans="25:25" customFormat="1">
      <c r="Y264" s="18"/>
    </row>
    <row r="265" spans="25:25" customFormat="1">
      <c r="Y265" s="18"/>
    </row>
    <row r="266" spans="25:25" customFormat="1">
      <c r="Y266" s="18"/>
    </row>
    <row r="267" spans="25:25" customFormat="1">
      <c r="Y267" s="18"/>
    </row>
    <row r="268" spans="25:25" customFormat="1">
      <c r="Y268" s="18"/>
    </row>
    <row r="269" spans="25:25" customFormat="1">
      <c r="Y269" s="18"/>
    </row>
    <row r="270" spans="25:25" customFormat="1">
      <c r="Y270" s="18"/>
    </row>
    <row r="271" spans="25:25" customFormat="1">
      <c r="Y271" s="18"/>
    </row>
    <row r="272" spans="25:25" customFormat="1">
      <c r="Y272" s="18"/>
    </row>
    <row r="273" spans="25:25" customFormat="1">
      <c r="Y273" s="18"/>
    </row>
    <row r="274" spans="25:25" customFormat="1">
      <c r="Y274" s="18"/>
    </row>
    <row r="275" spans="25:25" customFormat="1">
      <c r="Y275" s="18"/>
    </row>
    <row r="276" spans="25:25" customFormat="1">
      <c r="Y276" s="18"/>
    </row>
    <row r="277" spans="25:25" customFormat="1">
      <c r="Y277" s="18"/>
    </row>
    <row r="278" spans="25:25" customFormat="1">
      <c r="Y278" s="18"/>
    </row>
    <row r="279" spans="25:25" customFormat="1">
      <c r="Y279" s="18"/>
    </row>
    <row r="280" spans="25:25" customFormat="1">
      <c r="Y280" s="18"/>
    </row>
    <row r="281" spans="25:25" customFormat="1">
      <c r="Y281" s="18"/>
    </row>
    <row r="282" spans="25:25" customFormat="1">
      <c r="Y282" s="18"/>
    </row>
    <row r="283" spans="25:25" customFormat="1">
      <c r="Y283" s="18"/>
    </row>
    <row r="284" spans="25:25" customFormat="1">
      <c r="Y284" s="18"/>
    </row>
    <row r="285" spans="25:25" customFormat="1">
      <c r="Y285" s="18"/>
    </row>
    <row r="286" spans="25:25" customFormat="1">
      <c r="Y286" s="18"/>
    </row>
    <row r="287" spans="25:25" customFormat="1">
      <c r="Y287" s="18"/>
    </row>
    <row r="288" spans="25:25" customFormat="1">
      <c r="Y288" s="18"/>
    </row>
    <row r="289" spans="25:25" customFormat="1">
      <c r="Y289" s="18"/>
    </row>
    <row r="290" spans="25:25" customFormat="1">
      <c r="Y290" s="18"/>
    </row>
    <row r="291" spans="25:25" customFormat="1">
      <c r="Y291" s="18"/>
    </row>
    <row r="292" spans="25:25" customFormat="1">
      <c r="Y292" s="18"/>
    </row>
    <row r="293" spans="25:25" customFormat="1">
      <c r="Y293" s="18"/>
    </row>
    <row r="294" spans="25:25" customFormat="1">
      <c r="Y294" s="18"/>
    </row>
    <row r="295" spans="25:25" customFormat="1">
      <c r="Y295" s="18"/>
    </row>
    <row r="296" spans="25:25" customFormat="1">
      <c r="Y296" s="18"/>
    </row>
    <row r="297" spans="25:25" customFormat="1">
      <c r="Y297" s="18"/>
    </row>
    <row r="298" spans="25:25" customFormat="1">
      <c r="Y298" s="18"/>
    </row>
    <row r="299" spans="25:25" customFormat="1">
      <c r="Y299" s="18"/>
    </row>
    <row r="300" spans="25:25" customFormat="1">
      <c r="Y300" s="18"/>
    </row>
    <row r="301" spans="25:25" customFormat="1">
      <c r="Y301" s="18"/>
    </row>
    <row r="302" spans="25:25" customFormat="1">
      <c r="Y302" s="18"/>
    </row>
    <row r="303" spans="25:25" customFormat="1">
      <c r="Y303" s="18"/>
    </row>
    <row r="304" spans="25:25" customFormat="1">
      <c r="Y304" s="18"/>
    </row>
    <row r="305" spans="25:25" customFormat="1">
      <c r="Y305" s="18"/>
    </row>
    <row r="306" spans="25:25" customFormat="1">
      <c r="Y306" s="18"/>
    </row>
    <row r="307" spans="25:25" customFormat="1">
      <c r="Y307" s="18"/>
    </row>
    <row r="308" spans="25:25" customFormat="1">
      <c r="Y308" s="18"/>
    </row>
    <row r="309" spans="25:25" customFormat="1">
      <c r="Y309" s="18"/>
    </row>
    <row r="310" spans="25:25" customFormat="1">
      <c r="Y310" s="18"/>
    </row>
    <row r="311" spans="25:25" customFormat="1">
      <c r="Y311" s="18"/>
    </row>
    <row r="312" spans="25:25" customFormat="1">
      <c r="Y312" s="18"/>
    </row>
    <row r="313" spans="25:25" customFormat="1">
      <c r="Y313" s="18"/>
    </row>
    <row r="314" spans="25:25" customFormat="1">
      <c r="Y314" s="18"/>
    </row>
    <row r="315" spans="25:25" customFormat="1">
      <c r="Y315" s="18"/>
    </row>
    <row r="316" spans="25:25" customFormat="1">
      <c r="Y316" s="18"/>
    </row>
    <row r="317" spans="25:25" customFormat="1">
      <c r="Y317" s="18"/>
    </row>
    <row r="318" spans="25:25" customFormat="1">
      <c r="Y318" s="18"/>
    </row>
    <row r="319" spans="25:25" customFormat="1">
      <c r="Y319" s="18"/>
    </row>
    <row r="320" spans="25:25" customFormat="1">
      <c r="Y320" s="18"/>
    </row>
    <row r="321" spans="25:25" customFormat="1">
      <c r="Y321" s="18"/>
    </row>
    <row r="322" spans="25:25" customFormat="1">
      <c r="Y322" s="18"/>
    </row>
    <row r="323" spans="25:25" customFormat="1">
      <c r="Y323" s="18"/>
    </row>
    <row r="324" spans="25:25" customFormat="1">
      <c r="Y324" s="18"/>
    </row>
    <row r="325" spans="25:25" customFormat="1">
      <c r="Y325" s="18"/>
    </row>
    <row r="326" spans="25:25" customFormat="1">
      <c r="Y326" s="18"/>
    </row>
    <row r="327" spans="25:25" customFormat="1">
      <c r="Y327" s="18"/>
    </row>
    <row r="328" spans="25:25" customFormat="1">
      <c r="Y328" s="18"/>
    </row>
    <row r="329" spans="25:25" customFormat="1">
      <c r="Y329" s="18"/>
    </row>
    <row r="330" spans="25:25" customFormat="1">
      <c r="Y330" s="18"/>
    </row>
    <row r="331" spans="25:25" customFormat="1">
      <c r="Y331" s="18"/>
    </row>
    <row r="332" spans="25:25" customFormat="1">
      <c r="Y332" s="18"/>
    </row>
    <row r="333" spans="25:25" customFormat="1">
      <c r="Y333" s="18"/>
    </row>
    <row r="334" spans="25:25" customFormat="1">
      <c r="Y334" s="18"/>
    </row>
    <row r="335" spans="25:25" customFormat="1">
      <c r="Y335" s="18"/>
    </row>
    <row r="336" spans="25:25" customFormat="1">
      <c r="Y336" s="18"/>
    </row>
    <row r="337" spans="25:25" customFormat="1">
      <c r="Y337" s="18"/>
    </row>
    <row r="338" spans="25:25" customFormat="1">
      <c r="Y338" s="18"/>
    </row>
    <row r="339" spans="25:25" customFormat="1">
      <c r="Y339" s="18"/>
    </row>
    <row r="340" spans="25:25" customFormat="1">
      <c r="Y340" s="18"/>
    </row>
    <row r="341" spans="25:25" customFormat="1">
      <c r="Y341" s="18"/>
    </row>
    <row r="342" spans="25:25" customFormat="1">
      <c r="Y342" s="18"/>
    </row>
    <row r="343" spans="25:25" customFormat="1">
      <c r="Y343" s="18"/>
    </row>
    <row r="344" spans="25:25" customFormat="1">
      <c r="Y344" s="18"/>
    </row>
    <row r="345" spans="25:25" customFormat="1">
      <c r="Y345" s="18"/>
    </row>
    <row r="346" spans="25:25" customFormat="1">
      <c r="Y346" s="18"/>
    </row>
    <row r="347" spans="25:25" customFormat="1">
      <c r="Y347" s="18"/>
    </row>
    <row r="348" spans="25:25" customFormat="1">
      <c r="Y348" s="18"/>
    </row>
    <row r="349" spans="25:25" customFormat="1">
      <c r="Y349" s="18"/>
    </row>
    <row r="350" spans="25:25" customFormat="1">
      <c r="Y350" s="18"/>
    </row>
    <row r="351" spans="25:25" customFormat="1">
      <c r="Y351" s="18"/>
    </row>
    <row r="352" spans="25:25" customFormat="1">
      <c r="Y352" s="18"/>
    </row>
    <row r="353" spans="25:25" customFormat="1">
      <c r="Y353" s="18"/>
    </row>
    <row r="354" spans="25:25" customFormat="1">
      <c r="Y354" s="18"/>
    </row>
    <row r="355" spans="25:25" customFormat="1">
      <c r="Y355" s="18"/>
    </row>
    <row r="356" spans="25:25" customFormat="1">
      <c r="Y356" s="18"/>
    </row>
    <row r="357" spans="25:25" customFormat="1">
      <c r="Y357" s="18"/>
    </row>
    <row r="358" spans="25:25" customFormat="1">
      <c r="Y358" s="18"/>
    </row>
    <row r="359" spans="25:25" customFormat="1">
      <c r="Y359" s="18"/>
    </row>
    <row r="360" spans="25:25" customFormat="1">
      <c r="Y360" s="18"/>
    </row>
    <row r="361" spans="25:25" customFormat="1">
      <c r="Y361" s="18"/>
    </row>
    <row r="362" spans="25:25" customFormat="1">
      <c r="Y362" s="18"/>
    </row>
    <row r="363" spans="25:25" customFormat="1">
      <c r="Y363" s="18"/>
    </row>
    <row r="364" spans="25:25" customFormat="1">
      <c r="Y364" s="18"/>
    </row>
    <row r="365" spans="25:25" customFormat="1">
      <c r="Y365" s="18"/>
    </row>
    <row r="366" spans="25:25" customFormat="1">
      <c r="Y366" s="18"/>
    </row>
    <row r="367" spans="25:25" customFormat="1">
      <c r="Y367" s="18"/>
    </row>
    <row r="368" spans="25:25" customFormat="1">
      <c r="Y368" s="18"/>
    </row>
    <row r="369" spans="25:25" customFormat="1">
      <c r="Y369" s="18"/>
    </row>
    <row r="370" spans="25:25" customFormat="1">
      <c r="Y370" s="18"/>
    </row>
    <row r="371" spans="25:25" customFormat="1">
      <c r="Y371" s="18"/>
    </row>
    <row r="372" spans="25:25" customFormat="1">
      <c r="Y372" s="18"/>
    </row>
    <row r="373" spans="25:25" customFormat="1">
      <c r="Y373" s="18"/>
    </row>
    <row r="374" spans="25:25" customFormat="1">
      <c r="Y374" s="18"/>
    </row>
    <row r="375" spans="25:25" customFormat="1">
      <c r="Y375" s="18"/>
    </row>
    <row r="376" spans="25:25" customFormat="1">
      <c r="Y376" s="18"/>
    </row>
    <row r="377" spans="25:25" customFormat="1">
      <c r="Y377" s="18"/>
    </row>
    <row r="378" spans="25:25" customFormat="1">
      <c r="Y378" s="18"/>
    </row>
    <row r="379" spans="25:25" customFormat="1">
      <c r="Y379" s="18"/>
    </row>
    <row r="380" spans="25:25" customFormat="1">
      <c r="Y380" s="18"/>
    </row>
    <row r="381" spans="25:25" customFormat="1">
      <c r="Y381" s="18"/>
    </row>
    <row r="382" spans="25:25" customFormat="1">
      <c r="Y382" s="18"/>
    </row>
    <row r="383" spans="25:25" customFormat="1">
      <c r="Y383" s="18"/>
    </row>
    <row r="384" spans="25:25" customFormat="1">
      <c r="Y384" s="18"/>
    </row>
    <row r="385" spans="25:25" customFormat="1">
      <c r="Y385" s="18"/>
    </row>
    <row r="386" spans="25:25" customFormat="1">
      <c r="Y386" s="18"/>
    </row>
    <row r="387" spans="25:25" customFormat="1">
      <c r="Y387" s="18"/>
    </row>
    <row r="388" spans="25:25" customFormat="1">
      <c r="Y388" s="18"/>
    </row>
    <row r="389" spans="25:25" customFormat="1">
      <c r="Y389" s="18"/>
    </row>
    <row r="390" spans="25:25" customFormat="1">
      <c r="Y390" s="18"/>
    </row>
    <row r="391" spans="25:25" customFormat="1">
      <c r="Y391" s="18"/>
    </row>
    <row r="392" spans="25:25" customFormat="1">
      <c r="Y392" s="18"/>
    </row>
    <row r="393" spans="25:25" customFormat="1">
      <c r="Y393" s="18"/>
    </row>
    <row r="394" spans="25:25" customFormat="1">
      <c r="Y394" s="18"/>
    </row>
    <row r="395" spans="25:25" customFormat="1">
      <c r="Y395" s="18"/>
    </row>
    <row r="396" spans="25:25" customFormat="1">
      <c r="Y396" s="18"/>
    </row>
    <row r="397" spans="25:25" customFormat="1">
      <c r="Y397" s="18"/>
    </row>
    <row r="398" spans="25:25" customFormat="1">
      <c r="Y398" s="18"/>
    </row>
    <row r="399" spans="25:25" customFormat="1">
      <c r="Y399" s="18"/>
    </row>
    <row r="400" spans="25:25" customFormat="1">
      <c r="Y400" s="18"/>
    </row>
    <row r="401" spans="25:25" customFormat="1">
      <c r="Y401" s="18"/>
    </row>
    <row r="402" spans="25:25" customFormat="1">
      <c r="Y402" s="18"/>
    </row>
    <row r="403" spans="25:25" customFormat="1">
      <c r="Y403" s="18"/>
    </row>
    <row r="404" spans="25:25" customFormat="1">
      <c r="Y404" s="18"/>
    </row>
    <row r="405" spans="25:25" customFormat="1">
      <c r="Y405" s="18"/>
    </row>
    <row r="406" spans="25:25" customFormat="1">
      <c r="Y406" s="18"/>
    </row>
    <row r="407" spans="25:25" customFormat="1">
      <c r="Y407" s="18"/>
    </row>
    <row r="408" spans="25:25" customFormat="1">
      <c r="Y408" s="18"/>
    </row>
    <row r="409" spans="25:25" customFormat="1">
      <c r="Y409" s="18"/>
    </row>
    <row r="410" spans="25:25" customFormat="1">
      <c r="Y410" s="18"/>
    </row>
    <row r="411" spans="25:25" customFormat="1">
      <c r="Y411" s="18"/>
    </row>
    <row r="412" spans="25:25" customFormat="1">
      <c r="Y412" s="18"/>
    </row>
    <row r="413" spans="25:25" customFormat="1">
      <c r="Y413" s="18"/>
    </row>
    <row r="414" spans="25:25" customFormat="1">
      <c r="Y414" s="18"/>
    </row>
    <row r="415" spans="25:25" customFormat="1">
      <c r="Y415" s="18"/>
    </row>
    <row r="416" spans="25:25" customFormat="1">
      <c r="Y416" s="18"/>
    </row>
    <row r="417" spans="25:25" customFormat="1">
      <c r="Y417" s="18"/>
    </row>
    <row r="418" spans="25:25" customFormat="1">
      <c r="Y418" s="18"/>
    </row>
    <row r="419" spans="25:25" customFormat="1">
      <c r="Y419" s="18"/>
    </row>
    <row r="420" spans="25:25" customFormat="1">
      <c r="Y420" s="18"/>
    </row>
    <row r="421" spans="25:25" customFormat="1">
      <c r="Y421" s="18"/>
    </row>
    <row r="422" spans="25:25" customFormat="1">
      <c r="Y422" s="18"/>
    </row>
    <row r="423" spans="25:25" customFormat="1">
      <c r="Y423" s="18"/>
    </row>
    <row r="424" spans="25:25" customFormat="1">
      <c r="Y424" s="18"/>
    </row>
    <row r="425" spans="25:25" customFormat="1">
      <c r="Y425" s="18"/>
    </row>
    <row r="426" spans="25:25" customFormat="1">
      <c r="Y426" s="18"/>
    </row>
    <row r="427" spans="25:25" customFormat="1">
      <c r="Y427" s="18"/>
    </row>
    <row r="428" spans="25:25" customFormat="1">
      <c r="Y428" s="18"/>
    </row>
    <row r="429" spans="25:25" customFormat="1">
      <c r="Y429" s="18"/>
    </row>
    <row r="430" spans="25:25" customFormat="1">
      <c r="Y430" s="18"/>
    </row>
    <row r="431" spans="25:25" customFormat="1">
      <c r="Y431" s="18"/>
    </row>
    <row r="432" spans="25:25" customFormat="1">
      <c r="Y432" s="18"/>
    </row>
    <row r="433" spans="25:25" customFormat="1">
      <c r="Y433" s="18"/>
    </row>
    <row r="434" spans="25:25" customFormat="1">
      <c r="Y434" s="18"/>
    </row>
    <row r="435" spans="25:25" customFormat="1">
      <c r="Y435" s="18"/>
    </row>
    <row r="436" spans="25:25" customFormat="1">
      <c r="Y436" s="18"/>
    </row>
    <row r="437" spans="25:25" customFormat="1">
      <c r="Y437" s="18"/>
    </row>
    <row r="438" spans="25:25" customFormat="1">
      <c r="Y438" s="18"/>
    </row>
    <row r="439" spans="25:25" customFormat="1">
      <c r="Y439" s="18"/>
    </row>
    <row r="440" spans="25:25" customFormat="1">
      <c r="Y440" s="18"/>
    </row>
    <row r="441" spans="25:25" customFormat="1">
      <c r="Y441" s="18"/>
    </row>
    <row r="442" spans="25:25" customFormat="1">
      <c r="Y442" s="18"/>
    </row>
    <row r="443" spans="25:25" customFormat="1">
      <c r="Y443" s="18"/>
    </row>
    <row r="444" spans="25:25" customFormat="1">
      <c r="Y444" s="18"/>
    </row>
    <row r="445" spans="25:25" customFormat="1">
      <c r="Y445" s="18"/>
    </row>
    <row r="446" spans="25:25" customFormat="1">
      <c r="Y446" s="18"/>
    </row>
    <row r="447" spans="25:25" customFormat="1">
      <c r="Y447" s="18"/>
    </row>
    <row r="448" spans="25:25" customFormat="1">
      <c r="Y448" s="18"/>
    </row>
    <row r="449" spans="25:25" customFormat="1">
      <c r="Y449" s="18"/>
    </row>
    <row r="450" spans="25:25" customFormat="1">
      <c r="Y450" s="18"/>
    </row>
    <row r="451" spans="25:25" customFormat="1">
      <c r="Y451" s="18"/>
    </row>
    <row r="452" spans="25:25" customFormat="1">
      <c r="Y452" s="18"/>
    </row>
    <row r="453" spans="25:25" customFormat="1">
      <c r="Y453" s="18"/>
    </row>
    <row r="454" spans="25:25" customFormat="1">
      <c r="Y454" s="18"/>
    </row>
    <row r="455" spans="25:25" customFormat="1">
      <c r="Y455" s="18"/>
    </row>
    <row r="456" spans="25:25" customFormat="1">
      <c r="Y456" s="18"/>
    </row>
    <row r="457" spans="25:25" customFormat="1">
      <c r="Y457" s="18"/>
    </row>
    <row r="458" spans="25:25" customFormat="1">
      <c r="Y458" s="18"/>
    </row>
    <row r="459" spans="25:25" customFormat="1">
      <c r="Y459" s="18"/>
    </row>
    <row r="460" spans="25:25" customFormat="1">
      <c r="Y460" s="18"/>
    </row>
    <row r="461" spans="25:25" customFormat="1">
      <c r="Y461" s="18"/>
    </row>
    <row r="462" spans="25:25" customFormat="1">
      <c r="Y462" s="18"/>
    </row>
    <row r="463" spans="25:25" customFormat="1">
      <c r="Y463" s="18"/>
    </row>
    <row r="464" spans="25:25" customFormat="1">
      <c r="Y464" s="18"/>
    </row>
    <row r="465" spans="25:25" customFormat="1">
      <c r="Y465" s="18"/>
    </row>
    <row r="466" spans="25:25" customFormat="1">
      <c r="Y466" s="18"/>
    </row>
    <row r="467" spans="25:25" customFormat="1">
      <c r="Y467" s="18"/>
    </row>
    <row r="468" spans="25:25" customFormat="1">
      <c r="Y468" s="18"/>
    </row>
    <row r="469" spans="25:25" customFormat="1">
      <c r="Y469" s="18"/>
    </row>
    <row r="470" spans="25:25" customFormat="1">
      <c r="Y470" s="18"/>
    </row>
    <row r="471" spans="25:25" customFormat="1">
      <c r="Y471" s="18"/>
    </row>
    <row r="472" spans="25:25" customFormat="1">
      <c r="Y472" s="18"/>
    </row>
    <row r="473" spans="25:25" customFormat="1">
      <c r="Y473" s="18"/>
    </row>
    <row r="474" spans="25:25" customFormat="1">
      <c r="Y474" s="18"/>
    </row>
    <row r="475" spans="25:25" customFormat="1">
      <c r="Y475" s="18"/>
    </row>
    <row r="476" spans="25:25" customFormat="1">
      <c r="Y476" s="18"/>
    </row>
    <row r="477" spans="25:25" customFormat="1">
      <c r="Y477" s="18"/>
    </row>
    <row r="478" spans="25:25" customFormat="1">
      <c r="Y478" s="18"/>
    </row>
    <row r="479" spans="25:25" customFormat="1">
      <c r="Y479" s="18"/>
    </row>
    <row r="480" spans="25:25" customFormat="1">
      <c r="Y480" s="18"/>
    </row>
    <row r="481" spans="25:25" customFormat="1">
      <c r="Y481" s="18"/>
    </row>
    <row r="482" spans="25:25" customFormat="1">
      <c r="Y482" s="18"/>
    </row>
    <row r="483" spans="25:25" customFormat="1">
      <c r="Y483" s="18"/>
    </row>
    <row r="484" spans="25:25" customFormat="1">
      <c r="Y484" s="18"/>
    </row>
    <row r="485" spans="25:25" customFormat="1">
      <c r="Y485" s="18"/>
    </row>
    <row r="486" spans="25:25" customFormat="1">
      <c r="Y486" s="18"/>
    </row>
    <row r="487" spans="25:25" customFormat="1">
      <c r="Y487" s="18"/>
    </row>
    <row r="488" spans="25:25" customFormat="1">
      <c r="Y488" s="18"/>
    </row>
    <row r="489" spans="25:25" customFormat="1">
      <c r="Y489" s="18"/>
    </row>
    <row r="490" spans="25:25" customFormat="1">
      <c r="Y490" s="18"/>
    </row>
    <row r="491" spans="25:25" customFormat="1">
      <c r="Y491" s="18"/>
    </row>
    <row r="492" spans="25:25" customFormat="1">
      <c r="Y492" s="18"/>
    </row>
    <row r="493" spans="25:25" customFormat="1">
      <c r="Y493" s="18"/>
    </row>
    <row r="494" spans="25:25" customFormat="1">
      <c r="Y494" s="18"/>
    </row>
    <row r="495" spans="25:25" customFormat="1">
      <c r="Y495" s="18"/>
    </row>
    <row r="496" spans="25:25" customFormat="1">
      <c r="Y496" s="18"/>
    </row>
    <row r="497" spans="25:25" customFormat="1">
      <c r="Y497" s="18"/>
    </row>
    <row r="498" spans="25:25" customFormat="1">
      <c r="Y498" s="18"/>
    </row>
    <row r="499" spans="25:25" customFormat="1">
      <c r="Y499" s="18"/>
    </row>
    <row r="500" spans="25:25" customFormat="1">
      <c r="Y500" s="18"/>
    </row>
    <row r="501" spans="25:25" customFormat="1">
      <c r="Y501" s="18"/>
    </row>
    <row r="502" spans="25:25" customFormat="1">
      <c r="Y502" s="18"/>
    </row>
    <row r="503" spans="25:25" customFormat="1">
      <c r="Y503" s="18"/>
    </row>
    <row r="504" spans="25:25" customFormat="1">
      <c r="Y504" s="18"/>
    </row>
    <row r="505" spans="25:25" customFormat="1">
      <c r="Y505" s="18"/>
    </row>
    <row r="506" spans="25:25" customFormat="1">
      <c r="Y506" s="18"/>
    </row>
    <row r="507" spans="25:25" customFormat="1">
      <c r="Y507" s="18"/>
    </row>
    <row r="508" spans="25:25" customFormat="1">
      <c r="Y508" s="18"/>
    </row>
    <row r="509" spans="25:25" customFormat="1">
      <c r="Y509" s="18"/>
    </row>
    <row r="510" spans="25:25" customFormat="1">
      <c r="Y510" s="18"/>
    </row>
    <row r="511" spans="25:25" customFormat="1">
      <c r="Y511" s="18"/>
    </row>
    <row r="512" spans="25:25" customFormat="1">
      <c r="Y512" s="18"/>
    </row>
    <row r="513" spans="25:25" customFormat="1">
      <c r="Y513" s="18"/>
    </row>
    <row r="514" spans="25:25" customFormat="1">
      <c r="Y514" s="18"/>
    </row>
    <row r="515" spans="25:25" customFormat="1">
      <c r="Y515" s="18"/>
    </row>
    <row r="516" spans="25:25" customFormat="1">
      <c r="Y516" s="18"/>
    </row>
    <row r="517" spans="25:25" customFormat="1">
      <c r="Y517" s="18"/>
    </row>
  </sheetData>
  <sheetProtection formatCells="0" formatColumns="0" formatRows="0" insertColumns="0" insertRows="0" insertHyperlinks="0" deleteColumns="0" deleteRows="0" sort="0" autoFilter="0" pivotTables="0"/>
  <sortState ref="A57:GC58">
    <sortCondition descending="1" ref="T57:T58"/>
    <sortCondition descending="1" ref="Z57:Z58"/>
    <sortCondition descending="1" ref="AA57:AA58"/>
    <sortCondition descending="1" ref="AB57:AB58"/>
    <sortCondition descending="1" ref="AC57:AC58"/>
    <sortCondition ref="AD57:AD58"/>
  </sortState>
  <mergeCells count="3">
    <mergeCell ref="A7:F7"/>
    <mergeCell ref="A8:F8"/>
    <mergeCell ref="T62:X62"/>
  </mergeCells>
  <pageMargins left="0.25" right="0.25" top="0.3" bottom="0.3" header="0.3" footer="0.3"/>
  <pageSetup paperSize="5" scale="85" orientation="landscape" r:id="rId1"/>
  <rowBreaks count="3" manualBreakCount="3">
    <brk id="30" max="16383" man="1"/>
    <brk id="69" max="16383" man="1"/>
    <brk id="1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Submissions</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 Award List</dc:title>
  <dc:subject>2017 Competitive HTC Full-Application Award List</dc:subject>
  <dc:creator>TDHCA</dc:creator>
  <cp:keywords>2017 Competitive HTC Full-Application, April 11</cp:keywords>
  <dc:description>updated January 29, 2019</dc:description>
  <cp:lastModifiedBy>Jason Burr</cp:lastModifiedBy>
  <cp:lastPrinted>2019-01-25T22:16:22Z</cp:lastPrinted>
  <dcterms:created xsi:type="dcterms:W3CDTF">2017-01-09T23:12:54Z</dcterms:created>
  <dcterms:modified xsi:type="dcterms:W3CDTF">2019-01-30T15:04:32Z</dcterms:modified>
  <cp:category>HTC full applications</cp:category>
</cp:coreProperties>
</file>