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T:\mfmu\2019\2019 Web Updates\"/>
    </mc:Choice>
  </mc:AlternateContent>
  <bookViews>
    <workbookView xWindow="330" yWindow="405" windowWidth="15960" windowHeight="11760"/>
  </bookViews>
  <sheets>
    <sheet name="Submissions" sheetId="1" r:id="rId1"/>
    <sheet name="Tie-Breakers" sheetId="2" r:id="rId2"/>
    <sheet name="Sheet1" sheetId="3" r:id="rId3"/>
  </sheets>
  <definedNames>
    <definedName name="_xlnm.Print_Area" localSheetId="0">Submissions!$A$1:$AJ$230</definedName>
    <definedName name="_xlnm.Print_Titles" localSheetId="0">Submissions!$11:$11</definedName>
    <definedName name="_xlnm.Print_Titles" localSheetId="1">'Tie-Breakers'!$1:$1</definedName>
  </definedNames>
  <calcPr calcId="162913"/>
</workbook>
</file>

<file path=xl/calcChain.xml><?xml version="1.0" encoding="utf-8"?>
<calcChain xmlns="http://schemas.openxmlformats.org/spreadsheetml/2006/main">
  <c r="L230" i="1" l="1"/>
  <c r="R132" i="1"/>
  <c r="R147" i="1"/>
  <c r="R58" i="1"/>
  <c r="AD178" i="1"/>
  <c r="R181" i="1"/>
  <c r="R82" i="1"/>
  <c r="R104" i="1"/>
  <c r="R138" i="1"/>
  <c r="AD64" i="1"/>
  <c r="AD72" i="1"/>
  <c r="R162" i="1"/>
  <c r="AD80" i="1"/>
  <c r="AD79" i="1"/>
  <c r="AD144" i="1"/>
  <c r="AD129" i="1"/>
  <c r="AD128" i="1"/>
  <c r="AD177" i="1"/>
  <c r="AD176" i="1"/>
  <c r="C230" i="1"/>
  <c r="V230" i="1"/>
  <c r="R228" i="1"/>
  <c r="R205" i="1"/>
  <c r="R38" i="1"/>
  <c r="R196" i="1"/>
  <c r="AD201" i="1"/>
  <c r="AD227" i="1"/>
  <c r="AD226" i="1"/>
  <c r="AD225" i="1"/>
  <c r="AD224" i="1"/>
  <c r="AD223" i="1"/>
  <c r="AD222" i="1"/>
  <c r="R219" i="1"/>
  <c r="AD217" i="1"/>
  <c r="AD218" i="1"/>
  <c r="R214" i="1"/>
  <c r="AD213" i="1"/>
  <c r="AD212" i="1"/>
  <c r="R209" i="1"/>
  <c r="AD208" i="1"/>
  <c r="AD204" i="1"/>
  <c r="AD203" i="1"/>
  <c r="AD202" i="1"/>
  <c r="AD200" i="1"/>
  <c r="AD199" i="1"/>
  <c r="AD194" i="1"/>
  <c r="AD195" i="1"/>
  <c r="R191" i="1"/>
  <c r="AD190" i="1"/>
  <c r="AD189" i="1"/>
  <c r="R186" i="1"/>
  <c r="AD175" i="1"/>
  <c r="AD174" i="1"/>
  <c r="AD173" i="1"/>
  <c r="AD171" i="1"/>
  <c r="R168" i="1"/>
  <c r="AD167" i="1"/>
  <c r="AD166" i="1"/>
  <c r="AD165" i="1"/>
  <c r="AD159" i="1"/>
  <c r="AD158" i="1"/>
  <c r="AD157" i="1"/>
  <c r="AD156" i="1"/>
  <c r="AD155" i="1"/>
  <c r="R152" i="1"/>
  <c r="AD151" i="1"/>
  <c r="AD150" i="1"/>
  <c r="AD143" i="1"/>
  <c r="AD145" i="1"/>
  <c r="AD142" i="1"/>
  <c r="AD141" i="1"/>
  <c r="AD136" i="1"/>
  <c r="AD135" i="1"/>
  <c r="AD127" i="1"/>
  <c r="AD126" i="1"/>
  <c r="AD125" i="1"/>
  <c r="AD124" i="1"/>
  <c r="AD123" i="1"/>
  <c r="AD122" i="1"/>
  <c r="AD121" i="1"/>
  <c r="AD120" i="1"/>
  <c r="AD119" i="1"/>
  <c r="AD118" i="1"/>
  <c r="AD117" i="1"/>
  <c r="AD116" i="1"/>
  <c r="AD115" i="1"/>
  <c r="AD114" i="1"/>
  <c r="AD113" i="1"/>
  <c r="R110" i="1"/>
  <c r="AD109" i="1"/>
  <c r="AD108" i="1"/>
  <c r="AD107" i="1"/>
  <c r="AD102" i="1"/>
  <c r="R99" i="1"/>
  <c r="AD98" i="1"/>
  <c r="R95" i="1"/>
  <c r="AD92" i="1"/>
  <c r="AD91" i="1"/>
  <c r="R88" i="1"/>
  <c r="AD87" i="1"/>
  <c r="AD86" i="1"/>
  <c r="AD85" i="1"/>
  <c r="AD78" i="1"/>
  <c r="AD76" i="1"/>
  <c r="AD77" i="1"/>
  <c r="AD75" i="1"/>
  <c r="AD74" i="1"/>
  <c r="AD73" i="1"/>
  <c r="AD70" i="1"/>
  <c r="AD69" i="1"/>
  <c r="AD68" i="1"/>
  <c r="AD67" i="1"/>
  <c r="AD66" i="1"/>
  <c r="AD65" i="1"/>
  <c r="AD71" i="1"/>
  <c r="AD63" i="1"/>
  <c r="AD62" i="1"/>
  <c r="AD61" i="1"/>
  <c r="AD55" i="1"/>
  <c r="AD57" i="1"/>
  <c r="AD56" i="1"/>
  <c r="R52" i="1"/>
  <c r="AD51" i="1"/>
  <c r="AD50" i="1"/>
  <c r="R47" i="1"/>
  <c r="R43" i="1"/>
  <c r="AD42" i="1"/>
  <c r="AD41" i="1"/>
  <c r="AD36" i="1"/>
  <c r="AD37" i="1"/>
  <c r="AD35" i="1"/>
  <c r="R31" i="1"/>
  <c r="AD24" i="1"/>
  <c r="AD29" i="1"/>
  <c r="AD27" i="1"/>
  <c r="AD23" i="1"/>
  <c r="AD25" i="1"/>
  <c r="AD22" i="1"/>
  <c r="AD21" i="1"/>
  <c r="AD20" i="1"/>
  <c r="AD19" i="1"/>
  <c r="AD18" i="1"/>
  <c r="AD17" i="1"/>
  <c r="AD16" i="1"/>
  <c r="AD15" i="1"/>
  <c r="AD14" i="1"/>
  <c r="AD13" i="1"/>
</calcChain>
</file>

<file path=xl/sharedStrings.xml><?xml version="1.0" encoding="utf-8"?>
<sst xmlns="http://schemas.openxmlformats.org/spreadsheetml/2006/main" count="1868" uniqueCount="639">
  <si>
    <t>Application Number</t>
  </si>
  <si>
    <t>City</t>
  </si>
  <si>
    <t>Development Name</t>
  </si>
  <si>
    <t>County</t>
  </si>
  <si>
    <t>Region</t>
  </si>
  <si>
    <t>Total Units</t>
  </si>
  <si>
    <t>HTC Request</t>
  </si>
  <si>
    <t>Nonprofit</t>
  </si>
  <si>
    <t>USDA</t>
  </si>
  <si>
    <t>At-Risk</t>
  </si>
  <si>
    <t>Development Address</t>
  </si>
  <si>
    <t>ETJ</t>
  </si>
  <si>
    <t>ZIP Code</t>
  </si>
  <si>
    <t>Urban/Rural</t>
  </si>
  <si>
    <t>Low-Income Units</t>
  </si>
  <si>
    <t>Market Rate Units</t>
  </si>
  <si>
    <t>Self Score Total</t>
  </si>
  <si>
    <t>Census Tract(s)</t>
  </si>
  <si>
    <t>Texas Department of Housing and Community Affairs</t>
  </si>
  <si>
    <t>At-Risk Set-Aside</t>
  </si>
  <si>
    <t>Total HTCs Requested</t>
  </si>
  <si>
    <t>USDA Set-Aside</t>
  </si>
  <si>
    <t>Construction Type</t>
  </si>
  <si>
    <t>Region 1/Rural</t>
  </si>
  <si>
    <t>Estimated Amount Available to Allocate</t>
  </si>
  <si>
    <t>§11.9(d)(1)</t>
  </si>
  <si>
    <t>§11.9(d)(4)</t>
  </si>
  <si>
    <t>§11.9(d)(5)</t>
  </si>
  <si>
    <t>§11.9(d)(6)</t>
  </si>
  <si>
    <t>§11.9(d)(7)</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</si>
  <si>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</si>
  <si>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</si>
  <si>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</si>
  <si>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</si>
  <si>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</si>
  <si>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</si>
  <si>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</si>
  <si>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</si>
  <si>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</si>
  <si>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</si>
  <si>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</si>
  <si>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</si>
  <si>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</si>
  <si>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</si>
  <si>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</si>
  <si>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</si>
  <si>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</si>
  <si>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</si>
  <si>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</si>
  <si>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</si>
  <si>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</si>
  <si>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</si>
  <si>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</si>
  <si>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</si>
  <si>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</si>
  <si>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2019 Competitive (9%) Housing Tax Credit ("HTC") Program</t>
  </si>
  <si>
    <t>§11.9(c)(8)</t>
  </si>
  <si>
    <t>Morning Star Apartments</t>
  </si>
  <si>
    <t>Wharton</t>
  </si>
  <si>
    <t>Rural</t>
  </si>
  <si>
    <t>x</t>
  </si>
  <si>
    <t>Elderly</t>
  </si>
  <si>
    <t>Walker</t>
  </si>
  <si>
    <t>Cameron</t>
  </si>
  <si>
    <t>General</t>
  </si>
  <si>
    <t>Casa de Manana Apartments</t>
  </si>
  <si>
    <t>Corpus Christi</t>
  </si>
  <si>
    <t>Nueces</t>
  </si>
  <si>
    <t>Urban</t>
  </si>
  <si>
    <t>Houston</t>
  </si>
  <si>
    <t>Harris</t>
  </si>
  <si>
    <t>Round Rock</t>
  </si>
  <si>
    <t>Williamson</t>
  </si>
  <si>
    <t>Tulia</t>
  </si>
  <si>
    <t>Swisher</t>
  </si>
  <si>
    <t>Lubbock</t>
  </si>
  <si>
    <t>Cottonview Terrace</t>
  </si>
  <si>
    <t>Taft</t>
  </si>
  <si>
    <t>San Patricio</t>
  </si>
  <si>
    <t>Killeen</t>
  </si>
  <si>
    <t>Bell</t>
  </si>
  <si>
    <t>Trail Village</t>
  </si>
  <si>
    <t>Brownsville</t>
  </si>
  <si>
    <t>El Paso</t>
  </si>
  <si>
    <t>Country Terrace Apartments</t>
  </si>
  <si>
    <t>Highlands</t>
  </si>
  <si>
    <t>Sonora Seniors Apartments</t>
  </si>
  <si>
    <t>1901 Tayloe Ave</t>
  </si>
  <si>
    <t>Sonora</t>
  </si>
  <si>
    <t>Sutton</t>
  </si>
  <si>
    <t>Colorado City Seniors Apartments</t>
  </si>
  <si>
    <t>1324 E 10th St</t>
  </si>
  <si>
    <t>Colorado City</t>
  </si>
  <si>
    <t>Mitchell</t>
  </si>
  <si>
    <t>Jim Hogg</t>
  </si>
  <si>
    <t>Livingston Seniors Apartments</t>
  </si>
  <si>
    <t>1600 N Houston St</t>
  </si>
  <si>
    <t>Livingston</t>
  </si>
  <si>
    <t>Polk</t>
  </si>
  <si>
    <t>Pine Hills Estates I &amp; II</t>
  </si>
  <si>
    <t>Devine</t>
  </si>
  <si>
    <t>Medina</t>
  </si>
  <si>
    <t>Woodlands Estates I &amp; II</t>
  </si>
  <si>
    <t>Hempstead</t>
  </si>
  <si>
    <t>Waller</t>
  </si>
  <si>
    <t>Deaf Smith</t>
  </si>
  <si>
    <t>Redwood Apartments</t>
  </si>
  <si>
    <t>Dumas</t>
  </si>
  <si>
    <t>Moore</t>
  </si>
  <si>
    <t>Wolfforth</t>
  </si>
  <si>
    <t>Hereford</t>
  </si>
  <si>
    <t>Amarillo</t>
  </si>
  <si>
    <t>Potter</t>
  </si>
  <si>
    <t>The Commons at St. Anthony's</t>
  </si>
  <si>
    <t>Metro Tower Lofts</t>
  </si>
  <si>
    <t>Taylor</t>
  </si>
  <si>
    <t>Abilene</t>
  </si>
  <si>
    <t>Maple Street Lofts</t>
  </si>
  <si>
    <t>Ellis</t>
  </si>
  <si>
    <t>Ennis</t>
  </si>
  <si>
    <t>Ennis Trails</t>
  </si>
  <si>
    <t>Hood</t>
  </si>
  <si>
    <t>Granbury</t>
  </si>
  <si>
    <t>Smith</t>
  </si>
  <si>
    <t>Lakeridge Villas</t>
  </si>
  <si>
    <t>Lakewood Crossing</t>
  </si>
  <si>
    <t>Fort Worth</t>
  </si>
  <si>
    <t>Tarrant</t>
  </si>
  <si>
    <t>Everly Plaza</t>
  </si>
  <si>
    <t>3104 Division Lofts</t>
  </si>
  <si>
    <t>Arlington</t>
  </si>
  <si>
    <t>Collin</t>
  </si>
  <si>
    <t>Waxahachie</t>
  </si>
  <si>
    <t>Gala at Central Park</t>
  </si>
  <si>
    <t>Hurst</t>
  </si>
  <si>
    <t>Provision at Patriot Place</t>
  </si>
  <si>
    <t>Reserve at New York</t>
  </si>
  <si>
    <t>The Residences at Alsbury</t>
  </si>
  <si>
    <t>Burleson</t>
  </si>
  <si>
    <t>Johnson</t>
  </si>
  <si>
    <t>County Line Lofts</t>
  </si>
  <si>
    <t>Venus</t>
  </si>
  <si>
    <t>Kennedale</t>
  </si>
  <si>
    <t>Sunset at Fash Place</t>
  </si>
  <si>
    <t>Cielo Place</t>
  </si>
  <si>
    <t>Hammack Creek Apartments</t>
  </si>
  <si>
    <t>Bardin Apartments</t>
  </si>
  <si>
    <t>Palladium Venus</t>
  </si>
  <si>
    <t>Keene</t>
  </si>
  <si>
    <t>Riva Keene</t>
  </si>
  <si>
    <t>Provision at Patriot Parkway</t>
  </si>
  <si>
    <t>Palladium Fain Street</t>
  </si>
  <si>
    <t>Plano</t>
  </si>
  <si>
    <t>Patriot Park Seniors</t>
  </si>
  <si>
    <t>Henderson</t>
  </si>
  <si>
    <t>Chandler</t>
  </si>
  <si>
    <t>SilverLeaf at Chandler III</t>
  </si>
  <si>
    <t>Tool</t>
  </si>
  <si>
    <t>Tool Cedar Trails</t>
  </si>
  <si>
    <t>SilverLeaf at Tool</t>
  </si>
  <si>
    <t>Tyler</t>
  </si>
  <si>
    <t>Rosewood Senior Villas</t>
  </si>
  <si>
    <t>Legacy Trails of Longview</t>
  </si>
  <si>
    <t>Longview</t>
  </si>
  <si>
    <t>Gregg</t>
  </si>
  <si>
    <t>Angelina</t>
  </si>
  <si>
    <t>Lufkin</t>
  </si>
  <si>
    <t>The Villas at Cedar Grove</t>
  </si>
  <si>
    <t>Jefferson</t>
  </si>
  <si>
    <t>Beaumont</t>
  </si>
  <si>
    <t>NWC of Plaza 10 Circle</t>
  </si>
  <si>
    <t>Laurel Vista</t>
  </si>
  <si>
    <t>Montgomery</t>
  </si>
  <si>
    <t>Lone Star Parkway</t>
  </si>
  <si>
    <t>Star of Texas Housing</t>
  </si>
  <si>
    <t>Huntsville</t>
  </si>
  <si>
    <t>Heritage Estates at Huntsville</t>
  </si>
  <si>
    <t>Brazoria</t>
  </si>
  <si>
    <t>Angleton</t>
  </si>
  <si>
    <t>Amber Ridge Apartments</t>
  </si>
  <si>
    <t>Parkway Meadows</t>
  </si>
  <si>
    <t>2222 Pierce</t>
  </si>
  <si>
    <t>5612 S Rice Ave</t>
  </si>
  <si>
    <t>Fort Bend</t>
  </si>
  <si>
    <t>Vista East</t>
  </si>
  <si>
    <t>New Hope Housing Avenue J</t>
  </si>
  <si>
    <t>Edison Lofts</t>
  </si>
  <si>
    <t>Blue Ridge Villas</t>
  </si>
  <si>
    <t>Huntington Chimney Rock</t>
  </si>
  <si>
    <t>The Tramonti</t>
  </si>
  <si>
    <t>Verdin Square</t>
  </si>
  <si>
    <t>McKee City Living</t>
  </si>
  <si>
    <t>Gala at MacGregor</t>
  </si>
  <si>
    <t>900 Winston</t>
  </si>
  <si>
    <t>Bastrop</t>
  </si>
  <si>
    <t>Riverwood Commons II</t>
  </si>
  <si>
    <t>Travis</t>
  </si>
  <si>
    <t>Hays</t>
  </si>
  <si>
    <t>Dripping Springs</t>
  </si>
  <si>
    <t>Ranch Court Apartments</t>
  </si>
  <si>
    <t>Austin</t>
  </si>
  <si>
    <t>Talavera Lofts</t>
  </si>
  <si>
    <t>Vi Collina</t>
  </si>
  <si>
    <t>City View at Hyde Park</t>
  </si>
  <si>
    <t>The Abali</t>
  </si>
  <si>
    <t>Foundation Village</t>
  </si>
  <si>
    <t>Coryell</t>
  </si>
  <si>
    <t>Gatesville</t>
  </si>
  <si>
    <t>Robertson</t>
  </si>
  <si>
    <t>Franklin</t>
  </si>
  <si>
    <t>Franklin Trails</t>
  </si>
  <si>
    <t>Gatesville Trails</t>
  </si>
  <si>
    <t>Waco</t>
  </si>
  <si>
    <t>Belton</t>
  </si>
  <si>
    <t>Commerce Street Apartments</t>
  </si>
  <si>
    <t>Robinson</t>
  </si>
  <si>
    <t>Villas at Robinett</t>
  </si>
  <si>
    <t>Reserve at Lake Shore</t>
  </si>
  <si>
    <t>1700 W State Hwy 6</t>
  </si>
  <si>
    <t>Residences at Lake Waco</t>
  </si>
  <si>
    <t>Kerr</t>
  </si>
  <si>
    <t>Kerrville</t>
  </si>
  <si>
    <t>Freedom's Path at Kerrville II</t>
  </si>
  <si>
    <t>Comal</t>
  </si>
  <si>
    <t>Canyon Lake</t>
  </si>
  <si>
    <t>The Residences at Overlook Ridge</t>
  </si>
  <si>
    <t>Hillcrest Senior Village</t>
  </si>
  <si>
    <t>Bexar</t>
  </si>
  <si>
    <t>San Antonio</t>
  </si>
  <si>
    <t>Alazan Lofts</t>
  </si>
  <si>
    <t>Village at Boyer</t>
  </si>
  <si>
    <t>Luna Flats</t>
  </si>
  <si>
    <t>Village at Nogalitos</t>
  </si>
  <si>
    <t>Blue Oaks</t>
  </si>
  <si>
    <t>The Legacy at Piedmont</t>
  </si>
  <si>
    <t>Hamilton Wolfe Lofts</t>
  </si>
  <si>
    <t>4500 blk Thousand Oaks Dr</t>
  </si>
  <si>
    <t>Residences at Thousand Oaks</t>
  </si>
  <si>
    <t>Bee</t>
  </si>
  <si>
    <t>Beeville</t>
  </si>
  <si>
    <t>Beeville Springs</t>
  </si>
  <si>
    <t>Hidalgo</t>
  </si>
  <si>
    <t>Progreso</t>
  </si>
  <si>
    <t>Bamboo Estates Apartments</t>
  </si>
  <si>
    <t>3954 Dana Ave</t>
  </si>
  <si>
    <t>Casitas Lantana</t>
  </si>
  <si>
    <t>Pharr</t>
  </si>
  <si>
    <t>Harlingen</t>
  </si>
  <si>
    <t>Pendleton Square</t>
  </si>
  <si>
    <t>McAllen</t>
  </si>
  <si>
    <t>Avanti at Emerald Point</t>
  </si>
  <si>
    <t>Nolana Villas</t>
  </si>
  <si>
    <t>4242 Jackson Apartments</t>
  </si>
  <si>
    <t>Howard</t>
  </si>
  <si>
    <t>Big Spring</t>
  </si>
  <si>
    <t>120 Airbase Rd</t>
  </si>
  <si>
    <t>Heritage Heights at Big Spring</t>
  </si>
  <si>
    <t>Midland</t>
  </si>
  <si>
    <t>Chaparral Apartments</t>
  </si>
  <si>
    <t>Anthony</t>
  </si>
  <si>
    <t>Anthony Palms</t>
  </si>
  <si>
    <t>Waterpark Palms</t>
  </si>
  <si>
    <t>Nuestra Senora</t>
  </si>
  <si>
    <t>Edgemere Palms</t>
  </si>
  <si>
    <t>Patriot Place</t>
  </si>
  <si>
    <t>Villas at Augusta</t>
  </si>
  <si>
    <t>Sunset Vista Seniors</t>
  </si>
  <si>
    <t>Ridgestone Estates</t>
  </si>
  <si>
    <t>NC</t>
  </si>
  <si>
    <t>AcR</t>
  </si>
  <si>
    <t>Recon</t>
  </si>
  <si>
    <t>Target Population
(Supp. Hsg. = SH)</t>
  </si>
  <si>
    <t>Cypress Creek at Waxahachie</t>
  </si>
  <si>
    <t>~ 16330 Chimney Rock</t>
  </si>
  <si>
    <t>~ 16360 Chimney Rock</t>
  </si>
  <si>
    <t>114 Woodway Dr</t>
  </si>
  <si>
    <t>NW of Post Oak Dr and US 287</t>
  </si>
  <si>
    <t>11704 and 11706 N Lamar Blvd</t>
  </si>
  <si>
    <t>826 E Highland Blvd</t>
  </si>
  <si>
    <t>1301 E Dormard Ave</t>
  </si>
  <si>
    <t>NE FM 1015 and Hwy 281</t>
  </si>
  <si>
    <t>Elderly Max  $2,323,825</t>
  </si>
  <si>
    <t>Elderly Max  $1,571,107</t>
  </si>
  <si>
    <t>Elderly Max  $5,978,270</t>
  </si>
  <si>
    <t>Elderly Max  $6,442,523</t>
  </si>
  <si>
    <t>Avanti Legacy Bayside</t>
  </si>
  <si>
    <t>Applicant Contact Name</t>
  </si>
  <si>
    <t xml:space="preserve">NW of Paseo Plaza Blvd. </t>
  </si>
  <si>
    <t>Sup Hsg</t>
  </si>
  <si>
    <t>Carla Mancha</t>
  </si>
  <si>
    <t xml:space="preserve">Trinity Place Apartments </t>
  </si>
  <si>
    <t>1203 Cushing Dr.</t>
  </si>
  <si>
    <t>Tracey Fine</t>
  </si>
  <si>
    <t>4135 W Bellfort St.</t>
  </si>
  <si>
    <t>Ina Spokas</t>
  </si>
  <si>
    <t>2500 E Wallisville Rd.</t>
  </si>
  <si>
    <t>Devin Baker</t>
  </si>
  <si>
    <t>Hebbronville Apartments</t>
  </si>
  <si>
    <t>711 N Sigrid Avenue</t>
  </si>
  <si>
    <t>Hebbronville (CDP)</t>
  </si>
  <si>
    <t>Murray Calhoun</t>
  </si>
  <si>
    <t>Scattered Sites: 2nd, 3rd, Ave C, Walnut, Industrial, Ash, E. Escobedo</t>
  </si>
  <si>
    <t>Arthur J. Schuldt, Jr.</t>
  </si>
  <si>
    <t>Telephone Rd. Elderly</t>
  </si>
  <si>
    <t>6000 Telephone Rd.</t>
  </si>
  <si>
    <t>James Williams</t>
  </si>
  <si>
    <t xml:space="preserve">Mid Tule Village Apartments </t>
  </si>
  <si>
    <t>321 SE 7th St.</t>
  </si>
  <si>
    <t>1520 Barfeild Rd.</t>
  </si>
  <si>
    <t>112 Dixon Dr.</t>
  </si>
  <si>
    <t>Josefina Garcia</t>
  </si>
  <si>
    <t>4702 Old Brownsville Rd.</t>
  </si>
  <si>
    <t>Cindy Marquez</t>
  </si>
  <si>
    <t>700 Factory Outlet Dr.</t>
  </si>
  <si>
    <t>Shawn Smith</t>
  </si>
  <si>
    <t>Direct Loan</t>
  </si>
  <si>
    <t>Section 811</t>
  </si>
  <si>
    <t>N 25 Mile Apartments</t>
  </si>
  <si>
    <t xml:space="preserve">731 N 25 Mile </t>
  </si>
  <si>
    <t>James Sari</t>
  </si>
  <si>
    <t>320 Block of 19th St.</t>
  </si>
  <si>
    <t>Vaughn C. Zimmerman</t>
  </si>
  <si>
    <t>The Reserves at Saddleback Ranch</t>
  </si>
  <si>
    <t>W side of Flint Ave., S of 12th St.</t>
  </si>
  <si>
    <t>Sally Roth</t>
  </si>
  <si>
    <t xml:space="preserve">Scatt sites on 10th, Main, and Broadway </t>
  </si>
  <si>
    <t>NC-ADR</t>
  </si>
  <si>
    <t>Jacob Mooney</t>
  </si>
  <si>
    <t>Sarah Andre</t>
  </si>
  <si>
    <t>SWC Amarillo Blvd./N. Polk St.</t>
  </si>
  <si>
    <t>Craig Alter</t>
  </si>
  <si>
    <t>Jeff Beaver</t>
  </si>
  <si>
    <t>~SEC Berry Ln and Maple St</t>
  </si>
  <si>
    <t>Heritage Heights at Abilene</t>
  </si>
  <si>
    <t>2501 Ross Avenue</t>
  </si>
  <si>
    <t>Adrian Iglesias</t>
  </si>
  <si>
    <t>300 S Park</t>
  </si>
  <si>
    <t>Justin Zimmerman</t>
  </si>
  <si>
    <t>2404-2406 W Ennis Ave</t>
  </si>
  <si>
    <t>Ryan Hudspeth</t>
  </si>
  <si>
    <t>1600 W. Ennis Ave.</t>
  </si>
  <si>
    <t>Michael Fogel</t>
  </si>
  <si>
    <t>1801 8th Ave.</t>
  </si>
  <si>
    <t>Lisa Stephens</t>
  </si>
  <si>
    <t>Mariposa at Harris Rd.</t>
  </si>
  <si>
    <t>NE of S Cooper St. and W Harris Rd.</t>
  </si>
  <si>
    <t>Stuart Shaw</t>
  </si>
  <si>
    <t>3104 W Division St.</t>
  </si>
  <si>
    <t>Churchill at Golden Triangle</t>
  </si>
  <si>
    <t>~ 11000 Metroport Way</t>
  </si>
  <si>
    <t>Brad Forslund</t>
  </si>
  <si>
    <t>Palladium Waxahachie Sr</t>
  </si>
  <si>
    <t>NWQ Alton Adams Dr./Dallas Hwy</t>
  </si>
  <si>
    <t>Thomas E. Huth</t>
  </si>
  <si>
    <t>W. Pipeline Rd/W of Buena Vista Dr.</t>
  </si>
  <si>
    <t>Ryan Combs</t>
  </si>
  <si>
    <t>SWC W Hurst Blvd./Arthur Dr.</t>
  </si>
  <si>
    <t>6011 New York Avenue</t>
  </si>
  <si>
    <t>Brian McGeady</t>
  </si>
  <si>
    <t>SWQ of SW Alsbury Blvd./Ridgehill Dr.</t>
  </si>
  <si>
    <t>NEQ Kennedale Sublett Rd./Kennedale Pkwy.</t>
  </si>
  <si>
    <t>NWQ W Bardin Rd and Matlock Rd.</t>
  </si>
  <si>
    <t xml:space="preserve">NWQ US Hwy 67 and Hwy 157 </t>
  </si>
  <si>
    <t>NWQ E KP Raines Rd/S College Dr.</t>
  </si>
  <si>
    <t>Jennifer Grabham</t>
  </si>
  <si>
    <t>Hwy 67, W of Patriot Pkwy.</t>
  </si>
  <si>
    <t>NEQ CR 109/Harley Meadows Cir.</t>
  </si>
  <si>
    <t>Dan Allgeier</t>
  </si>
  <si>
    <t>2504 Oakland Blvd.</t>
  </si>
  <si>
    <t>Megan Lasch</t>
  </si>
  <si>
    <t>3111 Race St. (aka 3101 Race St.)</t>
  </si>
  <si>
    <t>4001 Fain St.</t>
  </si>
  <si>
    <t>1309 F Avenue</t>
  </si>
  <si>
    <t>Jean Brown</t>
  </si>
  <si>
    <t>2001 N. Tool Dr.</t>
  </si>
  <si>
    <t>Ben Dempsey</t>
  </si>
  <si>
    <t>NEQ N Tool Dr. and Oak Cir.</t>
  </si>
  <si>
    <t>~800 block of FM 2010</t>
  </si>
  <si>
    <t>Brian Kimes</t>
  </si>
  <si>
    <t>2800 blk. of Calloway Rd.</t>
  </si>
  <si>
    <t>Kent R. Hance</t>
  </si>
  <si>
    <t>1301 Eden Dr. &amp; 2514 Tryon Rd.</t>
  </si>
  <si>
    <t>Kelly Garrett</t>
  </si>
  <si>
    <t>2802 S. John Redditt Dr.</t>
  </si>
  <si>
    <t>Rick J. Deyoe</t>
  </si>
  <si>
    <t>Teresa Bowyer</t>
  </si>
  <si>
    <t>Miranda Sprague</t>
  </si>
  <si>
    <t>NEC FM 2821/American Legion Dr. (fka Industrial Dr.)</t>
  </si>
  <si>
    <t>Emanuel H. Glockzin, Jr.</t>
  </si>
  <si>
    <t>Amay Inamdar</t>
  </si>
  <si>
    <t>~ 102 Carson Ct.</t>
  </si>
  <si>
    <t>Brennan Sanders</t>
  </si>
  <si>
    <t>600 block of McKee St.</t>
  </si>
  <si>
    <t>Stephan Fairfield</t>
  </si>
  <si>
    <t xml:space="preserve">NWQ McHard Rd./Moffett Ln. </t>
  </si>
  <si>
    <t>Scott Puffer</t>
  </si>
  <si>
    <t>2800 Fondren Rd.</t>
  </si>
  <si>
    <t>Les Kilday</t>
  </si>
  <si>
    <t>Mark Musemeche</t>
  </si>
  <si>
    <t>SEC Blue Ridge Rd./S. Sam Houston Pkwy.</t>
  </si>
  <si>
    <t>Donna Rickenbacker</t>
  </si>
  <si>
    <t>Nathan Kelley</t>
  </si>
  <si>
    <t>7100 W. Fuqua Dr.</t>
  </si>
  <si>
    <t>SWC Avenue J and Engel St.</t>
  </si>
  <si>
    <t>Joy Horak-Brown</t>
  </si>
  <si>
    <t>The Ellington</t>
  </si>
  <si>
    <t>NEC of Fuqua &amp; Monroe</t>
  </si>
  <si>
    <t>William D. Henson</t>
  </si>
  <si>
    <t>W. Little York Apartments</t>
  </si>
  <si>
    <t xml:space="preserve">7925 W. Little York Rd. </t>
  </si>
  <si>
    <t xml:space="preserve">Harris </t>
  </si>
  <si>
    <t>3801 Garrow St.</t>
  </si>
  <si>
    <t>Dan Wilson</t>
  </si>
  <si>
    <t>~3300 block of W. Gulf Bank</t>
  </si>
  <si>
    <t>Ryan Hettig</t>
  </si>
  <si>
    <t>Doak Brown</t>
  </si>
  <si>
    <t>2222 Pierce St.</t>
  </si>
  <si>
    <t>26700 Ranch Rd. 12</t>
  </si>
  <si>
    <t>440 Old Austin Hwy.</t>
  </si>
  <si>
    <t>Walter Moreau</t>
  </si>
  <si>
    <t>E Side of N IH-35, N of Airport Blvd.</t>
  </si>
  <si>
    <t>NE of Airport Blvd./N. I-35 Serv Rd.</t>
  </si>
  <si>
    <t>2401 E. Oltorf St. (aka 2431 E. Oltorf St.)</t>
  </si>
  <si>
    <t>SEC &amp; SWC of E 5th St./Navasota St.</t>
  </si>
  <si>
    <t>Janine Sisak</t>
  </si>
  <si>
    <t>W. Decherd St., W of Hearne St.</t>
  </si>
  <si>
    <t>3807 S. Hwy 36</t>
  </si>
  <si>
    <t>McLennan</t>
  </si>
  <si>
    <t>Jeremy Mears</t>
  </si>
  <si>
    <t>NEC 19th and Lake Shore Dr.</t>
  </si>
  <si>
    <t>McClennan</t>
  </si>
  <si>
    <t>~SEC of Robinett Rd./W. Elms Rd.</t>
  </si>
  <si>
    <t>Nat'l Church Residences-Robinson</t>
  </si>
  <si>
    <t>~510 N. Old Robinson Rd.</t>
  </si>
  <si>
    <t>Commerce St., S of Sparta Rd.</t>
  </si>
  <si>
    <t>3602 Memorial Blvd.</t>
  </si>
  <si>
    <t>Gary Noller</t>
  </si>
  <si>
    <t>S Side of FM 306, E of Maricopa Dr.</t>
  </si>
  <si>
    <t>160 &amp; 170 Lehmann Dr.</t>
  </si>
  <si>
    <t>~ 4501 Thousand Oaks Dr.</t>
  </si>
  <si>
    <t>Scott Macdonald</t>
  </si>
  <si>
    <t>Hamilton Wolfe Rd./Princeton Place</t>
  </si>
  <si>
    <t>Henry R. Munoz III</t>
  </si>
  <si>
    <t>3727 Nogalitos St.</t>
  </si>
  <si>
    <t>4415 San Pedro Avenue</t>
  </si>
  <si>
    <t>Jason Arechiga</t>
  </si>
  <si>
    <t>1510 Hoefgen Avenue</t>
  </si>
  <si>
    <t>Jerry Du Terroil</t>
  </si>
  <si>
    <t>Scattered sites at El Paso St/Colorado St</t>
  </si>
  <si>
    <t>E of Hwy 351/Across from Lehman St.</t>
  </si>
  <si>
    <t>509 S. Carancahua St.</t>
  </si>
  <si>
    <t>5300 Block of Lipes Blvd</t>
  </si>
  <si>
    <t>Brad Shields</t>
  </si>
  <si>
    <t>Mark Moseley</t>
  </si>
  <si>
    <t>4200 Blk N Jackson Rd</t>
  </si>
  <si>
    <t>Arnold Padilla</t>
  </si>
  <si>
    <t>N K Center St. near E. Nolana Ave.</t>
  </si>
  <si>
    <t>Steve Lollis</t>
  </si>
  <si>
    <t>~NWC of E. Fern Ave./N. K Center St.</t>
  </si>
  <si>
    <t>~NEC of E. Fern Ave./N. Jackson Rd.</t>
  </si>
  <si>
    <t>NEC Doctors Memorial Dr./Medical Dr.</t>
  </si>
  <si>
    <t>1511 W Ridge Rd.</t>
  </si>
  <si>
    <t>Jennifer Bartlett</t>
  </si>
  <si>
    <t>West  Ridge Apartments</t>
  </si>
  <si>
    <t xml:space="preserve">Carver Ridge Apartments </t>
  </si>
  <si>
    <t>4201 N. Garfield St.</t>
  </si>
  <si>
    <t>Joseph Weatherly</t>
  </si>
  <si>
    <t>8700 Block of S Desert Blvd.</t>
  </si>
  <si>
    <t>R.L. "Bobby" Bowling, IV</t>
  </si>
  <si>
    <t>100 block of Sandia Dr.</t>
  </si>
  <si>
    <t>11050 Montana Avenue</t>
  </si>
  <si>
    <t>Roy Lopez</t>
  </si>
  <si>
    <t>9500 Kenworthy Dr.</t>
  </si>
  <si>
    <t>Tom Deloye</t>
  </si>
  <si>
    <t>1333 Pullman Dr.</t>
  </si>
  <si>
    <t>SWC Augusta Dr./N. Zaragosa Rd.</t>
  </si>
  <si>
    <t>~NWC Edgemere and Zaragoza</t>
  </si>
  <si>
    <t>405 Montana Ave.</t>
  </si>
  <si>
    <t>Status</t>
  </si>
  <si>
    <t>Estimated At-Risk Available</t>
  </si>
  <si>
    <t>600 Berry Ranch Rd.</t>
  </si>
  <si>
    <t>Pearsall</t>
  </si>
  <si>
    <t>Frio</t>
  </si>
  <si>
    <t>902 Texas Avenue</t>
  </si>
  <si>
    <t>Sweeny</t>
  </si>
  <si>
    <t>Briarwest Apartments</t>
  </si>
  <si>
    <t>Best Possible Score</t>
  </si>
  <si>
    <t>South Rice Apartments</t>
  </si>
  <si>
    <t>10 TAC 11.7(1) Part 1</t>
  </si>
  <si>
    <t>10 TAC 11.7(1) Part 2</t>
  </si>
  <si>
    <t>10 TAC 11.7(2)</t>
  </si>
  <si>
    <t>N/A</t>
  </si>
  <si>
    <t>12.52 mi</t>
  </si>
  <si>
    <t>1600 West Ennis Avenue, Ennis</t>
  </si>
  <si>
    <t>11.74 mi</t>
  </si>
  <si>
    <t>2404 West Ennis Drive, Ennis</t>
  </si>
  <si>
    <t>Country Lane Seniors, 133 Park Hills Drive, Waxahachie (#60042)</t>
  </si>
  <si>
    <t>2.72 mi</t>
  </si>
  <si>
    <t>2404 Oakland Blvd, Fort Worth</t>
  </si>
  <si>
    <t>Columbia Renaissance Sq Senior, ~2801 Morseby St, Fort Worth (18018)</t>
  </si>
  <si>
    <t>.09 mi</t>
  </si>
  <si>
    <t>3111 (aka 3101) Race St, Fort Worth</t>
  </si>
  <si>
    <t>Race Street Lofts, 2902 McLemore St, Fort Worth (#10119)</t>
  </si>
  <si>
    <t>1.56 mi</t>
  </si>
  <si>
    <t>SWC Hurst and Arthur, Hurst</t>
  </si>
  <si>
    <t>Provision at N Valentine, SEC Euless and Valentine, Hurst (#17315)</t>
  </si>
  <si>
    <t>13.36 mi</t>
  </si>
  <si>
    <t>Hwy 67, W of Patriot Pkwy</t>
  </si>
  <si>
    <t>12.72 mi</t>
  </si>
  <si>
    <t>NWQ Hwy 67 and Hwy 157</t>
  </si>
  <si>
    <t>Pecan Tree Apts, 101 Pecan Tree Sq Apts, Grandview (#14277)</t>
  </si>
  <si>
    <t>5.07 mi</t>
  </si>
  <si>
    <t>N Tool Drive, Tool</t>
  </si>
  <si>
    <t>4.74 mi</t>
  </si>
  <si>
    <t>NEQ N Tool Dr and Oak Circle</t>
  </si>
  <si>
    <t>Silverleaf at Gun Barrel City, 400 Church St, Gun Barrel City (#11138)</t>
  </si>
  <si>
    <t>3.63 mi</t>
  </si>
  <si>
    <t>~16330 Chimney Rock, Houston</t>
  </si>
  <si>
    <t>2.30 mi</t>
  </si>
  <si>
    <t>~16360 Chimney Rock Dr, Houston</t>
  </si>
  <si>
    <t>Jubilee at Texas Pkwy, Texas Pkwy, W of Turtle Creek Dr (#17317)</t>
  </si>
  <si>
    <t>1.89 mi</t>
  </si>
  <si>
    <t>Oak Tree Manor Apts, 14603 Fonmeadow, Houston (#04496)</t>
  </si>
  <si>
    <t>2.54 mi</t>
  </si>
  <si>
    <t>4415 San Pedro Ave, San Antonio</t>
  </si>
  <si>
    <t>Enclave Gardens Apts, 1602 Jackson Keller Rd, San Antonio (#07452)</t>
  </si>
  <si>
    <t>1.09 mi</t>
  </si>
  <si>
    <t>3727 Nogalitos St, San Antomio</t>
  </si>
  <si>
    <t>Guild Park Apts, 779 W Mayfield Blvd, San Antonio (#10058)</t>
  </si>
  <si>
    <t>2.56 mi</t>
  </si>
  <si>
    <t>~4501 Thousand Oaks Dr, San Antonio</t>
  </si>
  <si>
    <t>2.32 mi</t>
  </si>
  <si>
    <t>Oak Valley Apts, 12613 Judson Rd, San Antonio (#16435)</t>
  </si>
  <si>
    <t>N K Center St, McAllen</t>
  </si>
  <si>
    <t>3.08 mi</t>
  </si>
  <si>
    <t>NWC E Fern and N K Center St, McAllen</t>
  </si>
  <si>
    <t>Villas at Beaumont, 2200 Beaumont Ave, McAllen (#09923)</t>
  </si>
  <si>
    <t>1.46 mi</t>
  </si>
  <si>
    <t>4200 blk N Jackson Rd, McAllen</t>
  </si>
  <si>
    <t>1.24 mi</t>
  </si>
  <si>
    <t>Memorial Apts II, 501 E jasmine, McAllen (#18235)</t>
  </si>
  <si>
    <t>Exceeds Elderly maximum</t>
  </si>
  <si>
    <t>Avanti at South Bluff</t>
  </si>
  <si>
    <t>1.65 mi</t>
  </si>
  <si>
    <t>2.98 mi</t>
  </si>
  <si>
    <t>2.55 mi</t>
  </si>
  <si>
    <t>2.45 mi</t>
  </si>
  <si>
    <t>(Highest scoring CRP)</t>
  </si>
  <si>
    <t>Miramonte Single Living, 1701 Moore Rd, Fifth Street CDP (#18047)</t>
  </si>
  <si>
    <t>The Miramonte, Moore Rd b/t Court and Fifth Street CDP(#18033)</t>
  </si>
  <si>
    <t>826 E Highland, San Antonio</t>
  </si>
  <si>
    <t>Wheatly Courts, 906 N Mittman, San Antonio (#15069)</t>
  </si>
  <si>
    <t>2.21 mi</t>
  </si>
  <si>
    <t>2 mile same year conflict with 19277</t>
  </si>
  <si>
    <t>2 mile same year conflict with 19296</t>
  </si>
  <si>
    <t>2 mile same year conflict with 19295</t>
  </si>
  <si>
    <t>Bellfort Park Apartments</t>
  </si>
  <si>
    <t>Campanile on Fondren</t>
  </si>
  <si>
    <t>Avanti Legacy Emerald Point</t>
  </si>
  <si>
    <t>Henry Flores IV</t>
  </si>
  <si>
    <t>Henry Flores III</t>
  </si>
  <si>
    <t>Review Status</t>
  </si>
  <si>
    <t>Underwriting Status</t>
  </si>
  <si>
    <t>UR</t>
  </si>
  <si>
    <t>C</t>
  </si>
  <si>
    <t>12976 Westheimer Rd.</t>
  </si>
  <si>
    <t>1.40 mi</t>
  </si>
  <si>
    <t>Address</t>
  </si>
  <si>
    <t>SEC Blue Ridge and Sam Houston Pkwy</t>
  </si>
  <si>
    <t xml:space="preserve">4500 block Thousand Oaks Dr, </t>
  </si>
  <si>
    <t>~NEC E Fern Ave and N Jackson Rd,</t>
  </si>
  <si>
    <t>Deepak P. Sulakhe</t>
  </si>
  <si>
    <t xml:space="preserve">.02 mi  </t>
  </si>
  <si>
    <t>Estimated Total Amount Available:</t>
  </si>
  <si>
    <t>Gen</t>
  </si>
  <si>
    <t>Cimarron Springs, 1302 E Kilpatrick, Cleburne (#08015)</t>
  </si>
  <si>
    <t>3.23 mi</t>
  </si>
  <si>
    <t>N</t>
  </si>
  <si>
    <t>Score Pending Appeal</t>
  </si>
  <si>
    <t>2 mile same year conflict 19003</t>
  </si>
  <si>
    <t>Estimated Total Amount Remaining:</t>
  </si>
  <si>
    <t>$3 million violation</t>
  </si>
  <si>
    <t>2 mile/proximity conflict with 19039</t>
  </si>
  <si>
    <t>Total Amount Recommended:</t>
  </si>
  <si>
    <r>
      <t>Application Submission Log</t>
    </r>
    <r>
      <rPr>
        <sz val="16"/>
        <color rgb="FF000000"/>
        <rFont val="Cambria"/>
        <family val="1"/>
      </rPr>
      <t xml:space="preserve"> </t>
    </r>
  </si>
  <si>
    <r>
      <rPr>
        <b/>
        <sz val="10"/>
        <color rgb="FF000000"/>
        <rFont val="Calibri"/>
        <family val="2"/>
      </rPr>
      <t>NOTE:</t>
    </r>
    <r>
      <rPr>
        <sz val="10"/>
        <color rgb="FF000000"/>
        <rFont val="Calibri"/>
        <family val="2"/>
      </rPr>
      <t xml:space="preserve">
Where the "Best Possible Scores" indicate a tie between more than one application in a subregion, information regarding the tie-breaker factors in the QAP is included. Tie-breaker information and scores for all items are based on information submitted in the Application and have not been confirmed. Where the greatest linear distance from the nearest Housing Tax Credit assisted Development is used as a tie-breaker, distances noted are approximate.  The review status is reflected as "UR" for under review or "C" for complete, or the box is blank if the application is currently not under or prioritized for review.</t>
    </r>
  </si>
  <si>
    <t>Pursuant to 10 TAC §11.3(b) related to the Two Mile Same Year Rule, staff will not recommend for award, and the Board will not make an award to an Application that proposes a Development Site located in a county with a population that exceeds one million if the proposed Development Site is also located less than two linear miles from the proposed Development Site of another Application within said county that is awarded in the same calendar year. If two or more Applications are submitted that would violate this rule, the lower scoring Application will be considered a non-priority Application and will not be reviewed unless the higher scoring Application is terminated or withdrawn.  Applications violating this rule are indicated on the log.</t>
  </si>
  <si>
    <r>
      <rPr>
        <b/>
        <sz val="10"/>
        <color theme="1"/>
        <rFont val="Calibri"/>
        <family val="2"/>
        <scheme val="minor"/>
      </rPr>
      <t>Construction Types:</t>
    </r>
    <r>
      <rPr>
        <sz val="10"/>
        <color theme="1"/>
        <rFont val="Calibri"/>
        <family val="2"/>
        <scheme val="minor"/>
      </rPr>
      <t xml:space="preserve">
NC=New Construction
Recon=Reconstruction
Rehab=Rehabilitation
AcR=Acquisition/Rehabilitation
</t>
    </r>
    <r>
      <rPr>
        <b/>
        <sz val="10"/>
        <color theme="1"/>
        <rFont val="Calibri"/>
        <family val="2"/>
        <scheme val="minor"/>
      </rPr>
      <t>Secondary Types:</t>
    </r>
    <r>
      <rPr>
        <sz val="10"/>
        <color theme="1"/>
        <rFont val="Calibri"/>
        <family val="2"/>
        <scheme val="minor"/>
      </rPr>
      <t xml:space="preserve">
ADR=Adaptive Reuse
SS=Scattered Site
AdPh=Additional Phase</t>
    </r>
  </si>
  <si>
    <r>
      <t>"Priority" status means the Application is scheduled for staff review.  Applicants scoring under Readiness to Proceed should refer to 10 TAC §</t>
    </r>
    <r>
      <rPr>
        <b/>
        <sz val="8"/>
        <color rgb="FF000000"/>
        <rFont val="Calibri"/>
        <family val="2"/>
      </rPr>
      <t>11.9(c)(8)(C) regarding priority status.</t>
    </r>
  </si>
  <si>
    <t>Version Date: July 16, 2019</t>
  </si>
  <si>
    <t>Sweetwater Springs</t>
  </si>
  <si>
    <t>Sweetwater</t>
  </si>
  <si>
    <t>Nolan</t>
  </si>
  <si>
    <t>Terminated</t>
  </si>
  <si>
    <t>Reserve at Risinger</t>
  </si>
  <si>
    <t>~SWC Risinger Rd./McCart Ave</t>
  </si>
  <si>
    <t>Chapel  Woods</t>
  </si>
  <si>
    <t>9151 County Rd. 2120</t>
  </si>
  <si>
    <t>Withdrawn</t>
  </si>
  <si>
    <t>Prince Hall</t>
  </si>
  <si>
    <t>934 W. 14th St.</t>
  </si>
  <si>
    <t>Port Arthur</t>
  </si>
  <si>
    <t>Sagebrush Terrace</t>
  </si>
  <si>
    <t>~233 Limestone Terrace</t>
  </si>
  <si>
    <t>Jarrell</t>
  </si>
  <si>
    <t>St. Elmo Commons</t>
  </si>
  <si>
    <t>4510 &amp; 4514 Terry-O Lane</t>
  </si>
  <si>
    <t>Edgewood Villas</t>
  </si>
  <si>
    <t>~NEC N 60th St and Bills Rd</t>
  </si>
  <si>
    <t>Our Lady of Charity Apartments</t>
  </si>
  <si>
    <t>SEQ Montana St. and S. Grimes St.</t>
  </si>
  <si>
    <t>Lucila Diaz</t>
  </si>
  <si>
    <t>Canal Street Apartments</t>
  </si>
  <si>
    <t>5601 Canal St.</t>
  </si>
  <si>
    <t>Wayman Manor Apartments</t>
  </si>
  <si>
    <t>1811 E Avenue K</t>
  </si>
  <si>
    <t>Temple</t>
  </si>
  <si>
    <t>Paul Moore</t>
  </si>
  <si>
    <t>Rockwell Senior Village</t>
  </si>
  <si>
    <t>6002 S Sam Houston Pkwy W</t>
  </si>
  <si>
    <t>Leslie Holleman</t>
  </si>
  <si>
    <t>Abbington Grande</t>
  </si>
  <si>
    <t>S of Crow Rd. across from CR 1211</t>
  </si>
  <si>
    <t>Breck Kean</t>
  </si>
  <si>
    <t>Pinewood Crossing Apartments</t>
  </si>
  <si>
    <t>8401 Reed Rd</t>
  </si>
  <si>
    <t>Bexas</t>
  </si>
  <si>
    <t>Alice Lofts</t>
  </si>
  <si>
    <t>320 E Third St.</t>
  </si>
  <si>
    <t>Alice</t>
  </si>
  <si>
    <t>Jim Wells</t>
  </si>
  <si>
    <t>Hacienda Santa Barbara</t>
  </si>
  <si>
    <t>525 Three Missions Dr.</t>
  </si>
  <si>
    <t>Socorro</t>
  </si>
  <si>
    <t>Salvador Estrada</t>
  </si>
  <si>
    <t>Priority</t>
  </si>
  <si>
    <t>Over Elderly/2 mile same year conflict with 19078</t>
  </si>
  <si>
    <t>2 mile same year conflict with 19146, 19296, 19299</t>
  </si>
  <si>
    <t>The Application log is organized by region and subregion. Applicants selecting the At-Risk/USDA Set-Asides are listed first and are organized by self score rather than by region. For Applications that were not reviewed by staff, the data was compiled using information submitted by each applicant. This data has not yet been reviewed or verified by the Department and errors may be present. Those reviewing the log are advised to use caution in reaching any definitive conclusions based on this information alone. Applicants are encouraged to review 10 TAC §11.1(b) concerning Due Diligence and Applicant Responsibility. Applicants that believe they have identified an inaccuracy in the log should contact Sharon Gamble at sharon.gamble@tdhca.state.tx.us as soon as possible. Identification of an inaccuracy does not guarantee that it can be addressed administratively.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</si>
</sst>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_);\(&quot;$&quot;#,##0\)"/>
    <numFmt numFmtId="44" formatCode="_(&quot;$&quot;* #,##0.00_);_(&quot;$&quot;* \(#,##0.00\);_(&quot;$&quot;* &quot;-&quot;??_);_(@_)"/>
    <numFmt numFmtId="43" formatCode="_(* #,##0.00_);_(* \(#,##0.00\);_(* &quot;-&quot;??_);_(@_)"/>
    <numFmt numFmtId="164" formatCode="&quot;$&quot;#,##0"/>
    <numFmt numFmtId="165" formatCode="_(* #,##0_);_(* \(#,##0\);_(* &quot;-&quot;??_);_(@_)"/>
    <numFmt numFmtId="166" formatCode="0.0%"/>
  </numFmts>
  <fonts count="18" x14ac:knownFonts="1">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sz val="10"/>
      <color rgb="FF000000"/>
      <name val="Calibri"/>
      <family val="2"/>
    </font>
    <font>
      <sz val="10"/>
      <color indexed="8"/>
      <name val="Calibri"/>
      <family val="2"/>
      <scheme val="minor"/>
    </font>
    <font>
      <sz val="10"/>
      <color rgb="FF000000"/>
      <name val="Calibri"/>
      <family val="2"/>
      <scheme val="minor"/>
    </font>
    <font>
      <sz val="10"/>
      <name val="Calibri"/>
      <family val="2"/>
      <scheme val="minor"/>
    </font>
    <font>
      <b/>
      <sz val="10"/>
      <color rgb="FF000000"/>
      <name val="Calibri"/>
      <family val="2"/>
      <scheme val="minor"/>
    </font>
    <font>
      <b/>
      <sz val="10"/>
      <color rgb="FF000000"/>
      <name val="Calibri"/>
      <family val="2"/>
    </font>
    <font>
      <b/>
      <sz val="10"/>
      <color theme="1"/>
      <name val="Calibri"/>
      <family val="2"/>
      <scheme val="minor"/>
    </font>
    <font>
      <sz val="11"/>
      <color rgb="FF000000"/>
      <name val="Calibri"/>
      <family val="2"/>
    </font>
    <font>
      <b/>
      <sz val="11"/>
      <color theme="1"/>
      <name val="Calibri"/>
      <family val="2"/>
      <scheme val="minor"/>
    </font>
    <font>
      <b/>
      <sz val="16"/>
      <color rgb="FF000000"/>
      <name val="Cambria"/>
      <family val="1"/>
    </font>
    <font>
      <sz val="16"/>
      <color rgb="FF000000"/>
      <name val="Cambria"/>
      <family val="1"/>
    </font>
    <font>
      <b/>
      <sz val="10"/>
      <color rgb="FF000000"/>
      <name val="Cambria"/>
      <family val="1"/>
    </font>
    <font>
      <b/>
      <sz val="8"/>
      <color rgb="FF000000"/>
      <name val="Calibri"/>
      <family val="2"/>
    </font>
  </fonts>
  <fills count="6">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8"/>
      </left>
      <right/>
      <top style="thin">
        <color indexed="8"/>
      </top>
      <bottom style="thin">
        <color indexed="64"/>
      </bottom>
      <diagonal/>
    </border>
  </borders>
  <cellStyleXfs count="5">
    <xf numFmtId="0" fontId="0" fillId="0" borderId="0"/>
    <xf numFmtId="44" fontId="1" fillId="0" borderId="0" applyFont="0" applyFill="0" applyBorder="0" applyAlignment="0" applyProtection="0"/>
    <xf numFmtId="0" fontId="2" fillId="0" borderId="0"/>
    <xf numFmtId="43" fontId="1" fillId="0" borderId="0" applyFont="0" applyFill="0" applyBorder="0" applyAlignment="0" applyProtection="0"/>
    <xf numFmtId="9" fontId="12" fillId="0" borderId="0" applyFont="0" applyFill="0" applyBorder="0" applyAlignment="0" applyProtection="0"/>
  </cellStyleXfs>
  <cellXfs count="181">
    <xf numFmtId="0" fontId="0" fillId="0" borderId="0" xfId="0"/>
    <xf numFmtId="0" fontId="3" fillId="2" borderId="1" xfId="2" applyFont="1" applyFill="1" applyBorder="1" applyAlignment="1">
      <alignment horizontal="center" textRotation="90" wrapText="1"/>
    </xf>
    <xf numFmtId="2" fontId="3" fillId="2" borderId="1" xfId="2" applyNumberFormat="1" applyFont="1" applyFill="1" applyBorder="1" applyAlignment="1">
      <alignment horizontal="center" wrapText="1"/>
    </xf>
    <xf numFmtId="0" fontId="4" fillId="0" borderId="0" xfId="0" applyFont="1" applyAlignment="1">
      <alignment wrapText="1"/>
    </xf>
    <xf numFmtId="0" fontId="5" fillId="0" borderId="0" xfId="0" applyFont="1"/>
    <xf numFmtId="0" fontId="3" fillId="0" borderId="0" xfId="2" applyFont="1" applyFill="1" applyBorder="1" applyAlignment="1">
      <alignment horizontal="center" textRotation="90" wrapText="1"/>
    </xf>
    <xf numFmtId="0" fontId="3" fillId="0" borderId="0" xfId="2" applyFont="1" applyFill="1" applyBorder="1" applyAlignment="1">
      <alignment horizontal="center" wrapText="1"/>
    </xf>
    <xf numFmtId="0" fontId="3" fillId="0" borderId="0" xfId="2" applyFont="1" applyFill="1" applyBorder="1" applyAlignment="1">
      <alignment horizontal="left" wrapText="1"/>
    </xf>
    <xf numFmtId="0" fontId="3" fillId="0" borderId="0" xfId="2" applyNumberFormat="1" applyFont="1" applyFill="1" applyBorder="1" applyAlignment="1">
      <alignment horizontal="center" textRotation="90" wrapText="1"/>
    </xf>
    <xf numFmtId="0" fontId="5" fillId="0" borderId="0" xfId="0" applyFont="1" applyFill="1"/>
    <xf numFmtId="0" fontId="4" fillId="0" borderId="0" xfId="0" applyFont="1" applyFill="1" applyAlignment="1">
      <alignment wrapText="1"/>
    </xf>
    <xf numFmtId="5" fontId="3" fillId="0" borderId="0" xfId="1" applyNumberFormat="1" applyFont="1" applyFill="1" applyBorder="1" applyAlignment="1">
      <alignment horizontal="left" vertical="top" wrapText="1"/>
    </xf>
    <xf numFmtId="0" fontId="8" fillId="0" borderId="0" xfId="0" applyFont="1" applyFill="1" applyAlignment="1">
      <alignment horizontal="center"/>
    </xf>
    <xf numFmtId="0" fontId="3" fillId="0" borderId="0" xfId="2" applyFont="1" applyFill="1" applyBorder="1" applyAlignment="1">
      <alignment horizontal="center"/>
    </xf>
    <xf numFmtId="5" fontId="3" fillId="0" borderId="0" xfId="1" applyNumberFormat="1" applyFont="1" applyFill="1" applyBorder="1" applyAlignment="1">
      <alignment horizontal="left" vertical="top"/>
    </xf>
    <xf numFmtId="5" fontId="3" fillId="0" borderId="0" xfId="1" applyNumberFormat="1" applyFont="1" applyFill="1" applyBorder="1" applyAlignment="1">
      <alignment horizontal="left"/>
    </xf>
    <xf numFmtId="164" fontId="3" fillId="0" borderId="0" xfId="1" applyNumberFormat="1" applyFont="1" applyFill="1" applyBorder="1" applyAlignment="1">
      <alignment horizontal="center" wrapText="1"/>
    </xf>
    <xf numFmtId="0" fontId="3" fillId="0" borderId="0" xfId="2" applyFont="1" applyFill="1" applyBorder="1" applyAlignment="1">
      <alignment horizontal="left" vertical="top"/>
    </xf>
    <xf numFmtId="0" fontId="6" fillId="0" borderId="0" xfId="2" applyFont="1" applyFill="1" applyBorder="1" applyAlignment="1">
      <alignment horizontal="left" vertical="top" wrapText="1"/>
    </xf>
    <xf numFmtId="0" fontId="10" fillId="0" borderId="0" xfId="0" applyFont="1" applyFill="1"/>
    <xf numFmtId="0" fontId="9" fillId="0" borderId="0" xfId="0" applyFont="1" applyFill="1"/>
    <xf numFmtId="0" fontId="3" fillId="0" borderId="0" xfId="2" applyFont="1" applyFill="1" applyBorder="1" applyAlignment="1">
      <alignment horizontal="left"/>
    </xf>
    <xf numFmtId="0" fontId="4" fillId="0" borderId="0" xfId="0" applyNumberFormat="1" applyFont="1" applyAlignment="1">
      <alignment horizontal="left"/>
    </xf>
    <xf numFmtId="0" fontId="4" fillId="0" borderId="0" xfId="0" applyFont="1"/>
    <xf numFmtId="0" fontId="4" fillId="0" borderId="0" xfId="0" applyNumberFormat="1" applyFont="1" applyFill="1" applyAlignment="1">
      <alignment horizontal="left"/>
    </xf>
    <xf numFmtId="0" fontId="4" fillId="0" borderId="0" xfId="0" applyFont="1" applyAlignment="1">
      <alignment horizontal="left"/>
    </xf>
    <xf numFmtId="0" fontId="3" fillId="2" borderId="1" xfId="2" applyNumberFormat="1" applyFont="1" applyFill="1" applyBorder="1" applyAlignment="1">
      <alignment horizontal="center" textRotation="90" wrapText="1"/>
    </xf>
    <xf numFmtId="0" fontId="10" fillId="3" borderId="1" xfId="0" applyFont="1" applyFill="1" applyBorder="1" applyAlignment="1">
      <alignment horizontal="center" textRotation="90" wrapText="1"/>
    </xf>
    <xf numFmtId="0" fontId="4" fillId="4" borderId="0" xfId="0" applyFont="1" applyFill="1"/>
    <xf numFmtId="0" fontId="4" fillId="4" borderId="0" xfId="0" applyNumberFormat="1" applyFont="1" applyFill="1" applyAlignment="1">
      <alignment horizontal="left"/>
    </xf>
    <xf numFmtId="0" fontId="4" fillId="0" borderId="0" xfId="0" applyFont="1" applyFill="1" applyAlignment="1">
      <alignment horizontal="center"/>
    </xf>
    <xf numFmtId="0" fontId="4" fillId="0" borderId="0" xfId="0" applyFont="1" applyFill="1"/>
    <xf numFmtId="0" fontId="4" fillId="0" borderId="0" xfId="0" applyFont="1" applyFill="1" applyAlignment="1"/>
    <xf numFmtId="164" fontId="4" fillId="0" borderId="0" xfId="0" applyNumberFormat="1" applyFont="1" applyFill="1"/>
    <xf numFmtId="0" fontId="0" fillId="0" borderId="0" xfId="0" applyFill="1"/>
    <xf numFmtId="0" fontId="5" fillId="0" borderId="0" xfId="0" applyFont="1" applyFill="1" applyAlignment="1">
      <alignment vertical="top"/>
    </xf>
    <xf numFmtId="0" fontId="10" fillId="3" borderId="1" xfId="0" applyFont="1" applyFill="1" applyBorder="1" applyAlignment="1">
      <alignment horizontal="center" textRotation="90"/>
    </xf>
    <xf numFmtId="0" fontId="4" fillId="4" borderId="0" xfId="0" applyFont="1" applyFill="1" applyAlignment="1"/>
    <xf numFmtId="0" fontId="5" fillId="0" borderId="0" xfId="0" applyFont="1" applyAlignment="1">
      <alignment horizontal="left"/>
    </xf>
    <xf numFmtId="0" fontId="4" fillId="5" borderId="0" xfId="0" applyNumberFormat="1" applyFont="1" applyFill="1" applyAlignment="1">
      <alignment horizontal="left"/>
    </xf>
    <xf numFmtId="0" fontId="4" fillId="5" borderId="0" xfId="0" applyFont="1" applyFill="1"/>
    <xf numFmtId="0" fontId="5" fillId="5" borderId="0" xfId="0" applyFont="1" applyFill="1" applyAlignment="1">
      <alignment horizontal="center"/>
    </xf>
    <xf numFmtId="0" fontId="5" fillId="5" borderId="0" xfId="0" applyFont="1" applyFill="1" applyAlignment="1">
      <alignment horizontal="left"/>
    </xf>
    <xf numFmtId="166" fontId="4" fillId="0" borderId="0" xfId="4" applyNumberFormat="1" applyFont="1" applyFill="1"/>
    <xf numFmtId="0" fontId="5" fillId="0" borderId="0" xfId="0" applyFont="1" applyFill="1" applyAlignment="1">
      <alignment horizontal="left"/>
    </xf>
    <xf numFmtId="0" fontId="0" fillId="0" borderId="0" xfId="0" applyAlignment="1">
      <alignment horizontal="left"/>
    </xf>
    <xf numFmtId="0" fontId="5" fillId="0" borderId="0" xfId="0" applyFont="1" applyAlignment="1">
      <alignment horizontal="right"/>
    </xf>
    <xf numFmtId="0" fontId="5" fillId="0" borderId="0" xfId="0" applyFont="1" applyFill="1" applyAlignment="1">
      <alignment horizontal="right"/>
    </xf>
    <xf numFmtId="0" fontId="4" fillId="0" borderId="0" xfId="0" applyFont="1" applyAlignment="1">
      <alignment horizontal="right"/>
    </xf>
    <xf numFmtId="2" fontId="4" fillId="0" borderId="0" xfId="0" applyNumberFormat="1" applyFont="1" applyAlignment="1">
      <alignment horizontal="right"/>
    </xf>
    <xf numFmtId="0" fontId="4" fillId="0" borderId="0" xfId="0" applyFont="1" applyFill="1" applyAlignment="1">
      <alignment horizontal="right"/>
    </xf>
    <xf numFmtId="166" fontId="4" fillId="0" borderId="0" xfId="4" applyNumberFormat="1" applyFont="1" applyAlignment="1">
      <alignment horizontal="right"/>
    </xf>
    <xf numFmtId="166" fontId="5" fillId="0" borderId="0" xfId="4" applyNumberFormat="1" applyFont="1" applyAlignment="1">
      <alignment horizontal="right"/>
    </xf>
    <xf numFmtId="0" fontId="0" fillId="0" borderId="0" xfId="0" applyAlignment="1">
      <alignment horizontal="right"/>
    </xf>
    <xf numFmtId="166" fontId="4" fillId="5" borderId="0" xfId="4" applyNumberFormat="1" applyFont="1" applyFill="1" applyAlignment="1">
      <alignment horizontal="right"/>
    </xf>
    <xf numFmtId="0" fontId="4" fillId="5" borderId="0" xfId="0" applyFont="1" applyFill="1" applyAlignment="1">
      <alignment horizontal="right"/>
    </xf>
    <xf numFmtId="166" fontId="4" fillId="0" borderId="0" xfId="4" applyNumberFormat="1" applyFont="1" applyFill="1" applyAlignment="1">
      <alignment horizontal="right"/>
    </xf>
    <xf numFmtId="1" fontId="4" fillId="0" borderId="0" xfId="0" applyNumberFormat="1" applyFont="1" applyFill="1" applyAlignment="1">
      <alignment horizontal="left"/>
    </xf>
    <xf numFmtId="0" fontId="4" fillId="0" borderId="0" xfId="0" applyFont="1" applyFill="1" applyAlignment="1">
      <alignment horizontal="left"/>
    </xf>
    <xf numFmtId="0" fontId="5" fillId="0" borderId="0" xfId="0" applyFont="1" applyFill="1" applyAlignment="1"/>
    <xf numFmtId="0" fontId="11" fillId="3" borderId="1" xfId="0" applyFont="1" applyFill="1" applyBorder="1" applyAlignment="1">
      <alignment horizontal="center" wrapText="1"/>
    </xf>
    <xf numFmtId="10" fontId="5" fillId="0" borderId="0" xfId="0" applyNumberFormat="1" applyFont="1" applyFill="1" applyAlignment="1"/>
    <xf numFmtId="0" fontId="5" fillId="0" borderId="0" xfId="0" applyFont="1" applyAlignment="1">
      <alignment horizontal="center"/>
    </xf>
    <xf numFmtId="0" fontId="5" fillId="0" borderId="0" xfId="0" applyFont="1" applyFill="1" applyAlignment="1">
      <alignment horizontal="center"/>
    </xf>
    <xf numFmtId="0" fontId="3" fillId="0" borderId="1" xfId="2" applyFont="1" applyFill="1" applyBorder="1" applyAlignment="1">
      <alignment horizontal="center" textRotation="90" wrapText="1"/>
    </xf>
    <xf numFmtId="0" fontId="3" fillId="0" borderId="2" xfId="2" applyFont="1" applyFill="1" applyBorder="1" applyAlignment="1">
      <alignment horizontal="center" wrapText="1"/>
    </xf>
    <xf numFmtId="0" fontId="3" fillId="0" borderId="3" xfId="2" applyFont="1" applyFill="1" applyBorder="1" applyAlignment="1">
      <alignment horizontal="center" wrapText="1"/>
    </xf>
    <xf numFmtId="0" fontId="3" fillId="0" borderId="3" xfId="2" applyFont="1" applyFill="1" applyBorder="1" applyAlignment="1">
      <alignment horizontal="center" textRotation="90" wrapText="1"/>
    </xf>
    <xf numFmtId="2" fontId="3" fillId="0" borderId="1" xfId="2" applyNumberFormat="1" applyFont="1" applyFill="1" applyBorder="1" applyAlignment="1">
      <alignment horizontal="center" wrapText="1"/>
    </xf>
    <xf numFmtId="0" fontId="3" fillId="0" borderId="1" xfId="2" applyNumberFormat="1" applyFont="1" applyFill="1" applyBorder="1" applyAlignment="1">
      <alignment horizontal="center" textRotation="90" wrapText="1"/>
    </xf>
    <xf numFmtId="0" fontId="10" fillId="0" borderId="1" xfId="0" applyFont="1" applyFill="1" applyBorder="1" applyAlignment="1">
      <alignment horizontal="center" textRotation="90" wrapText="1"/>
    </xf>
    <xf numFmtId="0" fontId="10" fillId="0" borderId="1" xfId="0" applyFont="1" applyFill="1" applyBorder="1" applyAlignment="1">
      <alignment horizontal="center" textRotation="90"/>
    </xf>
    <xf numFmtId="0" fontId="11" fillId="0" borderId="1" xfId="0" applyFont="1" applyFill="1" applyBorder="1" applyAlignment="1">
      <alignment horizontal="center" textRotation="90" wrapText="1"/>
    </xf>
    <xf numFmtId="0" fontId="6" fillId="0" borderId="0" xfId="2" applyFont="1" applyFill="1" applyBorder="1" applyAlignment="1">
      <alignment vertical="top" wrapText="1"/>
    </xf>
    <xf numFmtId="0" fontId="7" fillId="0" borderId="0" xfId="0" applyFont="1" applyFill="1"/>
    <xf numFmtId="0" fontId="7" fillId="0" borderId="0" xfId="0" applyFont="1" applyFill="1" applyAlignment="1">
      <alignment horizontal="center"/>
    </xf>
    <xf numFmtId="0" fontId="3" fillId="0" borderId="0" xfId="2" applyFont="1" applyFill="1" applyBorder="1" applyAlignment="1">
      <alignment horizontal="right" vertical="top"/>
    </xf>
    <xf numFmtId="164" fontId="9" fillId="0" borderId="0" xfId="1" applyNumberFormat="1" applyFont="1" applyFill="1"/>
    <xf numFmtId="164" fontId="9" fillId="0" borderId="0" xfId="1" applyNumberFormat="1" applyFont="1" applyFill="1" applyAlignment="1">
      <alignment horizontal="center"/>
    </xf>
    <xf numFmtId="0" fontId="7" fillId="0" borderId="0" xfId="0" applyFont="1" applyFill="1" applyAlignment="1"/>
    <xf numFmtId="0" fontId="3" fillId="0" borderId="0" xfId="2" applyFont="1" applyFill="1" applyBorder="1" applyAlignment="1">
      <alignment vertical="top" wrapText="1"/>
    </xf>
    <xf numFmtId="164" fontId="7" fillId="0" borderId="0" xfId="1" applyNumberFormat="1" applyFont="1" applyFill="1"/>
    <xf numFmtId="164" fontId="7" fillId="0" borderId="0" xfId="1" applyNumberFormat="1" applyFont="1" applyFill="1" applyAlignment="1">
      <alignment horizontal="center"/>
    </xf>
    <xf numFmtId="164" fontId="5" fillId="0" borderId="0" xfId="1" applyNumberFormat="1" applyFont="1" applyFill="1"/>
    <xf numFmtId="164" fontId="5" fillId="0" borderId="0" xfId="1" applyNumberFormat="1" applyFont="1" applyFill="1" applyAlignment="1">
      <alignment horizontal="center"/>
    </xf>
    <xf numFmtId="0" fontId="9" fillId="0" borderId="0" xfId="0" applyNumberFormat="1" applyFont="1" applyFill="1"/>
    <xf numFmtId="2" fontId="4" fillId="0" borderId="0" xfId="0" applyNumberFormat="1" applyFont="1" applyFill="1" applyAlignment="1">
      <alignment horizontal="right"/>
    </xf>
    <xf numFmtId="166" fontId="5" fillId="0" borderId="0" xfId="0" applyNumberFormat="1" applyFont="1" applyFill="1" applyAlignment="1">
      <alignment horizontal="right"/>
    </xf>
    <xf numFmtId="0" fontId="6" fillId="0" borderId="0" xfId="2" applyFont="1" applyFill="1" applyBorder="1" applyAlignment="1">
      <alignment wrapText="1"/>
    </xf>
    <xf numFmtId="0" fontId="9" fillId="0" borderId="0" xfId="0" applyFont="1" applyFill="1" applyBorder="1"/>
    <xf numFmtId="0" fontId="9" fillId="0" borderId="0" xfId="0" applyNumberFormat="1" applyFont="1" applyFill="1" applyAlignment="1"/>
    <xf numFmtId="0" fontId="3" fillId="0" borderId="0" xfId="2" applyFont="1" applyFill="1" applyBorder="1" applyAlignment="1">
      <alignment horizontal="right"/>
    </xf>
    <xf numFmtId="164" fontId="9" fillId="0" borderId="0" xfId="1" applyNumberFormat="1" applyFont="1" applyFill="1" applyAlignment="1"/>
    <xf numFmtId="0" fontId="4" fillId="0" borderId="0" xfId="4" applyNumberFormat="1" applyFont="1" applyFill="1" applyAlignment="1">
      <alignment horizontal="right"/>
    </xf>
    <xf numFmtId="5" fontId="10" fillId="0" borderId="0" xfId="0" applyNumberFormat="1" applyFont="1" applyFill="1" applyAlignment="1">
      <alignment horizontal="left"/>
    </xf>
    <xf numFmtId="164" fontId="4" fillId="4" borderId="0" xfId="0" applyNumberFormat="1" applyFont="1" applyFill="1"/>
    <xf numFmtId="0" fontId="4" fillId="4" borderId="0" xfId="0" applyFont="1" applyFill="1" applyAlignment="1">
      <alignment horizontal="center"/>
    </xf>
    <xf numFmtId="0" fontId="5" fillId="4" borderId="0" xfId="0" applyFont="1" applyFill="1" applyAlignment="1">
      <alignment horizontal="center"/>
    </xf>
    <xf numFmtId="0" fontId="5" fillId="4" borderId="0" xfId="0" applyFont="1" applyFill="1" applyAlignment="1">
      <alignment horizontal="right"/>
    </xf>
    <xf numFmtId="0" fontId="5" fillId="0" borderId="0" xfId="0" applyFont="1" applyFill="1" applyAlignment="1">
      <alignment horizontal="center"/>
    </xf>
    <xf numFmtId="0" fontId="4" fillId="0" borderId="0" xfId="0" applyFont="1" applyFill="1" applyAlignment="1">
      <alignment horizontal="center"/>
    </xf>
    <xf numFmtId="0" fontId="4" fillId="0" borderId="0" xfId="0" applyFont="1" applyFill="1" applyAlignment="1">
      <alignment horizontal="center" wrapText="1"/>
    </xf>
    <xf numFmtId="0" fontId="5" fillId="0" borderId="0" xfId="0" applyFont="1" applyFill="1" applyAlignment="1">
      <alignment horizontal="center"/>
    </xf>
    <xf numFmtId="0" fontId="4" fillId="0" borderId="0" xfId="0" applyFont="1" applyFill="1" applyAlignment="1">
      <alignment horizontal="center"/>
    </xf>
    <xf numFmtId="0" fontId="5" fillId="0" borderId="0" xfId="0" applyFont="1" applyFill="1" applyAlignment="1">
      <alignment horizontal="center"/>
    </xf>
    <xf numFmtId="166" fontId="4" fillId="0" borderId="0" xfId="4" applyNumberFormat="1" applyFont="1"/>
    <xf numFmtId="0" fontId="4" fillId="0" borderId="0" xfId="0" applyFont="1" applyAlignment="1">
      <alignment horizontal="center"/>
    </xf>
    <xf numFmtId="0" fontId="5" fillId="0" borderId="0" xfId="0" applyFont="1" applyFill="1" applyAlignment="1">
      <alignment horizontal="center"/>
    </xf>
    <xf numFmtId="164" fontId="3" fillId="0" borderId="13" xfId="1" applyNumberFormat="1" applyFont="1" applyFill="1" applyBorder="1" applyAlignment="1">
      <alignment horizontal="center" wrapText="1"/>
    </xf>
    <xf numFmtId="164" fontId="3" fillId="0" borderId="1" xfId="1" applyNumberFormat="1" applyFont="1" applyFill="1" applyBorder="1" applyAlignment="1">
      <alignment horizontal="center" textRotation="90" wrapText="1"/>
    </xf>
    <xf numFmtId="2" fontId="4" fillId="0" borderId="0" xfId="0" applyNumberFormat="1" applyFont="1" applyFill="1" applyAlignment="1"/>
    <xf numFmtId="0" fontId="5" fillId="0" borderId="0" xfId="0" applyFont="1" applyFill="1" applyAlignment="1">
      <alignment horizontal="center"/>
    </xf>
    <xf numFmtId="0" fontId="4" fillId="0" borderId="0" xfId="0" applyFont="1" applyFill="1" applyAlignment="1">
      <alignment horizontal="center"/>
    </xf>
    <xf numFmtId="0" fontId="5" fillId="4" borderId="0" xfId="0" applyFont="1" applyFill="1" applyAlignment="1"/>
    <xf numFmtId="165" fontId="5" fillId="0" borderId="0" xfId="3" applyNumberFormat="1" applyFont="1" applyFill="1" applyAlignment="1"/>
    <xf numFmtId="165" fontId="5" fillId="0" borderId="0" xfId="3" applyNumberFormat="1" applyFont="1" applyFill="1" applyAlignment="1">
      <alignment horizontal="center"/>
    </xf>
    <xf numFmtId="164" fontId="5" fillId="0" borderId="0" xfId="0" applyNumberFormat="1" applyFont="1" applyFill="1" applyAlignment="1"/>
    <xf numFmtId="0" fontId="7" fillId="0" borderId="6" xfId="0" applyFont="1" applyBorder="1" applyAlignment="1">
      <alignment wrapText="1"/>
    </xf>
    <xf numFmtId="0" fontId="14" fillId="0" borderId="0" xfId="0" applyFont="1" applyFill="1"/>
    <xf numFmtId="0" fontId="7" fillId="0" borderId="0" xfId="0" applyFont="1" applyBorder="1" applyAlignment="1">
      <alignment wrapText="1"/>
    </xf>
    <xf numFmtId="0" fontId="14" fillId="0" borderId="0" xfId="0" applyFont="1" applyFill="1" applyAlignment="1">
      <alignment horizontal="left"/>
    </xf>
    <xf numFmtId="165" fontId="5" fillId="0" borderId="0" xfId="3" applyNumberFormat="1" applyFont="1" applyFill="1"/>
    <xf numFmtId="0" fontId="7" fillId="0" borderId="0" xfId="0" applyFont="1" applyFill="1" applyAlignment="1">
      <alignment vertical="center" wrapText="1"/>
    </xf>
    <xf numFmtId="0" fontId="14" fillId="0" borderId="0" xfId="0" applyFont="1" applyFill="1" applyAlignment="1">
      <alignment vertical="top"/>
    </xf>
    <xf numFmtId="0" fontId="16" fillId="0" borderId="0" xfId="0" applyFont="1" applyFill="1"/>
    <xf numFmtId="0" fontId="4" fillId="0" borderId="0" xfId="0" applyFont="1" applyFill="1" applyBorder="1" applyAlignment="1">
      <alignment vertical="top" wrapText="1"/>
    </xf>
    <xf numFmtId="0" fontId="4" fillId="0" borderId="0" xfId="0" applyFont="1" applyFill="1" applyBorder="1" applyAlignment="1">
      <alignment horizontal="center" vertical="top" wrapText="1"/>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11" fillId="0" borderId="4" xfId="0" applyFont="1" applyFill="1" applyBorder="1" applyAlignment="1">
      <alignment vertical="center" wrapText="1"/>
    </xf>
    <xf numFmtId="0" fontId="10" fillId="0" borderId="0" xfId="0" applyFont="1" applyFill="1" applyBorder="1" applyAlignment="1"/>
    <xf numFmtId="0" fontId="10" fillId="0" borderId="0" xfId="0" applyFont="1" applyFill="1" applyBorder="1" applyAlignment="1">
      <alignment horizontal="right"/>
    </xf>
    <xf numFmtId="0" fontId="10" fillId="0" borderId="0" xfId="0" applyFont="1" applyFill="1" applyBorder="1" applyAlignment="1">
      <alignment horizontal="center"/>
    </xf>
    <xf numFmtId="0" fontId="4" fillId="0" borderId="0" xfId="0" applyFont="1" applyAlignment="1"/>
    <xf numFmtId="164" fontId="4" fillId="0" borderId="0" xfId="0" applyNumberFormat="1" applyFont="1"/>
    <xf numFmtId="0" fontId="0" fillId="0" borderId="0" xfId="0" applyAlignment="1">
      <alignment horizontal="center"/>
    </xf>
    <xf numFmtId="0" fontId="5" fillId="0" borderId="0" xfId="0" applyFont="1" applyAlignment="1"/>
    <xf numFmtId="0" fontId="3" fillId="0" borderId="1" xfId="2" applyNumberFormat="1" applyFont="1" applyFill="1" applyBorder="1" applyAlignment="1">
      <alignment horizontal="center" wrapText="1"/>
    </xf>
    <xf numFmtId="0" fontId="0" fillId="4" borderId="0" xfId="0" applyFill="1" applyAlignment="1">
      <alignment horizontal="center"/>
    </xf>
    <xf numFmtId="0" fontId="5" fillId="0" borderId="0" xfId="0" applyFont="1" applyFill="1" applyAlignment="1">
      <alignment horizontal="center"/>
    </xf>
    <xf numFmtId="0" fontId="5" fillId="0" borderId="0" xfId="0" applyFont="1" applyAlignment="1">
      <alignment horizontal="center"/>
    </xf>
    <xf numFmtId="5" fontId="10" fillId="0" borderId="0" xfId="0" applyNumberFormat="1" applyFont="1" applyFill="1"/>
    <xf numFmtId="0" fontId="10" fillId="0" borderId="0" xfId="0" applyFont="1" applyFill="1" applyAlignment="1">
      <alignment horizontal="right"/>
    </xf>
    <xf numFmtId="0" fontId="4" fillId="0" borderId="0" xfId="0" applyFont="1" applyFill="1" applyAlignment="1">
      <alignment horizontal="center"/>
    </xf>
    <xf numFmtId="2" fontId="4" fillId="0" borderId="0" xfId="0" applyNumberFormat="1" applyFont="1" applyFill="1" applyAlignment="1">
      <alignment horizontal="center"/>
    </xf>
    <xf numFmtId="166" fontId="4" fillId="4" borderId="0" xfId="4" applyNumberFormat="1" applyFont="1" applyFill="1" applyAlignment="1">
      <alignment horizontal="center"/>
    </xf>
    <xf numFmtId="0" fontId="5" fillId="0" borderId="0" xfId="0" applyFont="1" applyFill="1" applyAlignment="1">
      <alignment horizontal="center"/>
    </xf>
    <xf numFmtId="0" fontId="5" fillId="4" borderId="0" xfId="0" applyFont="1" applyFill="1" applyAlignment="1">
      <alignment horizontal="center"/>
    </xf>
    <xf numFmtId="0" fontId="4" fillId="0" borderId="0" xfId="0" applyFont="1" applyAlignment="1">
      <alignment horizontal="center"/>
    </xf>
    <xf numFmtId="0" fontId="5" fillId="0" borderId="5"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12" xfId="0" applyFont="1" applyFill="1" applyBorder="1" applyAlignment="1">
      <alignment horizontal="left"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0" xfId="0" applyFont="1" applyBorder="1" applyAlignment="1">
      <alignment horizontal="left" vertical="top" wrapText="1"/>
    </xf>
    <xf numFmtId="0" fontId="7" fillId="0" borderId="9" xfId="0" applyFont="1" applyBorder="1" applyAlignment="1">
      <alignment horizontal="left" vertical="top"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12" xfId="0" applyFont="1" applyBorder="1" applyAlignment="1">
      <alignment horizontal="left" vertical="top" wrapText="1"/>
    </xf>
    <xf numFmtId="0" fontId="4" fillId="0" borderId="0"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13" fillId="0" borderId="0" xfId="0" applyFont="1" applyFill="1" applyBorder="1" applyAlignment="1">
      <alignment horizontal="left" wrapText="1"/>
    </xf>
    <xf numFmtId="164" fontId="10" fillId="0" borderId="0" xfId="1" applyNumberFormat="1" applyFont="1" applyAlignment="1">
      <alignment horizontal="center"/>
    </xf>
    <xf numFmtId="0" fontId="5" fillId="0" borderId="0" xfId="0" applyFont="1" applyAlignment="1">
      <alignment horizontal="center"/>
    </xf>
    <xf numFmtId="166" fontId="4" fillId="0" borderId="0" xfId="4" applyNumberFormat="1" applyFont="1" applyFill="1" applyAlignment="1">
      <alignment horizontal="center"/>
    </xf>
    <xf numFmtId="166" fontId="4" fillId="0" borderId="0" xfId="4" applyNumberFormat="1" applyFont="1" applyAlignment="1">
      <alignment horizontal="center"/>
    </xf>
  </cellXfs>
  <cellStyles count="5">
    <cellStyle name="Comma" xfId="3" builtinId="3"/>
    <cellStyle name="Currency" xfId="1" builtinId="4"/>
    <cellStyle name="Normal" xfId="0" builtinId="0"/>
    <cellStyle name="Normal_Sheet1" xfId="2"/>
    <cellStyle name="Percent" xfId="4" builtinId="5"/>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392430</xdr:colOff>
      <xdr:row>0</xdr:row>
      <xdr:rowOff>19050</xdr:rowOff>
    </xdr:from>
    <xdr:to>
      <xdr:col>1</xdr:col>
      <xdr:colOff>1619250</xdr:colOff>
      <xdr:row>4</xdr:row>
      <xdr:rowOff>8632</xdr:rowOff>
    </xdr:to>
    <xdr:pic>
      <xdr:nvPicPr>
        <xdr:cNvPr id="3" name="Picture 2" descr="TDHCA logo.jpg"/>
        <xdr:cNvPicPr>
          <a:picLocks noChangeAspect="1"/>
        </xdr:cNvPicPr>
      </xdr:nvPicPr>
      <xdr:blipFill>
        <a:blip xmlns:r="http://schemas.openxmlformats.org/officeDocument/2006/relationships" r:embed="rId1" cstate="print"/>
        <a:stretch>
          <a:fillRect/>
        </a:stretch>
      </xdr:blipFill>
      <xdr:spPr>
        <a:xfrm>
          <a:off x="834390" y="19050"/>
          <a:ext cx="1226820" cy="10944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230"/>
  <sheetViews>
    <sheetView tabSelected="1" view="pageBreakPreview" zoomScale="80" zoomScaleNormal="60" zoomScaleSheetLayoutView="80" workbookViewId="0">
      <selection activeCell="A10" sqref="A10:B10"/>
    </sheetView>
  </sheetViews>
  <sheetFormatPr defaultColWidth="9.140625" defaultRowHeight="12.75" x14ac:dyDescent="0.2"/>
  <cols>
    <col min="1" max="1" width="6.42578125" style="9" customWidth="1"/>
    <col min="2" max="2" width="26" style="9" customWidth="1"/>
    <col min="3" max="3" width="22.85546875" style="9" customWidth="1"/>
    <col min="4" max="4" width="12.28515625" style="9" customWidth="1"/>
    <col min="5" max="5" width="3.28515625" style="9" customWidth="1"/>
    <col min="6" max="6" width="6.7109375" style="9" customWidth="1"/>
    <col min="7" max="7" width="12" style="9" customWidth="1"/>
    <col min="8" max="8" width="3.42578125" style="63" customWidth="1"/>
    <col min="9" max="9" width="5.85546875" style="9" customWidth="1"/>
    <col min="10" max="12" width="3.140625" style="63" customWidth="1"/>
    <col min="13" max="13" width="6.85546875" style="9" customWidth="1"/>
    <col min="14" max="15" width="3.7109375" style="9" customWidth="1"/>
    <col min="16" max="16" width="4.5703125" style="9" customWidth="1"/>
    <col min="17" max="17" width="7" style="9" customWidth="1"/>
    <col min="18" max="18" width="13.5703125" style="83" customWidth="1"/>
    <col min="19" max="20" width="2.42578125" style="84" customWidth="1"/>
    <col min="21" max="21" width="14.42578125" style="9" customWidth="1"/>
    <col min="22" max="22" width="11.85546875" style="9" customWidth="1"/>
    <col min="23" max="23" width="5.42578125" style="63" customWidth="1"/>
    <col min="24" max="24" width="2.42578125" style="63" customWidth="1"/>
    <col min="25" max="25" width="3.7109375" style="63" customWidth="1"/>
    <col min="26" max="27" width="2.28515625" style="63" customWidth="1"/>
    <col min="28" max="29" width="2.42578125" style="63" customWidth="1"/>
    <col min="30" max="30" width="5.5703125" style="63" customWidth="1"/>
    <col min="31" max="31" width="6.140625" style="63" customWidth="1"/>
    <col min="32" max="32" width="6.140625" style="47" customWidth="1"/>
    <col min="33" max="33" width="8" style="47" customWidth="1"/>
    <col min="34" max="34" width="12.5703125" style="99" customWidth="1"/>
    <col min="35" max="36" width="4" style="47" customWidth="1"/>
    <col min="37" max="37" width="7.5703125" style="9" customWidth="1"/>
    <col min="38" max="16384" width="9.140625" style="9"/>
  </cols>
  <sheetData>
    <row r="1" spans="1:108" ht="13.9" customHeight="1" x14ac:dyDescent="0.25">
      <c r="E1" s="111"/>
      <c r="H1" s="9"/>
      <c r="J1" s="111"/>
      <c r="K1" s="111"/>
      <c r="L1" s="111"/>
      <c r="R1" s="114"/>
      <c r="S1" s="115"/>
      <c r="T1" s="115"/>
      <c r="U1" s="116"/>
      <c r="W1" s="111"/>
      <c r="X1" s="111"/>
      <c r="Y1" s="111"/>
      <c r="Z1" s="111"/>
      <c r="AA1" s="117"/>
      <c r="AB1" s="117"/>
      <c r="AC1" s="117"/>
      <c r="AD1" s="117"/>
      <c r="AE1" s="117"/>
      <c r="AF1" s="117"/>
      <c r="AG1" s="117"/>
      <c r="AH1" s="117"/>
      <c r="AI1" s="117"/>
      <c r="AJ1" s="117"/>
      <c r="AK1"/>
      <c r="AL1"/>
      <c r="AM1"/>
      <c r="AN1"/>
      <c r="AO1"/>
      <c r="AP1"/>
      <c r="AQ1"/>
      <c r="AR1"/>
    </row>
    <row r="2" spans="1:108" ht="20.25" x14ac:dyDescent="0.3">
      <c r="C2" s="118" t="s">
        <v>18</v>
      </c>
      <c r="E2" s="111"/>
      <c r="H2" s="9"/>
      <c r="J2" s="111"/>
      <c r="K2" s="111"/>
      <c r="L2" s="111"/>
      <c r="R2" s="114"/>
      <c r="S2" s="115"/>
      <c r="T2" s="115"/>
      <c r="U2" s="59"/>
      <c r="W2" s="111"/>
      <c r="X2" s="111"/>
      <c r="Y2"/>
      <c r="Z2"/>
      <c r="AA2" s="119"/>
      <c r="AB2" s="119"/>
      <c r="AC2" s="119"/>
      <c r="AD2" s="119"/>
      <c r="AE2" s="119"/>
      <c r="AF2" s="119"/>
      <c r="AG2" s="119"/>
      <c r="AH2" s="119"/>
      <c r="AI2" s="119"/>
      <c r="AJ2" s="119"/>
      <c r="AK2"/>
      <c r="AL2"/>
      <c r="AM2"/>
      <c r="AN2"/>
      <c r="AO2"/>
      <c r="AP2"/>
      <c r="AQ2"/>
      <c r="AR2"/>
    </row>
    <row r="3" spans="1:108" ht="20.25" customHeight="1" x14ac:dyDescent="0.3">
      <c r="C3" s="120" t="s">
        <v>55</v>
      </c>
      <c r="E3" s="111"/>
      <c r="H3" s="9"/>
      <c r="J3" s="111"/>
      <c r="K3" s="111"/>
      <c r="L3" s="111"/>
      <c r="R3" s="121"/>
      <c r="S3" s="115"/>
      <c r="T3" s="115"/>
      <c r="V3" s="34"/>
      <c r="W3" s="111"/>
      <c r="X3" s="122"/>
      <c r="Y3"/>
      <c r="Z3"/>
      <c r="AA3" s="119"/>
      <c r="AB3" s="119"/>
      <c r="AC3" s="119"/>
      <c r="AD3" s="119"/>
      <c r="AE3" s="119"/>
      <c r="AF3" s="119"/>
      <c r="AG3" s="119"/>
      <c r="AH3" s="119"/>
      <c r="AI3" s="119"/>
      <c r="AJ3" s="119"/>
      <c r="AK3"/>
      <c r="AL3"/>
      <c r="AM3"/>
      <c r="AN3"/>
      <c r="AO3"/>
      <c r="AP3"/>
      <c r="AQ3"/>
      <c r="AR3"/>
    </row>
    <row r="4" spans="1:108" ht="39.75" customHeight="1" thickBot="1" x14ac:dyDescent="0.3">
      <c r="C4" s="123" t="s">
        <v>584</v>
      </c>
      <c r="E4" s="111"/>
      <c r="H4" s="9"/>
      <c r="J4" s="111"/>
      <c r="K4" s="111"/>
      <c r="L4" s="111"/>
      <c r="R4" s="121"/>
      <c r="S4" s="115"/>
      <c r="T4" s="115"/>
      <c r="V4" s="34"/>
      <c r="W4" s="122"/>
      <c r="X4" s="122"/>
      <c r="Y4" s="122"/>
      <c r="Z4" s="111"/>
      <c r="AA4" s="119"/>
      <c r="AB4" s="119"/>
      <c r="AC4" s="119"/>
      <c r="AD4" s="119"/>
      <c r="AE4" s="119"/>
      <c r="AF4" s="119"/>
      <c r="AG4" s="119"/>
      <c r="AH4" s="119"/>
      <c r="AI4" s="119"/>
      <c r="AJ4" s="119"/>
      <c r="AK4"/>
      <c r="AL4"/>
      <c r="AM4"/>
      <c r="AN4"/>
      <c r="AO4"/>
      <c r="AP4"/>
      <c r="AQ4"/>
      <c r="AR4"/>
    </row>
    <row r="5" spans="1:108" ht="6" customHeight="1" x14ac:dyDescent="0.25">
      <c r="C5" s="124"/>
      <c r="E5" s="111"/>
      <c r="H5" s="9"/>
      <c r="J5" s="111"/>
      <c r="K5" s="111"/>
      <c r="L5" s="111"/>
      <c r="R5" s="149" t="s">
        <v>585</v>
      </c>
      <c r="S5" s="150"/>
      <c r="T5" s="150"/>
      <c r="U5" s="150"/>
      <c r="V5" s="150"/>
      <c r="W5" s="150"/>
      <c r="X5" s="151"/>
      <c r="Y5" s="111"/>
      <c r="Z5" s="158" t="s">
        <v>586</v>
      </c>
      <c r="AA5" s="159"/>
      <c r="AB5" s="159"/>
      <c r="AC5" s="159"/>
      <c r="AD5" s="159"/>
      <c r="AE5" s="159"/>
      <c r="AF5" s="159"/>
      <c r="AG5" s="159"/>
      <c r="AH5" s="159"/>
      <c r="AI5" s="159"/>
      <c r="AJ5" s="160"/>
      <c r="AK5"/>
      <c r="AL5"/>
      <c r="AM5"/>
      <c r="AN5"/>
      <c r="AO5"/>
      <c r="AP5"/>
      <c r="AQ5"/>
      <c r="AR5"/>
    </row>
    <row r="6" spans="1:108" ht="5.45" customHeight="1" thickBot="1" x14ac:dyDescent="0.3">
      <c r="B6" s="125"/>
      <c r="C6" s="125"/>
      <c r="D6" s="125"/>
      <c r="E6" s="125"/>
      <c r="F6" s="125"/>
      <c r="G6" s="125"/>
      <c r="H6" s="125"/>
      <c r="I6" s="125"/>
      <c r="J6" s="125"/>
      <c r="K6" s="125"/>
      <c r="L6" s="126"/>
      <c r="R6" s="152"/>
      <c r="S6" s="153"/>
      <c r="T6" s="153"/>
      <c r="U6" s="153"/>
      <c r="V6" s="153"/>
      <c r="W6" s="153"/>
      <c r="X6" s="154"/>
      <c r="Y6" s="111"/>
      <c r="Z6" s="161"/>
      <c r="AA6" s="162"/>
      <c r="AB6" s="162"/>
      <c r="AC6" s="162"/>
      <c r="AD6" s="162"/>
      <c r="AE6" s="162"/>
      <c r="AF6" s="162"/>
      <c r="AG6" s="162"/>
      <c r="AH6" s="162"/>
      <c r="AI6" s="162"/>
      <c r="AJ6" s="163"/>
      <c r="AK6"/>
      <c r="AL6"/>
      <c r="AM6"/>
      <c r="AN6"/>
      <c r="AO6"/>
      <c r="AP6"/>
      <c r="AQ6"/>
      <c r="AR6"/>
    </row>
    <row r="7" spans="1:108" ht="4.9000000000000004" customHeight="1" x14ac:dyDescent="0.25">
      <c r="A7" s="167" t="s">
        <v>638</v>
      </c>
      <c r="B7" s="167"/>
      <c r="C7" s="167"/>
      <c r="D7" s="167"/>
      <c r="E7" s="167"/>
      <c r="F7" s="167"/>
      <c r="G7" s="167"/>
      <c r="H7" s="127"/>
      <c r="I7" s="125"/>
      <c r="J7" s="168" t="s">
        <v>587</v>
      </c>
      <c r="K7" s="169"/>
      <c r="L7" s="169"/>
      <c r="M7" s="169"/>
      <c r="N7" s="169"/>
      <c r="O7" s="169"/>
      <c r="P7" s="170"/>
      <c r="R7" s="152"/>
      <c r="S7" s="153"/>
      <c r="T7" s="153"/>
      <c r="U7" s="153"/>
      <c r="V7" s="153"/>
      <c r="W7" s="153"/>
      <c r="X7" s="154"/>
      <c r="Y7" s="34"/>
      <c r="Z7" s="161"/>
      <c r="AA7" s="162"/>
      <c r="AB7" s="162"/>
      <c r="AC7" s="162"/>
      <c r="AD7" s="162"/>
      <c r="AE7" s="162"/>
      <c r="AF7" s="162"/>
      <c r="AG7" s="162"/>
      <c r="AH7" s="162"/>
      <c r="AI7" s="162"/>
      <c r="AJ7" s="163"/>
      <c r="AK7"/>
      <c r="AL7"/>
      <c r="AM7"/>
      <c r="AN7"/>
      <c r="AO7"/>
      <c r="AP7"/>
      <c r="AQ7"/>
      <c r="AR7"/>
    </row>
    <row r="8" spans="1:108" ht="15" customHeight="1" x14ac:dyDescent="0.25">
      <c r="A8" s="167"/>
      <c r="B8" s="167"/>
      <c r="C8" s="167"/>
      <c r="D8" s="167"/>
      <c r="E8" s="167"/>
      <c r="F8" s="167"/>
      <c r="G8" s="167"/>
      <c r="H8" s="127"/>
      <c r="I8" s="125"/>
      <c r="J8" s="171"/>
      <c r="K8" s="167"/>
      <c r="L8" s="167"/>
      <c r="M8" s="167"/>
      <c r="N8" s="167"/>
      <c r="O8" s="167"/>
      <c r="P8" s="172"/>
      <c r="R8" s="152"/>
      <c r="S8" s="153"/>
      <c r="T8" s="153"/>
      <c r="U8" s="153"/>
      <c r="V8" s="153"/>
      <c r="W8" s="153"/>
      <c r="X8" s="154"/>
      <c r="Y8" s="34"/>
      <c r="Z8" s="161"/>
      <c r="AA8" s="162"/>
      <c r="AB8" s="162"/>
      <c r="AC8" s="162"/>
      <c r="AD8" s="162"/>
      <c r="AE8" s="162"/>
      <c r="AF8" s="162"/>
      <c r="AG8" s="162"/>
      <c r="AH8" s="162"/>
      <c r="AI8" s="162"/>
      <c r="AJ8" s="163"/>
      <c r="AK8"/>
      <c r="AL8"/>
      <c r="AM8"/>
      <c r="AN8"/>
      <c r="AO8"/>
      <c r="AP8"/>
      <c r="AQ8"/>
      <c r="AR8"/>
    </row>
    <row r="9" spans="1:108" ht="121.15" customHeight="1" thickBot="1" x14ac:dyDescent="0.3">
      <c r="A9" s="167"/>
      <c r="B9" s="167"/>
      <c r="C9" s="167"/>
      <c r="D9" s="167"/>
      <c r="E9" s="167"/>
      <c r="F9" s="167"/>
      <c r="G9" s="167"/>
      <c r="H9" s="127"/>
      <c r="I9" s="125"/>
      <c r="J9" s="173"/>
      <c r="K9" s="174"/>
      <c r="L9" s="174"/>
      <c r="M9" s="174"/>
      <c r="N9" s="174"/>
      <c r="O9" s="174"/>
      <c r="P9" s="175"/>
      <c r="R9" s="155"/>
      <c r="S9" s="156"/>
      <c r="T9" s="156"/>
      <c r="U9" s="156"/>
      <c r="V9" s="156"/>
      <c r="W9" s="156"/>
      <c r="X9" s="157"/>
      <c r="Y9" s="34"/>
      <c r="Z9" s="164"/>
      <c r="AA9" s="165"/>
      <c r="AB9" s="165"/>
      <c r="AC9" s="165"/>
      <c r="AD9" s="165"/>
      <c r="AE9" s="165"/>
      <c r="AF9" s="165"/>
      <c r="AG9" s="165"/>
      <c r="AH9" s="165"/>
      <c r="AI9" s="165"/>
      <c r="AJ9" s="166"/>
      <c r="AK9"/>
      <c r="AL9"/>
      <c r="AM9"/>
      <c r="AN9"/>
      <c r="AO9"/>
      <c r="AP9"/>
      <c r="AQ9"/>
      <c r="AR9"/>
    </row>
    <row r="10" spans="1:108" ht="16.5" customHeight="1" x14ac:dyDescent="0.25">
      <c r="A10" s="176" t="s">
        <v>589</v>
      </c>
      <c r="B10" s="176"/>
      <c r="C10" s="128"/>
      <c r="D10" s="128"/>
      <c r="E10" s="129"/>
      <c r="F10" s="129"/>
      <c r="G10" s="129"/>
      <c r="H10" s="129"/>
      <c r="I10" s="129"/>
      <c r="J10" s="9"/>
      <c r="K10" s="130" t="s">
        <v>588</v>
      </c>
      <c r="L10" s="130"/>
      <c r="M10" s="130"/>
      <c r="N10" s="130"/>
      <c r="O10" s="130"/>
      <c r="P10" s="130"/>
      <c r="Q10" s="130"/>
      <c r="R10" s="130"/>
      <c r="S10" s="130"/>
      <c r="T10" s="130"/>
      <c r="U10" s="130"/>
      <c r="V10" s="130"/>
      <c r="W10" s="130"/>
      <c r="X10" s="130"/>
      <c r="Y10" s="130"/>
      <c r="Z10" s="130"/>
      <c r="AA10" s="130"/>
      <c r="AB10" s="130"/>
      <c r="AC10" s="130"/>
      <c r="AD10" s="130"/>
      <c r="AE10" s="130"/>
      <c r="AF10" s="131"/>
      <c r="AG10" s="130"/>
      <c r="AH10" s="132"/>
      <c r="AI10" s="131"/>
      <c r="AJ10" s="131"/>
    </row>
    <row r="11" spans="1:108" s="10" customFormat="1" ht="79.150000000000006" customHeight="1" x14ac:dyDescent="0.25">
      <c r="A11" s="64" t="s">
        <v>0</v>
      </c>
      <c r="B11" s="65" t="s">
        <v>2</v>
      </c>
      <c r="C11" s="66" t="s">
        <v>10</v>
      </c>
      <c r="D11" s="66" t="s">
        <v>1</v>
      </c>
      <c r="E11" s="67" t="s">
        <v>11</v>
      </c>
      <c r="F11" s="66" t="s">
        <v>12</v>
      </c>
      <c r="G11" s="66" t="s">
        <v>3</v>
      </c>
      <c r="H11" s="67" t="s">
        <v>4</v>
      </c>
      <c r="I11" s="67" t="s">
        <v>13</v>
      </c>
      <c r="J11" s="67" t="s">
        <v>9</v>
      </c>
      <c r="K11" s="67" t="s">
        <v>8</v>
      </c>
      <c r="L11" s="67" t="s">
        <v>7</v>
      </c>
      <c r="M11" s="67" t="s">
        <v>22</v>
      </c>
      <c r="N11" s="67" t="s">
        <v>14</v>
      </c>
      <c r="O11" s="67" t="s">
        <v>15</v>
      </c>
      <c r="P11" s="67" t="s">
        <v>5</v>
      </c>
      <c r="Q11" s="67" t="s">
        <v>271</v>
      </c>
      <c r="R11" s="108" t="s">
        <v>6</v>
      </c>
      <c r="S11" s="64" t="s">
        <v>315</v>
      </c>
      <c r="T11" s="109" t="s">
        <v>316</v>
      </c>
      <c r="U11" s="65" t="s">
        <v>286</v>
      </c>
      <c r="V11" s="68" t="s">
        <v>17</v>
      </c>
      <c r="W11" s="69" t="s">
        <v>16</v>
      </c>
      <c r="X11" s="70" t="s">
        <v>56</v>
      </c>
      <c r="Y11" s="70" t="s">
        <v>25</v>
      </c>
      <c r="Z11" s="70" t="s">
        <v>26</v>
      </c>
      <c r="AA11" s="70" t="s">
        <v>27</v>
      </c>
      <c r="AB11" s="70" t="s">
        <v>28</v>
      </c>
      <c r="AC11" s="70" t="s">
        <v>29</v>
      </c>
      <c r="AD11" s="70" t="s">
        <v>486</v>
      </c>
      <c r="AE11" s="70" t="s">
        <v>488</v>
      </c>
      <c r="AF11" s="70" t="s">
        <v>489</v>
      </c>
      <c r="AG11" s="71" t="s">
        <v>490</v>
      </c>
      <c r="AH11" s="137" t="s">
        <v>478</v>
      </c>
      <c r="AI11" s="72" t="s">
        <v>561</v>
      </c>
      <c r="AJ11" s="72" t="s">
        <v>562</v>
      </c>
      <c r="AK11"/>
      <c r="AL11"/>
      <c r="AM11"/>
      <c r="AN11"/>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row>
    <row r="12" spans="1:108" s="10" customFormat="1" ht="12.75" customHeight="1" x14ac:dyDescent="0.2">
      <c r="A12" s="21" t="s">
        <v>19</v>
      </c>
      <c r="B12" s="6"/>
      <c r="C12" s="13"/>
      <c r="D12" s="6"/>
      <c r="E12" s="5"/>
      <c r="F12" s="6"/>
      <c r="G12" s="7"/>
      <c r="H12" s="5"/>
      <c r="I12" s="5"/>
      <c r="J12" s="5"/>
      <c r="K12" s="5"/>
      <c r="L12" s="5"/>
      <c r="M12" s="5"/>
      <c r="N12" s="5"/>
      <c r="O12" s="5"/>
      <c r="P12" s="5"/>
      <c r="Q12" s="5"/>
      <c r="R12" s="16"/>
      <c r="S12" s="16"/>
      <c r="T12" s="16"/>
      <c r="U12" s="6"/>
      <c r="V12" s="8"/>
      <c r="W12" s="63"/>
      <c r="X12" s="63"/>
      <c r="Y12" s="63"/>
      <c r="Z12" s="63"/>
      <c r="AA12" s="63"/>
      <c r="AB12" s="63"/>
      <c r="AC12" s="63"/>
      <c r="AD12" s="63"/>
      <c r="AE12" s="63"/>
      <c r="AF12" s="47"/>
      <c r="AG12" s="47"/>
      <c r="AH12" s="101"/>
      <c r="AI12" s="47"/>
      <c r="AJ12" s="47"/>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row>
    <row r="13" spans="1:108" s="31" customFormat="1" x14ac:dyDescent="0.2">
      <c r="A13" s="24">
        <v>19204</v>
      </c>
      <c r="B13" s="31" t="s">
        <v>76</v>
      </c>
      <c r="C13" s="31" t="s">
        <v>301</v>
      </c>
      <c r="D13" s="32" t="s">
        <v>77</v>
      </c>
      <c r="E13" s="30"/>
      <c r="F13" s="30">
        <v>78390</v>
      </c>
      <c r="G13" s="31" t="s">
        <v>78</v>
      </c>
      <c r="H13" s="30">
        <v>10</v>
      </c>
      <c r="I13" s="31" t="s">
        <v>59</v>
      </c>
      <c r="J13" s="30" t="s">
        <v>60</v>
      </c>
      <c r="K13" s="30"/>
      <c r="L13" s="30"/>
      <c r="M13" s="31" t="s">
        <v>269</v>
      </c>
      <c r="N13" s="31">
        <v>72</v>
      </c>
      <c r="O13" s="31">
        <v>0</v>
      </c>
      <c r="P13" s="31">
        <v>72</v>
      </c>
      <c r="Q13" s="31" t="s">
        <v>64</v>
      </c>
      <c r="R13" s="33">
        <v>1090000</v>
      </c>
      <c r="S13" s="30"/>
      <c r="T13" s="30"/>
      <c r="U13" s="31" t="s">
        <v>302</v>
      </c>
      <c r="V13" s="31">
        <v>48409010800</v>
      </c>
      <c r="W13" s="30">
        <v>116</v>
      </c>
      <c r="X13" s="63">
        <v>5</v>
      </c>
      <c r="Y13" s="63">
        <v>17</v>
      </c>
      <c r="Z13" s="63">
        <v>4</v>
      </c>
      <c r="AA13" s="63">
        <v>8</v>
      </c>
      <c r="AB13" s="63">
        <v>4</v>
      </c>
      <c r="AC13" s="63">
        <v>7</v>
      </c>
      <c r="AD13" s="63">
        <f t="shared" ref="AD13:AD22" si="0">SUM(W13:AC13)</f>
        <v>161</v>
      </c>
      <c r="AE13" s="113"/>
      <c r="AF13" s="98"/>
      <c r="AG13" s="113"/>
      <c r="AH13" s="100" t="s">
        <v>635</v>
      </c>
      <c r="AI13" s="47" t="s">
        <v>564</v>
      </c>
      <c r="AJ13" s="47" t="s">
        <v>563</v>
      </c>
    </row>
    <row r="14" spans="1:108" s="31" customFormat="1" x14ac:dyDescent="0.2">
      <c r="A14" s="24">
        <v>19077</v>
      </c>
      <c r="B14" s="31" t="s">
        <v>303</v>
      </c>
      <c r="C14" s="31" t="s">
        <v>304</v>
      </c>
      <c r="D14" s="32" t="s">
        <v>69</v>
      </c>
      <c r="E14" s="30"/>
      <c r="F14" s="30">
        <v>77087</v>
      </c>
      <c r="G14" s="31" t="s">
        <v>70</v>
      </c>
      <c r="H14" s="30">
        <v>6</v>
      </c>
      <c r="I14" s="31" t="s">
        <v>68</v>
      </c>
      <c r="J14" s="30" t="s">
        <v>60</v>
      </c>
      <c r="K14" s="30"/>
      <c r="L14" s="30" t="s">
        <v>60</v>
      </c>
      <c r="M14" s="31" t="s">
        <v>269</v>
      </c>
      <c r="N14" s="31">
        <v>200</v>
      </c>
      <c r="O14" s="31">
        <v>0</v>
      </c>
      <c r="P14" s="31">
        <v>200</v>
      </c>
      <c r="Q14" s="31" t="s">
        <v>61</v>
      </c>
      <c r="R14" s="33">
        <v>1941000</v>
      </c>
      <c r="S14" s="30"/>
      <c r="T14" s="30" t="s">
        <v>60</v>
      </c>
      <c r="U14" s="31" t="s">
        <v>305</v>
      </c>
      <c r="V14" s="31">
        <v>48201332600</v>
      </c>
      <c r="W14" s="30">
        <v>113</v>
      </c>
      <c r="X14" s="63">
        <v>5</v>
      </c>
      <c r="Y14" s="63">
        <v>17</v>
      </c>
      <c r="Z14" s="63">
        <v>4</v>
      </c>
      <c r="AA14" s="63">
        <v>8</v>
      </c>
      <c r="AB14" s="63">
        <v>4</v>
      </c>
      <c r="AC14" s="63">
        <v>7</v>
      </c>
      <c r="AD14" s="63">
        <f t="shared" si="0"/>
        <v>158</v>
      </c>
      <c r="AE14" s="97"/>
      <c r="AF14" s="98"/>
      <c r="AG14" s="98"/>
      <c r="AH14" s="100" t="s">
        <v>635</v>
      </c>
      <c r="AI14" s="47" t="s">
        <v>564</v>
      </c>
      <c r="AJ14" s="47" t="s">
        <v>564</v>
      </c>
    </row>
    <row r="15" spans="1:108" s="31" customFormat="1" x14ac:dyDescent="0.2">
      <c r="A15" s="24">
        <v>19024</v>
      </c>
      <c r="B15" s="31" t="s">
        <v>57</v>
      </c>
      <c r="C15" s="31" t="s">
        <v>308</v>
      </c>
      <c r="D15" s="32" t="s">
        <v>58</v>
      </c>
      <c r="E15" s="30"/>
      <c r="F15" s="30">
        <v>77488</v>
      </c>
      <c r="G15" s="31" t="s">
        <v>58</v>
      </c>
      <c r="H15" s="30">
        <v>3</v>
      </c>
      <c r="I15" s="31" t="s">
        <v>59</v>
      </c>
      <c r="J15" s="30" t="s">
        <v>60</v>
      </c>
      <c r="K15" s="30"/>
      <c r="L15" s="30"/>
      <c r="M15" s="31" t="s">
        <v>269</v>
      </c>
      <c r="N15" s="31">
        <v>39</v>
      </c>
      <c r="O15" s="31">
        <v>1</v>
      </c>
      <c r="P15" s="31">
        <v>40</v>
      </c>
      <c r="Q15" s="31" t="s">
        <v>61</v>
      </c>
      <c r="R15" s="33">
        <v>409738</v>
      </c>
      <c r="S15" s="30"/>
      <c r="T15" s="30"/>
      <c r="U15" s="31" t="s">
        <v>292</v>
      </c>
      <c r="V15" s="31">
        <v>48481740500</v>
      </c>
      <c r="W15" s="30">
        <v>111</v>
      </c>
      <c r="X15" s="63">
        <v>5</v>
      </c>
      <c r="Y15" s="63">
        <v>17</v>
      </c>
      <c r="Z15" s="63">
        <v>8</v>
      </c>
      <c r="AA15" s="63">
        <v>8</v>
      </c>
      <c r="AB15" s="63">
        <v>0</v>
      </c>
      <c r="AC15" s="63">
        <v>7</v>
      </c>
      <c r="AD15" s="63">
        <f t="shared" si="0"/>
        <v>156</v>
      </c>
      <c r="AE15" s="97"/>
      <c r="AF15" s="98"/>
      <c r="AG15" s="98"/>
      <c r="AH15" s="100" t="s">
        <v>635</v>
      </c>
      <c r="AI15" s="47" t="s">
        <v>564</v>
      </c>
      <c r="AJ15" s="47" t="s">
        <v>564</v>
      </c>
    </row>
    <row r="16" spans="1:108" s="31" customFormat="1" x14ac:dyDescent="0.2">
      <c r="A16" s="24">
        <v>19051</v>
      </c>
      <c r="B16" s="31" t="s">
        <v>65</v>
      </c>
      <c r="C16" s="31" t="s">
        <v>311</v>
      </c>
      <c r="D16" s="32" t="s">
        <v>66</v>
      </c>
      <c r="E16" s="30"/>
      <c r="F16" s="30">
        <v>78405</v>
      </c>
      <c r="G16" s="31" t="s">
        <v>67</v>
      </c>
      <c r="H16" s="30">
        <v>10</v>
      </c>
      <c r="I16" s="31" t="s">
        <v>68</v>
      </c>
      <c r="J16" s="30" t="s">
        <v>60</v>
      </c>
      <c r="K16" s="30"/>
      <c r="L16" s="30" t="s">
        <v>60</v>
      </c>
      <c r="M16" s="31" t="s">
        <v>270</v>
      </c>
      <c r="N16" s="31">
        <v>99</v>
      </c>
      <c r="O16" s="31">
        <v>0</v>
      </c>
      <c r="P16" s="31">
        <v>99</v>
      </c>
      <c r="Q16" s="31" t="s">
        <v>64</v>
      </c>
      <c r="R16" s="33">
        <v>1600000</v>
      </c>
      <c r="S16" s="30" t="s">
        <v>60</v>
      </c>
      <c r="T16" s="30" t="s">
        <v>60</v>
      </c>
      <c r="U16" s="31" t="s">
        <v>312</v>
      </c>
      <c r="V16" s="31">
        <v>48355000800</v>
      </c>
      <c r="W16" s="30">
        <v>110</v>
      </c>
      <c r="X16" s="63">
        <v>5</v>
      </c>
      <c r="Y16" s="63">
        <v>17</v>
      </c>
      <c r="Z16" s="63">
        <v>8</v>
      </c>
      <c r="AA16" s="63">
        <v>8</v>
      </c>
      <c r="AB16" s="63">
        <v>0</v>
      </c>
      <c r="AC16" s="63">
        <v>7</v>
      </c>
      <c r="AD16" s="63">
        <f t="shared" si="0"/>
        <v>155</v>
      </c>
      <c r="AE16" s="97"/>
      <c r="AF16" s="98"/>
      <c r="AG16" s="98"/>
      <c r="AH16" s="100" t="s">
        <v>635</v>
      </c>
      <c r="AI16" s="47" t="s">
        <v>564</v>
      </c>
      <c r="AJ16" s="47" t="s">
        <v>564</v>
      </c>
    </row>
    <row r="17" spans="1:36" s="31" customFormat="1" x14ac:dyDescent="0.2">
      <c r="A17" s="24">
        <v>19086</v>
      </c>
      <c r="B17" s="31" t="s">
        <v>290</v>
      </c>
      <c r="C17" s="31" t="s">
        <v>291</v>
      </c>
      <c r="D17" s="32" t="s">
        <v>71</v>
      </c>
      <c r="E17" s="30"/>
      <c r="F17" s="30">
        <v>78664</v>
      </c>
      <c r="G17" s="31" t="s">
        <v>72</v>
      </c>
      <c r="H17" s="30">
        <v>7</v>
      </c>
      <c r="I17" s="31" t="s">
        <v>68</v>
      </c>
      <c r="J17" s="30" t="s">
        <v>60</v>
      </c>
      <c r="K17" s="30"/>
      <c r="L17" s="30"/>
      <c r="M17" s="31" t="s">
        <v>269</v>
      </c>
      <c r="N17" s="31">
        <v>68</v>
      </c>
      <c r="O17" s="31">
        <v>0</v>
      </c>
      <c r="P17" s="31">
        <v>68</v>
      </c>
      <c r="Q17" s="31" t="s">
        <v>61</v>
      </c>
      <c r="R17" s="33">
        <v>659669</v>
      </c>
      <c r="S17" s="30"/>
      <c r="T17" s="30"/>
      <c r="U17" s="31" t="s">
        <v>292</v>
      </c>
      <c r="V17" s="31">
        <v>48491020704</v>
      </c>
      <c r="W17" s="30">
        <v>120</v>
      </c>
      <c r="X17" s="63">
        <v>0</v>
      </c>
      <c r="Y17" s="63">
        <v>17</v>
      </c>
      <c r="Z17" s="63">
        <v>8</v>
      </c>
      <c r="AA17" s="63">
        <v>8</v>
      </c>
      <c r="AB17" s="63">
        <v>0</v>
      </c>
      <c r="AC17" s="63">
        <v>0</v>
      </c>
      <c r="AD17" s="63">
        <f>SUM(W17:AC17)</f>
        <v>153</v>
      </c>
      <c r="AE17" s="97"/>
      <c r="AF17" s="98"/>
      <c r="AG17" s="98"/>
      <c r="AH17" s="100" t="s">
        <v>635</v>
      </c>
      <c r="AI17" s="50" t="s">
        <v>564</v>
      </c>
      <c r="AJ17" s="50" t="s">
        <v>564</v>
      </c>
    </row>
    <row r="18" spans="1:36" s="31" customFormat="1" x14ac:dyDescent="0.2">
      <c r="A18" s="24">
        <v>19159</v>
      </c>
      <c r="B18" s="31" t="s">
        <v>306</v>
      </c>
      <c r="C18" s="31" t="s">
        <v>307</v>
      </c>
      <c r="D18" s="32" t="s">
        <v>73</v>
      </c>
      <c r="E18" s="30"/>
      <c r="F18" s="30">
        <v>79088</v>
      </c>
      <c r="G18" s="31" t="s">
        <v>74</v>
      </c>
      <c r="H18" s="30">
        <v>1</v>
      </c>
      <c r="I18" s="31" t="s">
        <v>59</v>
      </c>
      <c r="J18" s="30" t="s">
        <v>60</v>
      </c>
      <c r="K18" s="30"/>
      <c r="L18" s="30"/>
      <c r="M18" s="31" t="s">
        <v>269</v>
      </c>
      <c r="N18" s="31">
        <v>49</v>
      </c>
      <c r="O18" s="31">
        <v>1</v>
      </c>
      <c r="P18" s="31">
        <v>50</v>
      </c>
      <c r="Q18" s="31" t="s">
        <v>61</v>
      </c>
      <c r="R18" s="33">
        <v>610398.27</v>
      </c>
      <c r="S18" s="30"/>
      <c r="T18" s="30" t="s">
        <v>60</v>
      </c>
      <c r="U18" s="31" t="s">
        <v>292</v>
      </c>
      <c r="V18" s="31">
        <v>48437950300</v>
      </c>
      <c r="W18" s="30">
        <v>112</v>
      </c>
      <c r="X18" s="63">
        <v>0</v>
      </c>
      <c r="Y18" s="63">
        <v>17</v>
      </c>
      <c r="Z18" s="63">
        <v>8</v>
      </c>
      <c r="AA18" s="63">
        <v>8</v>
      </c>
      <c r="AB18" s="63">
        <v>0</v>
      </c>
      <c r="AC18" s="63">
        <v>7</v>
      </c>
      <c r="AD18" s="63">
        <f t="shared" si="0"/>
        <v>152</v>
      </c>
      <c r="AE18" s="97"/>
      <c r="AF18" s="98"/>
      <c r="AG18" s="98"/>
      <c r="AH18" s="100" t="s">
        <v>635</v>
      </c>
      <c r="AI18" s="47" t="s">
        <v>564</v>
      </c>
      <c r="AJ18" s="47" t="s">
        <v>564</v>
      </c>
    </row>
    <row r="19" spans="1:36" s="31" customFormat="1" x14ac:dyDescent="0.2">
      <c r="A19" s="24">
        <v>19087</v>
      </c>
      <c r="B19" s="31" t="s">
        <v>86</v>
      </c>
      <c r="C19" s="31" t="s">
        <v>87</v>
      </c>
      <c r="D19" s="32" t="s">
        <v>88</v>
      </c>
      <c r="E19" s="30"/>
      <c r="F19" s="30">
        <v>76950</v>
      </c>
      <c r="G19" s="31" t="s">
        <v>89</v>
      </c>
      <c r="H19" s="30">
        <v>12</v>
      </c>
      <c r="I19" s="31" t="s">
        <v>59</v>
      </c>
      <c r="J19" s="30"/>
      <c r="K19" s="30" t="s">
        <v>60</v>
      </c>
      <c r="L19" s="30"/>
      <c r="M19" s="31" t="s">
        <v>269</v>
      </c>
      <c r="N19" s="31">
        <v>32</v>
      </c>
      <c r="O19" s="31">
        <v>0</v>
      </c>
      <c r="P19" s="31">
        <v>32</v>
      </c>
      <c r="Q19" s="31" t="s">
        <v>61</v>
      </c>
      <c r="R19" s="33">
        <v>330015</v>
      </c>
      <c r="S19" s="30"/>
      <c r="T19" s="30" t="s">
        <v>60</v>
      </c>
      <c r="U19" s="31" t="s">
        <v>300</v>
      </c>
      <c r="V19" s="31">
        <v>48435950300</v>
      </c>
      <c r="W19" s="30">
        <v>112</v>
      </c>
      <c r="X19" s="63">
        <v>0</v>
      </c>
      <c r="Y19" s="63">
        <v>17</v>
      </c>
      <c r="Z19" s="63">
        <v>8</v>
      </c>
      <c r="AA19" s="63">
        <v>8</v>
      </c>
      <c r="AB19" s="63">
        <v>0</v>
      </c>
      <c r="AC19" s="63">
        <v>7</v>
      </c>
      <c r="AD19" s="63">
        <f t="shared" si="0"/>
        <v>152</v>
      </c>
      <c r="AE19" s="113"/>
      <c r="AF19" s="98"/>
      <c r="AG19" s="113"/>
      <c r="AH19" s="100" t="s">
        <v>635</v>
      </c>
      <c r="AI19" s="47" t="s">
        <v>564</v>
      </c>
      <c r="AJ19" s="47" t="s">
        <v>564</v>
      </c>
    </row>
    <row r="20" spans="1:36" s="31" customFormat="1" x14ac:dyDescent="0.2">
      <c r="A20" s="24">
        <v>19112</v>
      </c>
      <c r="B20" s="31" t="s">
        <v>297</v>
      </c>
      <c r="C20" s="31" t="s">
        <v>298</v>
      </c>
      <c r="D20" s="32" t="s">
        <v>299</v>
      </c>
      <c r="E20" s="30"/>
      <c r="F20" s="30">
        <v>78361</v>
      </c>
      <c r="G20" s="31" t="s">
        <v>94</v>
      </c>
      <c r="H20" s="30">
        <v>11</v>
      </c>
      <c r="I20" s="31" t="s">
        <v>59</v>
      </c>
      <c r="J20" s="30"/>
      <c r="K20" s="30" t="s">
        <v>60</v>
      </c>
      <c r="L20" s="30"/>
      <c r="M20" s="31" t="s">
        <v>269</v>
      </c>
      <c r="N20" s="31">
        <v>19</v>
      </c>
      <c r="O20" s="31">
        <v>1</v>
      </c>
      <c r="P20" s="31">
        <v>20</v>
      </c>
      <c r="Q20" s="31" t="s">
        <v>61</v>
      </c>
      <c r="R20" s="33">
        <v>217773</v>
      </c>
      <c r="S20" s="30"/>
      <c r="T20" s="30" t="s">
        <v>60</v>
      </c>
      <c r="U20" s="31" t="s">
        <v>300</v>
      </c>
      <c r="V20" s="31">
        <v>48247950200</v>
      </c>
      <c r="W20" s="30">
        <v>119</v>
      </c>
      <c r="X20" s="63">
        <v>0</v>
      </c>
      <c r="Y20" s="63">
        <v>17</v>
      </c>
      <c r="Z20" s="63">
        <v>8</v>
      </c>
      <c r="AA20" s="63">
        <v>8</v>
      </c>
      <c r="AB20" s="63">
        <v>0</v>
      </c>
      <c r="AC20" s="63">
        <v>0</v>
      </c>
      <c r="AD20" s="63">
        <f>SUM(W20:AC20)</f>
        <v>152</v>
      </c>
      <c r="AE20" s="113"/>
      <c r="AF20" s="98"/>
      <c r="AG20" s="113"/>
      <c r="AH20" s="100" t="s">
        <v>635</v>
      </c>
      <c r="AI20" s="47" t="s">
        <v>564</v>
      </c>
      <c r="AJ20" s="47" t="s">
        <v>564</v>
      </c>
    </row>
    <row r="21" spans="1:36" s="31" customFormat="1" x14ac:dyDescent="0.2">
      <c r="A21" s="57">
        <v>19076</v>
      </c>
      <c r="B21" s="31" t="s">
        <v>556</v>
      </c>
      <c r="C21" s="31" t="s">
        <v>293</v>
      </c>
      <c r="D21" s="32" t="s">
        <v>69</v>
      </c>
      <c r="E21" s="30"/>
      <c r="F21" s="30">
        <v>77025</v>
      </c>
      <c r="G21" s="31" t="s">
        <v>70</v>
      </c>
      <c r="H21" s="30">
        <v>6</v>
      </c>
      <c r="I21" s="31" t="s">
        <v>68</v>
      </c>
      <c r="J21" s="30" t="s">
        <v>60</v>
      </c>
      <c r="K21" s="30"/>
      <c r="L21" s="30"/>
      <c r="M21" s="31" t="s">
        <v>269</v>
      </c>
      <c r="N21" s="31">
        <v>64</v>
      </c>
      <c r="O21" s="31">
        <v>0</v>
      </c>
      <c r="P21" s="31">
        <v>64</v>
      </c>
      <c r="Q21" s="31" t="s">
        <v>64</v>
      </c>
      <c r="R21" s="33">
        <v>778130</v>
      </c>
      <c r="S21" s="30"/>
      <c r="T21" s="30" t="s">
        <v>60</v>
      </c>
      <c r="U21" s="31" t="s">
        <v>294</v>
      </c>
      <c r="V21" s="31">
        <v>48201420200</v>
      </c>
      <c r="W21" s="30">
        <v>113</v>
      </c>
      <c r="X21" s="63">
        <v>5</v>
      </c>
      <c r="Y21" s="63">
        <v>17</v>
      </c>
      <c r="Z21" s="63">
        <v>8</v>
      </c>
      <c r="AA21" s="63">
        <v>8</v>
      </c>
      <c r="AB21" s="63">
        <v>0</v>
      </c>
      <c r="AC21" s="63">
        <v>0</v>
      </c>
      <c r="AD21" s="63">
        <f t="shared" si="0"/>
        <v>151</v>
      </c>
      <c r="AE21" s="113"/>
      <c r="AF21" s="98"/>
      <c r="AG21" s="113"/>
      <c r="AH21" s="100" t="s">
        <v>635</v>
      </c>
      <c r="AI21" s="47" t="s">
        <v>564</v>
      </c>
      <c r="AJ21" s="47" t="s">
        <v>564</v>
      </c>
    </row>
    <row r="22" spans="1:36" s="31" customFormat="1" x14ac:dyDescent="0.2">
      <c r="A22" s="24">
        <v>19058</v>
      </c>
      <c r="B22" s="31" t="s">
        <v>84</v>
      </c>
      <c r="C22" s="31" t="s">
        <v>295</v>
      </c>
      <c r="D22" s="32" t="s">
        <v>85</v>
      </c>
      <c r="E22" s="30" t="s">
        <v>60</v>
      </c>
      <c r="F22" s="30">
        <v>77562</v>
      </c>
      <c r="G22" s="31" t="s">
        <v>70</v>
      </c>
      <c r="H22" s="30">
        <v>6</v>
      </c>
      <c r="I22" s="31" t="s">
        <v>59</v>
      </c>
      <c r="J22" s="30"/>
      <c r="K22" s="30" t="s">
        <v>60</v>
      </c>
      <c r="L22" s="30"/>
      <c r="M22" s="31" t="s">
        <v>269</v>
      </c>
      <c r="N22" s="31">
        <v>126</v>
      </c>
      <c r="O22" s="31">
        <v>1</v>
      </c>
      <c r="P22" s="31">
        <v>127</v>
      </c>
      <c r="Q22" s="31" t="s">
        <v>64</v>
      </c>
      <c r="R22" s="33">
        <v>1195000</v>
      </c>
      <c r="S22" s="30"/>
      <c r="T22" s="30" t="s">
        <v>60</v>
      </c>
      <c r="U22" s="31" t="s">
        <v>296</v>
      </c>
      <c r="V22" s="31">
        <v>48201253000</v>
      </c>
      <c r="W22" s="30">
        <v>117</v>
      </c>
      <c r="X22" s="63">
        <v>5</v>
      </c>
      <c r="Y22" s="63">
        <v>17</v>
      </c>
      <c r="Z22" s="63">
        <v>4</v>
      </c>
      <c r="AA22" s="63">
        <v>8</v>
      </c>
      <c r="AB22" s="63">
        <v>0</v>
      </c>
      <c r="AC22" s="63">
        <v>0</v>
      </c>
      <c r="AD22" s="63">
        <f t="shared" si="0"/>
        <v>151</v>
      </c>
      <c r="AE22" s="113"/>
      <c r="AF22" s="98"/>
      <c r="AG22" s="113"/>
      <c r="AH22" s="100" t="s">
        <v>635</v>
      </c>
      <c r="AI22" s="47" t="s">
        <v>564</v>
      </c>
      <c r="AJ22" s="47" t="s">
        <v>564</v>
      </c>
    </row>
    <row r="23" spans="1:36" s="31" customFormat="1" x14ac:dyDescent="0.2">
      <c r="A23" s="24">
        <v>19111</v>
      </c>
      <c r="B23" s="31" t="s">
        <v>90</v>
      </c>
      <c r="C23" s="31" t="s">
        <v>91</v>
      </c>
      <c r="D23" s="32" t="s">
        <v>92</v>
      </c>
      <c r="E23" s="30"/>
      <c r="F23" s="30">
        <v>79512</v>
      </c>
      <c r="G23" s="31" t="s">
        <v>93</v>
      </c>
      <c r="H23" s="30">
        <v>2</v>
      </c>
      <c r="I23" s="31" t="s">
        <v>59</v>
      </c>
      <c r="J23" s="30"/>
      <c r="K23" s="30" t="s">
        <v>60</v>
      </c>
      <c r="L23" s="30"/>
      <c r="M23" s="31" t="s">
        <v>269</v>
      </c>
      <c r="N23" s="31">
        <v>23</v>
      </c>
      <c r="O23" s="31">
        <v>1</v>
      </c>
      <c r="P23" s="31">
        <v>24</v>
      </c>
      <c r="Q23" s="31" t="s">
        <v>61</v>
      </c>
      <c r="R23" s="33">
        <v>255189</v>
      </c>
      <c r="S23" s="30"/>
      <c r="T23" s="30" t="s">
        <v>60</v>
      </c>
      <c r="U23" s="31" t="s">
        <v>300</v>
      </c>
      <c r="V23" s="31">
        <v>48335950200</v>
      </c>
      <c r="W23" s="30">
        <v>118</v>
      </c>
      <c r="X23" s="63">
        <v>0</v>
      </c>
      <c r="Y23" s="63">
        <v>17</v>
      </c>
      <c r="Z23" s="63">
        <v>8</v>
      </c>
      <c r="AA23" s="63">
        <v>8</v>
      </c>
      <c r="AB23" s="63">
        <v>0</v>
      </c>
      <c r="AC23" s="63">
        <v>0</v>
      </c>
      <c r="AD23" s="63">
        <f>SUM(W23:AC23)</f>
        <v>151</v>
      </c>
      <c r="AE23" s="113"/>
      <c r="AF23" s="98"/>
      <c r="AG23" s="113"/>
      <c r="AH23" s="100" t="s">
        <v>635</v>
      </c>
      <c r="AI23" s="47" t="s">
        <v>564</v>
      </c>
      <c r="AJ23" s="47" t="s">
        <v>564</v>
      </c>
    </row>
    <row r="24" spans="1:36" s="31" customFormat="1" x14ac:dyDescent="0.2">
      <c r="A24" s="24">
        <v>19113</v>
      </c>
      <c r="B24" s="31" t="s">
        <v>95</v>
      </c>
      <c r="C24" s="31" t="s">
        <v>96</v>
      </c>
      <c r="D24" s="32" t="s">
        <v>97</v>
      </c>
      <c r="E24" s="30"/>
      <c r="F24" s="30">
        <v>77351</v>
      </c>
      <c r="G24" s="31" t="s">
        <v>98</v>
      </c>
      <c r="H24" s="30">
        <v>5</v>
      </c>
      <c r="I24" s="31" t="s">
        <v>59</v>
      </c>
      <c r="J24" s="30"/>
      <c r="K24" s="30" t="s">
        <v>60</v>
      </c>
      <c r="L24" s="30"/>
      <c r="M24" s="31" t="s">
        <v>269</v>
      </c>
      <c r="N24" s="31">
        <v>35</v>
      </c>
      <c r="O24" s="31">
        <v>1</v>
      </c>
      <c r="P24" s="31">
        <v>36</v>
      </c>
      <c r="Q24" s="31" t="s">
        <v>61</v>
      </c>
      <c r="R24" s="33">
        <v>340542</v>
      </c>
      <c r="S24" s="30"/>
      <c r="T24" s="30" t="s">
        <v>60</v>
      </c>
      <c r="U24" s="31" t="s">
        <v>300</v>
      </c>
      <c r="V24" s="31">
        <v>48373210500</v>
      </c>
      <c r="W24" s="30">
        <v>118</v>
      </c>
      <c r="X24" s="63">
        <v>0</v>
      </c>
      <c r="Y24" s="63">
        <v>17</v>
      </c>
      <c r="Z24" s="63">
        <v>8</v>
      </c>
      <c r="AA24" s="63">
        <v>8</v>
      </c>
      <c r="AB24" s="63">
        <v>0</v>
      </c>
      <c r="AC24" s="63">
        <v>0</v>
      </c>
      <c r="AD24" s="63">
        <f>SUM(W24:AC24)</f>
        <v>151</v>
      </c>
      <c r="AE24" s="113"/>
      <c r="AF24" s="98"/>
      <c r="AG24" s="113"/>
      <c r="AH24" s="100" t="s">
        <v>635</v>
      </c>
      <c r="AI24" s="47" t="s">
        <v>564</v>
      </c>
      <c r="AJ24" s="47" t="s">
        <v>564</v>
      </c>
    </row>
    <row r="25" spans="1:36" s="31" customFormat="1" x14ac:dyDescent="0.2">
      <c r="A25" s="24">
        <v>19356</v>
      </c>
      <c r="B25" s="31" t="s">
        <v>99</v>
      </c>
      <c r="C25" s="31" t="s">
        <v>309</v>
      </c>
      <c r="D25" s="32" t="s">
        <v>100</v>
      </c>
      <c r="E25" s="30"/>
      <c r="F25" s="30">
        <v>78016</v>
      </c>
      <c r="G25" s="31" t="s">
        <v>101</v>
      </c>
      <c r="H25" s="30">
        <v>9</v>
      </c>
      <c r="I25" s="31" t="s">
        <v>59</v>
      </c>
      <c r="J25" s="30"/>
      <c r="K25" s="30" t="s">
        <v>60</v>
      </c>
      <c r="L25" s="30"/>
      <c r="M25" s="31" t="s">
        <v>269</v>
      </c>
      <c r="N25" s="31">
        <v>68</v>
      </c>
      <c r="O25" s="31">
        <v>0</v>
      </c>
      <c r="P25" s="31">
        <v>68</v>
      </c>
      <c r="Q25" s="31" t="s">
        <v>61</v>
      </c>
      <c r="R25" s="33">
        <v>716238</v>
      </c>
      <c r="S25" s="30"/>
      <c r="T25" s="30" t="s">
        <v>60</v>
      </c>
      <c r="U25" s="31" t="s">
        <v>310</v>
      </c>
      <c r="V25" s="31">
        <v>48325000800</v>
      </c>
      <c r="W25" s="30">
        <v>111</v>
      </c>
      <c r="X25" s="63">
        <v>0</v>
      </c>
      <c r="Y25" s="63">
        <v>17</v>
      </c>
      <c r="Z25" s="63">
        <v>4</v>
      </c>
      <c r="AA25" s="63">
        <v>8</v>
      </c>
      <c r="AB25" s="63">
        <v>2</v>
      </c>
      <c r="AC25" s="63">
        <v>7</v>
      </c>
      <c r="AD25" s="63">
        <f>SUM(W25:AC25)</f>
        <v>149</v>
      </c>
      <c r="AE25" s="97"/>
      <c r="AF25" s="98"/>
      <c r="AG25" s="98"/>
      <c r="AH25" s="100" t="s">
        <v>635</v>
      </c>
      <c r="AI25" s="47" t="s">
        <v>564</v>
      </c>
      <c r="AJ25" s="47" t="s">
        <v>564</v>
      </c>
    </row>
    <row r="26" spans="1:36" s="31" customFormat="1" x14ac:dyDescent="0.2">
      <c r="A26" s="29"/>
      <c r="B26" s="28"/>
      <c r="C26" s="31" t="s">
        <v>480</v>
      </c>
      <c r="D26" s="32" t="s">
        <v>481</v>
      </c>
      <c r="E26" s="30"/>
      <c r="F26" s="30">
        <v>78061</v>
      </c>
      <c r="G26" s="31" t="s">
        <v>482</v>
      </c>
      <c r="H26" s="30">
        <v>9</v>
      </c>
      <c r="I26" s="31" t="s">
        <v>59</v>
      </c>
      <c r="J26" s="30"/>
      <c r="K26" s="30"/>
      <c r="L26" s="30"/>
      <c r="M26" s="28"/>
      <c r="N26" s="28"/>
      <c r="O26" s="28"/>
      <c r="P26" s="28"/>
      <c r="Q26" s="28"/>
      <c r="R26" s="95"/>
      <c r="S26" s="96"/>
      <c r="T26" s="96"/>
      <c r="U26" s="28"/>
      <c r="V26" s="31">
        <v>48163950100</v>
      </c>
      <c r="W26" s="96"/>
      <c r="X26" s="97"/>
      <c r="Y26" s="97"/>
      <c r="Z26" s="97"/>
      <c r="AA26" s="97"/>
      <c r="AB26" s="97"/>
      <c r="AC26" s="97"/>
      <c r="AD26" s="97"/>
      <c r="AE26" s="97"/>
      <c r="AF26" s="98"/>
      <c r="AG26" s="98"/>
      <c r="AH26" s="96"/>
      <c r="AI26" s="98"/>
      <c r="AJ26" s="98"/>
    </row>
    <row r="27" spans="1:36" s="31" customFormat="1" x14ac:dyDescent="0.2">
      <c r="A27" s="24">
        <v>19357</v>
      </c>
      <c r="B27" s="31" t="s">
        <v>102</v>
      </c>
      <c r="C27" s="31" t="s">
        <v>313</v>
      </c>
      <c r="D27" s="32" t="s">
        <v>103</v>
      </c>
      <c r="E27" s="30"/>
      <c r="F27" s="30">
        <v>77445</v>
      </c>
      <c r="G27" s="31" t="s">
        <v>104</v>
      </c>
      <c r="H27" s="30">
        <v>6</v>
      </c>
      <c r="I27" s="31" t="s">
        <v>59</v>
      </c>
      <c r="J27" s="30"/>
      <c r="K27" s="30" t="s">
        <v>60</v>
      </c>
      <c r="L27" s="30"/>
      <c r="M27" s="31" t="s">
        <v>269</v>
      </c>
      <c r="N27" s="31">
        <v>82</v>
      </c>
      <c r="O27" s="31">
        <v>0</v>
      </c>
      <c r="P27" s="31">
        <v>82</v>
      </c>
      <c r="Q27" s="31" t="s">
        <v>61</v>
      </c>
      <c r="R27" s="33">
        <v>839987</v>
      </c>
      <c r="S27" s="30"/>
      <c r="T27" s="30" t="s">
        <v>60</v>
      </c>
      <c r="U27" s="31" t="s">
        <v>314</v>
      </c>
      <c r="V27" s="31">
        <v>48473680500</v>
      </c>
      <c r="W27" s="30">
        <v>108</v>
      </c>
      <c r="X27" s="63">
        <v>0</v>
      </c>
      <c r="Y27" s="63">
        <v>17</v>
      </c>
      <c r="Z27" s="63">
        <v>4</v>
      </c>
      <c r="AA27" s="63">
        <v>8</v>
      </c>
      <c r="AB27" s="63">
        <v>2</v>
      </c>
      <c r="AC27" s="63">
        <v>7</v>
      </c>
      <c r="AD27" s="63">
        <f>SUM(W27:AC27)</f>
        <v>146</v>
      </c>
      <c r="AE27" s="113"/>
      <c r="AF27" s="98"/>
      <c r="AG27" s="113"/>
      <c r="AH27" s="100" t="s">
        <v>635</v>
      </c>
      <c r="AI27" s="47" t="s">
        <v>564</v>
      </c>
      <c r="AJ27" s="47" t="s">
        <v>564</v>
      </c>
    </row>
    <row r="28" spans="1:36" s="31" customFormat="1" x14ac:dyDescent="0.2">
      <c r="A28" s="29"/>
      <c r="B28" s="28"/>
      <c r="C28" s="31" t="s">
        <v>483</v>
      </c>
      <c r="D28" s="32" t="s">
        <v>484</v>
      </c>
      <c r="E28" s="30"/>
      <c r="F28" s="30">
        <v>77480</v>
      </c>
      <c r="G28" s="31" t="s">
        <v>177</v>
      </c>
      <c r="H28" s="30">
        <v>6</v>
      </c>
      <c r="I28" s="31" t="s">
        <v>59</v>
      </c>
      <c r="J28" s="30"/>
      <c r="K28" s="30"/>
      <c r="L28" s="30"/>
      <c r="M28" s="28"/>
      <c r="N28" s="28"/>
      <c r="O28" s="28"/>
      <c r="P28" s="28"/>
      <c r="Q28" s="28"/>
      <c r="R28" s="95"/>
      <c r="S28" s="96"/>
      <c r="T28" s="96"/>
      <c r="U28" s="28"/>
      <c r="V28" s="31">
        <v>48039662800</v>
      </c>
      <c r="W28" s="96"/>
      <c r="X28" s="97"/>
      <c r="Y28" s="97"/>
      <c r="Z28" s="97"/>
      <c r="AA28" s="97"/>
      <c r="AB28" s="97"/>
      <c r="AC28" s="97"/>
      <c r="AD28" s="97"/>
      <c r="AE28" s="97"/>
      <c r="AF28" s="98"/>
      <c r="AG28" s="98"/>
      <c r="AH28" s="96"/>
      <c r="AI28" s="98"/>
      <c r="AJ28" s="98"/>
    </row>
    <row r="29" spans="1:36" s="31" customFormat="1" x14ac:dyDescent="0.2">
      <c r="A29" s="24">
        <v>19208</v>
      </c>
      <c r="B29" s="31" t="s">
        <v>81</v>
      </c>
      <c r="C29" s="31" t="s">
        <v>287</v>
      </c>
      <c r="D29" s="32" t="s">
        <v>82</v>
      </c>
      <c r="E29" s="30"/>
      <c r="F29" s="30">
        <v>78526</v>
      </c>
      <c r="G29" s="31" t="s">
        <v>63</v>
      </c>
      <c r="H29" s="30">
        <v>11</v>
      </c>
      <c r="I29" s="31" t="s">
        <v>68</v>
      </c>
      <c r="J29" s="30" t="s">
        <v>60</v>
      </c>
      <c r="K29" s="30"/>
      <c r="L29" s="30" t="s">
        <v>60</v>
      </c>
      <c r="M29" s="31" t="s">
        <v>268</v>
      </c>
      <c r="N29" s="31">
        <v>48</v>
      </c>
      <c r="O29" s="31">
        <v>0</v>
      </c>
      <c r="P29" s="31">
        <v>48</v>
      </c>
      <c r="Q29" s="31" t="s">
        <v>288</v>
      </c>
      <c r="R29" s="33">
        <v>999461</v>
      </c>
      <c r="S29" s="30"/>
      <c r="T29" s="30" t="s">
        <v>60</v>
      </c>
      <c r="U29" s="31" t="s">
        <v>289</v>
      </c>
      <c r="V29" s="31">
        <v>48061014500</v>
      </c>
      <c r="W29" s="30">
        <v>121</v>
      </c>
      <c r="X29" s="63">
        <v>0</v>
      </c>
      <c r="Y29" s="63">
        <v>17</v>
      </c>
      <c r="Z29" s="63">
        <v>4</v>
      </c>
      <c r="AA29" s="63">
        <v>0</v>
      </c>
      <c r="AB29" s="63">
        <v>4</v>
      </c>
      <c r="AC29" s="63">
        <v>0</v>
      </c>
      <c r="AD29" s="63">
        <f>SUM(W29:AC29)</f>
        <v>146</v>
      </c>
      <c r="AE29" s="97"/>
      <c r="AF29" s="98"/>
      <c r="AG29" s="98"/>
      <c r="AH29" s="100" t="s">
        <v>635</v>
      </c>
      <c r="AI29" s="47" t="s">
        <v>564</v>
      </c>
      <c r="AJ29" s="47" t="s">
        <v>564</v>
      </c>
    </row>
    <row r="30" spans="1:36" s="23" customFormat="1" x14ac:dyDescent="0.2">
      <c r="A30" s="24">
        <v>19229</v>
      </c>
      <c r="B30" s="23" t="s">
        <v>631</v>
      </c>
      <c r="C30" s="23" t="s">
        <v>632</v>
      </c>
      <c r="D30" s="133" t="s">
        <v>633</v>
      </c>
      <c r="E30" s="106"/>
      <c r="F30" s="106">
        <v>79927</v>
      </c>
      <c r="G30" s="23" t="s">
        <v>83</v>
      </c>
      <c r="H30" s="106">
        <v>13</v>
      </c>
      <c r="I30" s="23" t="s">
        <v>59</v>
      </c>
      <c r="J30" s="106"/>
      <c r="K30" s="106" t="s">
        <v>60</v>
      </c>
      <c r="L30" s="106" t="s">
        <v>60</v>
      </c>
      <c r="M30" s="23" t="s">
        <v>268</v>
      </c>
      <c r="N30" s="23">
        <v>40</v>
      </c>
      <c r="O30" s="23">
        <v>0</v>
      </c>
      <c r="P30" s="23">
        <v>40</v>
      </c>
      <c r="Q30" s="23" t="s">
        <v>64</v>
      </c>
      <c r="R30" s="33">
        <v>0</v>
      </c>
      <c r="S30" s="106"/>
      <c r="T30" s="106"/>
      <c r="U30" s="23" t="s">
        <v>634</v>
      </c>
      <c r="V30" s="23">
        <v>48141010408</v>
      </c>
      <c r="X30" s="106"/>
      <c r="Y30" s="62"/>
      <c r="Z30" s="62"/>
      <c r="AA30" s="62"/>
      <c r="AB30" s="62"/>
      <c r="AC30" s="62"/>
      <c r="AD30" s="62"/>
      <c r="AE30" s="178" t="s">
        <v>593</v>
      </c>
      <c r="AF30" s="178"/>
      <c r="AG30" s="178"/>
      <c r="AH30" s="178"/>
      <c r="AI30" s="178"/>
      <c r="AJ30" s="178"/>
    </row>
    <row r="31" spans="1:36" x14ac:dyDescent="0.2">
      <c r="A31" s="17" t="s">
        <v>479</v>
      </c>
      <c r="B31" s="73"/>
      <c r="C31" s="14">
        <v>11996371</v>
      </c>
      <c r="D31" s="74"/>
      <c r="E31" s="75"/>
      <c r="F31" s="74"/>
      <c r="G31" s="74"/>
      <c r="H31" s="75"/>
      <c r="I31" s="74"/>
      <c r="J31" s="75"/>
      <c r="K31" s="12"/>
      <c r="L31" s="75"/>
      <c r="M31" s="74"/>
      <c r="N31" s="74"/>
      <c r="O31" s="74"/>
      <c r="P31" s="74"/>
      <c r="Q31" s="76" t="s">
        <v>20</v>
      </c>
      <c r="R31" s="77">
        <f>SUM(R13:R29)</f>
        <v>11983140.27</v>
      </c>
      <c r="S31" s="78"/>
      <c r="T31" s="78"/>
      <c r="U31" s="79"/>
      <c r="V31" s="74"/>
    </row>
    <row r="32" spans="1:36" x14ac:dyDescent="0.2">
      <c r="A32" s="18"/>
      <c r="B32" s="80" t="s">
        <v>21</v>
      </c>
      <c r="C32" s="14">
        <v>4050076</v>
      </c>
      <c r="D32" s="74"/>
      <c r="E32" s="75"/>
      <c r="F32" s="74"/>
      <c r="G32" s="74"/>
      <c r="H32" s="75"/>
      <c r="I32" s="74"/>
      <c r="J32" s="75"/>
      <c r="K32" s="12"/>
      <c r="L32" s="75"/>
      <c r="M32" s="74"/>
      <c r="N32" s="74"/>
      <c r="O32" s="74"/>
      <c r="P32" s="74"/>
      <c r="Q32" s="74"/>
      <c r="R32" s="81"/>
      <c r="S32" s="82"/>
      <c r="T32" s="82"/>
      <c r="U32" s="79"/>
      <c r="V32" s="74"/>
    </row>
    <row r="33" spans="1:36" ht="8.4499999999999993" customHeight="1" x14ac:dyDescent="0.2">
      <c r="C33" s="59"/>
      <c r="E33" s="63"/>
    </row>
    <row r="34" spans="1:36" x14ac:dyDescent="0.2">
      <c r="A34" s="19" t="s">
        <v>23</v>
      </c>
      <c r="C34" s="59"/>
      <c r="E34" s="63"/>
    </row>
    <row r="35" spans="1:36" s="31" customFormat="1" x14ac:dyDescent="0.2">
      <c r="A35" s="24">
        <v>19235</v>
      </c>
      <c r="B35" s="31" t="s">
        <v>322</v>
      </c>
      <c r="C35" s="31" t="s">
        <v>323</v>
      </c>
      <c r="D35" s="32" t="s">
        <v>109</v>
      </c>
      <c r="E35" s="30" t="s">
        <v>60</v>
      </c>
      <c r="F35" s="30">
        <v>79382</v>
      </c>
      <c r="G35" s="31" t="s">
        <v>75</v>
      </c>
      <c r="H35" s="30">
        <v>1</v>
      </c>
      <c r="I35" s="31" t="s">
        <v>59</v>
      </c>
      <c r="J35" s="30"/>
      <c r="K35" s="30"/>
      <c r="L35" s="30"/>
      <c r="M35" s="31" t="s">
        <v>268</v>
      </c>
      <c r="N35" s="31">
        <v>34</v>
      </c>
      <c r="O35" s="31">
        <v>6</v>
      </c>
      <c r="P35" s="31">
        <v>40</v>
      </c>
      <c r="Q35" s="31" t="s">
        <v>64</v>
      </c>
      <c r="R35" s="33">
        <v>722312</v>
      </c>
      <c r="S35" s="30" t="s">
        <v>60</v>
      </c>
      <c r="T35" s="30"/>
      <c r="U35" s="31" t="s">
        <v>324</v>
      </c>
      <c r="V35" s="31">
        <v>48303010408</v>
      </c>
      <c r="W35" s="30">
        <v>120</v>
      </c>
      <c r="X35" s="63">
        <v>0</v>
      </c>
      <c r="Y35" s="63">
        <v>17</v>
      </c>
      <c r="Z35" s="63">
        <v>4</v>
      </c>
      <c r="AA35" s="63">
        <v>8</v>
      </c>
      <c r="AB35" s="63">
        <v>4</v>
      </c>
      <c r="AC35" s="63">
        <v>0</v>
      </c>
      <c r="AD35" s="63">
        <f>SUM(W35:AC35)</f>
        <v>153</v>
      </c>
      <c r="AE35" s="61">
        <v>4.2000000000000003E-2</v>
      </c>
      <c r="AF35" s="47">
        <v>3044</v>
      </c>
      <c r="AG35" s="47" t="s">
        <v>491</v>
      </c>
      <c r="AH35" s="100" t="s">
        <v>635</v>
      </c>
      <c r="AI35" s="50" t="s">
        <v>564</v>
      </c>
      <c r="AJ35" s="50" t="s">
        <v>563</v>
      </c>
    </row>
    <row r="36" spans="1:36" s="31" customFormat="1" x14ac:dyDescent="0.2">
      <c r="A36" s="24">
        <v>19217</v>
      </c>
      <c r="B36" s="31" t="s">
        <v>106</v>
      </c>
      <c r="C36" s="31" t="s">
        <v>320</v>
      </c>
      <c r="D36" s="32" t="s">
        <v>107</v>
      </c>
      <c r="E36" s="30"/>
      <c r="F36" s="30">
        <v>79029</v>
      </c>
      <c r="G36" s="31" t="s">
        <v>108</v>
      </c>
      <c r="H36" s="30">
        <v>1</v>
      </c>
      <c r="I36" s="31" t="s">
        <v>59</v>
      </c>
      <c r="J36" s="30"/>
      <c r="K36" s="30"/>
      <c r="L36" s="30"/>
      <c r="M36" s="31" t="s">
        <v>268</v>
      </c>
      <c r="N36" s="31">
        <v>41</v>
      </c>
      <c r="O36" s="31">
        <v>7</v>
      </c>
      <c r="P36" s="31">
        <v>48</v>
      </c>
      <c r="Q36" s="31" t="s">
        <v>64</v>
      </c>
      <c r="R36" s="33">
        <v>722000</v>
      </c>
      <c r="S36" s="30"/>
      <c r="T36" s="30"/>
      <c r="U36" s="31" t="s">
        <v>321</v>
      </c>
      <c r="V36" s="31">
        <v>48341950200</v>
      </c>
      <c r="W36" s="30">
        <v>120</v>
      </c>
      <c r="X36" s="63">
        <v>0</v>
      </c>
      <c r="Y36" s="63">
        <v>17</v>
      </c>
      <c r="Z36" s="63">
        <v>4</v>
      </c>
      <c r="AA36" s="63">
        <v>8</v>
      </c>
      <c r="AB36" s="63">
        <v>4</v>
      </c>
      <c r="AC36" s="63">
        <v>0</v>
      </c>
      <c r="AD36" s="63">
        <f>SUM(W36:AC36)</f>
        <v>153</v>
      </c>
      <c r="AE36" s="43">
        <v>0.161</v>
      </c>
      <c r="AF36" s="50" t="s">
        <v>491</v>
      </c>
      <c r="AG36" s="50" t="s">
        <v>491</v>
      </c>
      <c r="AH36" s="100"/>
      <c r="AI36" s="50" t="s">
        <v>563</v>
      </c>
      <c r="AJ36" s="50"/>
    </row>
    <row r="37" spans="1:36" s="31" customFormat="1" x14ac:dyDescent="0.2">
      <c r="A37" s="24">
        <v>19156</v>
      </c>
      <c r="B37" s="31" t="s">
        <v>317</v>
      </c>
      <c r="C37" s="31" t="s">
        <v>318</v>
      </c>
      <c r="D37" s="32" t="s">
        <v>110</v>
      </c>
      <c r="E37" s="30"/>
      <c r="F37" s="30">
        <v>79045</v>
      </c>
      <c r="G37" s="31" t="s">
        <v>105</v>
      </c>
      <c r="H37" s="30">
        <v>1</v>
      </c>
      <c r="I37" s="31" t="s">
        <v>59</v>
      </c>
      <c r="J37" s="30"/>
      <c r="K37" s="30"/>
      <c r="L37" s="30" t="s">
        <v>60</v>
      </c>
      <c r="M37" s="31" t="s">
        <v>268</v>
      </c>
      <c r="N37" s="31">
        <v>48</v>
      </c>
      <c r="O37" s="31">
        <v>0</v>
      </c>
      <c r="P37" s="31">
        <v>48</v>
      </c>
      <c r="Q37" s="31" t="s">
        <v>64</v>
      </c>
      <c r="R37" s="33">
        <v>720000</v>
      </c>
      <c r="S37" s="30"/>
      <c r="T37" s="30" t="s">
        <v>60</v>
      </c>
      <c r="U37" s="31" t="s">
        <v>319</v>
      </c>
      <c r="V37" s="31">
        <v>48117950600</v>
      </c>
      <c r="W37" s="30">
        <v>120</v>
      </c>
      <c r="X37" s="63">
        <v>0</v>
      </c>
      <c r="Y37" s="63">
        <v>17</v>
      </c>
      <c r="Z37" s="63">
        <v>4</v>
      </c>
      <c r="AA37" s="63">
        <v>8</v>
      </c>
      <c r="AB37" s="63">
        <v>4</v>
      </c>
      <c r="AC37" s="63">
        <v>0</v>
      </c>
      <c r="AD37" s="63">
        <f>SUM(W37:AC37)</f>
        <v>153</v>
      </c>
      <c r="AE37" s="143" t="s">
        <v>593</v>
      </c>
      <c r="AF37" s="143"/>
      <c r="AG37" s="143"/>
      <c r="AH37" s="143"/>
      <c r="AI37" s="143"/>
      <c r="AJ37" s="143"/>
    </row>
    <row r="38" spans="1:36" x14ac:dyDescent="0.2">
      <c r="A38" s="17" t="s">
        <v>24</v>
      </c>
      <c r="B38" s="73"/>
      <c r="C38" s="14">
        <v>735665.74</v>
      </c>
      <c r="D38" s="74"/>
      <c r="E38" s="75"/>
      <c r="F38" s="74"/>
      <c r="G38" s="74"/>
      <c r="H38" s="75"/>
      <c r="I38" s="85"/>
      <c r="J38" s="75"/>
      <c r="K38" s="75"/>
      <c r="L38" s="75"/>
      <c r="M38" s="74"/>
      <c r="N38" s="74"/>
      <c r="O38" s="74"/>
      <c r="P38" s="74"/>
      <c r="Q38" s="76" t="s">
        <v>20</v>
      </c>
      <c r="R38" s="77">
        <f>SUM(R35:R37)</f>
        <v>2164312</v>
      </c>
      <c r="S38" s="78"/>
      <c r="T38" s="78"/>
      <c r="U38" s="79"/>
      <c r="V38" s="74"/>
      <c r="W38" s="75"/>
      <c r="X38" s="75"/>
    </row>
    <row r="39" spans="1:36" ht="9" customHeight="1" collapsed="1" x14ac:dyDescent="0.2">
      <c r="C39" s="59"/>
      <c r="E39" s="63"/>
    </row>
    <row r="40" spans="1:36" x14ac:dyDescent="0.2">
      <c r="A40" s="19" t="s">
        <v>30</v>
      </c>
      <c r="C40" s="59"/>
      <c r="E40" s="63"/>
    </row>
    <row r="41" spans="1:36" s="31" customFormat="1" x14ac:dyDescent="0.2">
      <c r="A41" s="24">
        <v>19088</v>
      </c>
      <c r="B41" s="31" t="s">
        <v>114</v>
      </c>
      <c r="C41" s="31" t="s">
        <v>325</v>
      </c>
      <c r="D41" s="32" t="s">
        <v>75</v>
      </c>
      <c r="E41" s="30"/>
      <c r="F41" s="30">
        <v>79401</v>
      </c>
      <c r="G41" s="31" t="s">
        <v>75</v>
      </c>
      <c r="H41" s="30">
        <v>1</v>
      </c>
      <c r="I41" s="31" t="s">
        <v>68</v>
      </c>
      <c r="J41" s="30"/>
      <c r="K41" s="30"/>
      <c r="L41" s="30"/>
      <c r="M41" s="31" t="s">
        <v>326</v>
      </c>
      <c r="N41" s="31">
        <v>75</v>
      </c>
      <c r="O41" s="31">
        <v>14</v>
      </c>
      <c r="P41" s="31">
        <v>89</v>
      </c>
      <c r="Q41" s="31" t="s">
        <v>64</v>
      </c>
      <c r="R41" s="33">
        <v>1256699</v>
      </c>
      <c r="S41" s="30"/>
      <c r="T41" s="30" t="s">
        <v>60</v>
      </c>
      <c r="U41" s="31" t="s">
        <v>327</v>
      </c>
      <c r="V41" s="31">
        <v>48303000700</v>
      </c>
      <c r="W41" s="30">
        <v>119</v>
      </c>
      <c r="X41" s="63">
        <v>0</v>
      </c>
      <c r="Y41" s="63">
        <v>17</v>
      </c>
      <c r="Z41" s="63">
        <v>4</v>
      </c>
      <c r="AA41" s="63">
        <v>8</v>
      </c>
      <c r="AB41" s="63">
        <v>4</v>
      </c>
      <c r="AC41" s="63">
        <v>7</v>
      </c>
      <c r="AD41" s="63">
        <f>SUM(W41:AC41)</f>
        <v>159</v>
      </c>
      <c r="AE41" s="63"/>
      <c r="AF41" s="47"/>
      <c r="AG41" s="47"/>
      <c r="AH41" s="100" t="s">
        <v>635</v>
      </c>
      <c r="AI41" s="47" t="s">
        <v>564</v>
      </c>
      <c r="AJ41" s="47" t="s">
        <v>564</v>
      </c>
    </row>
    <row r="42" spans="1:36" s="31" customFormat="1" x14ac:dyDescent="0.2">
      <c r="A42" s="24">
        <v>19232</v>
      </c>
      <c r="B42" s="31" t="s">
        <v>113</v>
      </c>
      <c r="C42" s="31" t="s">
        <v>329</v>
      </c>
      <c r="D42" s="32" t="s">
        <v>111</v>
      </c>
      <c r="E42" s="30"/>
      <c r="F42" s="30">
        <v>79107</v>
      </c>
      <c r="G42" s="31" t="s">
        <v>112</v>
      </c>
      <c r="H42" s="30">
        <v>1</v>
      </c>
      <c r="I42" s="31" t="s">
        <v>68</v>
      </c>
      <c r="J42" s="30"/>
      <c r="K42" s="30"/>
      <c r="L42" s="30"/>
      <c r="M42" s="31" t="s">
        <v>326</v>
      </c>
      <c r="N42" s="31">
        <v>110</v>
      </c>
      <c r="O42" s="31">
        <v>0</v>
      </c>
      <c r="P42" s="31">
        <v>110</v>
      </c>
      <c r="Q42" s="31" t="s">
        <v>61</v>
      </c>
      <c r="R42" s="33">
        <v>1500000</v>
      </c>
      <c r="S42" s="30"/>
      <c r="T42" s="30"/>
      <c r="U42" s="31" t="s">
        <v>330</v>
      </c>
      <c r="V42" s="31">
        <v>48375014800</v>
      </c>
      <c r="W42" s="30">
        <v>117</v>
      </c>
      <c r="X42" s="63">
        <v>0</v>
      </c>
      <c r="Y42" s="63">
        <v>17</v>
      </c>
      <c r="Z42" s="63">
        <v>8</v>
      </c>
      <c r="AA42" s="63">
        <v>8</v>
      </c>
      <c r="AB42" s="63">
        <v>0</v>
      </c>
      <c r="AC42" s="63">
        <v>7</v>
      </c>
      <c r="AD42" s="63">
        <f>SUM(W42:AC42)</f>
        <v>157</v>
      </c>
      <c r="AE42" s="63"/>
      <c r="AF42" s="47"/>
      <c r="AG42" s="47"/>
      <c r="AH42" s="100"/>
      <c r="AI42" s="47" t="s">
        <v>563</v>
      </c>
      <c r="AJ42" s="47"/>
    </row>
    <row r="43" spans="1:36" x14ac:dyDescent="0.2">
      <c r="A43" s="17" t="s">
        <v>24</v>
      </c>
      <c r="B43" s="73"/>
      <c r="C43" s="14">
        <v>1280847.05</v>
      </c>
      <c r="D43" s="74"/>
      <c r="E43" s="75"/>
      <c r="F43" s="74"/>
      <c r="G43" s="74"/>
      <c r="H43" s="75"/>
      <c r="I43" s="85"/>
      <c r="J43" s="75"/>
      <c r="K43" s="75"/>
      <c r="L43" s="75"/>
      <c r="M43" s="74"/>
      <c r="N43" s="74"/>
      <c r="O43" s="74"/>
      <c r="P43" s="74"/>
      <c r="Q43" s="76" t="s">
        <v>20</v>
      </c>
      <c r="R43" s="77">
        <f>SUM(R41:R42)</f>
        <v>2756699</v>
      </c>
      <c r="S43" s="78"/>
      <c r="T43" s="78"/>
      <c r="U43" s="79"/>
      <c r="V43" s="74"/>
      <c r="W43" s="75"/>
      <c r="X43" s="75"/>
    </row>
    <row r="44" spans="1:36" ht="5.45" customHeight="1" collapsed="1" x14ac:dyDescent="0.2">
      <c r="C44" s="59"/>
      <c r="E44" s="63"/>
    </row>
    <row r="45" spans="1:36" x14ac:dyDescent="0.2">
      <c r="A45" s="20" t="s">
        <v>31</v>
      </c>
      <c r="C45" s="59"/>
      <c r="E45" s="63"/>
    </row>
    <row r="46" spans="1:36" s="31" customFormat="1" x14ac:dyDescent="0.2">
      <c r="A46" s="24">
        <v>19368</v>
      </c>
      <c r="B46" s="31" t="s">
        <v>590</v>
      </c>
      <c r="C46" s="9" t="s">
        <v>590</v>
      </c>
      <c r="D46" s="32" t="s">
        <v>591</v>
      </c>
      <c r="E46" s="112"/>
      <c r="F46" s="112">
        <v>79556</v>
      </c>
      <c r="G46" s="31" t="s">
        <v>592</v>
      </c>
      <c r="H46" s="112">
        <v>2</v>
      </c>
      <c r="I46" s="31" t="s">
        <v>59</v>
      </c>
      <c r="J46" s="112"/>
      <c r="K46" s="112"/>
      <c r="L46" s="112"/>
      <c r="M46" s="31" t="s">
        <v>268</v>
      </c>
      <c r="N46" s="31">
        <v>43</v>
      </c>
      <c r="O46" s="31">
        <v>5</v>
      </c>
      <c r="P46" s="31">
        <v>48</v>
      </c>
      <c r="Q46" s="31" t="s">
        <v>64</v>
      </c>
      <c r="R46" s="33">
        <v>0</v>
      </c>
      <c r="S46" s="112"/>
      <c r="T46" s="112"/>
      <c r="U46" s="31" t="s">
        <v>331</v>
      </c>
      <c r="V46" s="31">
        <v>48353950400</v>
      </c>
      <c r="W46" s="112"/>
      <c r="X46" s="112"/>
      <c r="Y46" s="112"/>
      <c r="Z46" s="112"/>
      <c r="AA46" s="112"/>
      <c r="AB46" s="112"/>
      <c r="AC46" s="112"/>
      <c r="AD46" s="111"/>
      <c r="AE46" s="146" t="s">
        <v>593</v>
      </c>
      <c r="AF46" s="146"/>
      <c r="AG46" s="146"/>
      <c r="AH46" s="146"/>
      <c r="AI46" s="146"/>
      <c r="AJ46" s="146"/>
    </row>
    <row r="47" spans="1:36" x14ac:dyDescent="0.2">
      <c r="A47" s="17" t="s">
        <v>24</v>
      </c>
      <c r="B47" s="73"/>
      <c r="C47" s="14">
        <v>600000</v>
      </c>
      <c r="D47" s="74"/>
      <c r="E47" s="75"/>
      <c r="F47" s="74"/>
      <c r="G47" s="74"/>
      <c r="H47" s="75"/>
      <c r="I47" s="85"/>
      <c r="J47" s="75"/>
      <c r="K47" s="75"/>
      <c r="L47" s="75"/>
      <c r="M47" s="74"/>
      <c r="N47" s="74"/>
      <c r="O47" s="74"/>
      <c r="P47" s="74"/>
      <c r="Q47" s="76" t="s">
        <v>20</v>
      </c>
      <c r="R47" s="77">
        <f>SUM(R45:R45)</f>
        <v>0</v>
      </c>
      <c r="S47" s="78"/>
      <c r="T47" s="78"/>
      <c r="U47" s="79"/>
      <c r="V47" s="74"/>
      <c r="W47" s="75"/>
      <c r="X47" s="75"/>
    </row>
    <row r="48" spans="1:36" collapsed="1" x14ac:dyDescent="0.2">
      <c r="C48" s="59"/>
      <c r="E48" s="63"/>
    </row>
    <row r="49" spans="1:38" x14ac:dyDescent="0.2">
      <c r="A49" s="19" t="s">
        <v>32</v>
      </c>
      <c r="C49" s="59"/>
      <c r="E49" s="63"/>
    </row>
    <row r="50" spans="1:38" s="31" customFormat="1" x14ac:dyDescent="0.2">
      <c r="A50" s="24">
        <v>19216</v>
      </c>
      <c r="B50" s="31" t="s">
        <v>333</v>
      </c>
      <c r="C50" s="31" t="s">
        <v>334</v>
      </c>
      <c r="D50" s="32" t="s">
        <v>116</v>
      </c>
      <c r="E50" s="30"/>
      <c r="F50" s="30">
        <v>79605</v>
      </c>
      <c r="G50" s="31" t="s">
        <v>115</v>
      </c>
      <c r="H50" s="30">
        <v>2</v>
      </c>
      <c r="I50" s="31" t="s">
        <v>68</v>
      </c>
      <c r="J50" s="30"/>
      <c r="K50" s="30"/>
      <c r="L50" s="30"/>
      <c r="M50" s="31" t="s">
        <v>268</v>
      </c>
      <c r="N50" s="31">
        <v>42</v>
      </c>
      <c r="O50" s="31">
        <v>6</v>
      </c>
      <c r="P50" s="31">
        <v>48</v>
      </c>
      <c r="Q50" s="31" t="s">
        <v>61</v>
      </c>
      <c r="R50" s="33">
        <v>600000</v>
      </c>
      <c r="S50" s="30" t="s">
        <v>60</v>
      </c>
      <c r="T50" s="30" t="s">
        <v>60</v>
      </c>
      <c r="U50" s="31" t="s">
        <v>335</v>
      </c>
      <c r="V50" s="31">
        <v>48441012300</v>
      </c>
      <c r="W50" s="30">
        <v>122</v>
      </c>
      <c r="X50" s="63">
        <v>0</v>
      </c>
      <c r="Y50" s="63">
        <v>17</v>
      </c>
      <c r="Z50" s="63">
        <v>4</v>
      </c>
      <c r="AA50" s="63">
        <v>8</v>
      </c>
      <c r="AB50" s="63">
        <v>4</v>
      </c>
      <c r="AC50" s="63">
        <v>0</v>
      </c>
      <c r="AD50" s="63">
        <f>SUM(W50:AC50)</f>
        <v>155</v>
      </c>
      <c r="AE50" s="43">
        <v>0.11600000000000001</v>
      </c>
      <c r="AF50" s="50">
        <v>1803</v>
      </c>
      <c r="AG50" s="50" t="s">
        <v>491</v>
      </c>
      <c r="AH50" s="100" t="s">
        <v>635</v>
      </c>
      <c r="AI50" s="50" t="s">
        <v>564</v>
      </c>
      <c r="AJ50" s="50" t="s">
        <v>563</v>
      </c>
    </row>
    <row r="51" spans="1:38" s="31" customFormat="1" x14ac:dyDescent="0.2">
      <c r="A51" s="24">
        <v>19124</v>
      </c>
      <c r="B51" s="31" t="s">
        <v>117</v>
      </c>
      <c r="C51" s="31" t="s">
        <v>332</v>
      </c>
      <c r="D51" s="32" t="s">
        <v>116</v>
      </c>
      <c r="E51" s="30"/>
      <c r="F51" s="30">
        <v>79602</v>
      </c>
      <c r="G51" s="31" t="s">
        <v>115</v>
      </c>
      <c r="H51" s="30">
        <v>2</v>
      </c>
      <c r="I51" s="31" t="s">
        <v>68</v>
      </c>
      <c r="J51" s="30"/>
      <c r="K51" s="30"/>
      <c r="L51" s="30"/>
      <c r="M51" s="31" t="s">
        <v>268</v>
      </c>
      <c r="N51" s="31">
        <v>36</v>
      </c>
      <c r="O51" s="31">
        <v>4</v>
      </c>
      <c r="P51" s="31">
        <v>40</v>
      </c>
      <c r="Q51" s="31" t="s">
        <v>64</v>
      </c>
      <c r="R51" s="33">
        <v>600000</v>
      </c>
      <c r="S51" s="30"/>
      <c r="T51" s="30"/>
      <c r="U51" s="31" t="s">
        <v>327</v>
      </c>
      <c r="V51" s="31">
        <v>48441012000</v>
      </c>
      <c r="W51" s="30">
        <v>122</v>
      </c>
      <c r="X51" s="63">
        <v>0</v>
      </c>
      <c r="Y51" s="63">
        <v>17</v>
      </c>
      <c r="Z51" s="63">
        <v>4</v>
      </c>
      <c r="AA51" s="63">
        <v>8</v>
      </c>
      <c r="AB51" s="63">
        <v>4</v>
      </c>
      <c r="AC51" s="63">
        <v>0</v>
      </c>
      <c r="AD51" s="63">
        <f>SUM(W51:AC51)</f>
        <v>155</v>
      </c>
      <c r="AE51" s="43">
        <v>5.3999999999999999E-2</v>
      </c>
      <c r="AF51" s="50">
        <v>4953</v>
      </c>
      <c r="AG51" s="50" t="s">
        <v>491</v>
      </c>
      <c r="AH51" s="100"/>
      <c r="AI51" s="50" t="s">
        <v>563</v>
      </c>
      <c r="AJ51" s="50"/>
    </row>
    <row r="52" spans="1:38" x14ac:dyDescent="0.2">
      <c r="A52" s="17" t="s">
        <v>24</v>
      </c>
      <c r="B52" s="73"/>
      <c r="C52" s="14">
        <v>600000</v>
      </c>
      <c r="D52" s="74"/>
      <c r="E52" s="75"/>
      <c r="F52" s="74"/>
      <c r="G52" s="74"/>
      <c r="H52" s="75"/>
      <c r="I52" s="85"/>
      <c r="J52" s="75"/>
      <c r="K52" s="75"/>
      <c r="L52" s="75"/>
      <c r="M52" s="74"/>
      <c r="N52" s="74"/>
      <c r="O52" s="74"/>
      <c r="P52" s="74"/>
      <c r="Q52" s="76" t="s">
        <v>20</v>
      </c>
      <c r="R52" s="77">
        <f>SUM(R50:R51)</f>
        <v>1200000</v>
      </c>
      <c r="S52" s="78"/>
      <c r="T52" s="78"/>
      <c r="U52" s="79"/>
      <c r="V52" s="74"/>
      <c r="W52" s="75"/>
      <c r="X52" s="75"/>
    </row>
    <row r="53" spans="1:38" collapsed="1" x14ac:dyDescent="0.2">
      <c r="C53" s="59"/>
      <c r="E53" s="63"/>
    </row>
    <row r="54" spans="1:38" x14ac:dyDescent="0.2">
      <c r="A54" s="20" t="s">
        <v>33</v>
      </c>
      <c r="C54" s="59"/>
      <c r="E54" s="63"/>
    </row>
    <row r="55" spans="1:38" s="31" customFormat="1" x14ac:dyDescent="0.2">
      <c r="A55" s="58">
        <v>19214</v>
      </c>
      <c r="B55" s="31" t="s">
        <v>124</v>
      </c>
      <c r="C55" s="31" t="s">
        <v>338</v>
      </c>
      <c r="D55" s="32" t="s">
        <v>119</v>
      </c>
      <c r="E55" s="30"/>
      <c r="F55" s="30">
        <v>75119</v>
      </c>
      <c r="G55" s="31" t="s">
        <v>118</v>
      </c>
      <c r="H55" s="30">
        <v>3</v>
      </c>
      <c r="I55" s="31" t="s">
        <v>59</v>
      </c>
      <c r="J55" s="30"/>
      <c r="K55" s="30"/>
      <c r="L55" s="30"/>
      <c r="M55" s="31" t="s">
        <v>268</v>
      </c>
      <c r="N55" s="31">
        <v>40</v>
      </c>
      <c r="O55" s="31">
        <v>8</v>
      </c>
      <c r="P55" s="31">
        <v>48</v>
      </c>
      <c r="Q55" s="31" t="s">
        <v>61</v>
      </c>
      <c r="R55" s="33">
        <v>615059</v>
      </c>
      <c r="S55" s="30" t="s">
        <v>60</v>
      </c>
      <c r="T55" s="30" t="s">
        <v>60</v>
      </c>
      <c r="U55" s="31" t="s">
        <v>339</v>
      </c>
      <c r="V55" s="31">
        <v>48139061400</v>
      </c>
      <c r="W55" s="30">
        <v>120</v>
      </c>
      <c r="X55" s="63">
        <v>0</v>
      </c>
      <c r="Y55" s="63">
        <v>17</v>
      </c>
      <c r="Z55" s="63">
        <v>4</v>
      </c>
      <c r="AA55" s="63">
        <v>8</v>
      </c>
      <c r="AB55" s="63">
        <v>4</v>
      </c>
      <c r="AC55" s="63">
        <v>0</v>
      </c>
      <c r="AD55" s="63">
        <f>SUM(W55:AC55)</f>
        <v>153</v>
      </c>
      <c r="AE55" s="43">
        <v>7.5999999999999998E-2</v>
      </c>
      <c r="AF55" s="50">
        <v>1950</v>
      </c>
      <c r="AG55" s="86" t="s">
        <v>494</v>
      </c>
      <c r="AH55" s="100" t="s">
        <v>635</v>
      </c>
      <c r="AI55" s="86" t="s">
        <v>564</v>
      </c>
      <c r="AJ55" s="86" t="s">
        <v>563</v>
      </c>
    </row>
    <row r="56" spans="1:38" s="31" customFormat="1" x14ac:dyDescent="0.2">
      <c r="A56" s="24">
        <v>19189</v>
      </c>
      <c r="B56" s="31" t="s">
        <v>125</v>
      </c>
      <c r="C56" s="31" t="s">
        <v>336</v>
      </c>
      <c r="D56" s="32" t="s">
        <v>122</v>
      </c>
      <c r="E56" s="30"/>
      <c r="F56" s="30">
        <v>76048</v>
      </c>
      <c r="G56" s="31" t="s">
        <v>121</v>
      </c>
      <c r="H56" s="30">
        <v>3</v>
      </c>
      <c r="I56" s="31" t="s">
        <v>59</v>
      </c>
      <c r="J56" s="30"/>
      <c r="K56" s="30"/>
      <c r="L56" s="30"/>
      <c r="M56" s="31" t="s">
        <v>268</v>
      </c>
      <c r="N56" s="31">
        <v>34</v>
      </c>
      <c r="O56" s="31">
        <v>14</v>
      </c>
      <c r="P56" s="31">
        <v>48</v>
      </c>
      <c r="Q56" s="31" t="s">
        <v>64</v>
      </c>
      <c r="R56" s="33">
        <v>615000</v>
      </c>
      <c r="S56" s="30" t="s">
        <v>60</v>
      </c>
      <c r="T56" s="30" t="s">
        <v>60</v>
      </c>
      <c r="U56" s="31" t="s">
        <v>337</v>
      </c>
      <c r="V56" s="31">
        <v>48221160100</v>
      </c>
      <c r="W56" s="30">
        <v>105</v>
      </c>
      <c r="X56" s="63">
        <v>0</v>
      </c>
      <c r="Y56" s="63">
        <v>17</v>
      </c>
      <c r="Z56" s="63">
        <v>4</v>
      </c>
      <c r="AA56" s="63">
        <v>8</v>
      </c>
      <c r="AB56" s="63">
        <v>4</v>
      </c>
      <c r="AC56" s="63">
        <v>0</v>
      </c>
      <c r="AD56" s="63">
        <f>SUM(W56:AC56)</f>
        <v>138</v>
      </c>
      <c r="AE56" s="43">
        <v>0.127</v>
      </c>
      <c r="AF56" s="50">
        <v>1404</v>
      </c>
      <c r="AG56" s="32"/>
      <c r="AH56" s="100"/>
      <c r="AI56" s="50" t="s">
        <v>577</v>
      </c>
      <c r="AJ56" s="50" t="s">
        <v>577</v>
      </c>
    </row>
    <row r="57" spans="1:38" s="31" customFormat="1" x14ac:dyDescent="0.2">
      <c r="A57" s="24">
        <v>19338</v>
      </c>
      <c r="B57" s="31" t="s">
        <v>120</v>
      </c>
      <c r="C57" s="31" t="s">
        <v>340</v>
      </c>
      <c r="D57" s="32" t="s">
        <v>119</v>
      </c>
      <c r="E57" s="30"/>
      <c r="F57" s="30">
        <v>75119</v>
      </c>
      <c r="G57" s="31" t="s">
        <v>118</v>
      </c>
      <c r="H57" s="30">
        <v>3</v>
      </c>
      <c r="I57" s="31" t="s">
        <v>59</v>
      </c>
      <c r="J57" s="30"/>
      <c r="K57" s="30"/>
      <c r="L57" s="30"/>
      <c r="M57" s="31" t="s">
        <v>268</v>
      </c>
      <c r="N57" s="31">
        <v>48</v>
      </c>
      <c r="O57" s="31">
        <v>20</v>
      </c>
      <c r="P57" s="31">
        <v>68</v>
      </c>
      <c r="Q57" s="31" t="s">
        <v>61</v>
      </c>
      <c r="R57" s="33">
        <v>615059</v>
      </c>
      <c r="S57" s="30" t="s">
        <v>60</v>
      </c>
      <c r="T57" s="30" t="s">
        <v>60</v>
      </c>
      <c r="U57" s="31" t="s">
        <v>341</v>
      </c>
      <c r="V57" s="31">
        <v>48139061400</v>
      </c>
      <c r="W57" s="30">
        <v>120</v>
      </c>
      <c r="X57" s="63">
        <v>0</v>
      </c>
      <c r="Y57" s="63">
        <v>17</v>
      </c>
      <c r="Z57" s="63">
        <v>4</v>
      </c>
      <c r="AA57" s="63">
        <v>8</v>
      </c>
      <c r="AB57" s="63">
        <v>4</v>
      </c>
      <c r="AC57" s="63">
        <v>0</v>
      </c>
      <c r="AD57" s="63">
        <f>SUM(W57:AC57)</f>
        <v>153</v>
      </c>
      <c r="AE57" s="144" t="s">
        <v>581</v>
      </c>
      <c r="AF57" s="144"/>
      <c r="AG57" s="144"/>
      <c r="AH57" s="144"/>
      <c r="AI57" s="144"/>
      <c r="AJ57" s="144"/>
      <c r="AK57" s="110"/>
      <c r="AL57" s="110"/>
    </row>
    <row r="58" spans="1:38" x14ac:dyDescent="0.2">
      <c r="A58" s="17" t="s">
        <v>24</v>
      </c>
      <c r="B58" s="73"/>
      <c r="C58" s="14">
        <v>626246.5</v>
      </c>
      <c r="D58" s="74"/>
      <c r="E58" s="75"/>
      <c r="F58" s="74"/>
      <c r="G58" s="74"/>
      <c r="H58" s="75"/>
      <c r="I58" s="85"/>
      <c r="J58" s="75"/>
      <c r="K58" s="75"/>
      <c r="L58" s="75"/>
      <c r="M58" s="74"/>
      <c r="N58" s="74"/>
      <c r="O58" s="74"/>
      <c r="P58" s="74"/>
      <c r="Q58" s="76" t="s">
        <v>20</v>
      </c>
      <c r="R58" s="77">
        <f>SUM(R55:R57)</f>
        <v>1845118</v>
      </c>
      <c r="S58" s="78"/>
      <c r="T58" s="78"/>
      <c r="U58" s="79"/>
      <c r="V58" s="74"/>
      <c r="W58" s="75"/>
      <c r="X58" s="75"/>
    </row>
    <row r="59" spans="1:38" collapsed="1" x14ac:dyDescent="0.2">
      <c r="C59" s="59"/>
      <c r="E59" s="63"/>
    </row>
    <row r="60" spans="1:38" x14ac:dyDescent="0.2">
      <c r="A60" s="19" t="s">
        <v>34</v>
      </c>
      <c r="C60" s="59"/>
      <c r="E60" s="63"/>
    </row>
    <row r="61" spans="1:38" s="31" customFormat="1" x14ac:dyDescent="0.2">
      <c r="A61" s="24">
        <v>19276</v>
      </c>
      <c r="B61" s="31" t="s">
        <v>143</v>
      </c>
      <c r="C61" s="31" t="s">
        <v>368</v>
      </c>
      <c r="D61" s="32" t="s">
        <v>126</v>
      </c>
      <c r="E61" s="30"/>
      <c r="F61" s="30">
        <v>76103</v>
      </c>
      <c r="G61" s="31" t="s">
        <v>127</v>
      </c>
      <c r="H61" s="30">
        <v>3</v>
      </c>
      <c r="I61" s="31" t="s">
        <v>68</v>
      </c>
      <c r="J61" s="30"/>
      <c r="K61" s="30"/>
      <c r="L61" s="30"/>
      <c r="M61" s="31" t="s">
        <v>268</v>
      </c>
      <c r="N61" s="31">
        <v>59</v>
      </c>
      <c r="O61" s="31">
        <v>7</v>
      </c>
      <c r="P61" s="31">
        <v>66</v>
      </c>
      <c r="Q61" s="31" t="s">
        <v>61</v>
      </c>
      <c r="R61" s="33">
        <v>1198485</v>
      </c>
      <c r="S61" s="30"/>
      <c r="T61" s="30" t="s">
        <v>60</v>
      </c>
      <c r="U61" s="31" t="s">
        <v>369</v>
      </c>
      <c r="V61" s="31">
        <v>48439101402</v>
      </c>
      <c r="W61" s="30">
        <v>119</v>
      </c>
      <c r="X61" s="63">
        <v>0</v>
      </c>
      <c r="Y61" s="63">
        <v>17</v>
      </c>
      <c r="Z61" s="30">
        <v>4</v>
      </c>
      <c r="AA61" s="63">
        <v>8</v>
      </c>
      <c r="AB61" s="63">
        <v>4</v>
      </c>
      <c r="AC61" s="63">
        <v>7</v>
      </c>
      <c r="AD61" s="63">
        <f>SUM(W61:AC61)</f>
        <v>159</v>
      </c>
      <c r="AE61" s="43">
        <v>0.37</v>
      </c>
      <c r="AF61" s="50" t="s">
        <v>491</v>
      </c>
      <c r="AG61" s="50" t="s">
        <v>497</v>
      </c>
      <c r="AH61" s="100" t="s">
        <v>635</v>
      </c>
      <c r="AI61" s="50" t="s">
        <v>564</v>
      </c>
      <c r="AJ61" s="50" t="s">
        <v>564</v>
      </c>
    </row>
    <row r="62" spans="1:38" s="31" customFormat="1" x14ac:dyDescent="0.2">
      <c r="A62" s="24">
        <v>19277</v>
      </c>
      <c r="B62" s="31" t="s">
        <v>144</v>
      </c>
      <c r="C62" s="31" t="s">
        <v>370</v>
      </c>
      <c r="D62" s="32" t="s">
        <v>126</v>
      </c>
      <c r="E62" s="30"/>
      <c r="F62" s="30">
        <v>76111</v>
      </c>
      <c r="G62" s="31" t="s">
        <v>127</v>
      </c>
      <c r="H62" s="30">
        <v>3</v>
      </c>
      <c r="I62" s="31" t="s">
        <v>68</v>
      </c>
      <c r="J62" s="30"/>
      <c r="K62" s="30"/>
      <c r="L62" s="30"/>
      <c r="M62" s="31" t="s">
        <v>326</v>
      </c>
      <c r="N62" s="31">
        <v>80</v>
      </c>
      <c r="O62" s="31">
        <v>11</v>
      </c>
      <c r="P62" s="31">
        <v>91</v>
      </c>
      <c r="Q62" s="31" t="s">
        <v>64</v>
      </c>
      <c r="R62" s="33">
        <v>1447760</v>
      </c>
      <c r="S62" s="30"/>
      <c r="T62" s="30"/>
      <c r="U62" s="31" t="s">
        <v>343</v>
      </c>
      <c r="V62" s="31">
        <v>48439100102</v>
      </c>
      <c r="W62" s="30">
        <v>119</v>
      </c>
      <c r="X62" s="63">
        <v>0</v>
      </c>
      <c r="Y62" s="63">
        <v>17</v>
      </c>
      <c r="Z62" s="63">
        <v>4</v>
      </c>
      <c r="AA62" s="63">
        <v>8</v>
      </c>
      <c r="AB62" s="63">
        <v>4</v>
      </c>
      <c r="AC62" s="63">
        <v>7</v>
      </c>
      <c r="AD62" s="63">
        <f t="shared" ref="AD62:AD66" si="1">SUM(W62:AC62)</f>
        <v>159</v>
      </c>
      <c r="AE62" s="43">
        <v>0.216</v>
      </c>
      <c r="AF62" s="50" t="s">
        <v>491</v>
      </c>
      <c r="AG62" s="50" t="s">
        <v>500</v>
      </c>
      <c r="AH62" s="100" t="s">
        <v>635</v>
      </c>
      <c r="AI62" s="50" t="s">
        <v>564</v>
      </c>
      <c r="AJ62" s="50" t="s">
        <v>564</v>
      </c>
    </row>
    <row r="63" spans="1:38" s="31" customFormat="1" x14ac:dyDescent="0.2">
      <c r="A63" s="24">
        <v>19285</v>
      </c>
      <c r="B63" s="31" t="s">
        <v>128</v>
      </c>
      <c r="C63" s="31" t="s">
        <v>342</v>
      </c>
      <c r="D63" s="32" t="s">
        <v>126</v>
      </c>
      <c r="E63" s="30"/>
      <c r="F63" s="30">
        <v>76110</v>
      </c>
      <c r="G63" s="31" t="s">
        <v>127</v>
      </c>
      <c r="H63" s="30">
        <v>3</v>
      </c>
      <c r="I63" s="31" t="s">
        <v>68</v>
      </c>
      <c r="J63" s="30"/>
      <c r="K63" s="30"/>
      <c r="L63" s="30"/>
      <c r="M63" s="31" t="s">
        <v>268</v>
      </c>
      <c r="N63" s="31">
        <v>79</v>
      </c>
      <c r="O63" s="31">
        <v>9</v>
      </c>
      <c r="P63" s="31">
        <v>88</v>
      </c>
      <c r="Q63" s="31" t="s">
        <v>61</v>
      </c>
      <c r="R63" s="33">
        <v>1439065</v>
      </c>
      <c r="S63" s="30" t="s">
        <v>60</v>
      </c>
      <c r="T63" s="30" t="s">
        <v>60</v>
      </c>
      <c r="U63" s="31" t="s">
        <v>343</v>
      </c>
      <c r="V63" s="31">
        <v>48439104100</v>
      </c>
      <c r="W63" s="30">
        <v>124</v>
      </c>
      <c r="X63" s="63">
        <v>0</v>
      </c>
      <c r="Y63" s="63">
        <v>17</v>
      </c>
      <c r="Z63" s="63">
        <v>8</v>
      </c>
      <c r="AA63" s="63">
        <v>8</v>
      </c>
      <c r="AB63" s="63">
        <v>0</v>
      </c>
      <c r="AC63" s="63">
        <v>0</v>
      </c>
      <c r="AD63" s="63">
        <f t="shared" si="1"/>
        <v>157</v>
      </c>
      <c r="AE63" s="63"/>
      <c r="AF63" s="47"/>
      <c r="AG63" s="47"/>
      <c r="AH63" s="100" t="s">
        <v>635</v>
      </c>
      <c r="AI63" s="47" t="s">
        <v>564</v>
      </c>
      <c r="AJ63" s="47" t="s">
        <v>564</v>
      </c>
    </row>
    <row r="64" spans="1:38" s="31" customFormat="1" x14ac:dyDescent="0.2">
      <c r="A64" s="24">
        <v>19126</v>
      </c>
      <c r="B64" s="31" t="s">
        <v>129</v>
      </c>
      <c r="C64" s="31" t="s">
        <v>347</v>
      </c>
      <c r="D64" s="32" t="s">
        <v>130</v>
      </c>
      <c r="E64" s="30"/>
      <c r="F64" s="30">
        <v>76012</v>
      </c>
      <c r="G64" s="31" t="s">
        <v>127</v>
      </c>
      <c r="H64" s="30">
        <v>3</v>
      </c>
      <c r="I64" s="31" t="s">
        <v>68</v>
      </c>
      <c r="J64" s="30"/>
      <c r="K64" s="30"/>
      <c r="L64" s="30"/>
      <c r="M64" s="31" t="s">
        <v>268</v>
      </c>
      <c r="N64" s="31">
        <v>75</v>
      </c>
      <c r="O64" s="31">
        <v>0</v>
      </c>
      <c r="P64" s="31">
        <v>75</v>
      </c>
      <c r="Q64" s="31" t="s">
        <v>64</v>
      </c>
      <c r="R64" s="33">
        <v>1500000</v>
      </c>
      <c r="S64" s="30" t="s">
        <v>60</v>
      </c>
      <c r="T64" s="30" t="s">
        <v>60</v>
      </c>
      <c r="U64" s="31" t="s">
        <v>328</v>
      </c>
      <c r="V64" s="31">
        <v>48439111505</v>
      </c>
      <c r="W64" s="30">
        <v>121</v>
      </c>
      <c r="X64" s="63">
        <v>0</v>
      </c>
      <c r="Y64" s="63">
        <v>17</v>
      </c>
      <c r="Z64" s="63">
        <v>4</v>
      </c>
      <c r="AA64" s="63">
        <v>8</v>
      </c>
      <c r="AB64" s="63">
        <v>4</v>
      </c>
      <c r="AC64" s="63">
        <v>0</v>
      </c>
      <c r="AD64" s="102">
        <f>SUM(W64:AC64)</f>
        <v>154</v>
      </c>
      <c r="AE64" s="59"/>
      <c r="AF64" s="59"/>
      <c r="AG64" s="59"/>
      <c r="AH64" s="104" t="s">
        <v>635</v>
      </c>
      <c r="AI64" s="47" t="s">
        <v>564</v>
      </c>
      <c r="AJ64" s="47" t="s">
        <v>564</v>
      </c>
    </row>
    <row r="65" spans="1:36" s="31" customFormat="1" x14ac:dyDescent="0.2">
      <c r="A65" s="24">
        <v>19315</v>
      </c>
      <c r="B65" s="31" t="s">
        <v>145</v>
      </c>
      <c r="C65" s="31" t="s">
        <v>360</v>
      </c>
      <c r="D65" s="32" t="s">
        <v>142</v>
      </c>
      <c r="E65" s="30"/>
      <c r="F65" s="30">
        <v>76060</v>
      </c>
      <c r="G65" s="31" t="s">
        <v>127</v>
      </c>
      <c r="H65" s="30">
        <v>3</v>
      </c>
      <c r="I65" s="31" t="s">
        <v>68</v>
      </c>
      <c r="J65" s="30"/>
      <c r="K65" s="30"/>
      <c r="L65" s="30"/>
      <c r="M65" s="31" t="s">
        <v>268</v>
      </c>
      <c r="N65" s="31">
        <v>86</v>
      </c>
      <c r="O65" s="31">
        <v>21</v>
      </c>
      <c r="P65" s="31">
        <v>107</v>
      </c>
      <c r="Q65" s="31" t="s">
        <v>64</v>
      </c>
      <c r="R65" s="33">
        <v>1500000</v>
      </c>
      <c r="S65" s="30"/>
      <c r="T65" s="30" t="s">
        <v>60</v>
      </c>
      <c r="U65" s="31" t="s">
        <v>571</v>
      </c>
      <c r="V65" s="31">
        <v>48439111404</v>
      </c>
      <c r="W65" s="30">
        <v>120</v>
      </c>
      <c r="X65" s="63">
        <v>0</v>
      </c>
      <c r="Y65" s="63">
        <v>17</v>
      </c>
      <c r="Z65" s="63">
        <v>4</v>
      </c>
      <c r="AA65" s="63">
        <v>8</v>
      </c>
      <c r="AB65" s="63">
        <v>4</v>
      </c>
      <c r="AC65" s="63">
        <v>0</v>
      </c>
      <c r="AD65" s="63">
        <f t="shared" si="1"/>
        <v>153</v>
      </c>
      <c r="AE65" s="43">
        <v>0.112</v>
      </c>
      <c r="AF65" s="50">
        <v>152</v>
      </c>
      <c r="AG65" s="50" t="s">
        <v>491</v>
      </c>
      <c r="AH65" s="100" t="s">
        <v>635</v>
      </c>
      <c r="AI65" s="50" t="s">
        <v>564</v>
      </c>
      <c r="AJ65" s="50" t="s">
        <v>563</v>
      </c>
    </row>
    <row r="66" spans="1:36" s="31" customFormat="1" x14ac:dyDescent="0.2">
      <c r="A66" s="24">
        <v>19009</v>
      </c>
      <c r="B66" s="31" t="s">
        <v>348</v>
      </c>
      <c r="C66" s="31" t="s">
        <v>349</v>
      </c>
      <c r="D66" s="32" t="s">
        <v>126</v>
      </c>
      <c r="E66" s="30"/>
      <c r="F66" s="30">
        <v>76177</v>
      </c>
      <c r="G66" s="31" t="s">
        <v>127</v>
      </c>
      <c r="H66" s="30">
        <v>3</v>
      </c>
      <c r="I66" s="31" t="s">
        <v>68</v>
      </c>
      <c r="J66" s="30"/>
      <c r="K66" s="30"/>
      <c r="L66" s="30" t="s">
        <v>60</v>
      </c>
      <c r="M66" s="31" t="s">
        <v>268</v>
      </c>
      <c r="N66" s="31">
        <v>89</v>
      </c>
      <c r="O66" s="31">
        <v>10</v>
      </c>
      <c r="P66" s="31">
        <v>99</v>
      </c>
      <c r="Q66" s="31" t="s">
        <v>64</v>
      </c>
      <c r="R66" s="33">
        <v>1500000</v>
      </c>
      <c r="S66" s="30" t="s">
        <v>60</v>
      </c>
      <c r="T66" s="30" t="s">
        <v>60</v>
      </c>
      <c r="U66" s="31" t="s">
        <v>350</v>
      </c>
      <c r="V66" s="31">
        <v>48439113922</v>
      </c>
      <c r="W66" s="30">
        <v>120</v>
      </c>
      <c r="X66" s="63">
        <v>0</v>
      </c>
      <c r="Y66" s="63">
        <v>17</v>
      </c>
      <c r="Z66" s="63">
        <v>4</v>
      </c>
      <c r="AA66" s="63">
        <v>8</v>
      </c>
      <c r="AB66" s="63">
        <v>4</v>
      </c>
      <c r="AC66" s="63">
        <v>0</v>
      </c>
      <c r="AD66" s="63">
        <f t="shared" si="1"/>
        <v>153</v>
      </c>
      <c r="AE66" s="43">
        <v>0.03</v>
      </c>
      <c r="AF66" s="50">
        <v>672</v>
      </c>
      <c r="AG66" s="50" t="s">
        <v>491</v>
      </c>
      <c r="AH66" s="100" t="s">
        <v>635</v>
      </c>
      <c r="AI66" s="50" t="s">
        <v>564</v>
      </c>
      <c r="AJ66" s="50" t="s">
        <v>564</v>
      </c>
    </row>
    <row r="67" spans="1:36" s="31" customFormat="1" x14ac:dyDescent="0.2">
      <c r="A67" s="24">
        <v>19234</v>
      </c>
      <c r="B67" s="31" t="s">
        <v>137</v>
      </c>
      <c r="C67" s="31" t="s">
        <v>359</v>
      </c>
      <c r="D67" s="32" t="s">
        <v>138</v>
      </c>
      <c r="E67" s="30"/>
      <c r="F67" s="30">
        <v>76028</v>
      </c>
      <c r="G67" s="31" t="s">
        <v>139</v>
      </c>
      <c r="H67" s="30">
        <v>3</v>
      </c>
      <c r="I67" s="31" t="s">
        <v>68</v>
      </c>
      <c r="J67" s="30"/>
      <c r="K67" s="30"/>
      <c r="L67" s="30"/>
      <c r="M67" s="31" t="s">
        <v>268</v>
      </c>
      <c r="N67" s="31">
        <v>72</v>
      </c>
      <c r="O67" s="31">
        <v>11</v>
      </c>
      <c r="P67" s="31">
        <v>83</v>
      </c>
      <c r="Q67" s="31" t="s">
        <v>61</v>
      </c>
      <c r="R67" s="33">
        <v>1194300</v>
      </c>
      <c r="S67" s="30" t="s">
        <v>60</v>
      </c>
      <c r="T67" s="30"/>
      <c r="U67" s="31" t="s">
        <v>324</v>
      </c>
      <c r="V67" s="31">
        <v>48251130204</v>
      </c>
      <c r="W67" s="30">
        <v>120</v>
      </c>
      <c r="X67" s="63">
        <v>0</v>
      </c>
      <c r="Y67" s="30">
        <v>17</v>
      </c>
      <c r="Z67" s="63">
        <v>4</v>
      </c>
      <c r="AA67" s="63">
        <v>8</v>
      </c>
      <c r="AB67" s="63">
        <v>4</v>
      </c>
      <c r="AC67" s="63">
        <v>0</v>
      </c>
      <c r="AD67" s="63">
        <f t="shared" ref="AD67:AD80" si="2">SUM(W67:AC67)</f>
        <v>153</v>
      </c>
      <c r="AE67" s="43">
        <v>8.7999999999999995E-2</v>
      </c>
      <c r="AF67" s="50">
        <v>1181</v>
      </c>
      <c r="AG67" s="50" t="s">
        <v>491</v>
      </c>
      <c r="AH67" s="100" t="s">
        <v>635</v>
      </c>
      <c r="AI67" s="50" t="s">
        <v>564</v>
      </c>
      <c r="AJ67" s="50" t="s">
        <v>563</v>
      </c>
    </row>
    <row r="68" spans="1:36" s="31" customFormat="1" ht="14.45" customHeight="1" x14ac:dyDescent="0.2">
      <c r="A68" s="24">
        <v>19143</v>
      </c>
      <c r="B68" s="31" t="s">
        <v>136</v>
      </c>
      <c r="C68" s="31" t="s">
        <v>357</v>
      </c>
      <c r="D68" s="32" t="s">
        <v>130</v>
      </c>
      <c r="E68" s="30"/>
      <c r="F68" s="30">
        <v>76018</v>
      </c>
      <c r="G68" s="31" t="s">
        <v>127</v>
      </c>
      <c r="H68" s="30">
        <v>3</v>
      </c>
      <c r="I68" s="31" t="s">
        <v>68</v>
      </c>
      <c r="J68" s="30"/>
      <c r="K68" s="30"/>
      <c r="L68" s="30"/>
      <c r="M68" s="31" t="s">
        <v>268</v>
      </c>
      <c r="N68" s="31">
        <v>84</v>
      </c>
      <c r="O68" s="31">
        <v>0</v>
      </c>
      <c r="P68" s="31">
        <v>84</v>
      </c>
      <c r="Q68" s="31" t="s">
        <v>64</v>
      </c>
      <c r="R68" s="33">
        <v>1500000</v>
      </c>
      <c r="S68" s="30"/>
      <c r="T68" s="30" t="s">
        <v>60</v>
      </c>
      <c r="U68" s="31" t="s">
        <v>358</v>
      </c>
      <c r="V68" s="31">
        <v>48439111547</v>
      </c>
      <c r="W68" s="30">
        <v>120</v>
      </c>
      <c r="X68" s="63">
        <v>0</v>
      </c>
      <c r="Y68" s="63">
        <v>17</v>
      </c>
      <c r="Z68" s="63">
        <v>4</v>
      </c>
      <c r="AA68" s="63">
        <v>8</v>
      </c>
      <c r="AB68" s="63">
        <v>4</v>
      </c>
      <c r="AC68" s="63">
        <v>0</v>
      </c>
      <c r="AD68" s="63">
        <f t="shared" si="2"/>
        <v>153</v>
      </c>
      <c r="AE68" s="43">
        <v>6.3E-2</v>
      </c>
      <c r="AF68" s="50">
        <v>1706</v>
      </c>
      <c r="AG68" s="50" t="s">
        <v>491</v>
      </c>
      <c r="AH68" s="100" t="s">
        <v>635</v>
      </c>
      <c r="AI68" s="50" t="s">
        <v>564</v>
      </c>
      <c r="AJ68" s="50" t="s">
        <v>564</v>
      </c>
    </row>
    <row r="69" spans="1:36" s="31" customFormat="1" x14ac:dyDescent="0.2">
      <c r="A69" s="24">
        <v>19078</v>
      </c>
      <c r="B69" s="31" t="s">
        <v>135</v>
      </c>
      <c r="C69" s="31" t="s">
        <v>356</v>
      </c>
      <c r="D69" s="32" t="s">
        <v>134</v>
      </c>
      <c r="E69" s="30"/>
      <c r="F69" s="30">
        <v>76053</v>
      </c>
      <c r="G69" s="31" t="s">
        <v>127</v>
      </c>
      <c r="H69" s="30">
        <v>3</v>
      </c>
      <c r="I69" s="31" t="s">
        <v>68</v>
      </c>
      <c r="J69" s="30"/>
      <c r="K69" s="30"/>
      <c r="L69" s="30"/>
      <c r="M69" s="31" t="s">
        <v>268</v>
      </c>
      <c r="N69" s="31">
        <v>80</v>
      </c>
      <c r="O69" s="31">
        <v>10</v>
      </c>
      <c r="P69" s="31">
        <v>90</v>
      </c>
      <c r="Q69" s="31" t="s">
        <v>64</v>
      </c>
      <c r="R69" s="33">
        <v>1500000</v>
      </c>
      <c r="S69" s="30"/>
      <c r="T69" s="30" t="s">
        <v>60</v>
      </c>
      <c r="U69" s="31" t="s">
        <v>355</v>
      </c>
      <c r="V69" s="31">
        <v>48439113408</v>
      </c>
      <c r="W69" s="30">
        <v>120</v>
      </c>
      <c r="X69" s="63">
        <v>0</v>
      </c>
      <c r="Y69" s="63">
        <v>17</v>
      </c>
      <c r="Z69" s="63">
        <v>4</v>
      </c>
      <c r="AA69" s="63">
        <v>8</v>
      </c>
      <c r="AB69" s="63">
        <v>4</v>
      </c>
      <c r="AC69" s="63">
        <v>0</v>
      </c>
      <c r="AD69" s="63">
        <f>SUM(W69:AC69)</f>
        <v>153</v>
      </c>
      <c r="AE69" s="43">
        <v>6.6000000000000003E-2</v>
      </c>
      <c r="AF69" s="50">
        <v>1852</v>
      </c>
      <c r="AG69" s="50" t="s">
        <v>491</v>
      </c>
      <c r="AH69" s="100" t="s">
        <v>635</v>
      </c>
      <c r="AI69" s="50" t="s">
        <v>564</v>
      </c>
      <c r="AJ69" s="50" t="s">
        <v>564</v>
      </c>
    </row>
    <row r="70" spans="1:36" s="31" customFormat="1" x14ac:dyDescent="0.2">
      <c r="A70" s="24">
        <v>19319</v>
      </c>
      <c r="B70" s="31" t="s">
        <v>146</v>
      </c>
      <c r="C70" s="31" t="s">
        <v>361</v>
      </c>
      <c r="D70" s="32" t="s">
        <v>130</v>
      </c>
      <c r="E70" s="30"/>
      <c r="F70" s="30">
        <v>76018</v>
      </c>
      <c r="G70" s="31" t="s">
        <v>127</v>
      </c>
      <c r="H70" s="30">
        <v>3</v>
      </c>
      <c r="I70" s="31" t="s">
        <v>68</v>
      </c>
      <c r="J70" s="30"/>
      <c r="K70" s="30"/>
      <c r="L70" s="30"/>
      <c r="M70" s="31" t="s">
        <v>268</v>
      </c>
      <c r="N70" s="31">
        <v>86</v>
      </c>
      <c r="O70" s="31">
        <v>26</v>
      </c>
      <c r="P70" s="31">
        <v>112</v>
      </c>
      <c r="Q70" s="31" t="s">
        <v>64</v>
      </c>
      <c r="R70" s="33">
        <v>1500000</v>
      </c>
      <c r="S70" s="30"/>
      <c r="T70" s="30" t="s">
        <v>60</v>
      </c>
      <c r="U70" s="31" t="s">
        <v>571</v>
      </c>
      <c r="V70" s="31">
        <v>48439111516</v>
      </c>
      <c r="W70" s="30">
        <v>120</v>
      </c>
      <c r="X70" s="63">
        <v>0</v>
      </c>
      <c r="Y70" s="63">
        <v>17</v>
      </c>
      <c r="Z70" s="63">
        <v>4</v>
      </c>
      <c r="AA70" s="63">
        <v>8</v>
      </c>
      <c r="AB70" s="63">
        <v>4</v>
      </c>
      <c r="AC70" s="63">
        <v>0</v>
      </c>
      <c r="AD70" s="63">
        <f t="shared" si="2"/>
        <v>153</v>
      </c>
      <c r="AE70" s="43">
        <v>9.6000000000000002E-2</v>
      </c>
      <c r="AF70" s="50">
        <v>2066</v>
      </c>
      <c r="AG70" s="50" t="s">
        <v>491</v>
      </c>
      <c r="AH70" s="100" t="s">
        <v>635</v>
      </c>
      <c r="AI70" s="50" t="s">
        <v>564</v>
      </c>
      <c r="AJ70" s="50" t="s">
        <v>563</v>
      </c>
    </row>
    <row r="71" spans="1:36" s="31" customFormat="1" x14ac:dyDescent="0.2">
      <c r="A71" s="24">
        <v>19244</v>
      </c>
      <c r="B71" s="31" t="s">
        <v>344</v>
      </c>
      <c r="C71" s="31" t="s">
        <v>345</v>
      </c>
      <c r="D71" s="32" t="s">
        <v>130</v>
      </c>
      <c r="E71" s="30"/>
      <c r="F71" s="30">
        <v>76001</v>
      </c>
      <c r="G71" s="31" t="s">
        <v>127</v>
      </c>
      <c r="H71" s="30">
        <v>3</v>
      </c>
      <c r="I71" s="31" t="s">
        <v>68</v>
      </c>
      <c r="J71" s="30"/>
      <c r="K71" s="30"/>
      <c r="L71" s="30"/>
      <c r="M71" s="31" t="s">
        <v>268</v>
      </c>
      <c r="N71" s="31">
        <v>99</v>
      </c>
      <c r="O71" s="31">
        <v>81</v>
      </c>
      <c r="P71" s="31">
        <v>180</v>
      </c>
      <c r="Q71" s="31" t="s">
        <v>61</v>
      </c>
      <c r="R71" s="33">
        <v>1500000</v>
      </c>
      <c r="S71" s="30"/>
      <c r="T71" s="30" t="s">
        <v>60</v>
      </c>
      <c r="U71" s="31" t="s">
        <v>346</v>
      </c>
      <c r="V71" s="31">
        <v>48439111544</v>
      </c>
      <c r="W71" s="30">
        <v>120</v>
      </c>
      <c r="X71" s="63">
        <v>0</v>
      </c>
      <c r="Y71" s="63">
        <v>17</v>
      </c>
      <c r="Z71" s="63">
        <v>4</v>
      </c>
      <c r="AA71" s="63">
        <v>8</v>
      </c>
      <c r="AB71" s="63">
        <v>4</v>
      </c>
      <c r="AC71" s="63">
        <v>0</v>
      </c>
      <c r="AD71" s="63">
        <f>SUM(W71:AC71)</f>
        <v>153</v>
      </c>
      <c r="AE71" s="87">
        <v>6.8000000000000005E-2</v>
      </c>
      <c r="AF71" s="47">
        <v>3305</v>
      </c>
      <c r="AG71" s="50" t="s">
        <v>491</v>
      </c>
      <c r="AH71" s="100" t="s">
        <v>635</v>
      </c>
      <c r="AI71" s="50" t="s">
        <v>564</v>
      </c>
      <c r="AJ71" s="50" t="s">
        <v>563</v>
      </c>
    </row>
    <row r="72" spans="1:36" s="31" customFormat="1" x14ac:dyDescent="0.2">
      <c r="A72" s="29">
        <v>19016</v>
      </c>
      <c r="B72" s="28" t="s">
        <v>351</v>
      </c>
      <c r="C72" s="28" t="s">
        <v>352</v>
      </c>
      <c r="D72" s="37" t="s">
        <v>132</v>
      </c>
      <c r="E72" s="96"/>
      <c r="F72" s="96">
        <v>75165</v>
      </c>
      <c r="G72" s="28" t="s">
        <v>118</v>
      </c>
      <c r="H72" s="96">
        <v>3</v>
      </c>
      <c r="I72" s="28" t="s">
        <v>68</v>
      </c>
      <c r="J72" s="96"/>
      <c r="K72" s="96"/>
      <c r="L72" s="96"/>
      <c r="M72" s="28" t="s">
        <v>268</v>
      </c>
      <c r="N72" s="28">
        <v>92</v>
      </c>
      <c r="O72" s="28">
        <v>28</v>
      </c>
      <c r="P72" s="28">
        <v>120</v>
      </c>
      <c r="Q72" s="28" t="s">
        <v>61</v>
      </c>
      <c r="R72" s="95">
        <v>1500000</v>
      </c>
      <c r="S72" s="96"/>
      <c r="T72" s="96" t="s">
        <v>60</v>
      </c>
      <c r="U72" s="28" t="s">
        <v>353</v>
      </c>
      <c r="V72" s="28">
        <v>48139060213</v>
      </c>
      <c r="W72" s="96">
        <v>120</v>
      </c>
      <c r="X72" s="97">
        <v>0</v>
      </c>
      <c r="Y72" s="97">
        <v>17</v>
      </c>
      <c r="Z72" s="97">
        <v>4</v>
      </c>
      <c r="AA72" s="97">
        <v>8</v>
      </c>
      <c r="AB72" s="97">
        <v>4</v>
      </c>
      <c r="AC72" s="97">
        <v>0</v>
      </c>
      <c r="AD72" s="97">
        <f t="shared" si="2"/>
        <v>153</v>
      </c>
      <c r="AE72" s="145" t="s">
        <v>541</v>
      </c>
      <c r="AF72" s="145"/>
      <c r="AG72" s="145"/>
      <c r="AH72" s="145"/>
      <c r="AI72" s="145"/>
      <c r="AJ72" s="145"/>
    </row>
    <row r="73" spans="1:36" s="31" customFormat="1" x14ac:dyDescent="0.2">
      <c r="A73" s="24">
        <v>19250</v>
      </c>
      <c r="B73" s="31" t="s">
        <v>272</v>
      </c>
      <c r="C73" s="31" t="s">
        <v>276</v>
      </c>
      <c r="D73" s="32" t="s">
        <v>132</v>
      </c>
      <c r="E73" s="30"/>
      <c r="F73" s="30">
        <v>75165</v>
      </c>
      <c r="G73" s="31" t="s">
        <v>118</v>
      </c>
      <c r="H73" s="30">
        <v>3</v>
      </c>
      <c r="I73" s="31" t="s">
        <v>68</v>
      </c>
      <c r="J73" s="30"/>
      <c r="K73" s="30"/>
      <c r="L73" s="30"/>
      <c r="M73" s="31" t="s">
        <v>268</v>
      </c>
      <c r="N73" s="31">
        <v>98</v>
      </c>
      <c r="O73" s="31">
        <v>70</v>
      </c>
      <c r="P73" s="31">
        <v>168</v>
      </c>
      <c r="Q73" s="31" t="s">
        <v>64</v>
      </c>
      <c r="R73" s="33">
        <v>1500000</v>
      </c>
      <c r="S73" s="30"/>
      <c r="T73" s="30" t="s">
        <v>60</v>
      </c>
      <c r="U73" s="31" t="s">
        <v>346</v>
      </c>
      <c r="V73" s="31">
        <v>48139060300</v>
      </c>
      <c r="W73" s="30">
        <v>120</v>
      </c>
      <c r="X73" s="63">
        <v>0</v>
      </c>
      <c r="Y73" s="63">
        <v>17</v>
      </c>
      <c r="Z73" s="63">
        <v>4</v>
      </c>
      <c r="AA73" s="63">
        <v>8</v>
      </c>
      <c r="AB73" s="63">
        <v>4</v>
      </c>
      <c r="AC73" s="63">
        <v>0</v>
      </c>
      <c r="AD73" s="63">
        <f>SUM(W73:AC73)</f>
        <v>153</v>
      </c>
      <c r="AE73" s="43">
        <v>0.17100000000000001</v>
      </c>
      <c r="AF73" s="50" t="s">
        <v>491</v>
      </c>
      <c r="AG73" s="50" t="s">
        <v>491</v>
      </c>
      <c r="AH73" s="100"/>
      <c r="AI73" s="50" t="s">
        <v>563</v>
      </c>
      <c r="AJ73" s="50"/>
    </row>
    <row r="74" spans="1:36" s="31" customFormat="1" x14ac:dyDescent="0.2">
      <c r="A74" s="24">
        <v>19079</v>
      </c>
      <c r="B74" s="31" t="s">
        <v>150</v>
      </c>
      <c r="C74" s="31" t="s">
        <v>365</v>
      </c>
      <c r="D74" s="32" t="s">
        <v>141</v>
      </c>
      <c r="E74" s="30"/>
      <c r="F74" s="30">
        <v>76084</v>
      </c>
      <c r="G74" s="31" t="s">
        <v>139</v>
      </c>
      <c r="H74" s="30">
        <v>3</v>
      </c>
      <c r="I74" s="31" t="s">
        <v>68</v>
      </c>
      <c r="J74" s="30"/>
      <c r="K74" s="30"/>
      <c r="L74" s="30"/>
      <c r="M74" s="31" t="s">
        <v>268</v>
      </c>
      <c r="N74" s="31">
        <v>85</v>
      </c>
      <c r="O74" s="31">
        <v>15</v>
      </c>
      <c r="P74" s="31">
        <v>100</v>
      </c>
      <c r="Q74" s="31" t="s">
        <v>64</v>
      </c>
      <c r="R74" s="33">
        <v>1500000</v>
      </c>
      <c r="S74" s="30"/>
      <c r="T74" s="30" t="s">
        <v>60</v>
      </c>
      <c r="U74" s="31" t="s">
        <v>355</v>
      </c>
      <c r="V74" s="31">
        <v>48251130408</v>
      </c>
      <c r="W74" s="30">
        <v>119</v>
      </c>
      <c r="X74" s="63">
        <v>0</v>
      </c>
      <c r="Y74" s="63">
        <v>17</v>
      </c>
      <c r="Z74" s="63">
        <v>4</v>
      </c>
      <c r="AA74" s="63">
        <v>8</v>
      </c>
      <c r="AB74" s="63">
        <v>4</v>
      </c>
      <c r="AC74" s="63">
        <v>0</v>
      </c>
      <c r="AD74" s="63">
        <f>SUM(W74:AC74)</f>
        <v>152</v>
      </c>
      <c r="AE74" s="43">
        <v>7.9000000000000001E-2</v>
      </c>
      <c r="AF74" s="50">
        <v>4142</v>
      </c>
      <c r="AG74" s="50" t="s">
        <v>506</v>
      </c>
      <c r="AH74" s="100"/>
      <c r="AI74" s="50" t="s">
        <v>577</v>
      </c>
      <c r="AJ74" s="50" t="s">
        <v>577</v>
      </c>
    </row>
    <row r="75" spans="1:36" s="31" customFormat="1" x14ac:dyDescent="0.2">
      <c r="A75" s="24">
        <v>19011</v>
      </c>
      <c r="B75" s="31" t="s">
        <v>147</v>
      </c>
      <c r="C75" s="31" t="s">
        <v>362</v>
      </c>
      <c r="D75" s="32" t="s">
        <v>141</v>
      </c>
      <c r="E75" s="30" t="s">
        <v>60</v>
      </c>
      <c r="F75" s="30">
        <v>76084</v>
      </c>
      <c r="G75" s="31" t="s">
        <v>139</v>
      </c>
      <c r="H75" s="30">
        <v>3</v>
      </c>
      <c r="I75" s="31" t="s">
        <v>68</v>
      </c>
      <c r="J75" s="30"/>
      <c r="K75" s="30"/>
      <c r="L75" s="30"/>
      <c r="M75" s="31" t="s">
        <v>268</v>
      </c>
      <c r="N75" s="31">
        <v>84</v>
      </c>
      <c r="O75" s="31">
        <v>36</v>
      </c>
      <c r="P75" s="31">
        <v>120</v>
      </c>
      <c r="Q75" s="31" t="s">
        <v>64</v>
      </c>
      <c r="R75" s="33">
        <v>1500000</v>
      </c>
      <c r="S75" s="30"/>
      <c r="T75" s="30" t="s">
        <v>60</v>
      </c>
      <c r="U75" s="31" t="s">
        <v>353</v>
      </c>
      <c r="V75" s="31">
        <v>48251130408</v>
      </c>
      <c r="W75" s="30">
        <v>119</v>
      </c>
      <c r="X75" s="63">
        <v>0</v>
      </c>
      <c r="Y75" s="63">
        <v>17</v>
      </c>
      <c r="Z75" s="63">
        <v>4</v>
      </c>
      <c r="AA75" s="63">
        <v>8</v>
      </c>
      <c r="AB75" s="63">
        <v>4</v>
      </c>
      <c r="AC75" s="63">
        <v>0</v>
      </c>
      <c r="AD75" s="63">
        <f t="shared" si="2"/>
        <v>152</v>
      </c>
      <c r="AE75" s="43">
        <v>7.9000000000000001E-2</v>
      </c>
      <c r="AF75" s="50">
        <v>4142</v>
      </c>
      <c r="AG75" s="50" t="s">
        <v>508</v>
      </c>
      <c r="AH75" s="100"/>
      <c r="AI75" s="50" t="s">
        <v>577</v>
      </c>
      <c r="AJ75" s="50" t="s">
        <v>577</v>
      </c>
    </row>
    <row r="76" spans="1:36" s="31" customFormat="1" x14ac:dyDescent="0.2">
      <c r="A76" s="24">
        <v>19020</v>
      </c>
      <c r="B76" s="31" t="s">
        <v>149</v>
      </c>
      <c r="C76" s="31" t="s">
        <v>363</v>
      </c>
      <c r="D76" s="32" t="s">
        <v>148</v>
      </c>
      <c r="E76" s="30"/>
      <c r="F76" s="30">
        <v>76059</v>
      </c>
      <c r="G76" s="31" t="s">
        <v>139</v>
      </c>
      <c r="H76" s="30">
        <v>3</v>
      </c>
      <c r="I76" s="31" t="s">
        <v>68</v>
      </c>
      <c r="J76" s="30"/>
      <c r="K76" s="30"/>
      <c r="L76" s="30"/>
      <c r="M76" s="31" t="s">
        <v>268</v>
      </c>
      <c r="N76" s="31">
        <v>85</v>
      </c>
      <c r="O76" s="31">
        <v>35</v>
      </c>
      <c r="P76" s="31">
        <v>120</v>
      </c>
      <c r="Q76" s="31" t="s">
        <v>64</v>
      </c>
      <c r="R76" s="33">
        <v>1500000</v>
      </c>
      <c r="S76" s="30"/>
      <c r="T76" s="30" t="s">
        <v>60</v>
      </c>
      <c r="U76" s="31" t="s">
        <v>364</v>
      </c>
      <c r="V76" s="31">
        <v>48251130304</v>
      </c>
      <c r="W76" s="30">
        <v>119</v>
      </c>
      <c r="X76" s="63">
        <v>0</v>
      </c>
      <c r="Y76" s="63">
        <v>17</v>
      </c>
      <c r="Z76" s="63">
        <v>4</v>
      </c>
      <c r="AA76" s="63">
        <v>8</v>
      </c>
      <c r="AB76" s="63">
        <v>4</v>
      </c>
      <c r="AC76" s="63">
        <v>0</v>
      </c>
      <c r="AD76" s="63">
        <f t="shared" si="2"/>
        <v>152</v>
      </c>
      <c r="AE76" s="43">
        <v>0.16300000000000001</v>
      </c>
      <c r="AF76" s="50" t="s">
        <v>491</v>
      </c>
      <c r="AG76" s="50" t="s">
        <v>491</v>
      </c>
      <c r="AH76" s="100"/>
      <c r="AI76" s="50" t="s">
        <v>577</v>
      </c>
      <c r="AJ76" s="50" t="s">
        <v>577</v>
      </c>
    </row>
    <row r="77" spans="1:36" s="31" customFormat="1" x14ac:dyDescent="0.2">
      <c r="A77" s="24">
        <v>19266</v>
      </c>
      <c r="B77" s="31" t="s">
        <v>140</v>
      </c>
      <c r="C77" s="31" t="s">
        <v>366</v>
      </c>
      <c r="D77" s="32" t="s">
        <v>141</v>
      </c>
      <c r="E77" s="30" t="s">
        <v>60</v>
      </c>
      <c r="F77" s="30">
        <v>76084</v>
      </c>
      <c r="G77" s="31" t="s">
        <v>139</v>
      </c>
      <c r="H77" s="30">
        <v>3</v>
      </c>
      <c r="I77" s="31" t="s">
        <v>68</v>
      </c>
      <c r="J77" s="30"/>
      <c r="K77" s="30"/>
      <c r="L77" s="30"/>
      <c r="M77" s="31" t="s">
        <v>268</v>
      </c>
      <c r="N77" s="31">
        <v>102</v>
      </c>
      <c r="O77" s="31">
        <v>18</v>
      </c>
      <c r="P77" s="31">
        <v>120</v>
      </c>
      <c r="Q77" s="31" t="s">
        <v>64</v>
      </c>
      <c r="R77" s="33">
        <v>1500000</v>
      </c>
      <c r="S77" s="30"/>
      <c r="T77" s="30" t="s">
        <v>60</v>
      </c>
      <c r="U77" s="31" t="s">
        <v>367</v>
      </c>
      <c r="V77" s="31">
        <v>48251130408</v>
      </c>
      <c r="W77" s="30">
        <v>119</v>
      </c>
      <c r="X77" s="63">
        <v>0</v>
      </c>
      <c r="Y77" s="63">
        <v>8.5</v>
      </c>
      <c r="Z77" s="63">
        <v>4</v>
      </c>
      <c r="AA77" s="63">
        <v>8</v>
      </c>
      <c r="AB77" s="63">
        <v>4</v>
      </c>
      <c r="AC77" s="63">
        <v>0</v>
      </c>
      <c r="AD77" s="63">
        <f>SUM(W77:AC77)</f>
        <v>143.5</v>
      </c>
      <c r="AE77" s="43">
        <v>7.9000000000000001E-2</v>
      </c>
      <c r="AF77" s="50">
        <v>4142</v>
      </c>
      <c r="AG77" s="32"/>
      <c r="AH77" s="100"/>
      <c r="AI77" s="50" t="s">
        <v>577</v>
      </c>
      <c r="AJ77" s="50" t="s">
        <v>577</v>
      </c>
    </row>
    <row r="78" spans="1:36" s="31" customFormat="1" ht="15" x14ac:dyDescent="0.25">
      <c r="A78" s="29">
        <v>19205</v>
      </c>
      <c r="B78" s="28" t="s">
        <v>153</v>
      </c>
      <c r="C78" s="28" t="s">
        <v>372</v>
      </c>
      <c r="D78" s="37" t="s">
        <v>152</v>
      </c>
      <c r="E78" s="96"/>
      <c r="F78" s="96">
        <v>75074</v>
      </c>
      <c r="G78" s="28" t="s">
        <v>131</v>
      </c>
      <c r="H78" s="96">
        <v>3</v>
      </c>
      <c r="I78" s="28" t="s">
        <v>68</v>
      </c>
      <c r="J78" s="96"/>
      <c r="K78" s="96"/>
      <c r="L78" s="96" t="s">
        <v>60</v>
      </c>
      <c r="M78" s="28" t="s">
        <v>268</v>
      </c>
      <c r="N78" s="28">
        <v>64</v>
      </c>
      <c r="O78" s="28">
        <v>17</v>
      </c>
      <c r="P78" s="28">
        <v>81</v>
      </c>
      <c r="Q78" s="28" t="s">
        <v>61</v>
      </c>
      <c r="R78" s="95">
        <v>779325</v>
      </c>
      <c r="S78" s="96"/>
      <c r="T78" s="96" t="s">
        <v>60</v>
      </c>
      <c r="U78" s="28" t="s">
        <v>373</v>
      </c>
      <c r="V78" s="28">
        <v>48085031900</v>
      </c>
      <c r="W78" s="96">
        <v>101</v>
      </c>
      <c r="X78" s="97">
        <v>0</v>
      </c>
      <c r="Y78" s="97">
        <v>17</v>
      </c>
      <c r="Z78" s="138">
        <v>8</v>
      </c>
      <c r="AA78" s="97">
        <v>8</v>
      </c>
      <c r="AB78" s="97">
        <v>0</v>
      </c>
      <c r="AC78" s="97">
        <v>7</v>
      </c>
      <c r="AD78" s="97">
        <f>SUM(W78:AC78)</f>
        <v>141</v>
      </c>
      <c r="AE78" s="145" t="s">
        <v>541</v>
      </c>
      <c r="AF78" s="145"/>
      <c r="AG78" s="145"/>
      <c r="AH78" s="145"/>
      <c r="AI78" s="145"/>
      <c r="AJ78" s="145"/>
    </row>
    <row r="79" spans="1:36" s="31" customFormat="1" x14ac:dyDescent="0.2">
      <c r="A79" s="24">
        <v>19008</v>
      </c>
      <c r="B79" s="35" t="s">
        <v>151</v>
      </c>
      <c r="C79" s="31" t="s">
        <v>371</v>
      </c>
      <c r="D79" s="32" t="s">
        <v>126</v>
      </c>
      <c r="E79" s="30"/>
      <c r="F79" s="30">
        <v>76111</v>
      </c>
      <c r="G79" s="31" t="s">
        <v>127</v>
      </c>
      <c r="H79" s="30">
        <v>3</v>
      </c>
      <c r="I79" s="31" t="s">
        <v>68</v>
      </c>
      <c r="J79" s="30"/>
      <c r="K79" s="30"/>
      <c r="L79" s="30"/>
      <c r="M79" s="31" t="s">
        <v>268</v>
      </c>
      <c r="N79" s="31">
        <v>92</v>
      </c>
      <c r="O79" s="31">
        <v>16</v>
      </c>
      <c r="P79" s="31">
        <v>108</v>
      </c>
      <c r="Q79" s="31" t="s">
        <v>64</v>
      </c>
      <c r="R79" s="33">
        <v>1500000</v>
      </c>
      <c r="S79" s="30"/>
      <c r="T79" s="30" t="s">
        <v>60</v>
      </c>
      <c r="U79" s="31" t="s">
        <v>353</v>
      </c>
      <c r="V79" s="31">
        <v>48439101201</v>
      </c>
      <c r="W79" s="30">
        <v>118</v>
      </c>
      <c r="X79" s="63">
        <v>0</v>
      </c>
      <c r="Y79" s="63">
        <v>17</v>
      </c>
      <c r="Z79" s="63">
        <v>4</v>
      </c>
      <c r="AA79" s="63">
        <v>8</v>
      </c>
      <c r="AB79" s="63">
        <v>4</v>
      </c>
      <c r="AC79" s="63">
        <v>7</v>
      </c>
      <c r="AD79" s="63">
        <f t="shared" si="2"/>
        <v>158</v>
      </c>
      <c r="AE79" s="146" t="s">
        <v>553</v>
      </c>
      <c r="AF79" s="146"/>
      <c r="AG79" s="146"/>
      <c r="AH79" s="146"/>
      <c r="AI79" s="146"/>
      <c r="AJ79" s="146"/>
    </row>
    <row r="80" spans="1:36" s="31" customFormat="1" x14ac:dyDescent="0.2">
      <c r="A80" s="29">
        <v>19073</v>
      </c>
      <c r="B80" s="28" t="s">
        <v>133</v>
      </c>
      <c r="C80" s="28" t="s">
        <v>354</v>
      </c>
      <c r="D80" s="37" t="s">
        <v>134</v>
      </c>
      <c r="E80" s="96"/>
      <c r="F80" s="96">
        <v>76053</v>
      </c>
      <c r="G80" s="28" t="s">
        <v>127</v>
      </c>
      <c r="H80" s="96">
        <v>3</v>
      </c>
      <c r="I80" s="28" t="s">
        <v>68</v>
      </c>
      <c r="J80" s="96"/>
      <c r="K80" s="96"/>
      <c r="L80" s="96"/>
      <c r="M80" s="28" t="s">
        <v>268</v>
      </c>
      <c r="N80" s="28">
        <v>84</v>
      </c>
      <c r="O80" s="28">
        <v>10</v>
      </c>
      <c r="P80" s="28">
        <v>94</v>
      </c>
      <c r="Q80" s="28" t="s">
        <v>61</v>
      </c>
      <c r="R80" s="95">
        <v>1500000</v>
      </c>
      <c r="S80" s="96" t="s">
        <v>60</v>
      </c>
      <c r="T80" s="96"/>
      <c r="U80" s="28" t="s">
        <v>355</v>
      </c>
      <c r="V80" s="28">
        <v>48439113408</v>
      </c>
      <c r="W80" s="96">
        <v>120</v>
      </c>
      <c r="X80" s="97">
        <v>0</v>
      </c>
      <c r="Y80" s="97">
        <v>17</v>
      </c>
      <c r="Z80" s="97">
        <v>4</v>
      </c>
      <c r="AA80" s="97">
        <v>8</v>
      </c>
      <c r="AB80" s="97">
        <v>4</v>
      </c>
      <c r="AC80" s="97">
        <v>0</v>
      </c>
      <c r="AD80" s="97">
        <f t="shared" si="2"/>
        <v>153</v>
      </c>
      <c r="AE80" s="147" t="s">
        <v>636</v>
      </c>
      <c r="AF80" s="147"/>
      <c r="AG80" s="147"/>
      <c r="AH80" s="147"/>
      <c r="AI80" s="147"/>
      <c r="AJ80" s="147"/>
    </row>
    <row r="81" spans="1:36" s="31" customFormat="1" x14ac:dyDescent="0.2">
      <c r="A81" s="24">
        <v>19227</v>
      </c>
      <c r="B81" s="31" t="s">
        <v>594</v>
      </c>
      <c r="C81" s="31" t="s">
        <v>595</v>
      </c>
      <c r="D81" s="32" t="s">
        <v>126</v>
      </c>
      <c r="E81" s="112"/>
      <c r="F81" s="112">
        <v>76123</v>
      </c>
      <c r="G81" s="31" t="s">
        <v>127</v>
      </c>
      <c r="H81" s="112">
        <v>3</v>
      </c>
      <c r="I81" s="31" t="s">
        <v>68</v>
      </c>
      <c r="J81" s="112"/>
      <c r="K81" s="112"/>
      <c r="L81" s="112"/>
      <c r="M81" s="31" t="s">
        <v>268</v>
      </c>
      <c r="N81" s="31">
        <v>85</v>
      </c>
      <c r="O81" s="31">
        <v>11</v>
      </c>
      <c r="P81" s="31">
        <v>96</v>
      </c>
      <c r="Q81" s="31" t="s">
        <v>64</v>
      </c>
      <c r="R81" s="33">
        <v>0</v>
      </c>
      <c r="S81" s="112"/>
      <c r="T81" s="112"/>
      <c r="U81" s="31" t="s">
        <v>358</v>
      </c>
      <c r="V81" s="31">
        <v>48439111011</v>
      </c>
      <c r="W81" s="112"/>
      <c r="X81" s="111"/>
      <c r="Y81" s="111"/>
      <c r="Z81" s="111"/>
      <c r="AA81" s="111"/>
      <c r="AB81" s="111"/>
      <c r="AC81" s="111"/>
      <c r="AD81" s="111"/>
      <c r="AE81" s="179" t="s">
        <v>593</v>
      </c>
      <c r="AF81" s="179"/>
      <c r="AG81" s="179"/>
      <c r="AH81" s="179"/>
      <c r="AI81" s="179"/>
      <c r="AJ81" s="179"/>
    </row>
    <row r="82" spans="1:36" s="59" customFormat="1" x14ac:dyDescent="0.2">
      <c r="A82" s="21" t="s">
        <v>24</v>
      </c>
      <c r="B82" s="88"/>
      <c r="C82" s="15">
        <v>16160199.73</v>
      </c>
      <c r="D82" s="89" t="s">
        <v>284</v>
      </c>
      <c r="E82" s="75"/>
      <c r="F82" s="79"/>
      <c r="G82" s="79"/>
      <c r="H82" s="75"/>
      <c r="I82" s="90"/>
      <c r="J82" s="75"/>
      <c r="K82" s="75"/>
      <c r="L82" s="75"/>
      <c r="M82" s="79"/>
      <c r="N82" s="79"/>
      <c r="O82" s="79"/>
      <c r="P82" s="79"/>
      <c r="Q82" s="91" t="s">
        <v>20</v>
      </c>
      <c r="R82" s="92">
        <f>SUM(R61:R80)</f>
        <v>28558935</v>
      </c>
      <c r="S82" s="78"/>
      <c r="T82" s="78"/>
      <c r="U82" s="79"/>
      <c r="V82" s="79"/>
      <c r="W82" s="75"/>
      <c r="X82" s="75"/>
      <c r="Y82" s="63"/>
      <c r="Z82" s="63"/>
      <c r="AA82" s="63"/>
      <c r="AB82" s="63"/>
      <c r="AC82" s="63"/>
      <c r="AD82" s="63"/>
      <c r="AE82" s="63"/>
      <c r="AF82" s="47"/>
      <c r="AG82" s="47"/>
      <c r="AH82" s="99"/>
      <c r="AI82" s="47"/>
      <c r="AJ82" s="47"/>
    </row>
    <row r="83" spans="1:36" collapsed="1" x14ac:dyDescent="0.2">
      <c r="C83" s="59"/>
      <c r="E83" s="63"/>
    </row>
    <row r="84" spans="1:36" x14ac:dyDescent="0.2">
      <c r="A84" s="20" t="s">
        <v>35</v>
      </c>
      <c r="C84" s="59"/>
      <c r="E84" s="63"/>
    </row>
    <row r="85" spans="1:36" s="31" customFormat="1" x14ac:dyDescent="0.2">
      <c r="A85" s="24">
        <v>19052</v>
      </c>
      <c r="B85" s="58" t="s">
        <v>159</v>
      </c>
      <c r="C85" s="31" t="s">
        <v>374</v>
      </c>
      <c r="D85" s="32" t="s">
        <v>157</v>
      </c>
      <c r="E85" s="30"/>
      <c r="F85" s="30">
        <v>75143</v>
      </c>
      <c r="G85" s="31" t="s">
        <v>154</v>
      </c>
      <c r="H85" s="30">
        <v>4</v>
      </c>
      <c r="I85" s="31" t="s">
        <v>59</v>
      </c>
      <c r="J85" s="30"/>
      <c r="K85" s="30"/>
      <c r="L85" s="30"/>
      <c r="M85" s="31" t="s">
        <v>268</v>
      </c>
      <c r="N85" s="31">
        <v>65</v>
      </c>
      <c r="O85" s="31">
        <v>7</v>
      </c>
      <c r="P85" s="31">
        <v>72</v>
      </c>
      <c r="Q85" s="31" t="s">
        <v>61</v>
      </c>
      <c r="R85" s="33">
        <v>990214</v>
      </c>
      <c r="S85" s="30"/>
      <c r="T85" s="30"/>
      <c r="U85" s="31" t="s">
        <v>375</v>
      </c>
      <c r="V85" s="31">
        <v>48213950800</v>
      </c>
      <c r="W85" s="30">
        <v>120</v>
      </c>
      <c r="X85" s="63">
        <v>0</v>
      </c>
      <c r="Y85" s="63">
        <v>17</v>
      </c>
      <c r="Z85" s="63">
        <v>4</v>
      </c>
      <c r="AA85" s="63">
        <v>8</v>
      </c>
      <c r="AB85" s="63">
        <v>4</v>
      </c>
      <c r="AC85" s="63">
        <v>0</v>
      </c>
      <c r="AD85" s="63">
        <f>SUM(W85:AC85)</f>
        <v>153</v>
      </c>
      <c r="AE85" s="43">
        <v>0.109</v>
      </c>
      <c r="AF85" s="50">
        <v>2696</v>
      </c>
      <c r="AG85" s="50" t="s">
        <v>511</v>
      </c>
      <c r="AH85" s="100" t="s">
        <v>635</v>
      </c>
      <c r="AI85" s="50" t="s">
        <v>564</v>
      </c>
      <c r="AJ85" s="50" t="s">
        <v>564</v>
      </c>
    </row>
    <row r="86" spans="1:36" s="31" customFormat="1" x14ac:dyDescent="0.2">
      <c r="A86" s="24">
        <v>19236</v>
      </c>
      <c r="B86" s="31" t="s">
        <v>158</v>
      </c>
      <c r="C86" s="31" t="s">
        <v>376</v>
      </c>
      <c r="D86" s="32" t="s">
        <v>157</v>
      </c>
      <c r="E86" s="30"/>
      <c r="F86" s="30">
        <v>75143</v>
      </c>
      <c r="G86" s="31" t="s">
        <v>154</v>
      </c>
      <c r="H86" s="30">
        <v>4</v>
      </c>
      <c r="I86" s="31" t="s">
        <v>59</v>
      </c>
      <c r="J86" s="30"/>
      <c r="K86" s="30"/>
      <c r="L86" s="30"/>
      <c r="M86" s="31" t="s">
        <v>268</v>
      </c>
      <c r="N86" s="31">
        <v>48</v>
      </c>
      <c r="O86" s="31">
        <v>0</v>
      </c>
      <c r="P86" s="31">
        <v>48</v>
      </c>
      <c r="Q86" s="31" t="s">
        <v>61</v>
      </c>
      <c r="R86" s="33">
        <v>952253</v>
      </c>
      <c r="S86" s="30" t="s">
        <v>60</v>
      </c>
      <c r="T86" s="30"/>
      <c r="U86" s="31" t="s">
        <v>341</v>
      </c>
      <c r="V86" s="31">
        <v>48213950800</v>
      </c>
      <c r="W86" s="30">
        <v>120</v>
      </c>
      <c r="X86" s="63">
        <v>0</v>
      </c>
      <c r="Y86" s="63">
        <v>17</v>
      </c>
      <c r="Z86" s="63">
        <v>4</v>
      </c>
      <c r="AA86" s="63">
        <v>8</v>
      </c>
      <c r="AB86" s="63">
        <v>4</v>
      </c>
      <c r="AC86" s="63">
        <v>0</v>
      </c>
      <c r="AD86" s="63">
        <f>SUM(W86:AC86)</f>
        <v>153</v>
      </c>
      <c r="AE86" s="43">
        <v>0.109</v>
      </c>
      <c r="AF86" s="50">
        <v>2696</v>
      </c>
      <c r="AG86" s="50" t="s">
        <v>513</v>
      </c>
      <c r="AH86" s="100" t="s">
        <v>635</v>
      </c>
      <c r="AI86" s="50" t="s">
        <v>564</v>
      </c>
      <c r="AJ86" s="50" t="s">
        <v>564</v>
      </c>
    </row>
    <row r="87" spans="1:36" s="31" customFormat="1" x14ac:dyDescent="0.2">
      <c r="A87" s="24">
        <v>19057</v>
      </c>
      <c r="B87" s="31" t="s">
        <v>156</v>
      </c>
      <c r="C87" s="31" t="s">
        <v>377</v>
      </c>
      <c r="D87" s="32" t="s">
        <v>155</v>
      </c>
      <c r="E87" s="30"/>
      <c r="F87" s="30">
        <v>75758</v>
      </c>
      <c r="G87" s="31" t="s">
        <v>154</v>
      </c>
      <c r="H87" s="30">
        <v>4</v>
      </c>
      <c r="I87" s="31" t="s">
        <v>59</v>
      </c>
      <c r="J87" s="30"/>
      <c r="K87" s="30"/>
      <c r="L87" s="30"/>
      <c r="M87" s="31" t="s">
        <v>268</v>
      </c>
      <c r="N87" s="31">
        <v>53</v>
      </c>
      <c r="O87" s="31">
        <v>7</v>
      </c>
      <c r="P87" s="31">
        <v>60</v>
      </c>
      <c r="Q87" s="31" t="s">
        <v>61</v>
      </c>
      <c r="R87" s="33">
        <v>819714</v>
      </c>
      <c r="S87" s="30"/>
      <c r="T87" s="30"/>
      <c r="U87" s="31" t="s">
        <v>375</v>
      </c>
      <c r="V87" s="31">
        <v>48213950100</v>
      </c>
      <c r="W87" s="30">
        <v>117</v>
      </c>
      <c r="X87" s="63">
        <v>0</v>
      </c>
      <c r="Y87" s="63">
        <v>17</v>
      </c>
      <c r="Z87" s="63">
        <v>4</v>
      </c>
      <c r="AA87" s="63">
        <v>8</v>
      </c>
      <c r="AB87" s="63">
        <v>4</v>
      </c>
      <c r="AC87" s="63">
        <v>0</v>
      </c>
      <c r="AD87" s="63">
        <f>SUM(W87:AC87)</f>
        <v>150</v>
      </c>
      <c r="AE87" s="63"/>
      <c r="AF87" s="47"/>
      <c r="AG87" s="47"/>
      <c r="AH87" s="100"/>
      <c r="AI87" s="47" t="s">
        <v>563</v>
      </c>
      <c r="AJ87" s="47"/>
    </row>
    <row r="88" spans="1:36" x14ac:dyDescent="0.2">
      <c r="A88" s="17" t="s">
        <v>24</v>
      </c>
      <c r="B88" s="73"/>
      <c r="C88" s="14">
        <v>1609301.43</v>
      </c>
      <c r="D88" s="74"/>
      <c r="E88" s="75"/>
      <c r="F88" s="74"/>
      <c r="G88" s="74"/>
      <c r="H88" s="75"/>
      <c r="I88" s="85"/>
      <c r="J88" s="75"/>
      <c r="K88" s="75"/>
      <c r="L88" s="75"/>
      <c r="M88" s="74"/>
      <c r="N88" s="74"/>
      <c r="O88" s="74"/>
      <c r="P88" s="74"/>
      <c r="Q88" s="76" t="s">
        <v>20</v>
      </c>
      <c r="R88" s="77">
        <f>SUM(R85:R87)</f>
        <v>2762181</v>
      </c>
      <c r="S88" s="78"/>
      <c r="T88" s="78"/>
      <c r="U88" s="79"/>
      <c r="V88" s="74"/>
      <c r="W88" s="75"/>
      <c r="X88" s="75"/>
    </row>
    <row r="89" spans="1:36" ht="13.15" customHeight="1" collapsed="1" x14ac:dyDescent="0.2">
      <c r="C89" s="59"/>
      <c r="E89" s="63"/>
    </row>
    <row r="90" spans="1:36" x14ac:dyDescent="0.2">
      <c r="A90" s="20" t="s">
        <v>36</v>
      </c>
      <c r="C90" s="59"/>
      <c r="E90" s="63"/>
    </row>
    <row r="91" spans="1:36" s="31" customFormat="1" x14ac:dyDescent="0.2">
      <c r="A91" s="24">
        <v>19225</v>
      </c>
      <c r="B91" s="31" t="s">
        <v>161</v>
      </c>
      <c r="C91" s="31" t="s">
        <v>379</v>
      </c>
      <c r="D91" s="32" t="s">
        <v>160</v>
      </c>
      <c r="E91" s="30"/>
      <c r="F91" s="30">
        <v>75707</v>
      </c>
      <c r="G91" s="31" t="s">
        <v>123</v>
      </c>
      <c r="H91" s="30">
        <v>4</v>
      </c>
      <c r="I91" s="31" t="s">
        <v>68</v>
      </c>
      <c r="J91" s="30"/>
      <c r="K91" s="30"/>
      <c r="L91" s="30"/>
      <c r="M91" s="31" t="s">
        <v>268</v>
      </c>
      <c r="N91" s="31">
        <v>86</v>
      </c>
      <c r="O91" s="31">
        <v>6</v>
      </c>
      <c r="P91" s="31">
        <v>92</v>
      </c>
      <c r="Q91" s="31" t="s">
        <v>61</v>
      </c>
      <c r="R91" s="33">
        <v>1500000</v>
      </c>
      <c r="S91" s="30"/>
      <c r="T91" s="30" t="s">
        <v>60</v>
      </c>
      <c r="U91" s="31" t="s">
        <v>380</v>
      </c>
      <c r="V91" s="31">
        <v>48423001803</v>
      </c>
      <c r="W91" s="30">
        <v>111</v>
      </c>
      <c r="X91" s="63">
        <v>0</v>
      </c>
      <c r="Y91" s="63">
        <v>17</v>
      </c>
      <c r="Z91" s="63">
        <v>4</v>
      </c>
      <c r="AA91" s="63">
        <v>8</v>
      </c>
      <c r="AB91" s="63">
        <v>4</v>
      </c>
      <c r="AC91" s="63">
        <v>0</v>
      </c>
      <c r="AD91" s="63">
        <f>SUM(W91:AC91)</f>
        <v>144</v>
      </c>
      <c r="AE91" s="63"/>
      <c r="AF91" s="47"/>
      <c r="AG91" s="47"/>
      <c r="AH91" s="100" t="s">
        <v>635</v>
      </c>
      <c r="AI91" s="47" t="s">
        <v>564</v>
      </c>
      <c r="AJ91" s="47" t="s">
        <v>564</v>
      </c>
    </row>
    <row r="92" spans="1:36" s="31" customFormat="1" x14ac:dyDescent="0.2">
      <c r="A92" s="24">
        <v>19360</v>
      </c>
      <c r="B92" s="31" t="s">
        <v>162</v>
      </c>
      <c r="C92" s="31" t="s">
        <v>381</v>
      </c>
      <c r="D92" s="32" t="s">
        <v>163</v>
      </c>
      <c r="E92" s="30"/>
      <c r="F92" s="30">
        <v>75605</v>
      </c>
      <c r="G92" s="31" t="s">
        <v>164</v>
      </c>
      <c r="H92" s="30">
        <v>4</v>
      </c>
      <c r="I92" s="31" t="s">
        <v>68</v>
      </c>
      <c r="J92" s="30"/>
      <c r="K92" s="30"/>
      <c r="L92" s="30"/>
      <c r="M92" s="31" t="s">
        <v>268</v>
      </c>
      <c r="N92" s="31">
        <v>90</v>
      </c>
      <c r="O92" s="31">
        <v>10</v>
      </c>
      <c r="P92" s="31">
        <v>100</v>
      </c>
      <c r="Q92" s="31" t="s">
        <v>61</v>
      </c>
      <c r="R92" s="33">
        <v>1154846</v>
      </c>
      <c r="S92" s="30"/>
      <c r="T92" s="30"/>
      <c r="U92" s="31" t="s">
        <v>382</v>
      </c>
      <c r="V92" s="31">
        <v>48183000200</v>
      </c>
      <c r="W92" s="30">
        <v>110</v>
      </c>
      <c r="X92" s="63">
        <v>0</v>
      </c>
      <c r="Y92" s="63">
        <v>17</v>
      </c>
      <c r="Z92" s="63">
        <v>4</v>
      </c>
      <c r="AA92" s="63">
        <v>8</v>
      </c>
      <c r="AB92" s="63">
        <v>4</v>
      </c>
      <c r="AC92" s="63">
        <v>0</v>
      </c>
      <c r="AD92" s="63">
        <f>SUM(W92:AC92)</f>
        <v>143</v>
      </c>
      <c r="AE92" s="63"/>
      <c r="AF92" s="47"/>
      <c r="AG92" s="47"/>
      <c r="AH92" s="99"/>
      <c r="AI92" s="47" t="s">
        <v>563</v>
      </c>
      <c r="AJ92" s="47"/>
    </row>
    <row r="93" spans="1:36" s="23" customFormat="1" ht="14.45" customHeight="1" x14ac:dyDescent="0.2">
      <c r="A93" s="22">
        <v>19082</v>
      </c>
      <c r="B93" s="23" t="s">
        <v>621</v>
      </c>
      <c r="C93" s="23" t="s">
        <v>622</v>
      </c>
      <c r="D93" s="133" t="s">
        <v>160</v>
      </c>
      <c r="E93" s="106"/>
      <c r="F93" s="106">
        <v>75703</v>
      </c>
      <c r="G93" s="23" t="s">
        <v>123</v>
      </c>
      <c r="H93" s="106">
        <v>4</v>
      </c>
      <c r="I93" s="23" t="s">
        <v>68</v>
      </c>
      <c r="J93" s="106"/>
      <c r="K93" s="106"/>
      <c r="L93" s="106"/>
      <c r="M93" s="23" t="s">
        <v>268</v>
      </c>
      <c r="N93" s="23">
        <v>62</v>
      </c>
      <c r="O93" s="23">
        <v>8</v>
      </c>
      <c r="P93" s="23">
        <v>70</v>
      </c>
      <c r="Q93" s="23" t="s">
        <v>61</v>
      </c>
      <c r="R93" s="134">
        <v>0</v>
      </c>
      <c r="S93" s="106"/>
      <c r="T93" s="106"/>
      <c r="U93" s="23" t="s">
        <v>623</v>
      </c>
      <c r="V93" s="23">
        <v>48423001905</v>
      </c>
      <c r="X93" s="133"/>
      <c r="Y93" s="133"/>
      <c r="Z93" s="133"/>
      <c r="AA93" s="133"/>
      <c r="AB93" s="133"/>
      <c r="AC93" s="133"/>
      <c r="AD93" s="133"/>
      <c r="AE93" s="148" t="s">
        <v>598</v>
      </c>
      <c r="AF93" s="148"/>
      <c r="AG93" s="148"/>
      <c r="AH93" s="148"/>
      <c r="AI93" s="148"/>
      <c r="AJ93" s="148"/>
    </row>
    <row r="94" spans="1:36" s="31" customFormat="1" x14ac:dyDescent="0.2">
      <c r="A94" s="24">
        <v>19181</v>
      </c>
      <c r="B94" s="31" t="s">
        <v>596</v>
      </c>
      <c r="C94" s="31" t="s">
        <v>597</v>
      </c>
      <c r="D94" s="32" t="s">
        <v>160</v>
      </c>
      <c r="E94" s="112"/>
      <c r="F94" s="112">
        <v>75707</v>
      </c>
      <c r="G94" s="31" t="s">
        <v>123</v>
      </c>
      <c r="H94" s="112">
        <v>4</v>
      </c>
      <c r="I94" s="31" t="s">
        <v>68</v>
      </c>
      <c r="J94" s="112"/>
      <c r="K94" s="112"/>
      <c r="L94" s="112"/>
      <c r="M94" s="31" t="s">
        <v>268</v>
      </c>
      <c r="N94" s="31">
        <v>64</v>
      </c>
      <c r="O94" s="31">
        <v>2</v>
      </c>
      <c r="P94" s="31">
        <v>66</v>
      </c>
      <c r="Q94" s="31" t="s">
        <v>61</v>
      </c>
      <c r="R94" s="33">
        <v>0</v>
      </c>
      <c r="S94" s="112"/>
      <c r="T94" s="112"/>
      <c r="U94" s="31" t="s">
        <v>378</v>
      </c>
      <c r="V94" s="31">
        <v>48423001803</v>
      </c>
      <c r="W94" s="112"/>
      <c r="X94" s="111"/>
      <c r="Y94" s="111"/>
      <c r="Z94" s="111"/>
      <c r="AA94" s="111"/>
      <c r="AB94" s="111"/>
      <c r="AC94" s="111"/>
      <c r="AD94" s="111"/>
      <c r="AE94" s="146" t="s">
        <v>598</v>
      </c>
      <c r="AF94" s="146"/>
      <c r="AG94" s="146"/>
      <c r="AH94" s="146"/>
      <c r="AI94" s="146"/>
      <c r="AJ94" s="146"/>
    </row>
    <row r="95" spans="1:36" x14ac:dyDescent="0.2">
      <c r="A95" s="17" t="s">
        <v>24</v>
      </c>
      <c r="B95" s="73"/>
      <c r="C95" s="14">
        <v>1176936.6299999999</v>
      </c>
      <c r="D95" s="74"/>
      <c r="E95" s="75"/>
      <c r="F95" s="74"/>
      <c r="G95" s="74"/>
      <c r="H95" s="75"/>
      <c r="I95" s="85"/>
      <c r="J95" s="75"/>
      <c r="K95" s="75"/>
      <c r="L95" s="75"/>
      <c r="M95" s="74"/>
      <c r="N95" s="74"/>
      <c r="O95" s="74"/>
      <c r="P95" s="74"/>
      <c r="Q95" s="76" t="s">
        <v>20</v>
      </c>
      <c r="R95" s="77">
        <f>SUM(R91:R92)</f>
        <v>2654846</v>
      </c>
      <c r="S95" s="78"/>
      <c r="T95" s="78"/>
      <c r="U95" s="79"/>
      <c r="V95" s="74"/>
      <c r="W95" s="75"/>
      <c r="X95" s="75"/>
    </row>
    <row r="96" spans="1:36" ht="4.9000000000000004" customHeight="1" x14ac:dyDescent="0.2">
      <c r="C96" s="59"/>
      <c r="E96" s="63"/>
    </row>
    <row r="97" spans="1:36" x14ac:dyDescent="0.2">
      <c r="A97" s="20" t="s">
        <v>37</v>
      </c>
      <c r="C97" s="59"/>
      <c r="E97" s="63"/>
    </row>
    <row r="98" spans="1:36" s="31" customFormat="1" x14ac:dyDescent="0.2">
      <c r="A98" s="24">
        <v>19364</v>
      </c>
      <c r="B98" s="31" t="s">
        <v>167</v>
      </c>
      <c r="C98" s="31" t="s">
        <v>383</v>
      </c>
      <c r="D98" s="32" t="s">
        <v>166</v>
      </c>
      <c r="E98" s="30"/>
      <c r="F98" s="30">
        <v>75904</v>
      </c>
      <c r="G98" s="31" t="s">
        <v>165</v>
      </c>
      <c r="H98" s="30">
        <v>5</v>
      </c>
      <c r="I98" s="31" t="s">
        <v>59</v>
      </c>
      <c r="J98" s="30"/>
      <c r="K98" s="30"/>
      <c r="L98" s="30"/>
      <c r="M98" s="31" t="s">
        <v>268</v>
      </c>
      <c r="N98" s="31">
        <v>60</v>
      </c>
      <c r="O98" s="31">
        <v>8</v>
      </c>
      <c r="P98" s="31">
        <v>68</v>
      </c>
      <c r="Q98" s="31" t="s">
        <v>61</v>
      </c>
      <c r="R98" s="33">
        <v>1007000</v>
      </c>
      <c r="S98" s="30"/>
      <c r="T98" s="30"/>
      <c r="U98" s="31" t="s">
        <v>384</v>
      </c>
      <c r="V98" s="31">
        <v>48005000902</v>
      </c>
      <c r="W98" s="30">
        <v>120</v>
      </c>
      <c r="X98" s="63">
        <v>0</v>
      </c>
      <c r="Y98" s="63">
        <v>17</v>
      </c>
      <c r="Z98" s="63">
        <v>4</v>
      </c>
      <c r="AA98" s="63">
        <v>8</v>
      </c>
      <c r="AB98" s="63">
        <v>4</v>
      </c>
      <c r="AC98" s="63">
        <v>0</v>
      </c>
      <c r="AD98" s="63">
        <f>SUM(W98:AC98)</f>
        <v>153</v>
      </c>
      <c r="AE98" s="63"/>
      <c r="AF98" s="47"/>
      <c r="AG98" s="47"/>
      <c r="AH98" s="100" t="s">
        <v>635</v>
      </c>
      <c r="AI98" s="47" t="s">
        <v>564</v>
      </c>
      <c r="AJ98" s="47" t="s">
        <v>563</v>
      </c>
    </row>
    <row r="99" spans="1:36" x14ac:dyDescent="0.2">
      <c r="A99" s="17" t="s">
        <v>24</v>
      </c>
      <c r="B99" s="73"/>
      <c r="C99" s="14">
        <v>1026586.77</v>
      </c>
      <c r="D99" s="74"/>
      <c r="E99" s="75"/>
      <c r="F99" s="74"/>
      <c r="G99" s="74"/>
      <c r="H99" s="75"/>
      <c r="I99" s="85"/>
      <c r="J99" s="75"/>
      <c r="K99" s="75"/>
      <c r="L99" s="75"/>
      <c r="M99" s="74"/>
      <c r="N99" s="74"/>
      <c r="O99" s="74"/>
      <c r="P99" s="74"/>
      <c r="Q99" s="76" t="s">
        <v>20</v>
      </c>
      <c r="R99" s="77">
        <f>SUM(R98:R98)</f>
        <v>1007000</v>
      </c>
      <c r="S99" s="78"/>
      <c r="T99" s="78"/>
      <c r="U99" s="79"/>
      <c r="V99" s="74"/>
      <c r="W99" s="75"/>
      <c r="X99" s="75"/>
    </row>
    <row r="100" spans="1:36" x14ac:dyDescent="0.2">
      <c r="C100" s="59"/>
      <c r="E100" s="63"/>
    </row>
    <row r="101" spans="1:36" x14ac:dyDescent="0.2">
      <c r="A101" s="20" t="s">
        <v>38</v>
      </c>
      <c r="C101" s="59"/>
      <c r="E101" s="63"/>
    </row>
    <row r="102" spans="1:36" s="31" customFormat="1" x14ac:dyDescent="0.2">
      <c r="A102" s="24">
        <v>19094</v>
      </c>
      <c r="B102" s="31" t="s">
        <v>171</v>
      </c>
      <c r="C102" s="31" t="s">
        <v>170</v>
      </c>
      <c r="D102" s="32" t="s">
        <v>169</v>
      </c>
      <c r="E102" s="30"/>
      <c r="F102" s="30">
        <v>77707</v>
      </c>
      <c r="G102" s="31" t="s">
        <v>168</v>
      </c>
      <c r="H102" s="30">
        <v>5</v>
      </c>
      <c r="I102" s="31" t="s">
        <v>68</v>
      </c>
      <c r="J102" s="30"/>
      <c r="K102" s="30"/>
      <c r="L102" s="30"/>
      <c r="M102" s="31" t="s">
        <v>268</v>
      </c>
      <c r="N102" s="31">
        <v>60</v>
      </c>
      <c r="O102" s="31">
        <v>9</v>
      </c>
      <c r="P102" s="31">
        <v>69</v>
      </c>
      <c r="Q102" s="31" t="s">
        <v>61</v>
      </c>
      <c r="R102" s="33">
        <v>1007473</v>
      </c>
      <c r="S102" s="30"/>
      <c r="T102" s="30" t="s">
        <v>60</v>
      </c>
      <c r="U102" s="31" t="s">
        <v>385</v>
      </c>
      <c r="V102" s="31">
        <v>48245001301</v>
      </c>
      <c r="W102" s="30">
        <v>118</v>
      </c>
      <c r="X102" s="63">
        <v>5</v>
      </c>
      <c r="Y102" s="63">
        <v>17</v>
      </c>
      <c r="Z102" s="63">
        <v>4</v>
      </c>
      <c r="AA102" s="63">
        <v>0</v>
      </c>
      <c r="AB102" s="63">
        <v>4</v>
      </c>
      <c r="AC102" s="63">
        <v>0</v>
      </c>
      <c r="AD102" s="63">
        <f>SUM(W102:AC102)</f>
        <v>148</v>
      </c>
      <c r="AE102" s="63"/>
      <c r="AF102" s="47"/>
      <c r="AG102" s="47"/>
      <c r="AH102" s="103" t="s">
        <v>635</v>
      </c>
      <c r="AI102" s="47" t="s">
        <v>564</v>
      </c>
      <c r="AJ102" s="47" t="s">
        <v>564</v>
      </c>
    </row>
    <row r="103" spans="1:36" s="31" customFormat="1" x14ac:dyDescent="0.2">
      <c r="A103" s="24">
        <v>19301</v>
      </c>
      <c r="B103" s="31" t="s">
        <v>599</v>
      </c>
      <c r="C103" s="31" t="s">
        <v>600</v>
      </c>
      <c r="D103" s="32" t="s">
        <v>601</v>
      </c>
      <c r="E103" s="112"/>
      <c r="F103" s="112">
        <v>77640</v>
      </c>
      <c r="G103" s="31" t="s">
        <v>168</v>
      </c>
      <c r="H103" s="112">
        <v>5</v>
      </c>
      <c r="I103" s="31" t="s">
        <v>68</v>
      </c>
      <c r="J103" s="112"/>
      <c r="K103" s="112"/>
      <c r="L103" s="112"/>
      <c r="M103" s="31" t="s">
        <v>269</v>
      </c>
      <c r="N103" s="31">
        <v>120</v>
      </c>
      <c r="O103" s="31">
        <v>0</v>
      </c>
      <c r="P103" s="31">
        <v>120</v>
      </c>
      <c r="Q103" s="31" t="s">
        <v>64</v>
      </c>
      <c r="R103" s="33">
        <v>0</v>
      </c>
      <c r="S103" s="112"/>
      <c r="T103" s="112"/>
      <c r="U103" s="31" t="s">
        <v>386</v>
      </c>
      <c r="V103" s="31">
        <v>48245005900</v>
      </c>
      <c r="W103" s="112"/>
      <c r="X103" s="111"/>
      <c r="Y103" s="111"/>
      <c r="Z103" s="111"/>
      <c r="AA103" s="111"/>
      <c r="AB103" s="111"/>
      <c r="AC103" s="111"/>
      <c r="AD103" s="111"/>
      <c r="AE103" s="146" t="s">
        <v>593</v>
      </c>
      <c r="AF103" s="146"/>
      <c r="AG103" s="146"/>
      <c r="AH103" s="146"/>
      <c r="AI103" s="146"/>
      <c r="AJ103" s="146"/>
    </row>
    <row r="104" spans="1:36" x14ac:dyDescent="0.2">
      <c r="A104" s="17" t="s">
        <v>24</v>
      </c>
      <c r="B104" s="73"/>
      <c r="C104" s="14">
        <v>819066.28</v>
      </c>
      <c r="D104" s="74"/>
      <c r="E104" s="75"/>
      <c r="F104" s="74"/>
      <c r="G104" s="74"/>
      <c r="H104" s="75"/>
      <c r="I104" s="85"/>
      <c r="J104" s="75"/>
      <c r="K104" s="75"/>
      <c r="L104" s="75"/>
      <c r="M104" s="74"/>
      <c r="N104" s="74"/>
      <c r="O104" s="74"/>
      <c r="P104" s="74"/>
      <c r="Q104" s="76" t="s">
        <v>20</v>
      </c>
      <c r="R104" s="77">
        <f>SUM(R102:R102)</f>
        <v>1007473</v>
      </c>
      <c r="S104" s="78"/>
      <c r="T104" s="78"/>
      <c r="U104" s="79"/>
      <c r="V104" s="74"/>
      <c r="W104" s="75"/>
      <c r="X104" s="75"/>
    </row>
    <row r="105" spans="1:36" x14ac:dyDescent="0.2">
      <c r="C105" s="59"/>
      <c r="E105" s="63"/>
    </row>
    <row r="106" spans="1:36" x14ac:dyDescent="0.2">
      <c r="A106" s="20" t="s">
        <v>39</v>
      </c>
      <c r="C106" s="59"/>
      <c r="E106" s="63"/>
    </row>
    <row r="107" spans="1:36" s="31" customFormat="1" x14ac:dyDescent="0.2">
      <c r="A107" s="24">
        <v>19365</v>
      </c>
      <c r="B107" s="31" t="s">
        <v>176</v>
      </c>
      <c r="C107" s="31" t="s">
        <v>387</v>
      </c>
      <c r="D107" s="32" t="s">
        <v>175</v>
      </c>
      <c r="E107" s="30"/>
      <c r="F107" s="30">
        <v>77320</v>
      </c>
      <c r="G107" s="31" t="s">
        <v>62</v>
      </c>
      <c r="H107" s="30">
        <v>6</v>
      </c>
      <c r="I107" s="31" t="s">
        <v>59</v>
      </c>
      <c r="J107" s="30"/>
      <c r="K107" s="30"/>
      <c r="L107" s="30"/>
      <c r="M107" s="31" t="s">
        <v>268</v>
      </c>
      <c r="N107" s="31">
        <v>42</v>
      </c>
      <c r="O107" s="31">
        <v>6</v>
      </c>
      <c r="P107" s="31">
        <v>48</v>
      </c>
      <c r="Q107" s="31" t="s">
        <v>61</v>
      </c>
      <c r="R107" s="33">
        <v>600000</v>
      </c>
      <c r="S107" s="30" t="s">
        <v>60</v>
      </c>
      <c r="T107" s="30" t="s">
        <v>60</v>
      </c>
      <c r="U107" s="31" t="s">
        <v>335</v>
      </c>
      <c r="V107" s="31">
        <v>48471790400</v>
      </c>
      <c r="W107" s="30">
        <v>120</v>
      </c>
      <c r="X107" s="63">
        <v>5</v>
      </c>
      <c r="Y107" s="63">
        <v>17</v>
      </c>
      <c r="Z107" s="63">
        <v>4</v>
      </c>
      <c r="AA107" s="63">
        <v>8</v>
      </c>
      <c r="AB107" s="63">
        <v>4</v>
      </c>
      <c r="AC107" s="63">
        <v>0</v>
      </c>
      <c r="AD107" s="63">
        <f>SUM(W107:AC107)</f>
        <v>158</v>
      </c>
      <c r="AE107" s="63"/>
      <c r="AF107" s="47"/>
      <c r="AG107" s="47"/>
      <c r="AH107" s="100" t="s">
        <v>635</v>
      </c>
      <c r="AI107" s="47" t="s">
        <v>564</v>
      </c>
      <c r="AJ107" s="47" t="s">
        <v>564</v>
      </c>
    </row>
    <row r="108" spans="1:36" s="31" customFormat="1" x14ac:dyDescent="0.2">
      <c r="A108" s="24">
        <v>19161</v>
      </c>
      <c r="B108" s="31" t="s">
        <v>174</v>
      </c>
      <c r="C108" s="31" t="s">
        <v>173</v>
      </c>
      <c r="D108" s="32" t="s">
        <v>172</v>
      </c>
      <c r="E108" s="30"/>
      <c r="F108" s="30">
        <v>77356</v>
      </c>
      <c r="G108" s="31" t="s">
        <v>172</v>
      </c>
      <c r="H108" s="30">
        <v>6</v>
      </c>
      <c r="I108" s="31" t="s">
        <v>59</v>
      </c>
      <c r="J108" s="30"/>
      <c r="K108" s="30"/>
      <c r="L108" s="30"/>
      <c r="M108" s="31" t="s">
        <v>268</v>
      </c>
      <c r="N108" s="31">
        <v>42</v>
      </c>
      <c r="O108" s="31">
        <v>6</v>
      </c>
      <c r="P108" s="31">
        <v>48</v>
      </c>
      <c r="Q108" s="31" t="s">
        <v>64</v>
      </c>
      <c r="R108" s="33">
        <v>868582</v>
      </c>
      <c r="S108" s="30"/>
      <c r="T108" s="30" t="s">
        <v>60</v>
      </c>
      <c r="U108" s="31" t="s">
        <v>388</v>
      </c>
      <c r="V108" s="31">
        <v>48339694600</v>
      </c>
      <c r="W108" s="30">
        <v>119</v>
      </c>
      <c r="X108" s="63">
        <v>5</v>
      </c>
      <c r="Y108" s="63">
        <v>17</v>
      </c>
      <c r="Z108" s="63">
        <v>4</v>
      </c>
      <c r="AA108" s="63">
        <v>8</v>
      </c>
      <c r="AB108" s="63">
        <v>4</v>
      </c>
      <c r="AC108" s="63">
        <v>0</v>
      </c>
      <c r="AD108" s="63">
        <f>SUM(W108:AC108)</f>
        <v>157</v>
      </c>
      <c r="AE108" s="63"/>
      <c r="AF108" s="47"/>
      <c r="AG108" s="47"/>
      <c r="AH108" s="100"/>
      <c r="AI108" s="47" t="s">
        <v>563</v>
      </c>
      <c r="AJ108" s="47"/>
    </row>
    <row r="109" spans="1:36" s="31" customFormat="1" x14ac:dyDescent="0.2">
      <c r="A109" s="24">
        <v>19116</v>
      </c>
      <c r="B109" s="31" t="s">
        <v>179</v>
      </c>
      <c r="C109" s="31" t="s">
        <v>275</v>
      </c>
      <c r="D109" s="32" t="s">
        <v>178</v>
      </c>
      <c r="E109" s="30"/>
      <c r="F109" s="30">
        <v>77515</v>
      </c>
      <c r="G109" s="31" t="s">
        <v>177</v>
      </c>
      <c r="H109" s="30">
        <v>6</v>
      </c>
      <c r="I109" s="31" t="s">
        <v>59</v>
      </c>
      <c r="J109" s="30"/>
      <c r="K109" s="30"/>
      <c r="L109" s="30"/>
      <c r="M109" s="31" t="s">
        <v>268</v>
      </c>
      <c r="N109" s="31">
        <v>34</v>
      </c>
      <c r="O109" s="31">
        <v>14</v>
      </c>
      <c r="P109" s="31">
        <v>48</v>
      </c>
      <c r="Q109" s="31" t="s">
        <v>64</v>
      </c>
      <c r="R109" s="33">
        <v>600000</v>
      </c>
      <c r="S109" s="30"/>
      <c r="T109" s="30" t="s">
        <v>60</v>
      </c>
      <c r="U109" s="31" t="s">
        <v>321</v>
      </c>
      <c r="V109" s="31">
        <v>48039662100</v>
      </c>
      <c r="W109" s="30">
        <v>120</v>
      </c>
      <c r="X109" s="63">
        <v>5</v>
      </c>
      <c r="Y109" s="63">
        <v>17</v>
      </c>
      <c r="Z109" s="63">
        <v>4</v>
      </c>
      <c r="AA109" s="63">
        <v>0</v>
      </c>
      <c r="AB109" s="63">
        <v>4</v>
      </c>
      <c r="AC109" s="63">
        <v>0</v>
      </c>
      <c r="AD109" s="63">
        <f>SUM(W109:AC109)</f>
        <v>150</v>
      </c>
      <c r="AE109" s="63"/>
      <c r="AF109" s="47"/>
      <c r="AG109" s="47"/>
      <c r="AH109" s="100"/>
      <c r="AI109" s="47" t="s">
        <v>577</v>
      </c>
      <c r="AJ109" s="47" t="s">
        <v>577</v>
      </c>
    </row>
    <row r="110" spans="1:36" x14ac:dyDescent="0.2">
      <c r="A110" s="17" t="s">
        <v>24</v>
      </c>
      <c r="B110" s="73"/>
      <c r="C110" s="14">
        <v>600000</v>
      </c>
      <c r="D110" s="74"/>
      <c r="E110" s="75"/>
      <c r="F110" s="74"/>
      <c r="G110" s="74"/>
      <c r="H110" s="75"/>
      <c r="I110" s="85"/>
      <c r="J110" s="75"/>
      <c r="K110" s="75"/>
      <c r="L110" s="75"/>
      <c r="M110" s="74"/>
      <c r="N110" s="74"/>
      <c r="O110" s="74"/>
      <c r="P110" s="74"/>
      <c r="Q110" s="76" t="s">
        <v>20</v>
      </c>
      <c r="R110" s="77">
        <f>SUM(R107:R109)</f>
        <v>2068582</v>
      </c>
      <c r="S110" s="78"/>
      <c r="T110" s="78"/>
      <c r="U110" s="79"/>
      <c r="V110" s="74"/>
      <c r="W110" s="75"/>
      <c r="X110" s="75"/>
    </row>
    <row r="111" spans="1:36" x14ac:dyDescent="0.2">
      <c r="C111" s="59"/>
      <c r="E111" s="63"/>
    </row>
    <row r="112" spans="1:36" x14ac:dyDescent="0.2">
      <c r="A112" s="20" t="s">
        <v>40</v>
      </c>
      <c r="C112" s="59"/>
      <c r="E112" s="63"/>
    </row>
    <row r="113" spans="1:36" s="31" customFormat="1" x14ac:dyDescent="0.2">
      <c r="A113" s="24">
        <v>19070</v>
      </c>
      <c r="B113" s="31" t="s">
        <v>487</v>
      </c>
      <c r="C113" s="31" t="s">
        <v>182</v>
      </c>
      <c r="D113" s="32" t="s">
        <v>69</v>
      </c>
      <c r="E113" s="30"/>
      <c r="F113" s="30">
        <v>77081</v>
      </c>
      <c r="G113" s="31" t="s">
        <v>70</v>
      </c>
      <c r="H113" s="30">
        <v>6</v>
      </c>
      <c r="I113" s="31" t="s">
        <v>68</v>
      </c>
      <c r="J113" s="30"/>
      <c r="K113" s="30"/>
      <c r="L113" s="30"/>
      <c r="M113" s="31" t="s">
        <v>268</v>
      </c>
      <c r="N113" s="31">
        <v>86</v>
      </c>
      <c r="O113" s="31">
        <v>29</v>
      </c>
      <c r="P113" s="31">
        <v>115</v>
      </c>
      <c r="Q113" s="31" t="s">
        <v>64</v>
      </c>
      <c r="R113" s="33">
        <v>1500000</v>
      </c>
      <c r="S113" s="30"/>
      <c r="T113" s="30"/>
      <c r="U113" s="31" t="s">
        <v>415</v>
      </c>
      <c r="V113" s="31">
        <v>48201421101</v>
      </c>
      <c r="W113" s="30">
        <v>115</v>
      </c>
      <c r="X113" s="63">
        <v>5</v>
      </c>
      <c r="Y113" s="63">
        <v>17</v>
      </c>
      <c r="Z113" s="63">
        <v>4</v>
      </c>
      <c r="AA113" s="63">
        <v>8</v>
      </c>
      <c r="AB113" s="63">
        <v>4</v>
      </c>
      <c r="AC113" s="63">
        <v>7</v>
      </c>
      <c r="AD113" s="63">
        <f t="shared" ref="AD113:AD129" si="3">SUM(W113:AC113)</f>
        <v>160</v>
      </c>
      <c r="AE113" s="43">
        <v>0.374</v>
      </c>
      <c r="AF113" s="50" t="s">
        <v>491</v>
      </c>
      <c r="AG113" s="50" t="s">
        <v>543</v>
      </c>
      <c r="AH113" s="100" t="s">
        <v>635</v>
      </c>
      <c r="AI113" s="50" t="s">
        <v>564</v>
      </c>
      <c r="AJ113" s="50" t="s">
        <v>564</v>
      </c>
    </row>
    <row r="114" spans="1:36" s="31" customFormat="1" x14ac:dyDescent="0.2">
      <c r="A114" s="24">
        <v>19074</v>
      </c>
      <c r="B114" s="31" t="s">
        <v>193</v>
      </c>
      <c r="C114" s="31" t="s">
        <v>193</v>
      </c>
      <c r="D114" s="32" t="s">
        <v>69</v>
      </c>
      <c r="E114" s="30"/>
      <c r="F114" s="30">
        <v>77009</v>
      </c>
      <c r="G114" s="31" t="s">
        <v>70</v>
      </c>
      <c r="H114" s="30">
        <v>6</v>
      </c>
      <c r="I114" s="31" t="s">
        <v>68</v>
      </c>
      <c r="J114" s="30"/>
      <c r="K114" s="30"/>
      <c r="L114" s="30"/>
      <c r="M114" s="31" t="s">
        <v>268</v>
      </c>
      <c r="N114" s="31">
        <v>102</v>
      </c>
      <c r="O114" s="31">
        <v>12</v>
      </c>
      <c r="P114" s="31">
        <v>114</v>
      </c>
      <c r="Q114" s="31" t="s">
        <v>61</v>
      </c>
      <c r="R114" s="33">
        <v>1500000</v>
      </c>
      <c r="S114" s="30"/>
      <c r="T114" s="30" t="s">
        <v>60</v>
      </c>
      <c r="U114" s="31" t="s">
        <v>389</v>
      </c>
      <c r="V114" s="31">
        <v>48201511400</v>
      </c>
      <c r="W114" s="30">
        <v>127</v>
      </c>
      <c r="X114" s="63">
        <v>5</v>
      </c>
      <c r="Y114" s="63">
        <v>17</v>
      </c>
      <c r="Z114" s="63">
        <v>4</v>
      </c>
      <c r="AA114" s="63">
        <v>8</v>
      </c>
      <c r="AB114" s="63">
        <v>4</v>
      </c>
      <c r="AC114" s="63">
        <v>0</v>
      </c>
      <c r="AD114" s="63">
        <f t="shared" si="3"/>
        <v>165</v>
      </c>
      <c r="AE114" s="63"/>
      <c r="AF114" s="47"/>
      <c r="AG114" s="47"/>
      <c r="AH114" s="100" t="s">
        <v>635</v>
      </c>
      <c r="AI114" s="50" t="s">
        <v>564</v>
      </c>
      <c r="AJ114" s="47" t="s">
        <v>564</v>
      </c>
    </row>
    <row r="115" spans="1:36" s="31" customFormat="1" x14ac:dyDescent="0.2">
      <c r="A115" s="24">
        <v>19085</v>
      </c>
      <c r="B115" s="31" t="s">
        <v>192</v>
      </c>
      <c r="C115" s="31" t="s">
        <v>390</v>
      </c>
      <c r="D115" s="32" t="s">
        <v>69</v>
      </c>
      <c r="E115" s="30"/>
      <c r="F115" s="30">
        <v>77004</v>
      </c>
      <c r="G115" s="31" t="s">
        <v>70</v>
      </c>
      <c r="H115" s="30">
        <v>6</v>
      </c>
      <c r="I115" s="31" t="s">
        <v>68</v>
      </c>
      <c r="J115" s="30"/>
      <c r="K115" s="30"/>
      <c r="L115" s="30"/>
      <c r="M115" s="31" t="s">
        <v>268</v>
      </c>
      <c r="N115" s="31">
        <v>75</v>
      </c>
      <c r="O115" s="31">
        <v>10</v>
      </c>
      <c r="P115" s="31">
        <v>85</v>
      </c>
      <c r="Q115" s="31" t="s">
        <v>61</v>
      </c>
      <c r="R115" s="33">
        <v>1459758</v>
      </c>
      <c r="S115" s="30"/>
      <c r="T115" s="30" t="s">
        <v>60</v>
      </c>
      <c r="U115" s="31" t="s">
        <v>391</v>
      </c>
      <c r="V115" s="31">
        <v>48201312600</v>
      </c>
      <c r="W115" s="30">
        <v>125</v>
      </c>
      <c r="X115" s="63">
        <v>5</v>
      </c>
      <c r="Y115" s="63">
        <v>17</v>
      </c>
      <c r="Z115" s="63">
        <v>4</v>
      </c>
      <c r="AA115" s="63">
        <v>8</v>
      </c>
      <c r="AB115" s="63">
        <v>4</v>
      </c>
      <c r="AC115" s="63">
        <v>0</v>
      </c>
      <c r="AD115" s="63">
        <f t="shared" si="3"/>
        <v>163</v>
      </c>
      <c r="AE115" s="43">
        <v>0.09</v>
      </c>
      <c r="AF115" s="50">
        <v>826</v>
      </c>
      <c r="AG115" s="50" t="s">
        <v>491</v>
      </c>
      <c r="AH115" s="100" t="s">
        <v>635</v>
      </c>
      <c r="AI115" s="50" t="s">
        <v>564</v>
      </c>
      <c r="AJ115" s="50" t="s">
        <v>564</v>
      </c>
    </row>
    <row r="116" spans="1:36" s="31" customFormat="1" x14ac:dyDescent="0.2">
      <c r="A116" s="24">
        <v>19296</v>
      </c>
      <c r="B116" s="31" t="s">
        <v>191</v>
      </c>
      <c r="C116" s="31" t="s">
        <v>392</v>
      </c>
      <c r="D116" s="32" t="s">
        <v>69</v>
      </c>
      <c r="E116" s="30"/>
      <c r="F116" s="30">
        <v>77002</v>
      </c>
      <c r="G116" s="31" t="s">
        <v>70</v>
      </c>
      <c r="H116" s="30">
        <v>6</v>
      </c>
      <c r="I116" s="31" t="s">
        <v>68</v>
      </c>
      <c r="J116" s="30"/>
      <c r="K116" s="30"/>
      <c r="L116" s="30" t="s">
        <v>60</v>
      </c>
      <c r="M116" s="31" t="s">
        <v>268</v>
      </c>
      <c r="N116" s="31">
        <v>100</v>
      </c>
      <c r="O116" s="31">
        <v>20</v>
      </c>
      <c r="P116" s="31">
        <v>120</v>
      </c>
      <c r="Q116" s="31" t="s">
        <v>64</v>
      </c>
      <c r="R116" s="33">
        <v>1500000</v>
      </c>
      <c r="S116" s="30"/>
      <c r="T116" s="30" t="s">
        <v>60</v>
      </c>
      <c r="U116" s="31" t="s">
        <v>393</v>
      </c>
      <c r="V116" s="31">
        <v>48201210100</v>
      </c>
      <c r="W116" s="30">
        <v>125</v>
      </c>
      <c r="X116" s="63">
        <v>5</v>
      </c>
      <c r="Y116" s="63">
        <v>17</v>
      </c>
      <c r="Z116" s="63">
        <v>4</v>
      </c>
      <c r="AA116" s="63">
        <v>8</v>
      </c>
      <c r="AB116" s="63">
        <v>4</v>
      </c>
      <c r="AC116" s="63">
        <v>0</v>
      </c>
      <c r="AD116" s="63">
        <f t="shared" si="3"/>
        <v>163</v>
      </c>
      <c r="AE116" s="43">
        <v>0</v>
      </c>
      <c r="AF116" s="50">
        <v>5096</v>
      </c>
      <c r="AG116" s="50" t="s">
        <v>491</v>
      </c>
      <c r="AH116" s="100" t="s">
        <v>635</v>
      </c>
      <c r="AI116" s="50" t="s">
        <v>564</v>
      </c>
      <c r="AJ116" s="50" t="s">
        <v>564</v>
      </c>
    </row>
    <row r="117" spans="1:36" s="31" customFormat="1" x14ac:dyDescent="0.2">
      <c r="A117" s="24">
        <v>19307</v>
      </c>
      <c r="B117" s="31" t="s">
        <v>485</v>
      </c>
      <c r="C117" s="31" t="s">
        <v>565</v>
      </c>
      <c r="D117" s="32" t="s">
        <v>69</v>
      </c>
      <c r="E117" s="30"/>
      <c r="F117" s="30">
        <v>77077</v>
      </c>
      <c r="G117" s="31" t="s">
        <v>70</v>
      </c>
      <c r="H117" s="30">
        <v>6</v>
      </c>
      <c r="I117" s="31" t="s">
        <v>68</v>
      </c>
      <c r="J117" s="30"/>
      <c r="K117" s="30"/>
      <c r="L117" s="30"/>
      <c r="M117" s="31" t="s">
        <v>268</v>
      </c>
      <c r="N117" s="31">
        <v>100</v>
      </c>
      <c r="O117" s="31">
        <v>20</v>
      </c>
      <c r="P117" s="31">
        <v>120</v>
      </c>
      <c r="Q117" s="31" t="s">
        <v>64</v>
      </c>
      <c r="R117" s="33">
        <v>1500000</v>
      </c>
      <c r="S117" s="30"/>
      <c r="T117" s="30" t="s">
        <v>60</v>
      </c>
      <c r="U117" s="31" t="s">
        <v>401</v>
      </c>
      <c r="V117" s="31">
        <v>48201451402</v>
      </c>
      <c r="W117" s="30">
        <v>122</v>
      </c>
      <c r="X117" s="63">
        <v>5</v>
      </c>
      <c r="Y117" s="63">
        <v>17</v>
      </c>
      <c r="Z117" s="63">
        <v>4</v>
      </c>
      <c r="AA117" s="63">
        <v>8</v>
      </c>
      <c r="AB117" s="63">
        <v>4</v>
      </c>
      <c r="AC117" s="63">
        <v>0</v>
      </c>
      <c r="AD117" s="63">
        <f>SUM(W117:AC117)</f>
        <v>160</v>
      </c>
      <c r="AE117" s="105">
        <v>0.11799999999999999</v>
      </c>
      <c r="AF117" s="23">
        <v>157</v>
      </c>
      <c r="AG117" s="48" t="s">
        <v>491</v>
      </c>
      <c r="AH117" s="106" t="s">
        <v>635</v>
      </c>
      <c r="AI117" s="50" t="s">
        <v>564</v>
      </c>
      <c r="AJ117" s="50" t="s">
        <v>563</v>
      </c>
    </row>
    <row r="118" spans="1:36" s="31" customFormat="1" x14ac:dyDescent="0.2">
      <c r="A118" s="24">
        <v>19230</v>
      </c>
      <c r="B118" s="31" t="s">
        <v>557</v>
      </c>
      <c r="C118" s="31" t="s">
        <v>396</v>
      </c>
      <c r="D118" s="32" t="s">
        <v>69</v>
      </c>
      <c r="E118" s="30"/>
      <c r="F118" s="30">
        <v>77063</v>
      </c>
      <c r="G118" s="31" t="s">
        <v>69</v>
      </c>
      <c r="H118" s="30">
        <v>6</v>
      </c>
      <c r="I118" s="31" t="s">
        <v>68</v>
      </c>
      <c r="J118" s="30"/>
      <c r="K118" s="30"/>
      <c r="L118" s="30"/>
      <c r="M118" s="31" t="s">
        <v>268</v>
      </c>
      <c r="N118" s="31">
        <v>100</v>
      </c>
      <c r="O118" s="31">
        <v>36</v>
      </c>
      <c r="P118" s="31">
        <v>136</v>
      </c>
      <c r="Q118" s="31" t="s">
        <v>61</v>
      </c>
      <c r="R118" s="33">
        <v>1500000</v>
      </c>
      <c r="S118" s="30"/>
      <c r="T118" s="30" t="s">
        <v>60</v>
      </c>
      <c r="U118" s="31" t="s">
        <v>397</v>
      </c>
      <c r="V118" s="31">
        <v>48201432200</v>
      </c>
      <c r="W118" s="30">
        <v>122</v>
      </c>
      <c r="X118" s="63">
        <v>5</v>
      </c>
      <c r="Y118" s="63">
        <v>17</v>
      </c>
      <c r="Z118" s="63">
        <v>4</v>
      </c>
      <c r="AA118" s="63">
        <v>8</v>
      </c>
      <c r="AB118" s="63">
        <v>4</v>
      </c>
      <c r="AC118" s="63">
        <v>0</v>
      </c>
      <c r="AD118" s="63">
        <f t="shared" si="3"/>
        <v>160</v>
      </c>
      <c r="AE118" s="43">
        <v>0.125</v>
      </c>
      <c r="AF118" s="50">
        <v>619</v>
      </c>
      <c r="AG118" s="50" t="s">
        <v>491</v>
      </c>
      <c r="AH118" s="100" t="s">
        <v>635</v>
      </c>
      <c r="AI118" s="50" t="s">
        <v>564</v>
      </c>
      <c r="AJ118" s="50" t="s">
        <v>563</v>
      </c>
    </row>
    <row r="119" spans="1:36" s="31" customFormat="1" x14ac:dyDescent="0.2">
      <c r="A119" s="24">
        <v>19242</v>
      </c>
      <c r="B119" s="31" t="s">
        <v>189</v>
      </c>
      <c r="C119" s="31" t="s">
        <v>273</v>
      </c>
      <c r="D119" s="32" t="s">
        <v>69</v>
      </c>
      <c r="E119" s="30"/>
      <c r="F119" s="30">
        <v>77053</v>
      </c>
      <c r="G119" s="31" t="s">
        <v>183</v>
      </c>
      <c r="H119" s="30">
        <v>6</v>
      </c>
      <c r="I119" s="31" t="s">
        <v>68</v>
      </c>
      <c r="J119" s="30"/>
      <c r="K119" s="30"/>
      <c r="L119" s="30"/>
      <c r="M119" s="31" t="s">
        <v>268</v>
      </c>
      <c r="N119" s="31">
        <v>83</v>
      </c>
      <c r="O119" s="31">
        <v>21</v>
      </c>
      <c r="P119" s="31">
        <v>104</v>
      </c>
      <c r="Q119" s="31" t="s">
        <v>64</v>
      </c>
      <c r="R119" s="33">
        <v>1500000</v>
      </c>
      <c r="S119" s="30"/>
      <c r="T119" s="30" t="s">
        <v>60</v>
      </c>
      <c r="U119" s="31" t="s">
        <v>398</v>
      </c>
      <c r="V119" s="31">
        <v>48157670300</v>
      </c>
      <c r="W119" s="30">
        <v>122</v>
      </c>
      <c r="X119" s="63">
        <v>5</v>
      </c>
      <c r="Y119" s="63">
        <v>17</v>
      </c>
      <c r="Z119" s="63">
        <v>4</v>
      </c>
      <c r="AA119" s="63">
        <v>8</v>
      </c>
      <c r="AB119" s="63">
        <v>4</v>
      </c>
      <c r="AC119" s="63">
        <v>0</v>
      </c>
      <c r="AD119" s="63">
        <f t="shared" si="3"/>
        <v>160</v>
      </c>
      <c r="AE119" s="43">
        <v>0.155</v>
      </c>
      <c r="AF119" s="50">
        <v>3607</v>
      </c>
      <c r="AG119" s="50" t="s">
        <v>516</v>
      </c>
      <c r="AH119" s="100" t="s">
        <v>635</v>
      </c>
      <c r="AI119" s="50" t="s">
        <v>564</v>
      </c>
      <c r="AJ119" s="50" t="s">
        <v>564</v>
      </c>
    </row>
    <row r="120" spans="1:36" s="31" customFormat="1" x14ac:dyDescent="0.2">
      <c r="A120" s="24">
        <v>19245</v>
      </c>
      <c r="B120" s="31" t="s">
        <v>188</v>
      </c>
      <c r="C120" s="31" t="s">
        <v>274</v>
      </c>
      <c r="D120" s="32" t="s">
        <v>69</v>
      </c>
      <c r="E120" s="30"/>
      <c r="F120" s="30">
        <v>77053</v>
      </c>
      <c r="G120" s="31" t="s">
        <v>183</v>
      </c>
      <c r="H120" s="30">
        <v>6</v>
      </c>
      <c r="I120" s="31" t="s">
        <v>68</v>
      </c>
      <c r="J120" s="30"/>
      <c r="K120" s="30"/>
      <c r="L120" s="30"/>
      <c r="M120" s="31" t="s">
        <v>268</v>
      </c>
      <c r="N120" s="31">
        <v>84</v>
      </c>
      <c r="O120" s="31">
        <v>16</v>
      </c>
      <c r="P120" s="31">
        <v>100</v>
      </c>
      <c r="Q120" s="31" t="s">
        <v>61</v>
      </c>
      <c r="R120" s="33">
        <v>1476000</v>
      </c>
      <c r="S120" s="30"/>
      <c r="T120" s="30" t="s">
        <v>60</v>
      </c>
      <c r="U120" s="31" t="s">
        <v>398</v>
      </c>
      <c r="V120" s="31">
        <v>48157670300</v>
      </c>
      <c r="W120" s="30">
        <v>122</v>
      </c>
      <c r="X120" s="63">
        <v>5</v>
      </c>
      <c r="Y120" s="63">
        <v>17</v>
      </c>
      <c r="Z120" s="63">
        <v>4</v>
      </c>
      <c r="AA120" s="63">
        <v>8</v>
      </c>
      <c r="AB120" s="63">
        <v>4</v>
      </c>
      <c r="AC120" s="63">
        <v>0</v>
      </c>
      <c r="AD120" s="63">
        <f t="shared" si="3"/>
        <v>160</v>
      </c>
      <c r="AE120" s="43">
        <v>0.155</v>
      </c>
      <c r="AF120" s="50">
        <v>3607</v>
      </c>
      <c r="AG120" s="50" t="s">
        <v>518</v>
      </c>
      <c r="AH120" s="100" t="s">
        <v>635</v>
      </c>
      <c r="AI120" s="50" t="s">
        <v>564</v>
      </c>
      <c r="AJ120" s="50" t="s">
        <v>564</v>
      </c>
    </row>
    <row r="121" spans="1:36" s="31" customFormat="1" x14ac:dyDescent="0.2">
      <c r="A121" s="29">
        <v>19257</v>
      </c>
      <c r="B121" s="28" t="s">
        <v>187</v>
      </c>
      <c r="C121" s="28" t="s">
        <v>399</v>
      </c>
      <c r="D121" s="37" t="s">
        <v>69</v>
      </c>
      <c r="E121" s="96"/>
      <c r="F121" s="96">
        <v>77085</v>
      </c>
      <c r="G121" s="28" t="s">
        <v>183</v>
      </c>
      <c r="H121" s="96">
        <v>6</v>
      </c>
      <c r="I121" s="28" t="s">
        <v>68</v>
      </c>
      <c r="J121" s="96"/>
      <c r="K121" s="96"/>
      <c r="L121" s="96"/>
      <c r="M121" s="28" t="s">
        <v>268</v>
      </c>
      <c r="N121" s="28">
        <v>90</v>
      </c>
      <c r="O121" s="28">
        <v>16</v>
      </c>
      <c r="P121" s="28">
        <v>106</v>
      </c>
      <c r="Q121" s="28" t="s">
        <v>61</v>
      </c>
      <c r="R121" s="95">
        <v>1500000</v>
      </c>
      <c r="S121" s="96"/>
      <c r="T121" s="96" t="s">
        <v>60</v>
      </c>
      <c r="U121" s="28" t="s">
        <v>400</v>
      </c>
      <c r="V121" s="28">
        <v>48157670300</v>
      </c>
      <c r="W121" s="96">
        <v>122</v>
      </c>
      <c r="X121" s="97">
        <v>5</v>
      </c>
      <c r="Y121" s="97">
        <v>17</v>
      </c>
      <c r="Z121" s="97">
        <v>4</v>
      </c>
      <c r="AA121" s="97">
        <v>8</v>
      </c>
      <c r="AB121" s="97">
        <v>4</v>
      </c>
      <c r="AC121" s="97">
        <v>0</v>
      </c>
      <c r="AD121" s="97">
        <f t="shared" si="3"/>
        <v>160</v>
      </c>
      <c r="AE121" s="145" t="s">
        <v>541</v>
      </c>
      <c r="AF121" s="145"/>
      <c r="AG121" s="145"/>
      <c r="AH121" s="145"/>
      <c r="AI121" s="145"/>
      <c r="AJ121" s="145"/>
    </row>
    <row r="122" spans="1:36" s="31" customFormat="1" x14ac:dyDescent="0.2">
      <c r="A122" s="24">
        <v>19327</v>
      </c>
      <c r="B122" s="31" t="s">
        <v>186</v>
      </c>
      <c r="C122" s="31" t="s">
        <v>402</v>
      </c>
      <c r="D122" s="32" t="s">
        <v>69</v>
      </c>
      <c r="E122" s="30"/>
      <c r="F122" s="30">
        <v>77489</v>
      </c>
      <c r="G122" s="31" t="s">
        <v>183</v>
      </c>
      <c r="H122" s="30">
        <v>6</v>
      </c>
      <c r="I122" s="31" t="s">
        <v>68</v>
      </c>
      <c r="J122" s="30"/>
      <c r="K122" s="30"/>
      <c r="L122" s="30" t="s">
        <v>60</v>
      </c>
      <c r="M122" s="31" t="s">
        <v>268</v>
      </c>
      <c r="N122" s="31">
        <v>107</v>
      </c>
      <c r="O122" s="31">
        <v>19</v>
      </c>
      <c r="P122" s="31">
        <v>126</v>
      </c>
      <c r="Q122" s="31" t="s">
        <v>64</v>
      </c>
      <c r="R122" s="33">
        <v>1500000</v>
      </c>
      <c r="S122" s="30"/>
      <c r="T122" s="30"/>
      <c r="U122" s="31" t="s">
        <v>400</v>
      </c>
      <c r="V122" s="31">
        <v>48157670602</v>
      </c>
      <c r="W122" s="30">
        <v>122</v>
      </c>
      <c r="X122" s="63">
        <v>5</v>
      </c>
      <c r="Y122" s="63">
        <v>17</v>
      </c>
      <c r="Z122" s="63">
        <v>8</v>
      </c>
      <c r="AA122" s="63">
        <v>8</v>
      </c>
      <c r="AB122" s="63">
        <v>0</v>
      </c>
      <c r="AC122" s="63">
        <v>0</v>
      </c>
      <c r="AD122" s="63">
        <f t="shared" si="3"/>
        <v>160</v>
      </c>
      <c r="AE122" s="43">
        <v>0.14199999999999999</v>
      </c>
      <c r="AF122" s="50">
        <v>3851</v>
      </c>
      <c r="AG122" s="50" t="s">
        <v>544</v>
      </c>
      <c r="AH122" s="100" t="s">
        <v>635</v>
      </c>
      <c r="AI122" s="50" t="s">
        <v>564</v>
      </c>
      <c r="AJ122" s="50" t="s">
        <v>564</v>
      </c>
    </row>
    <row r="123" spans="1:36" s="31" customFormat="1" x14ac:dyDescent="0.2">
      <c r="A123" s="24">
        <v>19109</v>
      </c>
      <c r="B123" s="31" t="s">
        <v>190</v>
      </c>
      <c r="C123" s="31" t="s">
        <v>394</v>
      </c>
      <c r="D123" s="32" t="s">
        <v>69</v>
      </c>
      <c r="E123" s="30"/>
      <c r="F123" s="30">
        <v>77489</v>
      </c>
      <c r="G123" s="31" t="s">
        <v>183</v>
      </c>
      <c r="H123" s="30">
        <v>6</v>
      </c>
      <c r="I123" s="31" t="s">
        <v>68</v>
      </c>
      <c r="J123" s="30"/>
      <c r="K123" s="30"/>
      <c r="L123" s="30"/>
      <c r="M123" s="31" t="s">
        <v>268</v>
      </c>
      <c r="N123" s="31">
        <v>87</v>
      </c>
      <c r="O123" s="31">
        <v>9</v>
      </c>
      <c r="P123" s="31">
        <v>96</v>
      </c>
      <c r="Q123" s="31" t="s">
        <v>64</v>
      </c>
      <c r="R123" s="33">
        <v>1500000</v>
      </c>
      <c r="S123" s="30"/>
      <c r="T123" s="30" t="s">
        <v>60</v>
      </c>
      <c r="U123" s="31" t="s">
        <v>395</v>
      </c>
      <c r="V123" s="31">
        <v>48157670602</v>
      </c>
      <c r="W123" s="30">
        <v>122</v>
      </c>
      <c r="X123" s="63">
        <v>5</v>
      </c>
      <c r="Y123" s="63">
        <v>17</v>
      </c>
      <c r="Z123" s="63">
        <v>4</v>
      </c>
      <c r="AA123" s="63">
        <v>8</v>
      </c>
      <c r="AB123" s="63">
        <v>4</v>
      </c>
      <c r="AC123" s="63">
        <v>0</v>
      </c>
      <c r="AD123" s="63">
        <f t="shared" si="3"/>
        <v>160</v>
      </c>
      <c r="AE123" s="43">
        <v>0.14199999999999999</v>
      </c>
      <c r="AF123" s="50">
        <v>3851</v>
      </c>
      <c r="AG123" s="50" t="s">
        <v>545</v>
      </c>
      <c r="AH123" s="100"/>
      <c r="AI123" s="50" t="s">
        <v>564</v>
      </c>
      <c r="AJ123" s="50" t="s">
        <v>564</v>
      </c>
    </row>
    <row r="124" spans="1:36" s="31" customFormat="1" x14ac:dyDescent="0.2">
      <c r="A124" s="24">
        <v>19047</v>
      </c>
      <c r="B124" s="31" t="s">
        <v>180</v>
      </c>
      <c r="C124" s="31" t="s">
        <v>413</v>
      </c>
      <c r="D124" s="32" t="s">
        <v>69</v>
      </c>
      <c r="E124" s="30"/>
      <c r="F124" s="30">
        <v>77088</v>
      </c>
      <c r="G124" s="31" t="s">
        <v>70</v>
      </c>
      <c r="H124" s="30">
        <v>6</v>
      </c>
      <c r="I124" s="31" t="s">
        <v>68</v>
      </c>
      <c r="J124" s="30"/>
      <c r="K124" s="30"/>
      <c r="L124" s="30"/>
      <c r="M124" s="31" t="s">
        <v>268</v>
      </c>
      <c r="N124" s="31">
        <v>65</v>
      </c>
      <c r="O124" s="31">
        <v>17</v>
      </c>
      <c r="P124" s="31">
        <v>82</v>
      </c>
      <c r="Q124" s="31" t="s">
        <v>64</v>
      </c>
      <c r="R124" s="33">
        <v>1499782</v>
      </c>
      <c r="S124" s="30"/>
      <c r="T124" s="30" t="s">
        <v>60</v>
      </c>
      <c r="U124" s="31" t="s">
        <v>414</v>
      </c>
      <c r="V124" s="31">
        <v>48201533000</v>
      </c>
      <c r="W124" s="30">
        <v>115</v>
      </c>
      <c r="X124" s="63">
        <v>5</v>
      </c>
      <c r="Y124" s="63">
        <v>17</v>
      </c>
      <c r="Z124" s="63">
        <v>8</v>
      </c>
      <c r="AA124" s="63">
        <v>8</v>
      </c>
      <c r="AB124" s="63">
        <v>0</v>
      </c>
      <c r="AC124" s="63">
        <v>7</v>
      </c>
      <c r="AD124" s="63">
        <f>SUM(W124:AC124)</f>
        <v>160</v>
      </c>
      <c r="AE124" s="43">
        <v>0.438</v>
      </c>
      <c r="AF124" s="50" t="s">
        <v>491</v>
      </c>
      <c r="AG124" s="50" t="s">
        <v>572</v>
      </c>
      <c r="AH124" s="100"/>
      <c r="AI124" s="56" t="s">
        <v>563</v>
      </c>
      <c r="AJ124" s="56"/>
    </row>
    <row r="125" spans="1:36" s="31" customFormat="1" x14ac:dyDescent="0.2">
      <c r="A125" s="58">
        <v>19286</v>
      </c>
      <c r="B125" s="31" t="s">
        <v>408</v>
      </c>
      <c r="C125" s="31" t="s">
        <v>409</v>
      </c>
      <c r="D125" s="32" t="s">
        <v>69</v>
      </c>
      <c r="E125" s="30"/>
      <c r="F125" s="30">
        <v>77040</v>
      </c>
      <c r="G125" s="31" t="s">
        <v>410</v>
      </c>
      <c r="H125" s="30">
        <v>6</v>
      </c>
      <c r="I125" s="31" t="s">
        <v>68</v>
      </c>
      <c r="J125" s="30"/>
      <c r="K125" s="30"/>
      <c r="L125" s="30"/>
      <c r="M125" s="31" t="s">
        <v>268</v>
      </c>
      <c r="N125" s="31">
        <v>105</v>
      </c>
      <c r="O125" s="31">
        <v>45</v>
      </c>
      <c r="P125" s="31">
        <v>150</v>
      </c>
      <c r="Q125" s="31" t="s">
        <v>64</v>
      </c>
      <c r="R125" s="33">
        <v>1500000</v>
      </c>
      <c r="S125" s="30"/>
      <c r="T125" s="30" t="s">
        <v>60</v>
      </c>
      <c r="U125" s="31" t="s">
        <v>401</v>
      </c>
      <c r="V125" s="31">
        <v>48201532300</v>
      </c>
      <c r="W125" s="30">
        <v>120</v>
      </c>
      <c r="X125" s="63">
        <v>5</v>
      </c>
      <c r="Y125" s="63">
        <v>17</v>
      </c>
      <c r="Z125" s="63">
        <v>4</v>
      </c>
      <c r="AA125" s="63">
        <v>8</v>
      </c>
      <c r="AB125" s="63">
        <v>4</v>
      </c>
      <c r="AC125" s="63">
        <v>0</v>
      </c>
      <c r="AD125" s="63">
        <f t="shared" si="3"/>
        <v>158</v>
      </c>
      <c r="AE125" s="43">
        <v>0.14399999999999999</v>
      </c>
      <c r="AF125" s="50">
        <v>194</v>
      </c>
      <c r="AG125" s="50" t="s">
        <v>491</v>
      </c>
      <c r="AH125" s="100"/>
      <c r="AI125" s="56" t="s">
        <v>577</v>
      </c>
      <c r="AJ125" s="56" t="s">
        <v>577</v>
      </c>
    </row>
    <row r="126" spans="1:36" s="31" customFormat="1" x14ac:dyDescent="0.2">
      <c r="A126" s="24">
        <v>19187</v>
      </c>
      <c r="B126" s="31" t="s">
        <v>405</v>
      </c>
      <c r="C126" s="31" t="s">
        <v>406</v>
      </c>
      <c r="D126" s="32" t="s">
        <v>69</v>
      </c>
      <c r="E126" s="30"/>
      <c r="F126" s="30">
        <v>77075</v>
      </c>
      <c r="G126" s="31" t="s">
        <v>70</v>
      </c>
      <c r="H126" s="30">
        <v>6</v>
      </c>
      <c r="I126" s="31" t="s">
        <v>68</v>
      </c>
      <c r="J126" s="30"/>
      <c r="K126" s="30"/>
      <c r="L126" s="30"/>
      <c r="M126" s="31" t="s">
        <v>268</v>
      </c>
      <c r="N126" s="31">
        <v>72</v>
      </c>
      <c r="O126" s="31">
        <v>13</v>
      </c>
      <c r="P126" s="31">
        <v>85</v>
      </c>
      <c r="Q126" s="31" t="s">
        <v>64</v>
      </c>
      <c r="R126" s="33">
        <v>1500000</v>
      </c>
      <c r="S126" s="30"/>
      <c r="T126" s="30" t="s">
        <v>60</v>
      </c>
      <c r="U126" s="31" t="s">
        <v>407</v>
      </c>
      <c r="V126" s="31">
        <v>48201333901</v>
      </c>
      <c r="W126" s="30">
        <v>120</v>
      </c>
      <c r="X126" s="63">
        <v>5</v>
      </c>
      <c r="Y126" s="63">
        <v>17</v>
      </c>
      <c r="Z126" s="63">
        <v>4</v>
      </c>
      <c r="AA126" s="63">
        <v>8</v>
      </c>
      <c r="AB126" s="63">
        <v>4</v>
      </c>
      <c r="AC126" s="63">
        <v>0</v>
      </c>
      <c r="AD126" s="63">
        <f t="shared" si="3"/>
        <v>158</v>
      </c>
      <c r="AE126" s="43">
        <v>9.1999999999999998E-2</v>
      </c>
      <c r="AF126" s="50">
        <v>3044</v>
      </c>
      <c r="AG126" s="50" t="s">
        <v>491</v>
      </c>
      <c r="AH126" s="100"/>
      <c r="AI126" s="56" t="s">
        <v>577</v>
      </c>
      <c r="AJ126" s="56" t="s">
        <v>577</v>
      </c>
    </row>
    <row r="127" spans="1:36" s="31" customFormat="1" x14ac:dyDescent="0.2">
      <c r="A127" s="24">
        <v>19146</v>
      </c>
      <c r="B127" s="31" t="s">
        <v>185</v>
      </c>
      <c r="C127" s="31" t="s">
        <v>403</v>
      </c>
      <c r="D127" s="32" t="s">
        <v>69</v>
      </c>
      <c r="E127" s="30"/>
      <c r="F127" s="30">
        <v>77011</v>
      </c>
      <c r="G127" s="31" t="s">
        <v>70</v>
      </c>
      <c r="H127" s="30">
        <v>6</v>
      </c>
      <c r="I127" s="31" t="s">
        <v>68</v>
      </c>
      <c r="J127" s="30"/>
      <c r="K127" s="30"/>
      <c r="L127" s="30" t="s">
        <v>60</v>
      </c>
      <c r="M127" s="31" t="s">
        <v>268</v>
      </c>
      <c r="N127" s="31">
        <v>100</v>
      </c>
      <c r="O127" s="31">
        <v>0</v>
      </c>
      <c r="P127" s="31">
        <v>100</v>
      </c>
      <c r="Q127" s="31" t="s">
        <v>288</v>
      </c>
      <c r="R127" s="33">
        <v>1500000</v>
      </c>
      <c r="S127" s="30" t="s">
        <v>60</v>
      </c>
      <c r="T127" s="30"/>
      <c r="U127" s="31" t="s">
        <v>404</v>
      </c>
      <c r="V127" s="31">
        <v>48201310500</v>
      </c>
      <c r="W127" s="30">
        <v>121</v>
      </c>
      <c r="X127" s="63">
        <v>5</v>
      </c>
      <c r="Y127" s="63">
        <v>17</v>
      </c>
      <c r="Z127" s="63">
        <v>8</v>
      </c>
      <c r="AA127" s="63">
        <v>0</v>
      </c>
      <c r="AB127" s="63">
        <v>0</v>
      </c>
      <c r="AC127" s="63">
        <v>7</v>
      </c>
      <c r="AD127" s="63">
        <f t="shared" si="3"/>
        <v>158</v>
      </c>
      <c r="AE127" s="43">
        <v>0.318</v>
      </c>
      <c r="AF127" s="50" t="s">
        <v>491</v>
      </c>
      <c r="AG127" s="50" t="s">
        <v>491</v>
      </c>
      <c r="AH127" s="100"/>
      <c r="AI127" s="56" t="s">
        <v>577</v>
      </c>
      <c r="AJ127" s="56" t="s">
        <v>577</v>
      </c>
    </row>
    <row r="128" spans="1:36" s="31" customFormat="1" x14ac:dyDescent="0.2">
      <c r="A128" s="24">
        <v>19299</v>
      </c>
      <c r="B128" s="31" t="s">
        <v>181</v>
      </c>
      <c r="C128" s="31" t="s">
        <v>416</v>
      </c>
      <c r="D128" s="32" t="s">
        <v>69</v>
      </c>
      <c r="E128" s="30"/>
      <c r="F128" s="30">
        <v>77003</v>
      </c>
      <c r="G128" s="31" t="s">
        <v>70</v>
      </c>
      <c r="H128" s="30">
        <v>6</v>
      </c>
      <c r="I128" s="31" t="s">
        <v>68</v>
      </c>
      <c r="J128" s="30"/>
      <c r="K128" s="30"/>
      <c r="L128" s="30"/>
      <c r="M128" s="31" t="s">
        <v>268</v>
      </c>
      <c r="N128" s="31">
        <v>86</v>
      </c>
      <c r="O128" s="31">
        <v>80</v>
      </c>
      <c r="P128" s="31">
        <v>166</v>
      </c>
      <c r="Q128" s="31" t="s">
        <v>64</v>
      </c>
      <c r="R128" s="33">
        <v>1500000</v>
      </c>
      <c r="S128" s="30"/>
      <c r="T128" s="30" t="s">
        <v>60</v>
      </c>
      <c r="U128" s="31" t="s">
        <v>386</v>
      </c>
      <c r="V128" s="31">
        <v>48201312300</v>
      </c>
      <c r="W128" s="30">
        <v>115</v>
      </c>
      <c r="X128" s="63">
        <v>5</v>
      </c>
      <c r="Y128" s="63">
        <v>17</v>
      </c>
      <c r="Z128" s="63">
        <v>8</v>
      </c>
      <c r="AA128" s="63">
        <v>8</v>
      </c>
      <c r="AB128" s="63">
        <v>0</v>
      </c>
      <c r="AC128" s="63">
        <v>5</v>
      </c>
      <c r="AD128" s="63">
        <f t="shared" si="3"/>
        <v>158</v>
      </c>
      <c r="AE128" s="146" t="s">
        <v>554</v>
      </c>
      <c r="AF128" s="146"/>
      <c r="AG128" s="146"/>
      <c r="AH128" s="146"/>
      <c r="AI128" s="146"/>
      <c r="AJ128" s="146"/>
    </row>
    <row r="129" spans="1:36" s="31" customFormat="1" x14ac:dyDescent="0.2">
      <c r="A129" s="24">
        <v>19040</v>
      </c>
      <c r="B129" s="31" t="s">
        <v>184</v>
      </c>
      <c r="C129" s="31" t="s">
        <v>411</v>
      </c>
      <c r="D129" s="32" t="s">
        <v>69</v>
      </c>
      <c r="E129" s="30"/>
      <c r="F129" s="30">
        <v>77003</v>
      </c>
      <c r="G129" s="31" t="s">
        <v>70</v>
      </c>
      <c r="H129" s="30">
        <v>6</v>
      </c>
      <c r="I129" s="31" t="s">
        <v>68</v>
      </c>
      <c r="J129" s="30"/>
      <c r="K129" s="30"/>
      <c r="L129" s="30"/>
      <c r="M129" s="31" t="s">
        <v>268</v>
      </c>
      <c r="N129" s="31">
        <v>68</v>
      </c>
      <c r="O129" s="31">
        <v>6</v>
      </c>
      <c r="P129" s="31">
        <v>74</v>
      </c>
      <c r="Q129" s="31" t="s">
        <v>64</v>
      </c>
      <c r="R129" s="33">
        <v>1500000</v>
      </c>
      <c r="S129" s="30"/>
      <c r="T129" s="30" t="s">
        <v>60</v>
      </c>
      <c r="U129" s="31" t="s">
        <v>412</v>
      </c>
      <c r="V129" s="31">
        <v>48201310400</v>
      </c>
      <c r="W129" s="30">
        <v>118</v>
      </c>
      <c r="X129" s="63">
        <v>5</v>
      </c>
      <c r="Y129" s="63">
        <v>17</v>
      </c>
      <c r="Z129" s="63">
        <v>4</v>
      </c>
      <c r="AA129" s="63">
        <v>0</v>
      </c>
      <c r="AB129" s="63">
        <v>4</v>
      </c>
      <c r="AC129" s="63">
        <v>7</v>
      </c>
      <c r="AD129" s="63">
        <f t="shared" si="3"/>
        <v>155</v>
      </c>
      <c r="AE129" s="146" t="s">
        <v>637</v>
      </c>
      <c r="AF129" s="146"/>
      <c r="AG129" s="146"/>
      <c r="AH129" s="146"/>
      <c r="AI129" s="146"/>
      <c r="AJ129" s="146"/>
    </row>
    <row r="130" spans="1:36" s="23" customFormat="1" x14ac:dyDescent="0.2">
      <c r="A130" s="22">
        <v>19001</v>
      </c>
      <c r="B130" s="23" t="s">
        <v>612</v>
      </c>
      <c r="C130" s="23" t="s">
        <v>613</v>
      </c>
      <c r="D130" s="133" t="s">
        <v>69</v>
      </c>
      <c r="E130" s="106"/>
      <c r="F130" s="106">
        <v>77011</v>
      </c>
      <c r="G130" s="23" t="s">
        <v>70</v>
      </c>
      <c r="H130" s="106">
        <v>6</v>
      </c>
      <c r="I130" s="23" t="s">
        <v>68</v>
      </c>
      <c r="J130" s="106"/>
      <c r="K130" s="106"/>
      <c r="L130" s="106"/>
      <c r="M130" s="23" t="s">
        <v>268</v>
      </c>
      <c r="N130" s="23">
        <v>100</v>
      </c>
      <c r="O130" s="23">
        <v>20</v>
      </c>
      <c r="P130" s="23">
        <v>120</v>
      </c>
      <c r="Q130" s="23" t="s">
        <v>64</v>
      </c>
      <c r="R130" s="134">
        <v>0</v>
      </c>
      <c r="S130" s="106"/>
      <c r="T130" s="106"/>
      <c r="U130" s="23" t="s">
        <v>401</v>
      </c>
      <c r="V130" s="23">
        <v>48201310500</v>
      </c>
      <c r="W130" s="106"/>
      <c r="X130" s="62"/>
      <c r="Y130" s="62"/>
      <c r="Z130" s="62"/>
      <c r="AA130" s="62"/>
      <c r="AB130" s="62"/>
      <c r="AC130" s="62"/>
      <c r="AD130" s="62"/>
      <c r="AE130" s="180" t="s">
        <v>598</v>
      </c>
      <c r="AF130" s="180"/>
      <c r="AG130" s="180"/>
      <c r="AH130" s="180"/>
      <c r="AI130" s="180"/>
      <c r="AJ130" s="180"/>
    </row>
    <row r="131" spans="1:36" s="23" customFormat="1" ht="14.45" customHeight="1" x14ac:dyDescent="0.25">
      <c r="A131" s="22">
        <v>19072</v>
      </c>
      <c r="B131" s="23" t="s">
        <v>618</v>
      </c>
      <c r="C131" s="23" t="s">
        <v>619</v>
      </c>
      <c r="D131" s="133" t="s">
        <v>69</v>
      </c>
      <c r="E131" s="106"/>
      <c r="F131" s="106">
        <v>77085</v>
      </c>
      <c r="G131" s="23" t="s">
        <v>183</v>
      </c>
      <c r="H131" s="106">
        <v>6</v>
      </c>
      <c r="I131" s="23" t="s">
        <v>68</v>
      </c>
      <c r="J131" s="106"/>
      <c r="K131" s="106"/>
      <c r="L131" s="106"/>
      <c r="M131" s="23" t="s">
        <v>268</v>
      </c>
      <c r="N131" s="23">
        <v>98</v>
      </c>
      <c r="O131" s="23">
        <v>22</v>
      </c>
      <c r="P131" s="23">
        <v>120</v>
      </c>
      <c r="Q131" s="23" t="s">
        <v>61</v>
      </c>
      <c r="R131" s="134">
        <v>0</v>
      </c>
      <c r="S131" s="106"/>
      <c r="T131" s="106"/>
      <c r="U131" s="23" t="s">
        <v>620</v>
      </c>
      <c r="V131" s="23">
        <v>48157670200</v>
      </c>
      <c r="X131"/>
      <c r="Y131" s="135"/>
      <c r="Z131" s="135"/>
      <c r="AA131" s="135"/>
      <c r="AB131" s="135"/>
      <c r="AD131" s="133"/>
      <c r="AE131" s="148" t="s">
        <v>598</v>
      </c>
      <c r="AF131" s="148"/>
      <c r="AG131" s="148"/>
      <c r="AH131" s="148"/>
      <c r="AI131" s="148"/>
      <c r="AJ131" s="148"/>
    </row>
    <row r="132" spans="1:36" ht="15" x14ac:dyDescent="0.25">
      <c r="A132" s="17" t="s">
        <v>24</v>
      </c>
      <c r="B132" s="73"/>
      <c r="C132" s="14">
        <v>14719183.560000001</v>
      </c>
      <c r="D132" s="89" t="s">
        <v>283</v>
      </c>
      <c r="E132" s="75"/>
      <c r="F132" s="74"/>
      <c r="G132" s="74"/>
      <c r="H132" s="75"/>
      <c r="I132" s="85"/>
      <c r="J132" s="75"/>
      <c r="K132" s="75"/>
      <c r="L132" s="75"/>
      <c r="M132" s="74"/>
      <c r="N132" s="74"/>
      <c r="O132" s="74"/>
      <c r="P132" s="74"/>
      <c r="Q132" s="76" t="s">
        <v>20</v>
      </c>
      <c r="R132" s="77">
        <f>SUM(R113:R131)</f>
        <v>25435540</v>
      </c>
      <c r="S132" s="78"/>
      <c r="T132" s="78"/>
      <c r="U132" s="79"/>
      <c r="V132" s="23"/>
      <c r="W132" s="9"/>
      <c r="X132" s="9"/>
      <c r="Y132" s="9"/>
      <c r="Z132" s="9"/>
      <c r="AA132" s="9"/>
      <c r="AB132" s="9"/>
      <c r="AC132" s="9"/>
      <c r="AD132" s="9"/>
      <c r="AE132" s="135"/>
      <c r="AF132" s="135"/>
      <c r="AG132"/>
    </row>
    <row r="133" spans="1:36" ht="13.9" customHeight="1" x14ac:dyDescent="0.2">
      <c r="C133" s="59"/>
      <c r="E133" s="63"/>
    </row>
    <row r="134" spans="1:36" x14ac:dyDescent="0.2">
      <c r="A134" s="20" t="s">
        <v>41</v>
      </c>
      <c r="C134" s="59"/>
      <c r="E134" s="63"/>
    </row>
    <row r="135" spans="1:36" s="31" customFormat="1" x14ac:dyDescent="0.2">
      <c r="A135" s="24">
        <v>19179</v>
      </c>
      <c r="B135" s="31" t="s">
        <v>195</v>
      </c>
      <c r="C135" s="31" t="s">
        <v>418</v>
      </c>
      <c r="D135" s="32" t="s">
        <v>194</v>
      </c>
      <c r="E135" s="30"/>
      <c r="F135" s="30">
        <v>78602</v>
      </c>
      <c r="G135" s="31" t="s">
        <v>194</v>
      </c>
      <c r="H135" s="30">
        <v>7</v>
      </c>
      <c r="I135" s="31" t="s">
        <v>59</v>
      </c>
      <c r="J135" s="30"/>
      <c r="K135" s="30"/>
      <c r="L135" s="30"/>
      <c r="M135" s="31" t="s">
        <v>268</v>
      </c>
      <c r="N135" s="31">
        <v>36</v>
      </c>
      <c r="O135" s="31">
        <v>0</v>
      </c>
      <c r="P135" s="31">
        <v>36</v>
      </c>
      <c r="Q135" s="31" t="s">
        <v>61</v>
      </c>
      <c r="R135" s="33">
        <v>600000</v>
      </c>
      <c r="S135" s="30" t="s">
        <v>60</v>
      </c>
      <c r="T135" s="30" t="s">
        <v>60</v>
      </c>
      <c r="U135" s="31" t="s">
        <v>378</v>
      </c>
      <c r="V135" s="31">
        <v>48021950400</v>
      </c>
      <c r="W135" s="30">
        <v>117</v>
      </c>
      <c r="X135" s="63">
        <v>5</v>
      </c>
      <c r="Y135" s="63">
        <v>17</v>
      </c>
      <c r="Z135" s="63">
        <v>4</v>
      </c>
      <c r="AA135" s="63">
        <v>8</v>
      </c>
      <c r="AB135" s="63">
        <v>4</v>
      </c>
      <c r="AC135" s="63">
        <v>0</v>
      </c>
      <c r="AD135" s="63">
        <f>SUM(W135:AC135)</f>
        <v>155</v>
      </c>
      <c r="AE135" s="63"/>
      <c r="AF135" s="47"/>
      <c r="AG135" s="47"/>
      <c r="AH135" s="100" t="s">
        <v>635</v>
      </c>
      <c r="AI135" s="47" t="s">
        <v>564</v>
      </c>
      <c r="AJ135" s="47" t="s">
        <v>564</v>
      </c>
    </row>
    <row r="136" spans="1:36" s="31" customFormat="1" x14ac:dyDescent="0.2">
      <c r="A136" s="24">
        <v>19102</v>
      </c>
      <c r="B136" s="31" t="s">
        <v>199</v>
      </c>
      <c r="C136" s="31" t="s">
        <v>417</v>
      </c>
      <c r="D136" s="32" t="s">
        <v>198</v>
      </c>
      <c r="E136" s="30"/>
      <c r="F136" s="30">
        <v>78620</v>
      </c>
      <c r="G136" s="31" t="s">
        <v>197</v>
      </c>
      <c r="H136" s="30">
        <v>7</v>
      </c>
      <c r="I136" s="31" t="s">
        <v>59</v>
      </c>
      <c r="J136" s="30"/>
      <c r="K136" s="30"/>
      <c r="L136" s="30"/>
      <c r="M136" s="31" t="s">
        <v>268</v>
      </c>
      <c r="N136" s="31">
        <v>36</v>
      </c>
      <c r="O136" s="31">
        <v>24</v>
      </c>
      <c r="P136" s="31">
        <v>60</v>
      </c>
      <c r="Q136" s="31" t="s">
        <v>64</v>
      </c>
      <c r="R136" s="33">
        <v>600000</v>
      </c>
      <c r="S136" s="30"/>
      <c r="T136" s="30" t="s">
        <v>60</v>
      </c>
      <c r="U136" s="31" t="s">
        <v>337</v>
      </c>
      <c r="V136" s="31">
        <v>48209010806</v>
      </c>
      <c r="W136" s="30">
        <v>118</v>
      </c>
      <c r="X136" s="63">
        <v>0</v>
      </c>
      <c r="Y136" s="63">
        <v>17</v>
      </c>
      <c r="Z136" s="63">
        <v>4</v>
      </c>
      <c r="AA136" s="63">
        <v>8</v>
      </c>
      <c r="AB136" s="63">
        <v>4</v>
      </c>
      <c r="AC136" s="63">
        <v>0</v>
      </c>
      <c r="AD136" s="63">
        <f>SUM(W136:AC136)</f>
        <v>151</v>
      </c>
      <c r="AE136" s="43">
        <v>0.10199999999999999</v>
      </c>
      <c r="AF136" s="50">
        <v>3743</v>
      </c>
      <c r="AG136" s="32"/>
      <c r="AH136" s="100"/>
      <c r="AI136" s="50" t="s">
        <v>577</v>
      </c>
      <c r="AJ136" s="50" t="s">
        <v>577</v>
      </c>
    </row>
    <row r="137" spans="1:36" s="31" customFormat="1" x14ac:dyDescent="0.2">
      <c r="A137" s="24">
        <v>19095</v>
      </c>
      <c r="B137" s="31" t="s">
        <v>602</v>
      </c>
      <c r="C137" s="31" t="s">
        <v>603</v>
      </c>
      <c r="D137" s="32" t="s">
        <v>604</v>
      </c>
      <c r="E137" s="112" t="s">
        <v>60</v>
      </c>
      <c r="F137" s="112">
        <v>76537</v>
      </c>
      <c r="G137" s="31" t="s">
        <v>72</v>
      </c>
      <c r="H137" s="112">
        <v>7</v>
      </c>
      <c r="I137" s="31" t="s">
        <v>59</v>
      </c>
      <c r="J137" s="112"/>
      <c r="K137" s="112"/>
      <c r="L137" s="112"/>
      <c r="M137" s="31" t="s">
        <v>268</v>
      </c>
      <c r="N137" s="31">
        <v>40</v>
      </c>
      <c r="O137" s="31">
        <v>17</v>
      </c>
      <c r="P137" s="31">
        <v>57</v>
      </c>
      <c r="Q137" s="31" t="s">
        <v>61</v>
      </c>
      <c r="R137" s="33">
        <v>0</v>
      </c>
      <c r="S137" s="112"/>
      <c r="T137" s="112"/>
      <c r="U137" s="31" t="s">
        <v>385</v>
      </c>
      <c r="V137" s="31">
        <v>48491021601</v>
      </c>
      <c r="W137" s="112"/>
      <c r="X137" s="111"/>
      <c r="Y137" s="111"/>
      <c r="Z137" s="111"/>
      <c r="AA137" s="111"/>
      <c r="AB137" s="111"/>
      <c r="AC137" s="111"/>
      <c r="AD137" s="111"/>
      <c r="AE137" s="179" t="s">
        <v>598</v>
      </c>
      <c r="AF137" s="179"/>
      <c r="AG137" s="179"/>
      <c r="AH137" s="179"/>
      <c r="AI137" s="179"/>
      <c r="AJ137" s="179"/>
    </row>
    <row r="138" spans="1:36" x14ac:dyDescent="0.2">
      <c r="A138" s="17" t="s">
        <v>24</v>
      </c>
      <c r="B138" s="73"/>
      <c r="C138" s="14">
        <v>600000</v>
      </c>
      <c r="D138" s="74"/>
      <c r="E138" s="75"/>
      <c r="F138" s="74"/>
      <c r="G138" s="74"/>
      <c r="H138" s="75"/>
      <c r="I138" s="85"/>
      <c r="J138" s="75"/>
      <c r="K138" s="75"/>
      <c r="L138" s="75"/>
      <c r="M138" s="74"/>
      <c r="N138" s="74"/>
      <c r="O138" s="74"/>
      <c r="P138" s="74"/>
      <c r="Q138" s="76" t="s">
        <v>20</v>
      </c>
      <c r="R138" s="77">
        <f>SUM(R135:R136)</f>
        <v>1200000</v>
      </c>
      <c r="S138" s="78"/>
      <c r="T138" s="78"/>
      <c r="U138" s="79"/>
      <c r="V138" s="74"/>
      <c r="W138" s="75"/>
      <c r="X138" s="75"/>
    </row>
    <row r="139" spans="1:36" ht="13.9" customHeight="1" x14ac:dyDescent="0.2">
      <c r="C139" s="59"/>
      <c r="E139" s="63"/>
    </row>
    <row r="140" spans="1:36" x14ac:dyDescent="0.2">
      <c r="A140" s="20" t="s">
        <v>42</v>
      </c>
      <c r="C140" s="59"/>
      <c r="E140" s="63"/>
    </row>
    <row r="141" spans="1:36" s="31" customFormat="1" x14ac:dyDescent="0.2">
      <c r="A141" s="24">
        <v>19295</v>
      </c>
      <c r="B141" s="31" t="s">
        <v>204</v>
      </c>
      <c r="C141" s="31" t="s">
        <v>420</v>
      </c>
      <c r="D141" s="32" t="s">
        <v>200</v>
      </c>
      <c r="E141" s="30"/>
      <c r="F141" s="30">
        <v>78722</v>
      </c>
      <c r="G141" s="31" t="s">
        <v>196</v>
      </c>
      <c r="H141" s="30">
        <v>7</v>
      </c>
      <c r="I141" s="31" t="s">
        <v>68</v>
      </c>
      <c r="J141" s="30"/>
      <c r="K141" s="30"/>
      <c r="L141" s="30"/>
      <c r="M141" s="31" t="s">
        <v>268</v>
      </c>
      <c r="N141" s="31">
        <v>51</v>
      </c>
      <c r="O141" s="31">
        <v>5</v>
      </c>
      <c r="P141" s="31">
        <v>56</v>
      </c>
      <c r="Q141" s="31" t="s">
        <v>64</v>
      </c>
      <c r="R141" s="33">
        <v>1080025</v>
      </c>
      <c r="S141" s="30"/>
      <c r="T141" s="30" t="s">
        <v>60</v>
      </c>
      <c r="U141" s="31" t="s">
        <v>369</v>
      </c>
      <c r="V141" s="31">
        <v>48453000307</v>
      </c>
      <c r="W141" s="30">
        <v>125</v>
      </c>
      <c r="X141" s="63">
        <v>0</v>
      </c>
      <c r="Y141" s="63">
        <v>17</v>
      </c>
      <c r="Z141" s="63">
        <v>4</v>
      </c>
      <c r="AA141" s="63">
        <v>8</v>
      </c>
      <c r="AB141" s="63">
        <v>4</v>
      </c>
      <c r="AC141" s="63">
        <v>0</v>
      </c>
      <c r="AD141" s="63">
        <f>SUM(W141:AC141)</f>
        <v>158</v>
      </c>
      <c r="AE141" s="43">
        <v>0.105</v>
      </c>
      <c r="AF141" s="50" t="s">
        <v>491</v>
      </c>
      <c r="AG141" s="50" t="s">
        <v>491</v>
      </c>
      <c r="AH141" s="100" t="s">
        <v>635</v>
      </c>
      <c r="AI141" s="50" t="s">
        <v>564</v>
      </c>
      <c r="AJ141" s="50" t="s">
        <v>564</v>
      </c>
    </row>
    <row r="142" spans="1:36" s="31" customFormat="1" x14ac:dyDescent="0.2">
      <c r="A142" s="24">
        <v>19053</v>
      </c>
      <c r="B142" s="31" t="s">
        <v>205</v>
      </c>
      <c r="C142" s="31" t="s">
        <v>277</v>
      </c>
      <c r="D142" s="32" t="s">
        <v>200</v>
      </c>
      <c r="E142" s="30"/>
      <c r="F142" s="30">
        <v>78753</v>
      </c>
      <c r="G142" s="31" t="s">
        <v>196</v>
      </c>
      <c r="H142" s="30">
        <v>7</v>
      </c>
      <c r="I142" s="31" t="s">
        <v>68</v>
      </c>
      <c r="J142" s="30"/>
      <c r="K142" s="30"/>
      <c r="L142" s="30" t="s">
        <v>60</v>
      </c>
      <c r="M142" s="31" t="s">
        <v>268</v>
      </c>
      <c r="N142" s="31">
        <v>88</v>
      </c>
      <c r="O142" s="31">
        <v>0</v>
      </c>
      <c r="P142" s="31">
        <v>88</v>
      </c>
      <c r="Q142" s="31" t="s">
        <v>288</v>
      </c>
      <c r="R142" s="33">
        <v>1500000</v>
      </c>
      <c r="S142" s="30" t="s">
        <v>60</v>
      </c>
      <c r="T142" s="30" t="s">
        <v>60</v>
      </c>
      <c r="U142" s="31" t="s">
        <v>419</v>
      </c>
      <c r="V142" s="31">
        <v>48453001845</v>
      </c>
      <c r="W142" s="30">
        <v>125</v>
      </c>
      <c r="X142" s="63">
        <v>0</v>
      </c>
      <c r="Y142" s="63">
        <v>17</v>
      </c>
      <c r="Z142" s="63">
        <v>4</v>
      </c>
      <c r="AA142" s="63">
        <v>8</v>
      </c>
      <c r="AB142" s="63">
        <v>4</v>
      </c>
      <c r="AC142" s="63">
        <v>0</v>
      </c>
      <c r="AD142" s="63">
        <f>SUM(W142:AC142)</f>
        <v>158</v>
      </c>
      <c r="AE142" s="43">
        <v>0.16300000000000001</v>
      </c>
      <c r="AF142" s="50" t="s">
        <v>491</v>
      </c>
      <c r="AG142" s="50" t="s">
        <v>552</v>
      </c>
      <c r="AH142" s="100" t="s">
        <v>635</v>
      </c>
      <c r="AI142" s="50" t="s">
        <v>564</v>
      </c>
      <c r="AJ142" s="50" t="s">
        <v>564</v>
      </c>
    </row>
    <row r="143" spans="1:36" s="31" customFormat="1" x14ac:dyDescent="0.2">
      <c r="A143" s="24">
        <v>19239</v>
      </c>
      <c r="B143" s="31" t="s">
        <v>201</v>
      </c>
      <c r="C143" s="31" t="s">
        <v>423</v>
      </c>
      <c r="D143" s="32" t="s">
        <v>200</v>
      </c>
      <c r="E143" s="30"/>
      <c r="F143" s="30">
        <v>78702</v>
      </c>
      <c r="G143" s="31" t="s">
        <v>196</v>
      </c>
      <c r="H143" s="30">
        <v>7</v>
      </c>
      <c r="I143" s="31" t="s">
        <v>68</v>
      </c>
      <c r="J143" s="30"/>
      <c r="K143" s="30"/>
      <c r="L143" s="30"/>
      <c r="M143" s="31" t="s">
        <v>268</v>
      </c>
      <c r="N143" s="31">
        <v>90</v>
      </c>
      <c r="O143" s="31">
        <v>2</v>
      </c>
      <c r="P143" s="31">
        <v>92</v>
      </c>
      <c r="Q143" s="31" t="s">
        <v>64</v>
      </c>
      <c r="R143" s="33">
        <v>1440347</v>
      </c>
      <c r="S143" s="30"/>
      <c r="T143" s="30" t="s">
        <v>60</v>
      </c>
      <c r="U143" s="31" t="s">
        <v>424</v>
      </c>
      <c r="V143" s="31">
        <v>48453000902</v>
      </c>
      <c r="W143" s="30">
        <v>115</v>
      </c>
      <c r="X143" s="63">
        <v>0</v>
      </c>
      <c r="Y143" s="63">
        <v>17</v>
      </c>
      <c r="Z143" s="63">
        <v>8</v>
      </c>
      <c r="AA143" s="63">
        <v>8</v>
      </c>
      <c r="AB143" s="63">
        <v>0</v>
      </c>
      <c r="AC143" s="63">
        <v>7</v>
      </c>
      <c r="AD143" s="63">
        <f>SUM(W143:AC143)</f>
        <v>155</v>
      </c>
      <c r="AE143" s="63"/>
      <c r="AF143" s="47"/>
      <c r="AG143" s="47"/>
      <c r="AH143" s="100" t="s">
        <v>635</v>
      </c>
      <c r="AI143" s="47" t="s">
        <v>564</v>
      </c>
      <c r="AJ143" s="47" t="s">
        <v>563</v>
      </c>
    </row>
    <row r="144" spans="1:36" s="31" customFormat="1" x14ac:dyDescent="0.2">
      <c r="A144" s="24">
        <v>19107</v>
      </c>
      <c r="B144" s="31" t="s">
        <v>203</v>
      </c>
      <c r="C144" s="31" t="s">
        <v>421</v>
      </c>
      <c r="D144" s="32" t="s">
        <v>200</v>
      </c>
      <c r="E144" s="30"/>
      <c r="F144" s="30">
        <v>78751</v>
      </c>
      <c r="G144" s="31" t="s">
        <v>196</v>
      </c>
      <c r="H144" s="30">
        <v>7</v>
      </c>
      <c r="I144" s="31" t="s">
        <v>68</v>
      </c>
      <c r="J144" s="30"/>
      <c r="K144" s="30"/>
      <c r="L144" s="30"/>
      <c r="M144" s="31" t="s">
        <v>268</v>
      </c>
      <c r="N144" s="31">
        <v>60</v>
      </c>
      <c r="O144" s="31">
        <v>0</v>
      </c>
      <c r="P144" s="31">
        <v>60</v>
      </c>
      <c r="Q144" s="31" t="s">
        <v>64</v>
      </c>
      <c r="R144" s="33">
        <v>1500000</v>
      </c>
      <c r="S144" s="30"/>
      <c r="T144" s="30" t="s">
        <v>60</v>
      </c>
      <c r="U144" s="31" t="s">
        <v>412</v>
      </c>
      <c r="V144" s="31">
        <v>48453000304</v>
      </c>
      <c r="W144" s="30">
        <v>118</v>
      </c>
      <c r="X144" s="63">
        <v>0</v>
      </c>
      <c r="Y144" s="63">
        <v>17</v>
      </c>
      <c r="Z144" s="63">
        <v>4</v>
      </c>
      <c r="AA144" s="63">
        <v>8</v>
      </c>
      <c r="AB144" s="63">
        <v>4</v>
      </c>
      <c r="AC144" s="63">
        <v>7</v>
      </c>
      <c r="AD144" s="63">
        <f t="shared" ref="AD144" si="4">SUM(W144:AC144)</f>
        <v>158</v>
      </c>
      <c r="AE144" s="146" t="s">
        <v>555</v>
      </c>
      <c r="AF144" s="146"/>
      <c r="AG144" s="146"/>
      <c r="AH144" s="146"/>
      <c r="AI144" s="146"/>
      <c r="AJ144" s="146"/>
    </row>
    <row r="145" spans="1:36" s="31" customFormat="1" x14ac:dyDescent="0.2">
      <c r="A145" s="24">
        <v>19288</v>
      </c>
      <c r="B145" s="31" t="s">
        <v>202</v>
      </c>
      <c r="C145" s="31" t="s">
        <v>422</v>
      </c>
      <c r="D145" s="32" t="s">
        <v>200</v>
      </c>
      <c r="E145" s="30"/>
      <c r="F145" s="30">
        <v>78741</v>
      </c>
      <c r="G145" s="31" t="s">
        <v>196</v>
      </c>
      <c r="H145" s="30">
        <v>7</v>
      </c>
      <c r="I145" s="31" t="s">
        <v>68</v>
      </c>
      <c r="J145" s="30"/>
      <c r="K145" s="30"/>
      <c r="L145" s="30"/>
      <c r="M145" s="31" t="s">
        <v>268</v>
      </c>
      <c r="N145" s="31">
        <v>73</v>
      </c>
      <c r="O145" s="31">
        <v>11</v>
      </c>
      <c r="P145" s="31">
        <v>84</v>
      </c>
      <c r="Q145" s="31" t="s">
        <v>64</v>
      </c>
      <c r="R145" s="33">
        <v>1500000</v>
      </c>
      <c r="S145" s="30"/>
      <c r="T145" s="30" t="s">
        <v>60</v>
      </c>
      <c r="U145" s="31" t="s">
        <v>369</v>
      </c>
      <c r="V145" s="31">
        <v>48453002313</v>
      </c>
      <c r="W145" s="30">
        <v>117</v>
      </c>
      <c r="X145" s="63">
        <v>0</v>
      </c>
      <c r="Y145" s="63">
        <v>17</v>
      </c>
      <c r="Z145" s="63">
        <v>8</v>
      </c>
      <c r="AA145" s="63">
        <v>8</v>
      </c>
      <c r="AB145" s="63">
        <v>0</v>
      </c>
      <c r="AC145" s="63">
        <v>7</v>
      </c>
      <c r="AD145" s="63">
        <f>SUM(W145:AC145)</f>
        <v>157</v>
      </c>
      <c r="AE145" s="144" t="s">
        <v>581</v>
      </c>
      <c r="AF145" s="144"/>
      <c r="AG145" s="144"/>
      <c r="AH145" s="144"/>
      <c r="AI145" s="144"/>
      <c r="AJ145" s="144"/>
    </row>
    <row r="146" spans="1:36" s="31" customFormat="1" x14ac:dyDescent="0.2">
      <c r="A146" s="58">
        <v>19180</v>
      </c>
      <c r="B146" s="31" t="s">
        <v>605</v>
      </c>
      <c r="C146" s="31" t="s">
        <v>606</v>
      </c>
      <c r="D146" s="32" t="s">
        <v>200</v>
      </c>
      <c r="E146" s="112"/>
      <c r="F146" s="112">
        <v>78745</v>
      </c>
      <c r="G146" s="31" t="s">
        <v>196</v>
      </c>
      <c r="H146" s="112">
        <v>7</v>
      </c>
      <c r="I146" s="31" t="s">
        <v>68</v>
      </c>
      <c r="J146" s="112"/>
      <c r="K146" s="112"/>
      <c r="L146" s="112"/>
      <c r="M146" s="31" t="s">
        <v>268</v>
      </c>
      <c r="N146" s="31">
        <v>100</v>
      </c>
      <c r="O146" s="31">
        <v>0</v>
      </c>
      <c r="P146" s="31">
        <v>100</v>
      </c>
      <c r="Q146" s="31" t="s">
        <v>64</v>
      </c>
      <c r="R146" s="33">
        <v>0</v>
      </c>
      <c r="S146" s="112"/>
      <c r="T146" s="112"/>
      <c r="U146" s="31" t="s">
        <v>378</v>
      </c>
      <c r="V146" s="31">
        <v>48453002403</v>
      </c>
      <c r="W146" s="112"/>
      <c r="X146" s="111"/>
      <c r="Y146" s="111"/>
      <c r="Z146" s="111"/>
      <c r="AA146" s="111"/>
      <c r="AB146" s="111"/>
      <c r="AC146" s="111"/>
      <c r="AD146" s="111"/>
      <c r="AE146" s="146" t="s">
        <v>593</v>
      </c>
      <c r="AF146" s="146"/>
      <c r="AG146" s="146"/>
      <c r="AH146" s="146"/>
      <c r="AI146" s="146"/>
      <c r="AJ146" s="146"/>
    </row>
    <row r="147" spans="1:36" x14ac:dyDescent="0.2">
      <c r="A147" s="17" t="s">
        <v>24</v>
      </c>
      <c r="B147" s="73"/>
      <c r="C147" s="14">
        <v>4476832.67</v>
      </c>
      <c r="D147" s="89" t="s">
        <v>282</v>
      </c>
      <c r="E147" s="75"/>
      <c r="F147" s="74"/>
      <c r="G147" s="74"/>
      <c r="H147" s="75"/>
      <c r="I147" s="85"/>
      <c r="J147" s="75"/>
      <c r="K147" s="75"/>
      <c r="L147" s="75"/>
      <c r="M147" s="74"/>
      <c r="N147" s="74"/>
      <c r="O147" s="74"/>
      <c r="P147" s="74"/>
      <c r="Q147" s="76" t="s">
        <v>20</v>
      </c>
      <c r="R147" s="77">
        <f>SUM(R141:R145)</f>
        <v>7020372</v>
      </c>
      <c r="S147" s="78"/>
      <c r="T147" s="78"/>
      <c r="U147" s="79"/>
      <c r="V147" s="74"/>
      <c r="W147" s="75"/>
      <c r="X147" s="75"/>
    </row>
    <row r="148" spans="1:36" ht="5.45" customHeight="1" x14ac:dyDescent="0.2">
      <c r="C148" s="59"/>
      <c r="E148" s="63"/>
    </row>
    <row r="149" spans="1:36" x14ac:dyDescent="0.2">
      <c r="A149" s="20" t="s">
        <v>43</v>
      </c>
      <c r="C149" s="59"/>
      <c r="E149" s="63"/>
    </row>
    <row r="150" spans="1:36" s="31" customFormat="1" x14ac:dyDescent="0.2">
      <c r="A150" s="58">
        <v>19238</v>
      </c>
      <c r="B150" s="31" t="s">
        <v>210</v>
      </c>
      <c r="C150" s="31" t="s">
        <v>425</v>
      </c>
      <c r="D150" s="32" t="s">
        <v>209</v>
      </c>
      <c r="E150" s="30"/>
      <c r="F150" s="30">
        <v>77859</v>
      </c>
      <c r="G150" s="31" t="s">
        <v>208</v>
      </c>
      <c r="H150" s="30">
        <v>8</v>
      </c>
      <c r="I150" s="31" t="s">
        <v>59</v>
      </c>
      <c r="J150" s="30"/>
      <c r="K150" s="30"/>
      <c r="L150" s="30"/>
      <c r="M150" s="31" t="s">
        <v>268</v>
      </c>
      <c r="N150" s="31">
        <v>38</v>
      </c>
      <c r="O150" s="31">
        <v>0</v>
      </c>
      <c r="P150" s="31">
        <v>38</v>
      </c>
      <c r="Q150" s="31" t="s">
        <v>61</v>
      </c>
      <c r="R150" s="33">
        <v>495000</v>
      </c>
      <c r="S150" s="30" t="s">
        <v>60</v>
      </c>
      <c r="T150" s="30"/>
      <c r="U150" s="31" t="s">
        <v>341</v>
      </c>
      <c r="V150" s="31">
        <v>48395960300</v>
      </c>
      <c r="W150" s="30">
        <v>117</v>
      </c>
      <c r="X150" s="63">
        <v>0</v>
      </c>
      <c r="Y150" s="63">
        <v>17</v>
      </c>
      <c r="Z150" s="63">
        <v>4</v>
      </c>
      <c r="AA150" s="63">
        <v>8</v>
      </c>
      <c r="AB150" s="63">
        <v>4</v>
      </c>
      <c r="AC150" s="63">
        <v>0</v>
      </c>
      <c r="AD150" s="63">
        <f>SUM(W150:AC150)</f>
        <v>150</v>
      </c>
      <c r="AE150" s="47">
        <v>12.5</v>
      </c>
      <c r="AF150" s="47">
        <v>3080</v>
      </c>
      <c r="AG150" s="47"/>
      <c r="AH150" s="100" t="s">
        <v>635</v>
      </c>
      <c r="AI150" s="47" t="s">
        <v>564</v>
      </c>
      <c r="AJ150" s="47" t="s">
        <v>564</v>
      </c>
    </row>
    <row r="151" spans="1:36" s="31" customFormat="1" x14ac:dyDescent="0.2">
      <c r="A151" s="24">
        <v>19237</v>
      </c>
      <c r="B151" s="31" t="s">
        <v>211</v>
      </c>
      <c r="C151" s="31" t="s">
        <v>426</v>
      </c>
      <c r="D151" s="32" t="s">
        <v>207</v>
      </c>
      <c r="E151" s="30" t="s">
        <v>60</v>
      </c>
      <c r="F151" s="30">
        <v>76528</v>
      </c>
      <c r="G151" s="31" t="s">
        <v>206</v>
      </c>
      <c r="H151" s="30">
        <v>8</v>
      </c>
      <c r="I151" s="31" t="s">
        <v>59</v>
      </c>
      <c r="J151" s="30"/>
      <c r="K151" s="30"/>
      <c r="L151" s="30"/>
      <c r="M151" s="31" t="s">
        <v>268</v>
      </c>
      <c r="N151" s="31">
        <v>48</v>
      </c>
      <c r="O151" s="31">
        <v>0</v>
      </c>
      <c r="P151" s="31">
        <v>48</v>
      </c>
      <c r="Q151" s="31" t="s">
        <v>61</v>
      </c>
      <c r="R151" s="33">
        <v>975749</v>
      </c>
      <c r="S151" s="30"/>
      <c r="T151" s="30"/>
      <c r="U151" s="31" t="s">
        <v>341</v>
      </c>
      <c r="V151" s="31">
        <v>48099010400</v>
      </c>
      <c r="W151" s="30">
        <v>117</v>
      </c>
      <c r="X151" s="63">
        <v>0</v>
      </c>
      <c r="Y151" s="63">
        <v>17</v>
      </c>
      <c r="Z151" s="63">
        <v>4</v>
      </c>
      <c r="AA151" s="63">
        <v>8</v>
      </c>
      <c r="AB151" s="63">
        <v>4</v>
      </c>
      <c r="AC151" s="63">
        <v>0</v>
      </c>
      <c r="AD151" s="63">
        <f>SUM(W151:AC151)</f>
        <v>150</v>
      </c>
      <c r="AE151" s="47">
        <v>10.7</v>
      </c>
      <c r="AF151" s="47">
        <v>3627</v>
      </c>
      <c r="AG151" s="59"/>
      <c r="AH151" s="100" t="s">
        <v>635</v>
      </c>
      <c r="AI151" s="47" t="s">
        <v>564</v>
      </c>
      <c r="AJ151" s="47" t="s">
        <v>564</v>
      </c>
    </row>
    <row r="152" spans="1:36" x14ac:dyDescent="0.2">
      <c r="A152" s="17" t="s">
        <v>24</v>
      </c>
      <c r="B152" s="73"/>
      <c r="C152" s="14">
        <v>662402.88</v>
      </c>
      <c r="D152" s="74"/>
      <c r="E152" s="75"/>
      <c r="F152" s="74"/>
      <c r="G152" s="74"/>
      <c r="H152" s="75"/>
      <c r="I152" s="85"/>
      <c r="J152" s="75"/>
      <c r="K152" s="75"/>
      <c r="L152" s="75"/>
      <c r="M152" s="74"/>
      <c r="N152" s="74"/>
      <c r="O152" s="74"/>
      <c r="P152" s="74"/>
      <c r="Q152" s="76" t="s">
        <v>20</v>
      </c>
      <c r="R152" s="77">
        <f>SUM(R150:R151)</f>
        <v>1470749</v>
      </c>
      <c r="S152" s="78"/>
      <c r="T152" s="78"/>
      <c r="U152" s="79"/>
      <c r="V152" s="74"/>
      <c r="W152" s="75"/>
      <c r="X152" s="75"/>
    </row>
    <row r="153" spans="1:36" x14ac:dyDescent="0.2">
      <c r="C153" s="59"/>
      <c r="E153" s="63"/>
    </row>
    <row r="154" spans="1:36" x14ac:dyDescent="0.2">
      <c r="A154" s="20" t="s">
        <v>44</v>
      </c>
      <c r="C154" s="59"/>
      <c r="E154" s="63"/>
    </row>
    <row r="155" spans="1:36" s="31" customFormat="1" x14ac:dyDescent="0.2">
      <c r="A155" s="24">
        <v>19166</v>
      </c>
      <c r="B155" s="31" t="s">
        <v>216</v>
      </c>
      <c r="C155" s="31" t="s">
        <v>431</v>
      </c>
      <c r="D155" s="32" t="s">
        <v>79</v>
      </c>
      <c r="E155" s="30"/>
      <c r="F155" s="30">
        <v>76549</v>
      </c>
      <c r="G155" s="31" t="s">
        <v>80</v>
      </c>
      <c r="H155" s="30">
        <v>8</v>
      </c>
      <c r="I155" s="31" t="s">
        <v>68</v>
      </c>
      <c r="J155" s="30"/>
      <c r="K155" s="30"/>
      <c r="L155" s="30"/>
      <c r="M155" s="31" t="s">
        <v>268</v>
      </c>
      <c r="N155" s="31">
        <v>91</v>
      </c>
      <c r="O155" s="31">
        <v>13</v>
      </c>
      <c r="P155" s="31">
        <v>104</v>
      </c>
      <c r="Q155" s="31" t="s">
        <v>61</v>
      </c>
      <c r="R155" s="33">
        <v>1500000</v>
      </c>
      <c r="S155" s="30"/>
      <c r="T155" s="30"/>
      <c r="U155" s="31" t="s">
        <v>400</v>
      </c>
      <c r="V155" s="31">
        <v>48027023108</v>
      </c>
      <c r="W155" s="30">
        <v>122</v>
      </c>
      <c r="X155" s="63">
        <v>0</v>
      </c>
      <c r="Y155" s="63">
        <v>17</v>
      </c>
      <c r="Z155" s="63">
        <v>4</v>
      </c>
      <c r="AA155" s="63">
        <v>8</v>
      </c>
      <c r="AB155" s="63">
        <v>4</v>
      </c>
      <c r="AC155" s="63">
        <v>0</v>
      </c>
      <c r="AD155" s="63">
        <f t="shared" ref="AD155:AD159" si="5">SUM(W155:AC155)</f>
        <v>155</v>
      </c>
      <c r="AE155" s="43">
        <v>0.114</v>
      </c>
      <c r="AF155" s="50">
        <v>198</v>
      </c>
      <c r="AG155" s="50" t="s">
        <v>491</v>
      </c>
      <c r="AH155" s="100" t="s">
        <v>635</v>
      </c>
      <c r="AI155" s="50" t="s">
        <v>564</v>
      </c>
      <c r="AJ155" s="50" t="s">
        <v>564</v>
      </c>
    </row>
    <row r="156" spans="1:36" s="31" customFormat="1" x14ac:dyDescent="0.2">
      <c r="A156" s="24">
        <v>19063</v>
      </c>
      <c r="B156" s="31" t="s">
        <v>219</v>
      </c>
      <c r="C156" s="31" t="s">
        <v>218</v>
      </c>
      <c r="D156" s="32" t="s">
        <v>212</v>
      </c>
      <c r="E156" s="30"/>
      <c r="F156" s="30">
        <v>76712</v>
      </c>
      <c r="G156" s="31" t="s">
        <v>427</v>
      </c>
      <c r="H156" s="30">
        <v>8</v>
      </c>
      <c r="I156" s="31" t="s">
        <v>68</v>
      </c>
      <c r="J156" s="30"/>
      <c r="K156" s="30"/>
      <c r="L156" s="30"/>
      <c r="M156" s="31" t="s">
        <v>268</v>
      </c>
      <c r="N156" s="31">
        <v>103</v>
      </c>
      <c r="O156" s="31">
        <v>11</v>
      </c>
      <c r="P156" s="31">
        <v>114</v>
      </c>
      <c r="Q156" s="31" t="s">
        <v>61</v>
      </c>
      <c r="R156" s="33">
        <v>1500000</v>
      </c>
      <c r="S156" s="30"/>
      <c r="T156" s="30"/>
      <c r="U156" s="31" t="s">
        <v>428</v>
      </c>
      <c r="V156" s="31">
        <v>48309002503</v>
      </c>
      <c r="W156" s="30">
        <v>122</v>
      </c>
      <c r="X156" s="63">
        <v>0</v>
      </c>
      <c r="Y156" s="63">
        <v>17</v>
      </c>
      <c r="Z156" s="63">
        <v>4</v>
      </c>
      <c r="AA156" s="63">
        <v>8</v>
      </c>
      <c r="AB156" s="63">
        <v>4</v>
      </c>
      <c r="AC156" s="63">
        <v>0</v>
      </c>
      <c r="AD156" s="63">
        <f t="shared" si="5"/>
        <v>155</v>
      </c>
      <c r="AE156" s="43">
        <v>3.7999999999999999E-2</v>
      </c>
      <c r="AF156" s="50">
        <v>2112</v>
      </c>
      <c r="AG156" s="50" t="s">
        <v>491</v>
      </c>
      <c r="AH156" s="100"/>
      <c r="AI156" s="50" t="s">
        <v>563</v>
      </c>
      <c r="AJ156" s="50"/>
    </row>
    <row r="157" spans="1:36" s="31" customFormat="1" x14ac:dyDescent="0.2">
      <c r="A157" s="24">
        <v>19148</v>
      </c>
      <c r="B157" s="31" t="s">
        <v>217</v>
      </c>
      <c r="C157" s="31" t="s">
        <v>429</v>
      </c>
      <c r="D157" s="32" t="s">
        <v>212</v>
      </c>
      <c r="E157" s="30"/>
      <c r="F157" s="30">
        <v>76708</v>
      </c>
      <c r="G157" s="31" t="s">
        <v>430</v>
      </c>
      <c r="H157" s="30">
        <v>8</v>
      </c>
      <c r="I157" s="31" t="s">
        <v>68</v>
      </c>
      <c r="J157" s="30"/>
      <c r="K157" s="30"/>
      <c r="L157" s="30"/>
      <c r="M157" s="31" t="s">
        <v>268</v>
      </c>
      <c r="N157" s="31">
        <v>77</v>
      </c>
      <c r="O157" s="31">
        <v>9</v>
      </c>
      <c r="P157" s="31">
        <v>86</v>
      </c>
      <c r="Q157" s="31" t="s">
        <v>64</v>
      </c>
      <c r="R157" s="33">
        <v>1500000</v>
      </c>
      <c r="S157" s="30"/>
      <c r="T157" s="30" t="s">
        <v>60</v>
      </c>
      <c r="U157" s="31" t="s">
        <v>358</v>
      </c>
      <c r="V157" s="31">
        <v>48309003000</v>
      </c>
      <c r="W157" s="30">
        <v>122</v>
      </c>
      <c r="X157" s="63">
        <v>0</v>
      </c>
      <c r="Y157" s="63">
        <v>17</v>
      </c>
      <c r="Z157" s="63">
        <v>4</v>
      </c>
      <c r="AA157" s="63">
        <v>8</v>
      </c>
      <c r="AB157" s="63">
        <v>4</v>
      </c>
      <c r="AC157" s="63">
        <v>0</v>
      </c>
      <c r="AD157" s="63">
        <f t="shared" si="5"/>
        <v>155</v>
      </c>
      <c r="AE157" s="43">
        <v>0.161</v>
      </c>
      <c r="AF157" s="50" t="s">
        <v>491</v>
      </c>
      <c r="AG157" s="50" t="s">
        <v>491</v>
      </c>
      <c r="AH157" s="100"/>
      <c r="AI157" s="50" t="s">
        <v>577</v>
      </c>
      <c r="AJ157" s="50" t="s">
        <v>577</v>
      </c>
    </row>
    <row r="158" spans="1:36" s="31" customFormat="1" x14ac:dyDescent="0.2">
      <c r="A158" s="24">
        <v>19026</v>
      </c>
      <c r="B158" s="31" t="s">
        <v>432</v>
      </c>
      <c r="C158" s="31" t="s">
        <v>433</v>
      </c>
      <c r="D158" s="32" t="s">
        <v>215</v>
      </c>
      <c r="E158" s="30"/>
      <c r="F158" s="30">
        <v>79706</v>
      </c>
      <c r="G158" s="31" t="s">
        <v>427</v>
      </c>
      <c r="H158" s="30">
        <v>8</v>
      </c>
      <c r="I158" s="31" t="s">
        <v>68</v>
      </c>
      <c r="J158" s="30"/>
      <c r="K158" s="30"/>
      <c r="L158" s="30"/>
      <c r="M158" s="31" t="s">
        <v>268</v>
      </c>
      <c r="N158" s="31">
        <v>90</v>
      </c>
      <c r="O158" s="31">
        <v>10</v>
      </c>
      <c r="P158" s="31">
        <v>100</v>
      </c>
      <c r="Q158" s="31" t="s">
        <v>61</v>
      </c>
      <c r="R158" s="33">
        <v>1500000</v>
      </c>
      <c r="S158" s="30"/>
      <c r="T158" s="30"/>
      <c r="U158" s="31" t="s">
        <v>292</v>
      </c>
      <c r="V158" s="31">
        <v>48309003703</v>
      </c>
      <c r="W158" s="30">
        <v>120</v>
      </c>
      <c r="X158" s="63">
        <v>0</v>
      </c>
      <c r="Y158" s="63">
        <v>17</v>
      </c>
      <c r="Z158" s="63">
        <v>4</v>
      </c>
      <c r="AA158" s="63">
        <v>8</v>
      </c>
      <c r="AB158" s="63">
        <v>4</v>
      </c>
      <c r="AC158" s="63">
        <v>0</v>
      </c>
      <c r="AD158" s="63">
        <f t="shared" si="5"/>
        <v>153</v>
      </c>
      <c r="AE158" s="43">
        <v>0.121</v>
      </c>
      <c r="AF158" s="50" t="s">
        <v>491</v>
      </c>
      <c r="AG158" s="50" t="s">
        <v>491</v>
      </c>
      <c r="AH158" s="100"/>
      <c r="AI158" s="50" t="s">
        <v>577</v>
      </c>
      <c r="AJ158" s="50" t="s">
        <v>577</v>
      </c>
    </row>
    <row r="159" spans="1:36" s="31" customFormat="1" x14ac:dyDescent="0.2">
      <c r="A159" s="24">
        <v>19164</v>
      </c>
      <c r="B159" s="31" t="s">
        <v>214</v>
      </c>
      <c r="C159" s="31" t="s">
        <v>434</v>
      </c>
      <c r="D159" s="32" t="s">
        <v>213</v>
      </c>
      <c r="E159" s="30"/>
      <c r="F159" s="30">
        <v>76513</v>
      </c>
      <c r="G159" s="31" t="s">
        <v>80</v>
      </c>
      <c r="H159" s="30">
        <v>8</v>
      </c>
      <c r="I159" s="31" t="s">
        <v>68</v>
      </c>
      <c r="J159" s="30"/>
      <c r="K159" s="30"/>
      <c r="L159" s="30"/>
      <c r="M159" s="31" t="s">
        <v>268</v>
      </c>
      <c r="N159" s="31">
        <v>75</v>
      </c>
      <c r="O159" s="31">
        <v>5</v>
      </c>
      <c r="P159" s="31">
        <v>80</v>
      </c>
      <c r="Q159" s="31" t="s">
        <v>64</v>
      </c>
      <c r="R159" s="33">
        <v>1500000</v>
      </c>
      <c r="S159" s="30"/>
      <c r="T159" s="30" t="s">
        <v>60</v>
      </c>
      <c r="U159" s="31" t="s">
        <v>388</v>
      </c>
      <c r="V159" s="31">
        <v>48027021700</v>
      </c>
      <c r="W159" s="30">
        <v>119</v>
      </c>
      <c r="X159" s="63">
        <v>0</v>
      </c>
      <c r="Y159" s="63">
        <v>17</v>
      </c>
      <c r="Z159" s="63">
        <v>4</v>
      </c>
      <c r="AA159" s="63">
        <v>8</v>
      </c>
      <c r="AB159" s="63">
        <v>4</v>
      </c>
      <c r="AC159" s="63">
        <v>0</v>
      </c>
      <c r="AD159" s="63">
        <f t="shared" si="5"/>
        <v>152</v>
      </c>
      <c r="AE159" s="63"/>
      <c r="AF159" s="47"/>
      <c r="AG159" s="47"/>
      <c r="AH159" s="100"/>
      <c r="AI159" s="50" t="s">
        <v>577</v>
      </c>
      <c r="AJ159" s="50" t="s">
        <v>577</v>
      </c>
    </row>
    <row r="160" spans="1:36" s="23" customFormat="1" x14ac:dyDescent="0.2">
      <c r="A160" s="25">
        <v>19050</v>
      </c>
      <c r="B160" s="23" t="s">
        <v>614</v>
      </c>
      <c r="C160" s="23" t="s">
        <v>615</v>
      </c>
      <c r="D160" s="133" t="s">
        <v>616</v>
      </c>
      <c r="E160" s="106"/>
      <c r="F160" s="106">
        <v>76501</v>
      </c>
      <c r="G160" s="23" t="s">
        <v>80</v>
      </c>
      <c r="H160" s="106">
        <v>8</v>
      </c>
      <c r="I160" s="23" t="s">
        <v>68</v>
      </c>
      <c r="J160" s="106"/>
      <c r="K160" s="106"/>
      <c r="L160" s="106"/>
      <c r="M160" s="23" t="s">
        <v>269</v>
      </c>
      <c r="N160" s="23">
        <v>160</v>
      </c>
      <c r="O160" s="23">
        <v>0</v>
      </c>
      <c r="P160" s="23">
        <v>160</v>
      </c>
      <c r="Q160" s="23" t="s">
        <v>64</v>
      </c>
      <c r="R160" s="134">
        <v>0</v>
      </c>
      <c r="S160" s="106"/>
      <c r="T160" s="106"/>
      <c r="U160" s="23" t="s">
        <v>617</v>
      </c>
      <c r="V160" s="23">
        <v>48027020800</v>
      </c>
      <c r="W160" s="106"/>
      <c r="X160" s="62"/>
      <c r="Y160" s="62"/>
      <c r="Z160" s="62"/>
      <c r="AA160" s="62"/>
      <c r="AB160" s="62"/>
      <c r="AC160" s="62"/>
      <c r="AD160" s="62"/>
      <c r="AE160" s="179" t="s">
        <v>598</v>
      </c>
      <c r="AF160" s="179"/>
      <c r="AG160" s="179"/>
      <c r="AH160" s="179"/>
      <c r="AI160" s="179"/>
      <c r="AJ160" s="179"/>
    </row>
    <row r="161" spans="1:36" s="31" customFormat="1" x14ac:dyDescent="0.2">
      <c r="A161" s="24">
        <v>19185</v>
      </c>
      <c r="B161" s="31" t="s">
        <v>607</v>
      </c>
      <c r="C161" s="31" t="s">
        <v>608</v>
      </c>
      <c r="D161" s="32" t="s">
        <v>79</v>
      </c>
      <c r="E161" s="112"/>
      <c r="F161" s="112">
        <v>76543</v>
      </c>
      <c r="G161" s="31" t="s">
        <v>80</v>
      </c>
      <c r="H161" s="112">
        <v>8</v>
      </c>
      <c r="I161" s="31" t="s">
        <v>68</v>
      </c>
      <c r="J161" s="112"/>
      <c r="K161" s="112"/>
      <c r="L161" s="112"/>
      <c r="M161" s="31" t="s">
        <v>268</v>
      </c>
      <c r="N161" s="31">
        <v>85</v>
      </c>
      <c r="O161" s="31">
        <v>5</v>
      </c>
      <c r="P161" s="31">
        <v>90</v>
      </c>
      <c r="Q161" s="31" t="s">
        <v>61</v>
      </c>
      <c r="R161" s="33">
        <v>0</v>
      </c>
      <c r="S161" s="112"/>
      <c r="T161" s="112"/>
      <c r="U161" s="31" t="s">
        <v>339</v>
      </c>
      <c r="V161" s="31">
        <v>48027022105</v>
      </c>
      <c r="W161" s="112"/>
      <c r="X161" s="111"/>
      <c r="Y161" s="111"/>
      <c r="Z161" s="111"/>
      <c r="AA161" s="111"/>
      <c r="AB161" s="111"/>
      <c r="AC161" s="111"/>
      <c r="AD161" s="111"/>
      <c r="AE161" s="179" t="s">
        <v>593</v>
      </c>
      <c r="AF161" s="179"/>
      <c r="AG161" s="179"/>
      <c r="AH161" s="179"/>
      <c r="AI161" s="179"/>
      <c r="AJ161" s="179"/>
    </row>
    <row r="162" spans="1:36" x14ac:dyDescent="0.2">
      <c r="A162" s="17" t="s">
        <v>24</v>
      </c>
      <c r="B162" s="73"/>
      <c r="C162" s="14">
        <v>1898913.39</v>
      </c>
      <c r="D162" s="74"/>
      <c r="E162" s="75"/>
      <c r="F162" s="74"/>
      <c r="G162" s="74"/>
      <c r="H162" s="75"/>
      <c r="I162" s="85"/>
      <c r="J162" s="75"/>
      <c r="K162" s="75"/>
      <c r="L162" s="75"/>
      <c r="M162" s="74"/>
      <c r="N162" s="74"/>
      <c r="O162" s="74"/>
      <c r="P162" s="74"/>
      <c r="Q162" s="76" t="s">
        <v>20</v>
      </c>
      <c r="R162" s="77">
        <f>SUM(R155:R159)</f>
        <v>7500000</v>
      </c>
      <c r="S162" s="78"/>
      <c r="T162" s="78"/>
      <c r="U162" s="79"/>
      <c r="V162" s="74"/>
      <c r="W162" s="75"/>
      <c r="X162" s="75"/>
    </row>
    <row r="163" spans="1:36" ht="13.9" customHeight="1" x14ac:dyDescent="0.2">
      <c r="C163" s="59"/>
      <c r="E163" s="63"/>
    </row>
    <row r="164" spans="1:36" x14ac:dyDescent="0.2">
      <c r="A164" s="20" t="s">
        <v>45</v>
      </c>
      <c r="C164" s="59"/>
      <c r="E164" s="63"/>
    </row>
    <row r="165" spans="1:36" s="31" customFormat="1" x14ac:dyDescent="0.2">
      <c r="A165" s="24">
        <v>19304</v>
      </c>
      <c r="B165" s="31" t="s">
        <v>225</v>
      </c>
      <c r="C165" s="31" t="s">
        <v>437</v>
      </c>
      <c r="D165" s="32" t="s">
        <v>224</v>
      </c>
      <c r="E165" s="30"/>
      <c r="F165" s="30">
        <v>78133</v>
      </c>
      <c r="G165" s="31" t="s">
        <v>223</v>
      </c>
      <c r="H165" s="30">
        <v>9</v>
      </c>
      <c r="I165" s="31" t="s">
        <v>59</v>
      </c>
      <c r="J165" s="30"/>
      <c r="K165" s="30"/>
      <c r="L165" s="30"/>
      <c r="M165" s="31" t="s">
        <v>268</v>
      </c>
      <c r="N165" s="31">
        <v>30</v>
      </c>
      <c r="O165" s="31">
        <v>0</v>
      </c>
      <c r="P165" s="31">
        <v>30</v>
      </c>
      <c r="Q165" s="31" t="s">
        <v>61</v>
      </c>
      <c r="R165" s="33">
        <v>600000</v>
      </c>
      <c r="S165" s="30" t="s">
        <v>60</v>
      </c>
      <c r="T165" s="30"/>
      <c r="U165" s="31" t="s">
        <v>324</v>
      </c>
      <c r="V165" s="31">
        <v>48091310606</v>
      </c>
      <c r="W165" s="30">
        <v>120</v>
      </c>
      <c r="X165" s="63">
        <v>0</v>
      </c>
      <c r="Y165" s="63">
        <v>17</v>
      </c>
      <c r="Z165" s="63">
        <v>4</v>
      </c>
      <c r="AA165" s="63">
        <v>8</v>
      </c>
      <c r="AB165" s="63">
        <v>4</v>
      </c>
      <c r="AC165" s="63">
        <v>0</v>
      </c>
      <c r="AD165" s="63">
        <f>SUM(W165:AC165)</f>
        <v>153</v>
      </c>
      <c r="AE165" s="43">
        <v>0.11899999999999999</v>
      </c>
      <c r="AF165" s="50">
        <v>1588</v>
      </c>
      <c r="AG165" s="50" t="s">
        <v>491</v>
      </c>
      <c r="AH165" s="100" t="s">
        <v>635</v>
      </c>
      <c r="AI165" s="50" t="s">
        <v>564</v>
      </c>
      <c r="AJ165" s="50" t="s">
        <v>563</v>
      </c>
    </row>
    <row r="166" spans="1:36" s="31" customFormat="1" x14ac:dyDescent="0.2">
      <c r="A166" s="24">
        <v>19030</v>
      </c>
      <c r="B166" s="31" t="s">
        <v>222</v>
      </c>
      <c r="C166" s="31" t="s">
        <v>435</v>
      </c>
      <c r="D166" s="32" t="s">
        <v>221</v>
      </c>
      <c r="E166" s="30"/>
      <c r="F166" s="30">
        <v>78028</v>
      </c>
      <c r="G166" s="31" t="s">
        <v>220</v>
      </c>
      <c r="H166" s="30">
        <v>9</v>
      </c>
      <c r="I166" s="31" t="s">
        <v>59</v>
      </c>
      <c r="J166" s="30"/>
      <c r="K166" s="30"/>
      <c r="L166" s="30" t="s">
        <v>60</v>
      </c>
      <c r="M166" s="31" t="s">
        <v>268</v>
      </c>
      <c r="N166" s="31">
        <v>38</v>
      </c>
      <c r="O166" s="31">
        <v>0</v>
      </c>
      <c r="P166" s="31">
        <v>38</v>
      </c>
      <c r="Q166" s="31" t="s">
        <v>288</v>
      </c>
      <c r="R166" s="33">
        <v>600000</v>
      </c>
      <c r="S166" s="30" t="s">
        <v>60</v>
      </c>
      <c r="T166" s="30"/>
      <c r="U166" s="31" t="s">
        <v>436</v>
      </c>
      <c r="V166" s="31">
        <v>48265960100</v>
      </c>
      <c r="W166" s="30">
        <v>120</v>
      </c>
      <c r="X166" s="63">
        <v>0</v>
      </c>
      <c r="Y166" s="63">
        <v>17</v>
      </c>
      <c r="Z166" s="63">
        <v>4</v>
      </c>
      <c r="AA166" s="63">
        <v>8</v>
      </c>
      <c r="AB166" s="63">
        <v>4</v>
      </c>
      <c r="AC166" s="63">
        <v>0</v>
      </c>
      <c r="AD166" s="63">
        <f>SUM(W166:AC166)</f>
        <v>153</v>
      </c>
      <c r="AE166" s="43">
        <v>0.14799999999999999</v>
      </c>
      <c r="AF166" s="50">
        <v>2262</v>
      </c>
      <c r="AG166" s="50" t="s">
        <v>491</v>
      </c>
      <c r="AH166" s="100"/>
      <c r="AI166" s="50" t="s">
        <v>563</v>
      </c>
      <c r="AJ166" s="50"/>
    </row>
    <row r="167" spans="1:36" s="31" customFormat="1" x14ac:dyDescent="0.2">
      <c r="A167" s="24">
        <v>19191</v>
      </c>
      <c r="B167" s="31" t="s">
        <v>226</v>
      </c>
      <c r="C167" s="31" t="s">
        <v>438</v>
      </c>
      <c r="D167" s="32" t="s">
        <v>221</v>
      </c>
      <c r="E167" s="30" t="s">
        <v>60</v>
      </c>
      <c r="F167" s="30">
        <v>78028</v>
      </c>
      <c r="G167" s="31" t="s">
        <v>220</v>
      </c>
      <c r="H167" s="30">
        <v>9</v>
      </c>
      <c r="I167" s="31" t="s">
        <v>59</v>
      </c>
      <c r="J167" s="30"/>
      <c r="K167" s="30"/>
      <c r="L167" s="30"/>
      <c r="M167" s="31" t="s">
        <v>268</v>
      </c>
      <c r="N167" s="31">
        <v>38</v>
      </c>
      <c r="O167" s="31">
        <v>0</v>
      </c>
      <c r="P167" s="31">
        <v>38</v>
      </c>
      <c r="Q167" s="31" t="s">
        <v>61</v>
      </c>
      <c r="R167" s="33">
        <v>855246</v>
      </c>
      <c r="S167" s="30"/>
      <c r="T167" s="30" t="s">
        <v>60</v>
      </c>
      <c r="U167" s="31" t="s">
        <v>378</v>
      </c>
      <c r="V167" s="31">
        <v>48265960402</v>
      </c>
      <c r="W167" s="30">
        <v>119</v>
      </c>
      <c r="X167" s="63">
        <v>0</v>
      </c>
      <c r="Y167" s="63">
        <v>17</v>
      </c>
      <c r="Z167" s="63">
        <v>4</v>
      </c>
      <c r="AA167" s="63">
        <v>8</v>
      </c>
      <c r="AB167" s="63">
        <v>4</v>
      </c>
      <c r="AC167" s="63">
        <v>0</v>
      </c>
      <c r="AD167" s="63">
        <f>SUM(W167:AC167)</f>
        <v>152</v>
      </c>
      <c r="AE167" s="63"/>
      <c r="AF167" s="47"/>
      <c r="AG167" s="47"/>
      <c r="AH167" s="100"/>
      <c r="AI167" s="47" t="s">
        <v>577</v>
      </c>
      <c r="AJ167" s="47" t="s">
        <v>577</v>
      </c>
    </row>
    <row r="168" spans="1:36" x14ac:dyDescent="0.2">
      <c r="A168" s="17" t="s">
        <v>24</v>
      </c>
      <c r="B168" s="73"/>
      <c r="C168" s="14">
        <v>600000</v>
      </c>
      <c r="D168" s="74"/>
      <c r="E168" s="75"/>
      <c r="F168" s="74"/>
      <c r="G168" s="74"/>
      <c r="H168" s="75"/>
      <c r="I168" s="85"/>
      <c r="J168" s="75"/>
      <c r="K168" s="75"/>
      <c r="L168" s="75"/>
      <c r="M168" s="74"/>
      <c r="N168" s="74"/>
      <c r="O168" s="74"/>
      <c r="P168" s="74"/>
      <c r="Q168" s="76" t="s">
        <v>20</v>
      </c>
      <c r="R168" s="77">
        <f>SUM(R165:R167)</f>
        <v>2055246</v>
      </c>
      <c r="S168" s="78"/>
      <c r="T168" s="78"/>
      <c r="U168" s="79"/>
      <c r="V168" s="74"/>
      <c r="W168" s="75"/>
      <c r="X168" s="75"/>
    </row>
    <row r="169" spans="1:36" ht="13.9" customHeight="1" x14ac:dyDescent="0.2">
      <c r="C169" s="59"/>
      <c r="E169" s="63"/>
    </row>
    <row r="170" spans="1:36" x14ac:dyDescent="0.2">
      <c r="A170" s="20" t="s">
        <v>46</v>
      </c>
      <c r="C170" s="59"/>
      <c r="E170" s="63"/>
    </row>
    <row r="171" spans="1:36" s="31" customFormat="1" x14ac:dyDescent="0.2">
      <c r="A171" s="24">
        <v>19133</v>
      </c>
      <c r="B171" s="31" t="s">
        <v>229</v>
      </c>
      <c r="C171" s="31" t="s">
        <v>448</v>
      </c>
      <c r="D171" s="32" t="s">
        <v>228</v>
      </c>
      <c r="E171" s="30"/>
      <c r="F171" s="30">
        <v>78207</v>
      </c>
      <c r="G171" s="31" t="s">
        <v>227</v>
      </c>
      <c r="H171" s="30">
        <v>9</v>
      </c>
      <c r="I171" s="31" t="s">
        <v>68</v>
      </c>
      <c r="J171" s="30"/>
      <c r="K171" s="30"/>
      <c r="L171" s="30" t="s">
        <v>60</v>
      </c>
      <c r="M171" s="31" t="s">
        <v>268</v>
      </c>
      <c r="N171" s="31">
        <v>80</v>
      </c>
      <c r="O171" s="31">
        <v>8</v>
      </c>
      <c r="P171" s="31">
        <v>88</v>
      </c>
      <c r="Q171" s="31" t="s">
        <v>64</v>
      </c>
      <c r="R171" s="33">
        <v>1500000</v>
      </c>
      <c r="S171" s="30"/>
      <c r="T171" s="30" t="s">
        <v>60</v>
      </c>
      <c r="U171" s="31" t="s">
        <v>445</v>
      </c>
      <c r="V171" s="31">
        <v>48029110500</v>
      </c>
      <c r="W171" s="30">
        <v>118</v>
      </c>
      <c r="X171" s="63">
        <v>0</v>
      </c>
      <c r="Y171" s="63">
        <v>17</v>
      </c>
      <c r="Z171" s="63">
        <v>4</v>
      </c>
      <c r="AA171" s="63">
        <v>8</v>
      </c>
      <c r="AB171" s="63">
        <v>4</v>
      </c>
      <c r="AC171" s="63">
        <v>7</v>
      </c>
      <c r="AD171" s="63">
        <f t="shared" ref="AD171:AD178" si="6">SUM(W171:AC171)</f>
        <v>158</v>
      </c>
      <c r="AE171" s="63"/>
      <c r="AF171" s="47"/>
      <c r="AG171" s="47"/>
      <c r="AH171" s="100" t="s">
        <v>635</v>
      </c>
      <c r="AI171" s="47" t="s">
        <v>564</v>
      </c>
      <c r="AJ171" s="47" t="s">
        <v>564</v>
      </c>
    </row>
    <row r="172" spans="1:36" s="31" customFormat="1" x14ac:dyDescent="0.2">
      <c r="A172" s="24">
        <v>19136</v>
      </c>
      <c r="B172" s="31" t="s">
        <v>231</v>
      </c>
      <c r="C172" s="31" t="s">
        <v>444</v>
      </c>
      <c r="D172" s="32" t="s">
        <v>228</v>
      </c>
      <c r="E172" s="30"/>
      <c r="F172" s="30">
        <v>78212</v>
      </c>
      <c r="G172" s="31" t="s">
        <v>227</v>
      </c>
      <c r="H172" s="30">
        <v>9</v>
      </c>
      <c r="I172" s="31" t="s">
        <v>68</v>
      </c>
      <c r="J172" s="30"/>
      <c r="K172" s="30"/>
      <c r="L172" s="30"/>
      <c r="M172" s="31" t="s">
        <v>268</v>
      </c>
      <c r="N172" s="31">
        <v>69</v>
      </c>
      <c r="O172" s="31">
        <v>0</v>
      </c>
      <c r="P172" s="31">
        <v>69</v>
      </c>
      <c r="Q172" s="31" t="s">
        <v>64</v>
      </c>
      <c r="R172" s="33">
        <v>1500000</v>
      </c>
      <c r="S172" s="30" t="s">
        <v>60</v>
      </c>
      <c r="T172" s="30"/>
      <c r="U172" s="31" t="s">
        <v>445</v>
      </c>
      <c r="V172" s="31">
        <v>48029190603</v>
      </c>
      <c r="W172" s="30">
        <v>120</v>
      </c>
      <c r="X172" s="63">
        <v>0</v>
      </c>
      <c r="Y172" s="63">
        <v>14</v>
      </c>
      <c r="Z172" s="63">
        <v>4</v>
      </c>
      <c r="AA172" s="63">
        <v>8</v>
      </c>
      <c r="AB172" s="63">
        <v>4</v>
      </c>
      <c r="AC172" s="63">
        <v>7</v>
      </c>
      <c r="AD172" s="63">
        <v>157</v>
      </c>
      <c r="AE172" s="51">
        <v>0.224</v>
      </c>
      <c r="AF172" s="48" t="s">
        <v>491</v>
      </c>
      <c r="AG172" s="48" t="s">
        <v>523</v>
      </c>
      <c r="AH172" s="99" t="s">
        <v>635</v>
      </c>
      <c r="AI172" s="50" t="s">
        <v>564</v>
      </c>
      <c r="AJ172" s="50" t="s">
        <v>564</v>
      </c>
    </row>
    <row r="173" spans="1:36" s="31" customFormat="1" x14ac:dyDescent="0.2">
      <c r="A173" s="24">
        <v>19134</v>
      </c>
      <c r="B173" s="31" t="s">
        <v>232</v>
      </c>
      <c r="C173" s="31" t="s">
        <v>443</v>
      </c>
      <c r="D173" s="32" t="s">
        <v>228</v>
      </c>
      <c r="E173" s="30"/>
      <c r="F173" s="30">
        <v>78211</v>
      </c>
      <c r="G173" s="31" t="s">
        <v>227</v>
      </c>
      <c r="H173" s="30">
        <v>9</v>
      </c>
      <c r="I173" s="31" t="s">
        <v>68</v>
      </c>
      <c r="J173" s="30"/>
      <c r="K173" s="30"/>
      <c r="L173" s="30" t="s">
        <v>60</v>
      </c>
      <c r="M173" s="31" t="s">
        <v>268</v>
      </c>
      <c r="N173" s="31">
        <v>78</v>
      </c>
      <c r="O173" s="31">
        <v>0</v>
      </c>
      <c r="P173" s="31">
        <v>78</v>
      </c>
      <c r="Q173" s="31" t="s">
        <v>64</v>
      </c>
      <c r="R173" s="33">
        <v>1400000</v>
      </c>
      <c r="S173" s="30"/>
      <c r="T173" s="30" t="s">
        <v>60</v>
      </c>
      <c r="U173" s="31" t="s">
        <v>312</v>
      </c>
      <c r="V173" s="31">
        <v>48029150501</v>
      </c>
      <c r="W173" s="30">
        <v>120</v>
      </c>
      <c r="X173" s="63">
        <v>0</v>
      </c>
      <c r="Y173" s="63">
        <v>14</v>
      </c>
      <c r="Z173" s="63">
        <v>4</v>
      </c>
      <c r="AA173" s="63">
        <v>8</v>
      </c>
      <c r="AB173" s="63">
        <v>4</v>
      </c>
      <c r="AC173" s="63">
        <v>7</v>
      </c>
      <c r="AD173" s="63">
        <f>SUM(W173:AC173)</f>
        <v>157</v>
      </c>
      <c r="AE173" s="43">
        <v>0.27500000000000002</v>
      </c>
      <c r="AF173" s="50" t="s">
        <v>491</v>
      </c>
      <c r="AG173" s="50" t="s">
        <v>526</v>
      </c>
      <c r="AH173" s="100" t="s">
        <v>635</v>
      </c>
      <c r="AI173" s="47" t="s">
        <v>564</v>
      </c>
      <c r="AJ173" s="50" t="s">
        <v>564</v>
      </c>
    </row>
    <row r="174" spans="1:36" s="31" customFormat="1" x14ac:dyDescent="0.2">
      <c r="A174" s="24">
        <v>19139</v>
      </c>
      <c r="B174" s="31" t="s">
        <v>235</v>
      </c>
      <c r="C174" s="31" t="s">
        <v>441</v>
      </c>
      <c r="D174" s="32" t="s">
        <v>228</v>
      </c>
      <c r="E174" s="30"/>
      <c r="F174" s="30">
        <v>78240</v>
      </c>
      <c r="G174" s="31" t="s">
        <v>227</v>
      </c>
      <c r="H174" s="30">
        <v>9</v>
      </c>
      <c r="I174" s="31" t="s">
        <v>68</v>
      </c>
      <c r="J174" s="30"/>
      <c r="K174" s="30"/>
      <c r="L174" s="30"/>
      <c r="M174" s="31" t="s">
        <v>268</v>
      </c>
      <c r="N174" s="31">
        <v>74</v>
      </c>
      <c r="O174" s="31">
        <v>0</v>
      </c>
      <c r="P174" s="31">
        <v>74</v>
      </c>
      <c r="Q174" s="31" t="s">
        <v>64</v>
      </c>
      <c r="R174" s="33">
        <v>1500000</v>
      </c>
      <c r="S174" s="30" t="s">
        <v>60</v>
      </c>
      <c r="T174" s="30" t="s">
        <v>60</v>
      </c>
      <c r="U174" s="31" t="s">
        <v>442</v>
      </c>
      <c r="V174" s="31">
        <v>48029181403</v>
      </c>
      <c r="W174" s="30">
        <v>122</v>
      </c>
      <c r="X174" s="63">
        <v>0</v>
      </c>
      <c r="Y174" s="63">
        <v>14</v>
      </c>
      <c r="Z174" s="63">
        <v>4</v>
      </c>
      <c r="AA174" s="63">
        <v>8</v>
      </c>
      <c r="AB174" s="63">
        <v>4</v>
      </c>
      <c r="AC174" s="63">
        <v>0</v>
      </c>
      <c r="AD174" s="63">
        <f>SUM(W174:AC174)</f>
        <v>152</v>
      </c>
      <c r="AE174" s="43">
        <v>4.9000000000000002E-2</v>
      </c>
      <c r="AF174" s="50">
        <v>106</v>
      </c>
      <c r="AG174" s="50" t="s">
        <v>491</v>
      </c>
      <c r="AH174" s="100"/>
      <c r="AI174" s="50" t="s">
        <v>577</v>
      </c>
      <c r="AJ174" s="50" t="s">
        <v>577</v>
      </c>
    </row>
    <row r="175" spans="1:36" s="31" customFormat="1" x14ac:dyDescent="0.2">
      <c r="A175" s="24">
        <v>19039</v>
      </c>
      <c r="B175" s="31" t="s">
        <v>233</v>
      </c>
      <c r="C175" s="31" t="s">
        <v>439</v>
      </c>
      <c r="D175" s="32" t="s">
        <v>228</v>
      </c>
      <c r="E175" s="30"/>
      <c r="F175" s="30">
        <v>78233</v>
      </c>
      <c r="G175" s="31" t="s">
        <v>227</v>
      </c>
      <c r="H175" s="30">
        <v>9</v>
      </c>
      <c r="I175" s="31" t="s">
        <v>68</v>
      </c>
      <c r="J175" s="30"/>
      <c r="K175" s="30"/>
      <c r="L175" s="30"/>
      <c r="M175" s="31" t="s">
        <v>268</v>
      </c>
      <c r="N175" s="31">
        <v>74</v>
      </c>
      <c r="O175" s="31">
        <v>6</v>
      </c>
      <c r="P175" s="31">
        <v>80</v>
      </c>
      <c r="Q175" s="31" t="s">
        <v>64</v>
      </c>
      <c r="R175" s="33">
        <v>1500000</v>
      </c>
      <c r="S175" s="30"/>
      <c r="T175" s="30" t="s">
        <v>60</v>
      </c>
      <c r="U175" s="31" t="s">
        <v>440</v>
      </c>
      <c r="V175" s="31">
        <v>48029121206</v>
      </c>
      <c r="W175" s="30">
        <v>122</v>
      </c>
      <c r="X175" s="63">
        <v>0</v>
      </c>
      <c r="Y175" s="63">
        <v>14</v>
      </c>
      <c r="Z175" s="63">
        <v>4</v>
      </c>
      <c r="AA175" s="63">
        <v>8</v>
      </c>
      <c r="AB175" s="63">
        <v>4</v>
      </c>
      <c r="AC175" s="63">
        <v>0</v>
      </c>
      <c r="AD175" s="63">
        <f t="shared" si="6"/>
        <v>152</v>
      </c>
      <c r="AE175" s="43">
        <v>6.6000000000000003E-2</v>
      </c>
      <c r="AF175" s="50">
        <v>1059</v>
      </c>
      <c r="AG175" s="50" t="s">
        <v>529</v>
      </c>
      <c r="AH175" s="100"/>
      <c r="AI175" s="50" t="s">
        <v>577</v>
      </c>
      <c r="AJ175" s="50" t="s">
        <v>577</v>
      </c>
    </row>
    <row r="176" spans="1:36" s="31" customFormat="1" x14ac:dyDescent="0.2">
      <c r="A176" s="24">
        <v>19132</v>
      </c>
      <c r="B176" s="31" t="s">
        <v>230</v>
      </c>
      <c r="C176" s="31" t="s">
        <v>446</v>
      </c>
      <c r="D176" s="32" t="s">
        <v>228</v>
      </c>
      <c r="E176" s="30"/>
      <c r="F176" s="30">
        <v>78210</v>
      </c>
      <c r="G176" s="31" t="s">
        <v>227</v>
      </c>
      <c r="H176" s="30">
        <v>9</v>
      </c>
      <c r="I176" s="31" t="s">
        <v>68</v>
      </c>
      <c r="J176" s="30"/>
      <c r="K176" s="30"/>
      <c r="L176" s="30" t="s">
        <v>60</v>
      </c>
      <c r="M176" s="31" t="s">
        <v>268</v>
      </c>
      <c r="N176" s="31">
        <v>86</v>
      </c>
      <c r="O176" s="31">
        <v>0</v>
      </c>
      <c r="P176" s="31">
        <v>86</v>
      </c>
      <c r="Q176" s="31" t="s">
        <v>64</v>
      </c>
      <c r="R176" s="33">
        <v>1500000</v>
      </c>
      <c r="S176" s="30"/>
      <c r="T176" s="30" t="s">
        <v>60</v>
      </c>
      <c r="U176" s="31" t="s">
        <v>447</v>
      </c>
      <c r="V176" s="31">
        <v>48029140200</v>
      </c>
      <c r="W176" s="30">
        <v>118</v>
      </c>
      <c r="X176" s="63">
        <v>0</v>
      </c>
      <c r="Y176" s="63">
        <v>14</v>
      </c>
      <c r="Z176" s="63">
        <v>8</v>
      </c>
      <c r="AA176" s="63">
        <v>8</v>
      </c>
      <c r="AB176" s="63">
        <v>0</v>
      </c>
      <c r="AC176" s="63">
        <v>7</v>
      </c>
      <c r="AD176" s="63">
        <f t="shared" si="6"/>
        <v>155</v>
      </c>
      <c r="AE176" s="146" t="s">
        <v>579</v>
      </c>
      <c r="AF176" s="146"/>
      <c r="AG176" s="146"/>
      <c r="AH176" s="146"/>
      <c r="AI176" s="146"/>
      <c r="AJ176" s="146"/>
    </row>
    <row r="177" spans="1:36" s="31" customFormat="1" x14ac:dyDescent="0.2">
      <c r="A177" s="24">
        <v>19062</v>
      </c>
      <c r="B177" s="31" t="s">
        <v>237</v>
      </c>
      <c r="C177" s="31" t="s">
        <v>236</v>
      </c>
      <c r="D177" s="32" t="s">
        <v>228</v>
      </c>
      <c r="E177" s="30"/>
      <c r="F177" s="30">
        <v>78233</v>
      </c>
      <c r="G177" s="31" t="s">
        <v>227</v>
      </c>
      <c r="H177" s="30">
        <v>9</v>
      </c>
      <c r="I177" s="31" t="s">
        <v>68</v>
      </c>
      <c r="J177" s="30"/>
      <c r="K177" s="30"/>
      <c r="L177" s="30"/>
      <c r="M177" s="31" t="s">
        <v>268</v>
      </c>
      <c r="N177" s="31">
        <v>90</v>
      </c>
      <c r="O177" s="31">
        <v>6</v>
      </c>
      <c r="P177" s="31">
        <v>96</v>
      </c>
      <c r="Q177" s="31" t="s">
        <v>64</v>
      </c>
      <c r="R177" s="33">
        <v>1500000</v>
      </c>
      <c r="S177" s="30"/>
      <c r="T177" s="30" t="s">
        <v>60</v>
      </c>
      <c r="U177" s="31" t="s">
        <v>428</v>
      </c>
      <c r="V177" s="31">
        <v>48029121206</v>
      </c>
      <c r="W177" s="30">
        <v>122</v>
      </c>
      <c r="X177" s="63">
        <v>0</v>
      </c>
      <c r="Y177" s="63">
        <v>14</v>
      </c>
      <c r="Z177" s="63">
        <v>4</v>
      </c>
      <c r="AA177" s="63">
        <v>8</v>
      </c>
      <c r="AB177" s="63">
        <v>4</v>
      </c>
      <c r="AC177" s="63">
        <v>0</v>
      </c>
      <c r="AD177" s="63">
        <f t="shared" si="6"/>
        <v>152</v>
      </c>
      <c r="AE177" s="146" t="s">
        <v>582</v>
      </c>
      <c r="AF177" s="146"/>
      <c r="AG177" s="146"/>
      <c r="AH177" s="146"/>
      <c r="AI177" s="146"/>
      <c r="AJ177" s="146"/>
    </row>
    <row r="178" spans="1:36" s="31" customFormat="1" x14ac:dyDescent="0.2">
      <c r="A178" s="24">
        <v>19003</v>
      </c>
      <c r="B178" s="31" t="s">
        <v>234</v>
      </c>
      <c r="C178" s="31" t="s">
        <v>278</v>
      </c>
      <c r="D178" s="32" t="s">
        <v>228</v>
      </c>
      <c r="E178" s="30"/>
      <c r="F178" s="30">
        <v>78210</v>
      </c>
      <c r="G178" s="31" t="s">
        <v>227</v>
      </c>
      <c r="H178" s="30">
        <v>9</v>
      </c>
      <c r="I178" s="31" t="s">
        <v>68</v>
      </c>
      <c r="J178" s="30"/>
      <c r="K178" s="30"/>
      <c r="L178" s="30"/>
      <c r="M178" s="31" t="s">
        <v>268</v>
      </c>
      <c r="N178" s="31">
        <v>49</v>
      </c>
      <c r="O178" s="31">
        <v>0</v>
      </c>
      <c r="P178" s="31">
        <v>49</v>
      </c>
      <c r="Q178" s="31" t="s">
        <v>61</v>
      </c>
      <c r="R178" s="33">
        <v>1213281</v>
      </c>
      <c r="S178" s="30"/>
      <c r="T178" s="30"/>
      <c r="U178" s="31" t="s">
        <v>412</v>
      </c>
      <c r="V178" s="31">
        <v>48029140400</v>
      </c>
      <c r="W178" s="30">
        <v>104</v>
      </c>
      <c r="X178" s="63">
        <v>0</v>
      </c>
      <c r="Y178" s="63">
        <v>14</v>
      </c>
      <c r="Z178" s="63">
        <v>8</v>
      </c>
      <c r="AA178" s="63">
        <v>8</v>
      </c>
      <c r="AB178" s="63">
        <v>0</v>
      </c>
      <c r="AC178" s="63">
        <v>7</v>
      </c>
      <c r="AD178" s="107">
        <f t="shared" si="6"/>
        <v>141</v>
      </c>
      <c r="AE178" s="143" t="s">
        <v>578</v>
      </c>
      <c r="AF178" s="143"/>
      <c r="AG178" s="143"/>
      <c r="AH178" s="143"/>
      <c r="AI178" s="143"/>
      <c r="AJ178" s="143"/>
    </row>
    <row r="179" spans="1:36" s="23" customFormat="1" x14ac:dyDescent="0.2">
      <c r="A179" s="22">
        <v>19098</v>
      </c>
      <c r="B179" s="23" t="s">
        <v>624</v>
      </c>
      <c r="C179" s="23" t="s">
        <v>625</v>
      </c>
      <c r="D179" s="133" t="s">
        <v>228</v>
      </c>
      <c r="E179" s="106"/>
      <c r="F179" s="106">
        <v>78251</v>
      </c>
      <c r="G179" s="23" t="s">
        <v>626</v>
      </c>
      <c r="H179" s="106">
        <v>9</v>
      </c>
      <c r="I179" s="23" t="s">
        <v>68</v>
      </c>
      <c r="J179" s="106"/>
      <c r="K179" s="106"/>
      <c r="L179" s="106"/>
      <c r="M179" s="23" t="s">
        <v>268</v>
      </c>
      <c r="N179" s="23">
        <v>60</v>
      </c>
      <c r="O179" s="23">
        <v>0</v>
      </c>
      <c r="P179" s="23">
        <v>60</v>
      </c>
      <c r="Q179" s="23" t="s">
        <v>64</v>
      </c>
      <c r="R179" s="134">
        <v>0</v>
      </c>
      <c r="S179" s="106"/>
      <c r="T179" s="106" t="s">
        <v>60</v>
      </c>
      <c r="U179" s="23" t="s">
        <v>321</v>
      </c>
      <c r="V179" s="23">
        <v>48029171925</v>
      </c>
      <c r="X179" s="106"/>
      <c r="Y179" s="136"/>
      <c r="Z179" s="136"/>
      <c r="AA179" s="136"/>
      <c r="AB179" s="136"/>
      <c r="AC179" s="136"/>
      <c r="AD179" s="136"/>
      <c r="AE179" s="178" t="s">
        <v>598</v>
      </c>
      <c r="AF179" s="178"/>
      <c r="AG179" s="178"/>
      <c r="AH179" s="178"/>
      <c r="AI179" s="178"/>
      <c r="AJ179" s="178"/>
    </row>
    <row r="180" spans="1:36" s="31" customFormat="1" x14ac:dyDescent="0.2">
      <c r="A180" s="24">
        <v>19013</v>
      </c>
      <c r="B180" s="31" t="s">
        <v>609</v>
      </c>
      <c r="C180" s="31" t="s">
        <v>610</v>
      </c>
      <c r="D180" s="32" t="s">
        <v>228</v>
      </c>
      <c r="E180" s="112"/>
      <c r="F180" s="112">
        <v>78203</v>
      </c>
      <c r="G180" s="31" t="s">
        <v>227</v>
      </c>
      <c r="H180" s="112">
        <v>9</v>
      </c>
      <c r="I180" s="31" t="s">
        <v>68</v>
      </c>
      <c r="J180" s="112"/>
      <c r="K180" s="112"/>
      <c r="L180" s="112" t="s">
        <v>60</v>
      </c>
      <c r="M180" s="31" t="s">
        <v>326</v>
      </c>
      <c r="N180" s="31">
        <v>72</v>
      </c>
      <c r="O180" s="31">
        <v>0</v>
      </c>
      <c r="P180" s="31">
        <v>72</v>
      </c>
      <c r="Q180" s="31" t="s">
        <v>64</v>
      </c>
      <c r="R180" s="33">
        <v>0</v>
      </c>
      <c r="S180" s="112"/>
      <c r="T180" s="112" t="s">
        <v>60</v>
      </c>
      <c r="U180" s="31" t="s">
        <v>611</v>
      </c>
      <c r="V180" s="31">
        <v>48029130500</v>
      </c>
      <c r="W180" s="112"/>
      <c r="X180" s="111"/>
      <c r="Y180" s="111"/>
      <c r="Z180" s="111"/>
      <c r="AA180" s="111"/>
      <c r="AB180" s="111"/>
      <c r="AC180" s="111"/>
      <c r="AD180" s="111"/>
      <c r="AE180" s="146" t="s">
        <v>593</v>
      </c>
      <c r="AF180" s="146"/>
      <c r="AG180" s="146"/>
      <c r="AH180" s="146"/>
      <c r="AI180" s="146"/>
      <c r="AJ180" s="146"/>
    </row>
    <row r="181" spans="1:36" x14ac:dyDescent="0.2">
      <c r="A181" s="17" t="s">
        <v>24</v>
      </c>
      <c r="B181" s="73"/>
      <c r="C181" s="14">
        <v>5444900.6399999997</v>
      </c>
      <c r="D181" s="89" t="s">
        <v>281</v>
      </c>
      <c r="E181" s="75"/>
      <c r="F181" s="74"/>
      <c r="G181" s="74"/>
      <c r="H181" s="75"/>
      <c r="I181" s="85"/>
      <c r="J181" s="75"/>
      <c r="K181" s="75"/>
      <c r="L181" s="75"/>
      <c r="M181" s="74"/>
      <c r="N181" s="74"/>
      <c r="O181" s="74"/>
      <c r="P181" s="74"/>
      <c r="Q181" s="76" t="s">
        <v>20</v>
      </c>
      <c r="R181" s="77">
        <f>SUM(R171:R178)</f>
        <v>11613281</v>
      </c>
      <c r="S181" s="78"/>
      <c r="T181" s="78"/>
      <c r="U181" s="79"/>
      <c r="V181" s="74"/>
      <c r="W181" s="75"/>
      <c r="X181" s="75"/>
    </row>
    <row r="182" spans="1:36" ht="13.9" customHeight="1" x14ac:dyDescent="0.2">
      <c r="C182" s="59"/>
      <c r="E182" s="63"/>
    </row>
    <row r="183" spans="1:36" x14ac:dyDescent="0.2">
      <c r="A183" s="20" t="s">
        <v>47</v>
      </c>
      <c r="C183" s="59"/>
      <c r="E183" s="63"/>
    </row>
    <row r="184" spans="1:36" s="31" customFormat="1" x14ac:dyDescent="0.2">
      <c r="A184" s="24">
        <v>19256</v>
      </c>
      <c r="B184" s="31" t="s">
        <v>240</v>
      </c>
      <c r="C184" s="31" t="s">
        <v>449</v>
      </c>
      <c r="D184" s="32" t="s">
        <v>239</v>
      </c>
      <c r="E184" s="30"/>
      <c r="F184" s="30">
        <v>78102</v>
      </c>
      <c r="G184" s="31" t="s">
        <v>238</v>
      </c>
      <c r="H184" s="30">
        <v>10</v>
      </c>
      <c r="I184" s="31" t="s">
        <v>59</v>
      </c>
      <c r="J184" s="30"/>
      <c r="K184" s="30"/>
      <c r="L184" s="30"/>
      <c r="M184" s="31" t="s">
        <v>268</v>
      </c>
      <c r="N184" s="31">
        <v>33</v>
      </c>
      <c r="O184" s="31">
        <v>5</v>
      </c>
      <c r="P184" s="31">
        <v>38</v>
      </c>
      <c r="Q184" s="31" t="s">
        <v>64</v>
      </c>
      <c r="R184" s="33">
        <v>645769</v>
      </c>
      <c r="S184" s="30"/>
      <c r="T184" s="30"/>
      <c r="U184" s="31" t="s">
        <v>331</v>
      </c>
      <c r="V184" s="31">
        <v>48025950400</v>
      </c>
      <c r="W184" s="30"/>
      <c r="X184" s="63"/>
      <c r="Y184" s="63"/>
      <c r="Z184" s="63"/>
      <c r="AA184" s="63"/>
      <c r="AB184" s="63"/>
      <c r="AC184" s="63"/>
      <c r="AD184" s="63"/>
      <c r="AE184" s="146" t="s">
        <v>593</v>
      </c>
      <c r="AF184" s="146"/>
      <c r="AG184" s="146"/>
      <c r="AH184" s="146"/>
      <c r="AI184" s="146"/>
      <c r="AJ184" s="146"/>
    </row>
    <row r="185" spans="1:36" s="23" customFormat="1" x14ac:dyDescent="0.2">
      <c r="A185" s="22">
        <v>19125</v>
      </c>
      <c r="B185" s="23" t="s">
        <v>627</v>
      </c>
      <c r="C185" s="23" t="s">
        <v>628</v>
      </c>
      <c r="D185" s="133" t="s">
        <v>629</v>
      </c>
      <c r="E185" s="106"/>
      <c r="F185" s="106">
        <v>78332</v>
      </c>
      <c r="G185" s="23" t="s">
        <v>630</v>
      </c>
      <c r="H185" s="106">
        <v>10</v>
      </c>
      <c r="I185" s="23" t="s">
        <v>59</v>
      </c>
      <c r="J185" s="106"/>
      <c r="K185" s="106"/>
      <c r="L185" s="106"/>
      <c r="M185" s="23" t="s">
        <v>326</v>
      </c>
      <c r="N185" s="23">
        <v>39</v>
      </c>
      <c r="O185" s="23">
        <v>5</v>
      </c>
      <c r="P185" s="23">
        <v>44</v>
      </c>
      <c r="Q185" s="23" t="s">
        <v>64</v>
      </c>
      <c r="R185" s="134">
        <v>0</v>
      </c>
      <c r="S185" s="106"/>
      <c r="T185" s="106"/>
      <c r="U185" s="23" t="s">
        <v>327</v>
      </c>
      <c r="V185" s="23">
        <v>48249950400</v>
      </c>
      <c r="X185" s="106"/>
      <c r="Y185" s="62"/>
      <c r="Z185" s="62"/>
      <c r="AA185" s="62"/>
      <c r="AB185" s="62"/>
      <c r="AC185" s="62"/>
      <c r="AD185" s="62"/>
      <c r="AE185" s="178" t="s">
        <v>593</v>
      </c>
      <c r="AF185" s="178"/>
      <c r="AG185" s="178"/>
      <c r="AH185" s="178"/>
      <c r="AI185" s="178"/>
      <c r="AJ185" s="178"/>
    </row>
    <row r="186" spans="1:36" x14ac:dyDescent="0.2">
      <c r="A186" s="17" t="s">
        <v>24</v>
      </c>
      <c r="B186" s="73"/>
      <c r="C186" s="14">
        <v>654654.30000000005</v>
      </c>
      <c r="D186" s="74"/>
      <c r="E186" s="75"/>
      <c r="F186" s="74"/>
      <c r="G186" s="74"/>
      <c r="H186" s="75"/>
      <c r="I186" s="85"/>
      <c r="J186" s="75"/>
      <c r="K186" s="75"/>
      <c r="L186" s="75"/>
      <c r="M186" s="74"/>
      <c r="N186" s="74"/>
      <c r="O186" s="74"/>
      <c r="P186" s="74"/>
      <c r="Q186" s="76" t="s">
        <v>20</v>
      </c>
      <c r="R186" s="77">
        <f>SUM(R184:R184)</f>
        <v>645769</v>
      </c>
      <c r="S186" s="78"/>
      <c r="T186" s="78"/>
      <c r="U186" s="79"/>
      <c r="V186" s="74"/>
      <c r="W186" s="75"/>
      <c r="X186" s="75"/>
      <c r="AH186" s="59"/>
      <c r="AI186" s="59"/>
      <c r="AJ186" s="59"/>
    </row>
    <row r="187" spans="1:36" x14ac:dyDescent="0.2">
      <c r="C187" s="59"/>
      <c r="E187" s="63"/>
    </row>
    <row r="188" spans="1:36" x14ac:dyDescent="0.2">
      <c r="A188" s="20" t="s">
        <v>48</v>
      </c>
      <c r="C188" s="59"/>
      <c r="E188" s="63"/>
    </row>
    <row r="189" spans="1:36" s="31" customFormat="1" x14ac:dyDescent="0.2">
      <c r="A189" s="24">
        <v>19332</v>
      </c>
      <c r="B189" s="31" t="s">
        <v>542</v>
      </c>
      <c r="C189" s="31" t="s">
        <v>450</v>
      </c>
      <c r="D189" s="32" t="s">
        <v>66</v>
      </c>
      <c r="E189" s="30"/>
      <c r="F189" s="30">
        <v>78401</v>
      </c>
      <c r="G189" s="31" t="s">
        <v>67</v>
      </c>
      <c r="H189" s="30">
        <v>10</v>
      </c>
      <c r="I189" s="31" t="s">
        <v>68</v>
      </c>
      <c r="J189" s="30"/>
      <c r="K189" s="30"/>
      <c r="L189" s="30"/>
      <c r="M189" s="31" t="s">
        <v>270</v>
      </c>
      <c r="N189" s="31">
        <v>42</v>
      </c>
      <c r="O189" s="31">
        <v>0</v>
      </c>
      <c r="P189" s="31">
        <v>42</v>
      </c>
      <c r="Q189" s="31" t="s">
        <v>61</v>
      </c>
      <c r="R189" s="33">
        <v>925000</v>
      </c>
      <c r="S189" s="30" t="s">
        <v>60</v>
      </c>
      <c r="T189" s="30"/>
      <c r="U189" s="31" t="s">
        <v>559</v>
      </c>
      <c r="V189" s="31">
        <v>48355001200</v>
      </c>
      <c r="W189" s="30">
        <v>80</v>
      </c>
      <c r="X189" s="63">
        <v>0</v>
      </c>
      <c r="Y189" s="63">
        <v>17</v>
      </c>
      <c r="Z189" s="63">
        <v>4</v>
      </c>
      <c r="AA189" s="63">
        <v>8</v>
      </c>
      <c r="AB189" s="63">
        <v>4</v>
      </c>
      <c r="AC189" s="63">
        <v>7</v>
      </c>
      <c r="AD189" s="63">
        <f>SUM(W189:AC189)</f>
        <v>120</v>
      </c>
      <c r="AE189" s="63"/>
      <c r="AF189" s="47"/>
      <c r="AG189" s="47"/>
      <c r="AH189" s="100" t="s">
        <v>635</v>
      </c>
      <c r="AI189" s="47" t="s">
        <v>564</v>
      </c>
      <c r="AJ189" s="47" t="s">
        <v>564</v>
      </c>
    </row>
    <row r="190" spans="1:36" s="31" customFormat="1" x14ac:dyDescent="0.2">
      <c r="A190" s="58">
        <v>19367</v>
      </c>
      <c r="B190" s="31" t="s">
        <v>285</v>
      </c>
      <c r="C190" s="31" t="s">
        <v>451</v>
      </c>
      <c r="D190" s="32" t="s">
        <v>66</v>
      </c>
      <c r="E190" s="30"/>
      <c r="F190" s="30">
        <v>78413</v>
      </c>
      <c r="G190" s="31" t="s">
        <v>67</v>
      </c>
      <c r="H190" s="30">
        <v>10</v>
      </c>
      <c r="I190" s="31" t="s">
        <v>68</v>
      </c>
      <c r="J190" s="30"/>
      <c r="K190" s="30"/>
      <c r="L190" s="30"/>
      <c r="M190" s="31" t="s">
        <v>268</v>
      </c>
      <c r="N190" s="31">
        <v>55</v>
      </c>
      <c r="O190" s="31">
        <v>5</v>
      </c>
      <c r="P190" s="31">
        <v>60</v>
      </c>
      <c r="Q190" s="31" t="s">
        <v>61</v>
      </c>
      <c r="R190" s="33">
        <v>925000</v>
      </c>
      <c r="S190" s="30" t="s">
        <v>60</v>
      </c>
      <c r="T190" s="30"/>
      <c r="U190" s="31" t="s">
        <v>559</v>
      </c>
      <c r="V190" s="31">
        <v>48355005412</v>
      </c>
      <c r="W190" s="30">
        <v>64</v>
      </c>
      <c r="X190" s="63">
        <v>0</v>
      </c>
      <c r="Y190" s="30">
        <v>0</v>
      </c>
      <c r="Z190" s="30">
        <v>4</v>
      </c>
      <c r="AA190" s="30">
        <v>0</v>
      </c>
      <c r="AB190" s="30">
        <v>0</v>
      </c>
      <c r="AC190" s="30">
        <v>0</v>
      </c>
      <c r="AD190" s="63">
        <f>SUM(W190:AC190)</f>
        <v>68</v>
      </c>
      <c r="AE190" s="63"/>
      <c r="AF190" s="47"/>
      <c r="AG190" s="47"/>
      <c r="AH190" s="100" t="s">
        <v>635</v>
      </c>
      <c r="AI190" s="47" t="s">
        <v>564</v>
      </c>
      <c r="AJ190" s="47" t="s">
        <v>564</v>
      </c>
    </row>
    <row r="191" spans="1:36" x14ac:dyDescent="0.2">
      <c r="A191" s="17" t="s">
        <v>24</v>
      </c>
      <c r="B191" s="73"/>
      <c r="C191" s="14">
        <v>1410213.25</v>
      </c>
      <c r="D191" s="74"/>
      <c r="E191" s="75"/>
      <c r="F191" s="74"/>
      <c r="G191" s="74"/>
      <c r="H191" s="75"/>
      <c r="I191" s="85"/>
      <c r="J191" s="75"/>
      <c r="K191" s="75"/>
      <c r="L191" s="75"/>
      <c r="M191" s="74"/>
      <c r="N191" s="74"/>
      <c r="O191" s="74"/>
      <c r="P191" s="74"/>
      <c r="Q191" s="76" t="s">
        <v>20</v>
      </c>
      <c r="R191" s="77">
        <f>SUM(R189:R190)</f>
        <v>1850000</v>
      </c>
      <c r="S191" s="78"/>
      <c r="T191" s="78"/>
      <c r="U191" s="79"/>
      <c r="V191" s="74"/>
      <c r="W191" s="75"/>
      <c r="X191" s="75"/>
    </row>
    <row r="192" spans="1:36" x14ac:dyDescent="0.2">
      <c r="C192" s="59"/>
      <c r="E192" s="63"/>
    </row>
    <row r="193" spans="1:36" x14ac:dyDescent="0.2">
      <c r="A193" s="20" t="s">
        <v>49</v>
      </c>
      <c r="C193" s="59"/>
      <c r="E193" s="63"/>
    </row>
    <row r="194" spans="1:36" s="31" customFormat="1" x14ac:dyDescent="0.2">
      <c r="A194" s="24">
        <v>19223</v>
      </c>
      <c r="B194" s="31" t="s">
        <v>243</v>
      </c>
      <c r="C194" s="31" t="s">
        <v>280</v>
      </c>
      <c r="D194" s="32" t="s">
        <v>242</v>
      </c>
      <c r="E194" s="30"/>
      <c r="F194" s="30">
        <v>78579</v>
      </c>
      <c r="G194" s="31" t="s">
        <v>241</v>
      </c>
      <c r="H194" s="30">
        <v>11</v>
      </c>
      <c r="I194" s="31" t="s">
        <v>59</v>
      </c>
      <c r="J194" s="30"/>
      <c r="K194" s="30"/>
      <c r="L194" s="30" t="s">
        <v>60</v>
      </c>
      <c r="M194" s="31" t="s">
        <v>268</v>
      </c>
      <c r="N194" s="31">
        <v>75</v>
      </c>
      <c r="O194" s="31">
        <v>4</v>
      </c>
      <c r="P194" s="31">
        <v>79</v>
      </c>
      <c r="Q194" s="31" t="s">
        <v>64</v>
      </c>
      <c r="R194" s="33">
        <v>1300000</v>
      </c>
      <c r="S194" s="30" t="s">
        <v>60</v>
      </c>
      <c r="T194" s="30"/>
      <c r="U194" s="31" t="s">
        <v>452</v>
      </c>
      <c r="V194" s="31">
        <v>48215022800</v>
      </c>
      <c r="W194" s="30">
        <v>120</v>
      </c>
      <c r="X194" s="63">
        <v>5</v>
      </c>
      <c r="Y194" s="63">
        <v>17</v>
      </c>
      <c r="Z194" s="63">
        <v>4</v>
      </c>
      <c r="AA194" s="63">
        <v>8</v>
      </c>
      <c r="AB194" s="63">
        <v>4</v>
      </c>
      <c r="AC194" s="63">
        <v>0</v>
      </c>
      <c r="AD194" s="63">
        <f>SUM(W194:AC194)</f>
        <v>158</v>
      </c>
      <c r="AE194" s="59"/>
      <c r="AF194" s="47"/>
      <c r="AG194" s="59"/>
      <c r="AH194" s="100" t="s">
        <v>635</v>
      </c>
      <c r="AI194" s="47" t="s">
        <v>564</v>
      </c>
      <c r="AJ194" s="47" t="s">
        <v>564</v>
      </c>
    </row>
    <row r="195" spans="1:36" s="31" customFormat="1" x14ac:dyDescent="0.2">
      <c r="A195" s="24">
        <v>19028</v>
      </c>
      <c r="B195" s="31" t="s">
        <v>245</v>
      </c>
      <c r="C195" s="31" t="s">
        <v>244</v>
      </c>
      <c r="D195" s="32" t="s">
        <v>82</v>
      </c>
      <c r="E195" s="30" t="s">
        <v>60</v>
      </c>
      <c r="F195" s="30">
        <v>78526</v>
      </c>
      <c r="G195" s="31" t="s">
        <v>63</v>
      </c>
      <c r="H195" s="30">
        <v>11</v>
      </c>
      <c r="I195" s="31" t="s">
        <v>59</v>
      </c>
      <c r="J195" s="30"/>
      <c r="K195" s="30"/>
      <c r="L195" s="30" t="s">
        <v>60</v>
      </c>
      <c r="M195" s="31" t="s">
        <v>268</v>
      </c>
      <c r="N195" s="31">
        <v>80</v>
      </c>
      <c r="O195" s="31">
        <v>0</v>
      </c>
      <c r="P195" s="31">
        <v>80</v>
      </c>
      <c r="Q195" s="31" t="s">
        <v>64</v>
      </c>
      <c r="R195" s="33">
        <v>928404</v>
      </c>
      <c r="S195" s="30" t="s">
        <v>60</v>
      </c>
      <c r="T195" s="30" t="s">
        <v>60</v>
      </c>
      <c r="U195" s="31" t="s">
        <v>453</v>
      </c>
      <c r="V195" s="31">
        <v>48061014400</v>
      </c>
      <c r="W195" s="30">
        <v>117</v>
      </c>
      <c r="X195" s="63">
        <v>5</v>
      </c>
      <c r="Y195" s="63">
        <v>17</v>
      </c>
      <c r="Z195" s="63">
        <v>4</v>
      </c>
      <c r="AA195" s="63">
        <v>8</v>
      </c>
      <c r="AB195" s="63">
        <v>4</v>
      </c>
      <c r="AC195" s="63">
        <v>0</v>
      </c>
      <c r="AD195" s="63">
        <f>SUM(W195:AC195)</f>
        <v>155</v>
      </c>
      <c r="AE195" s="63"/>
      <c r="AF195" s="47"/>
      <c r="AG195" s="47"/>
      <c r="AH195" s="100"/>
      <c r="AI195" s="47" t="s">
        <v>563</v>
      </c>
      <c r="AJ195" s="47"/>
    </row>
    <row r="196" spans="1:36" x14ac:dyDescent="0.2">
      <c r="A196" s="17" t="s">
        <v>24</v>
      </c>
      <c r="B196" s="73"/>
      <c r="C196" s="14">
        <v>941583.68</v>
      </c>
      <c r="D196" s="74"/>
      <c r="E196" s="75"/>
      <c r="F196" s="74"/>
      <c r="G196" s="74"/>
      <c r="H196" s="75"/>
      <c r="I196" s="85"/>
      <c r="J196" s="75"/>
      <c r="K196" s="75"/>
      <c r="L196" s="75"/>
      <c r="M196" s="74"/>
      <c r="N196" s="74"/>
      <c r="O196" s="74"/>
      <c r="P196" s="74"/>
      <c r="Q196" s="76" t="s">
        <v>20</v>
      </c>
      <c r="R196" s="77">
        <f>SUM(R194:R195)</f>
        <v>2228404</v>
      </c>
      <c r="S196" s="78"/>
      <c r="T196" s="78"/>
      <c r="U196" s="79"/>
      <c r="V196" s="74"/>
      <c r="W196" s="75"/>
      <c r="X196" s="75"/>
    </row>
    <row r="197" spans="1:36" x14ac:dyDescent="0.2">
      <c r="C197" s="59"/>
      <c r="E197" s="63"/>
    </row>
    <row r="198" spans="1:36" x14ac:dyDescent="0.2">
      <c r="A198" s="20" t="s">
        <v>50</v>
      </c>
      <c r="C198" s="59"/>
      <c r="E198" s="63"/>
    </row>
    <row r="199" spans="1:36" s="31" customFormat="1" x14ac:dyDescent="0.2">
      <c r="A199" s="24">
        <v>19330</v>
      </c>
      <c r="B199" s="31" t="s">
        <v>558</v>
      </c>
      <c r="C199" s="31" t="s">
        <v>458</v>
      </c>
      <c r="D199" s="32" t="s">
        <v>249</v>
      </c>
      <c r="E199" s="30"/>
      <c r="F199" s="30">
        <v>78501</v>
      </c>
      <c r="G199" s="31" t="s">
        <v>241</v>
      </c>
      <c r="H199" s="30">
        <v>11</v>
      </c>
      <c r="I199" s="31" t="s">
        <v>68</v>
      </c>
      <c r="J199" s="30"/>
      <c r="K199" s="30"/>
      <c r="L199" s="30"/>
      <c r="M199" s="31" t="s">
        <v>268</v>
      </c>
      <c r="N199" s="31">
        <v>84</v>
      </c>
      <c r="O199" s="31">
        <v>6</v>
      </c>
      <c r="P199" s="31">
        <v>90</v>
      </c>
      <c r="Q199" s="31" t="s">
        <v>61</v>
      </c>
      <c r="R199" s="33">
        <v>1500000</v>
      </c>
      <c r="S199" s="30" t="s">
        <v>60</v>
      </c>
      <c r="T199" s="30" t="s">
        <v>60</v>
      </c>
      <c r="U199" s="31" t="s">
        <v>560</v>
      </c>
      <c r="V199" s="31">
        <v>48215020904</v>
      </c>
      <c r="W199" s="30">
        <v>122</v>
      </c>
      <c r="X199" s="63">
        <v>5</v>
      </c>
      <c r="Y199" s="63">
        <v>17</v>
      </c>
      <c r="Z199" s="63">
        <v>4</v>
      </c>
      <c r="AA199" s="63">
        <v>8</v>
      </c>
      <c r="AB199" s="63">
        <v>4</v>
      </c>
      <c r="AC199" s="63">
        <v>0</v>
      </c>
      <c r="AD199" s="63">
        <f t="shared" ref="AD199:AD203" si="7">SUM(W199:AC199)</f>
        <v>160</v>
      </c>
      <c r="AE199" s="43">
        <v>0.29599999999999999</v>
      </c>
      <c r="AF199" s="50">
        <v>1333</v>
      </c>
      <c r="AG199" s="50"/>
      <c r="AH199" s="100" t="s">
        <v>635</v>
      </c>
      <c r="AI199" s="50" t="s">
        <v>564</v>
      </c>
      <c r="AJ199" s="50" t="s">
        <v>564</v>
      </c>
    </row>
    <row r="200" spans="1:36" s="31" customFormat="1" x14ac:dyDescent="0.2">
      <c r="A200" s="24">
        <v>19064</v>
      </c>
      <c r="B200" s="31" t="s">
        <v>252</v>
      </c>
      <c r="C200" s="31" t="s">
        <v>454</v>
      </c>
      <c r="D200" s="32" t="s">
        <v>249</v>
      </c>
      <c r="E200" s="30"/>
      <c r="F200" s="30">
        <v>78504</v>
      </c>
      <c r="G200" s="31" t="s">
        <v>241</v>
      </c>
      <c r="H200" s="30">
        <v>11</v>
      </c>
      <c r="I200" s="31" t="s">
        <v>68</v>
      </c>
      <c r="J200" s="30"/>
      <c r="K200" s="30"/>
      <c r="L200" s="30" t="s">
        <v>60</v>
      </c>
      <c r="M200" s="31" t="s">
        <v>268</v>
      </c>
      <c r="N200" s="31">
        <v>96</v>
      </c>
      <c r="O200" s="31">
        <v>24</v>
      </c>
      <c r="P200" s="31">
        <v>120</v>
      </c>
      <c r="Q200" s="31" t="s">
        <v>64</v>
      </c>
      <c r="R200" s="33">
        <v>1500000</v>
      </c>
      <c r="S200" s="30"/>
      <c r="T200" s="30"/>
      <c r="U200" s="31" t="s">
        <v>455</v>
      </c>
      <c r="V200" s="31">
        <v>48215020904</v>
      </c>
      <c r="W200" s="30">
        <v>122</v>
      </c>
      <c r="X200" s="63">
        <v>5</v>
      </c>
      <c r="Y200" s="63">
        <v>17</v>
      </c>
      <c r="Z200" s="63">
        <v>4</v>
      </c>
      <c r="AA200" s="63">
        <v>8</v>
      </c>
      <c r="AB200" s="63">
        <v>4</v>
      </c>
      <c r="AC200" s="63">
        <v>0</v>
      </c>
      <c r="AD200" s="63">
        <f t="shared" si="7"/>
        <v>160</v>
      </c>
      <c r="AE200" s="43">
        <v>0.29599999999999999</v>
      </c>
      <c r="AF200" s="50">
        <v>1333</v>
      </c>
      <c r="AG200" s="93" t="s">
        <v>537</v>
      </c>
      <c r="AH200" s="100" t="s">
        <v>635</v>
      </c>
      <c r="AI200" s="56" t="s">
        <v>564</v>
      </c>
      <c r="AJ200" s="56" t="s">
        <v>564</v>
      </c>
    </row>
    <row r="201" spans="1:36" s="31" customFormat="1" x14ac:dyDescent="0.2">
      <c r="A201" s="24">
        <v>19273</v>
      </c>
      <c r="B201" s="31" t="s">
        <v>251</v>
      </c>
      <c r="C201" s="31" t="s">
        <v>456</v>
      </c>
      <c r="D201" s="32" t="s">
        <v>249</v>
      </c>
      <c r="E201" s="30"/>
      <c r="F201" s="30">
        <v>78504</v>
      </c>
      <c r="G201" s="31" t="s">
        <v>241</v>
      </c>
      <c r="H201" s="30">
        <v>11</v>
      </c>
      <c r="I201" s="31" t="s">
        <v>68</v>
      </c>
      <c r="J201" s="30"/>
      <c r="K201" s="30"/>
      <c r="L201" s="30"/>
      <c r="M201" s="31" t="s">
        <v>268</v>
      </c>
      <c r="N201" s="31">
        <v>104</v>
      </c>
      <c r="O201" s="31">
        <v>20</v>
      </c>
      <c r="P201" s="31">
        <v>124</v>
      </c>
      <c r="Q201" s="31" t="s">
        <v>64</v>
      </c>
      <c r="R201" s="33">
        <v>1500000</v>
      </c>
      <c r="S201" s="30"/>
      <c r="T201" s="30" t="s">
        <v>60</v>
      </c>
      <c r="U201" s="31" t="s">
        <v>457</v>
      </c>
      <c r="V201" s="31">
        <v>48215020904</v>
      </c>
      <c r="W201" s="30">
        <v>122</v>
      </c>
      <c r="X201" s="63">
        <v>5</v>
      </c>
      <c r="Y201" s="63">
        <v>17</v>
      </c>
      <c r="Z201" s="63">
        <v>4</v>
      </c>
      <c r="AA201" s="63">
        <v>8</v>
      </c>
      <c r="AB201" s="63">
        <v>4</v>
      </c>
      <c r="AC201" s="63">
        <v>0</v>
      </c>
      <c r="AD201" s="63">
        <f>SUM(W201:AC201)</f>
        <v>160</v>
      </c>
      <c r="AE201" s="43">
        <v>0.29599999999999999</v>
      </c>
      <c r="AF201" s="50">
        <v>1333</v>
      </c>
      <c r="AG201" s="50" t="s">
        <v>576</v>
      </c>
      <c r="AH201" s="100" t="s">
        <v>635</v>
      </c>
      <c r="AI201" s="50" t="s">
        <v>564</v>
      </c>
      <c r="AJ201" s="50" t="s">
        <v>564</v>
      </c>
    </row>
    <row r="202" spans="1:36" s="31" customFormat="1" x14ac:dyDescent="0.2">
      <c r="A202" s="24">
        <v>19331</v>
      </c>
      <c r="B202" s="31" t="s">
        <v>250</v>
      </c>
      <c r="C202" s="31" t="s">
        <v>459</v>
      </c>
      <c r="D202" s="32" t="s">
        <v>249</v>
      </c>
      <c r="E202" s="30"/>
      <c r="F202" s="30">
        <v>78501</v>
      </c>
      <c r="G202" s="31" t="s">
        <v>241</v>
      </c>
      <c r="H202" s="30">
        <v>11</v>
      </c>
      <c r="I202" s="31" t="s">
        <v>68</v>
      </c>
      <c r="J202" s="30"/>
      <c r="K202" s="30"/>
      <c r="L202" s="30"/>
      <c r="M202" s="31" t="s">
        <v>268</v>
      </c>
      <c r="N202" s="31">
        <v>65</v>
      </c>
      <c r="O202" s="31">
        <v>7</v>
      </c>
      <c r="P202" s="31">
        <v>72</v>
      </c>
      <c r="Q202" s="31" t="s">
        <v>64</v>
      </c>
      <c r="R202" s="33">
        <v>1500000</v>
      </c>
      <c r="S202" s="30" t="s">
        <v>60</v>
      </c>
      <c r="T202" s="30" t="s">
        <v>60</v>
      </c>
      <c r="U202" s="31" t="s">
        <v>560</v>
      </c>
      <c r="V202" s="31">
        <v>48215020904</v>
      </c>
      <c r="W202" s="30">
        <v>122</v>
      </c>
      <c r="X202" s="63">
        <v>5</v>
      </c>
      <c r="Y202" s="63">
        <v>17</v>
      </c>
      <c r="Z202" s="63">
        <v>4</v>
      </c>
      <c r="AA202" s="63">
        <v>8</v>
      </c>
      <c r="AB202" s="63">
        <v>4</v>
      </c>
      <c r="AC202" s="63">
        <v>0</v>
      </c>
      <c r="AD202" s="63">
        <f>SUM(W202:AC202)</f>
        <v>160</v>
      </c>
      <c r="AE202" s="43">
        <v>0.29599999999999999</v>
      </c>
      <c r="AF202" s="50">
        <v>1333</v>
      </c>
      <c r="AG202" s="50" t="s">
        <v>539</v>
      </c>
      <c r="AH202" s="100" t="s">
        <v>635</v>
      </c>
      <c r="AI202" s="50" t="s">
        <v>564</v>
      </c>
      <c r="AJ202" s="50" t="s">
        <v>564</v>
      </c>
    </row>
    <row r="203" spans="1:36" s="31" customFormat="1" x14ac:dyDescent="0.2">
      <c r="A203" s="58">
        <v>19215</v>
      </c>
      <c r="B203" s="31" t="s">
        <v>463</v>
      </c>
      <c r="C203" s="31" t="s">
        <v>461</v>
      </c>
      <c r="D203" s="32" t="s">
        <v>246</v>
      </c>
      <c r="E203" s="30"/>
      <c r="F203" s="30">
        <v>78577</v>
      </c>
      <c r="G203" s="31" t="s">
        <v>241</v>
      </c>
      <c r="H203" s="30">
        <v>11</v>
      </c>
      <c r="I203" s="31" t="s">
        <v>68</v>
      </c>
      <c r="J203" s="30"/>
      <c r="K203" s="30"/>
      <c r="L203" s="30" t="s">
        <v>60</v>
      </c>
      <c r="M203" s="31" t="s">
        <v>268</v>
      </c>
      <c r="N203" s="31">
        <v>112</v>
      </c>
      <c r="O203" s="31">
        <v>0</v>
      </c>
      <c r="P203" s="31">
        <v>112</v>
      </c>
      <c r="Q203" s="31" t="s">
        <v>64</v>
      </c>
      <c r="R203" s="33">
        <v>1500000</v>
      </c>
      <c r="S203" s="30"/>
      <c r="T203" s="30" t="s">
        <v>60</v>
      </c>
      <c r="U203" s="31" t="s">
        <v>462</v>
      </c>
      <c r="V203" s="31">
        <v>48215021404</v>
      </c>
      <c r="W203" s="30">
        <v>120</v>
      </c>
      <c r="X203" s="63">
        <v>5</v>
      </c>
      <c r="Y203" s="63">
        <v>17</v>
      </c>
      <c r="Z203" s="63">
        <v>4</v>
      </c>
      <c r="AA203" s="63">
        <v>8</v>
      </c>
      <c r="AB203" s="63">
        <v>4</v>
      </c>
      <c r="AC203" s="63">
        <v>0</v>
      </c>
      <c r="AD203" s="63">
        <f t="shared" si="7"/>
        <v>158</v>
      </c>
      <c r="AE203" s="43">
        <v>0.14499999999999999</v>
      </c>
      <c r="AF203" s="50">
        <v>782</v>
      </c>
      <c r="AG203" s="50" t="s">
        <v>491</v>
      </c>
      <c r="AH203" s="100"/>
      <c r="AI203" s="50" t="s">
        <v>564</v>
      </c>
      <c r="AJ203" s="50"/>
    </row>
    <row r="204" spans="1:36" s="31" customFormat="1" x14ac:dyDescent="0.2">
      <c r="A204" s="24">
        <v>19158</v>
      </c>
      <c r="B204" s="31" t="s">
        <v>248</v>
      </c>
      <c r="C204" s="31" t="s">
        <v>460</v>
      </c>
      <c r="D204" s="32" t="s">
        <v>247</v>
      </c>
      <c r="E204" s="30"/>
      <c r="F204" s="30">
        <v>78550</v>
      </c>
      <c r="G204" s="31" t="s">
        <v>63</v>
      </c>
      <c r="H204" s="30">
        <v>11</v>
      </c>
      <c r="I204" s="31" t="s">
        <v>68</v>
      </c>
      <c r="J204" s="30"/>
      <c r="K204" s="30"/>
      <c r="L204" s="30"/>
      <c r="M204" s="31" t="s">
        <v>268</v>
      </c>
      <c r="N204" s="31">
        <v>54</v>
      </c>
      <c r="O204" s="31">
        <v>6</v>
      </c>
      <c r="P204" s="31">
        <v>60</v>
      </c>
      <c r="Q204" s="31" t="s">
        <v>64</v>
      </c>
      <c r="R204" s="33">
        <v>958000</v>
      </c>
      <c r="S204" s="30"/>
      <c r="T204" s="30" t="s">
        <v>60</v>
      </c>
      <c r="U204" s="31" t="s">
        <v>337</v>
      </c>
      <c r="V204" s="31">
        <v>48061011302</v>
      </c>
      <c r="W204" s="30">
        <v>118</v>
      </c>
      <c r="X204" s="63">
        <v>5</v>
      </c>
      <c r="Y204" s="63">
        <v>17</v>
      </c>
      <c r="Z204" s="63">
        <v>4</v>
      </c>
      <c r="AA204" s="63">
        <v>8</v>
      </c>
      <c r="AB204" s="63">
        <v>4</v>
      </c>
      <c r="AC204" s="63">
        <v>0</v>
      </c>
      <c r="AD204" s="63">
        <f>SUM(W204:AC204)</f>
        <v>156</v>
      </c>
      <c r="AE204" s="43">
        <v>8.5999999999999993E-2</v>
      </c>
      <c r="AF204" s="50">
        <v>3305</v>
      </c>
      <c r="AG204" s="32"/>
      <c r="AH204" s="100"/>
      <c r="AI204" s="50"/>
      <c r="AJ204" s="50"/>
    </row>
    <row r="205" spans="1:36" x14ac:dyDescent="0.2">
      <c r="A205" s="17" t="s">
        <v>24</v>
      </c>
      <c r="B205" s="73"/>
      <c r="C205" s="14">
        <v>6222635.1200000001</v>
      </c>
      <c r="D205" s="74"/>
      <c r="E205" s="75"/>
      <c r="F205" s="74"/>
      <c r="G205" s="74"/>
      <c r="H205" s="75"/>
      <c r="I205" s="85"/>
      <c r="J205" s="75"/>
      <c r="K205" s="75"/>
      <c r="L205" s="75"/>
      <c r="M205" s="74"/>
      <c r="N205" s="74"/>
      <c r="O205" s="74"/>
      <c r="P205" s="74"/>
      <c r="Q205" s="76" t="s">
        <v>20</v>
      </c>
      <c r="R205" s="77">
        <f>SUM(R199:R204)</f>
        <v>8458000</v>
      </c>
      <c r="S205" s="78"/>
      <c r="T205" s="78"/>
      <c r="U205" s="79"/>
      <c r="V205" s="74"/>
      <c r="W205" s="75"/>
      <c r="X205" s="75"/>
    </row>
    <row r="206" spans="1:36" x14ac:dyDescent="0.2">
      <c r="C206" s="59"/>
      <c r="E206" s="63"/>
    </row>
    <row r="207" spans="1:36" x14ac:dyDescent="0.2">
      <c r="A207" s="20" t="s">
        <v>51</v>
      </c>
      <c r="C207" s="59"/>
      <c r="E207" s="63"/>
    </row>
    <row r="208" spans="1:36" s="31" customFormat="1" x14ac:dyDescent="0.2">
      <c r="A208" s="24">
        <v>19202</v>
      </c>
      <c r="B208" s="31" t="s">
        <v>256</v>
      </c>
      <c r="C208" s="31" t="s">
        <v>255</v>
      </c>
      <c r="D208" s="32" t="s">
        <v>254</v>
      </c>
      <c r="E208" s="30"/>
      <c r="F208" s="30">
        <v>79720</v>
      </c>
      <c r="G208" s="31" t="s">
        <v>253</v>
      </c>
      <c r="H208" s="30">
        <v>12</v>
      </c>
      <c r="I208" s="31" t="s">
        <v>59</v>
      </c>
      <c r="J208" s="30"/>
      <c r="K208" s="30"/>
      <c r="L208" s="30"/>
      <c r="M208" s="31" t="s">
        <v>268</v>
      </c>
      <c r="N208" s="31">
        <v>66</v>
      </c>
      <c r="O208" s="31">
        <v>0</v>
      </c>
      <c r="P208" s="31">
        <v>66</v>
      </c>
      <c r="Q208" s="31" t="s">
        <v>61</v>
      </c>
      <c r="R208" s="33">
        <v>900000</v>
      </c>
      <c r="S208" s="30" t="s">
        <v>60</v>
      </c>
      <c r="T208" s="30"/>
      <c r="U208" s="31" t="s">
        <v>335</v>
      </c>
      <c r="V208" s="31">
        <v>48227950802</v>
      </c>
      <c r="W208" s="30">
        <v>116</v>
      </c>
      <c r="X208" s="63">
        <v>0</v>
      </c>
      <c r="Y208" s="63">
        <v>17</v>
      </c>
      <c r="Z208" s="63">
        <v>4</v>
      </c>
      <c r="AA208" s="63">
        <v>8</v>
      </c>
      <c r="AB208" s="63">
        <v>4</v>
      </c>
      <c r="AC208" s="63">
        <v>0</v>
      </c>
      <c r="AD208" s="63">
        <f>SUM(W208:AC208)</f>
        <v>149</v>
      </c>
      <c r="AE208" s="59"/>
      <c r="AF208" s="47"/>
      <c r="AG208" s="59"/>
      <c r="AH208" s="100" t="s">
        <v>635</v>
      </c>
      <c r="AI208" s="47" t="s">
        <v>564</v>
      </c>
      <c r="AJ208" s="47" t="s">
        <v>564</v>
      </c>
    </row>
    <row r="209" spans="1:36" x14ac:dyDescent="0.2">
      <c r="A209" s="17" t="s">
        <v>24</v>
      </c>
      <c r="B209" s="73"/>
      <c r="C209" s="14">
        <v>600000</v>
      </c>
      <c r="D209" s="74"/>
      <c r="E209" s="75"/>
      <c r="F209" s="74"/>
      <c r="G209" s="74"/>
      <c r="H209" s="75"/>
      <c r="I209" s="85"/>
      <c r="J209" s="75"/>
      <c r="K209" s="75"/>
      <c r="L209" s="75"/>
      <c r="M209" s="74"/>
      <c r="N209" s="74"/>
      <c r="O209" s="74"/>
      <c r="P209" s="74"/>
      <c r="Q209" s="76" t="s">
        <v>20</v>
      </c>
      <c r="R209" s="77">
        <f>SUM(R208)</f>
        <v>900000</v>
      </c>
      <c r="S209" s="78"/>
      <c r="T209" s="78"/>
      <c r="U209" s="79"/>
      <c r="V209" s="74"/>
      <c r="W209" s="75"/>
      <c r="X209" s="75"/>
      <c r="AH209" s="75"/>
    </row>
    <row r="210" spans="1:36" x14ac:dyDescent="0.2">
      <c r="C210" s="59"/>
      <c r="E210" s="63"/>
    </row>
    <row r="211" spans="1:36" x14ac:dyDescent="0.2">
      <c r="A211" s="20" t="s">
        <v>52</v>
      </c>
      <c r="C211" s="59"/>
      <c r="E211" s="63"/>
    </row>
    <row r="212" spans="1:36" s="31" customFormat="1" x14ac:dyDescent="0.2">
      <c r="A212" s="24">
        <v>19228</v>
      </c>
      <c r="B212" s="31" t="s">
        <v>258</v>
      </c>
      <c r="C212" s="31" t="s">
        <v>465</v>
      </c>
      <c r="D212" s="32" t="s">
        <v>257</v>
      </c>
      <c r="E212" s="30"/>
      <c r="F212" s="30">
        <v>79705</v>
      </c>
      <c r="G212" s="31" t="s">
        <v>257</v>
      </c>
      <c r="H212" s="30">
        <v>12</v>
      </c>
      <c r="I212" s="31" t="s">
        <v>68</v>
      </c>
      <c r="J212" s="30"/>
      <c r="K212" s="30"/>
      <c r="L212" s="30"/>
      <c r="M212" s="31" t="s">
        <v>269</v>
      </c>
      <c r="N212" s="31">
        <v>124</v>
      </c>
      <c r="O212" s="31">
        <v>0</v>
      </c>
      <c r="P212" s="31">
        <v>124</v>
      </c>
      <c r="Q212" s="31" t="s">
        <v>64</v>
      </c>
      <c r="R212" s="33">
        <v>1198710</v>
      </c>
      <c r="S212" s="30"/>
      <c r="T212" s="30"/>
      <c r="U212" s="31" t="s">
        <v>466</v>
      </c>
      <c r="V212" s="31">
        <v>48329000305</v>
      </c>
      <c r="W212" s="30">
        <v>119</v>
      </c>
      <c r="X212" s="63">
        <v>0</v>
      </c>
      <c r="Y212" s="63">
        <v>17</v>
      </c>
      <c r="Z212" s="63">
        <v>4</v>
      </c>
      <c r="AA212" s="63">
        <v>8</v>
      </c>
      <c r="AB212" s="63">
        <v>4</v>
      </c>
      <c r="AC212" s="63">
        <v>0</v>
      </c>
      <c r="AD212" s="63">
        <f>SUM(W212:AC212)</f>
        <v>152</v>
      </c>
      <c r="AE212" s="63"/>
      <c r="AF212" s="47"/>
      <c r="AG212" s="47"/>
      <c r="AH212" s="100" t="s">
        <v>635</v>
      </c>
      <c r="AI212" s="47" t="s">
        <v>564</v>
      </c>
      <c r="AJ212" s="47" t="s">
        <v>563</v>
      </c>
    </row>
    <row r="213" spans="1:36" s="31" customFormat="1" x14ac:dyDescent="0.2">
      <c r="A213" s="24">
        <v>19100</v>
      </c>
      <c r="B213" s="31" t="s">
        <v>464</v>
      </c>
      <c r="C213" s="31" t="s">
        <v>279</v>
      </c>
      <c r="D213" s="32" t="s">
        <v>257</v>
      </c>
      <c r="E213" s="30"/>
      <c r="F213" s="30">
        <v>79701</v>
      </c>
      <c r="G213" s="31" t="s">
        <v>257</v>
      </c>
      <c r="H213" s="30">
        <v>12</v>
      </c>
      <c r="I213" s="31" t="s">
        <v>68</v>
      </c>
      <c r="J213" s="30"/>
      <c r="K213" s="30"/>
      <c r="L213" s="30"/>
      <c r="M213" s="31" t="s">
        <v>268</v>
      </c>
      <c r="N213" s="31">
        <v>50</v>
      </c>
      <c r="O213" s="31">
        <v>10</v>
      </c>
      <c r="P213" s="31">
        <v>60</v>
      </c>
      <c r="Q213" s="31" t="s">
        <v>64</v>
      </c>
      <c r="R213" s="33">
        <v>897000</v>
      </c>
      <c r="S213" s="30"/>
      <c r="T213" s="30"/>
      <c r="U213" s="31" t="s">
        <v>321</v>
      </c>
      <c r="V213" s="31">
        <v>48329000100</v>
      </c>
      <c r="W213" s="30">
        <v>122</v>
      </c>
      <c r="X213" s="63">
        <v>0</v>
      </c>
      <c r="Y213" s="63">
        <v>17</v>
      </c>
      <c r="Z213" s="63">
        <v>4</v>
      </c>
      <c r="AA213" s="63">
        <v>0</v>
      </c>
      <c r="AB213" s="63">
        <v>4</v>
      </c>
      <c r="AC213" s="63">
        <v>0</v>
      </c>
      <c r="AD213" s="63">
        <f>SUM(W213:AC213)</f>
        <v>147</v>
      </c>
      <c r="AE213" s="63"/>
      <c r="AF213" s="47"/>
      <c r="AG213" s="59"/>
      <c r="AH213" s="99"/>
      <c r="AI213" s="47" t="s">
        <v>563</v>
      </c>
      <c r="AJ213" s="47"/>
    </row>
    <row r="214" spans="1:36" x14ac:dyDescent="0.2">
      <c r="A214" s="17" t="s">
        <v>24</v>
      </c>
      <c r="B214" s="73"/>
      <c r="C214" s="14">
        <v>922543.51</v>
      </c>
      <c r="D214" s="74"/>
      <c r="E214" s="75"/>
      <c r="F214" s="74"/>
      <c r="G214" s="74"/>
      <c r="H214" s="75"/>
      <c r="I214" s="85"/>
      <c r="J214" s="75"/>
      <c r="K214" s="75"/>
      <c r="L214" s="75"/>
      <c r="M214" s="74"/>
      <c r="N214" s="74"/>
      <c r="O214" s="74"/>
      <c r="P214" s="74"/>
      <c r="Q214" s="76" t="s">
        <v>20</v>
      </c>
      <c r="R214" s="77">
        <f>SUM(R212:R213)</f>
        <v>2095710</v>
      </c>
      <c r="S214" s="78"/>
      <c r="T214" s="78"/>
      <c r="U214" s="79"/>
      <c r="V214" s="74"/>
      <c r="W214" s="75"/>
      <c r="X214" s="75"/>
      <c r="AH214" s="75"/>
    </row>
    <row r="215" spans="1:36" x14ac:dyDescent="0.2">
      <c r="C215" s="59"/>
      <c r="E215" s="63"/>
    </row>
    <row r="216" spans="1:36" x14ac:dyDescent="0.2">
      <c r="A216" s="20" t="s">
        <v>53</v>
      </c>
      <c r="C216" s="59"/>
      <c r="E216" s="63"/>
    </row>
    <row r="217" spans="1:36" s="31" customFormat="1" x14ac:dyDescent="0.2">
      <c r="A217" s="24">
        <v>19176</v>
      </c>
      <c r="B217" s="31" t="s">
        <v>260</v>
      </c>
      <c r="C217" s="31" t="s">
        <v>469</v>
      </c>
      <c r="D217" s="32" t="s">
        <v>259</v>
      </c>
      <c r="E217" s="30"/>
      <c r="F217" s="30">
        <v>79821</v>
      </c>
      <c r="G217" s="31" t="s">
        <v>83</v>
      </c>
      <c r="H217" s="30">
        <v>13</v>
      </c>
      <c r="I217" s="31" t="s">
        <v>59</v>
      </c>
      <c r="J217" s="30"/>
      <c r="K217" s="30"/>
      <c r="L217" s="30"/>
      <c r="M217" s="31" t="s">
        <v>268</v>
      </c>
      <c r="N217" s="31">
        <v>80</v>
      </c>
      <c r="O217" s="31">
        <v>0</v>
      </c>
      <c r="P217" s="31">
        <v>80</v>
      </c>
      <c r="Q217" s="31" t="s">
        <v>64</v>
      </c>
      <c r="R217" s="33">
        <v>900000</v>
      </c>
      <c r="S217" s="30"/>
      <c r="T217" s="30"/>
      <c r="U217" s="31" t="s">
        <v>468</v>
      </c>
      <c r="V217" s="31">
        <v>48141010203</v>
      </c>
      <c r="W217" s="30">
        <v>97</v>
      </c>
      <c r="X217" s="63">
        <v>0</v>
      </c>
      <c r="Y217" s="63">
        <v>17</v>
      </c>
      <c r="Z217" s="63">
        <v>4</v>
      </c>
      <c r="AA217" s="63">
        <v>8</v>
      </c>
      <c r="AB217" s="63">
        <v>4</v>
      </c>
      <c r="AC217" s="63">
        <v>0</v>
      </c>
      <c r="AD217" s="63">
        <f>SUM(W217:AC217)</f>
        <v>130</v>
      </c>
      <c r="AE217" s="63"/>
      <c r="AF217" s="47"/>
      <c r="AG217" s="47"/>
      <c r="AH217" s="100" t="s">
        <v>635</v>
      </c>
      <c r="AI217" s="47" t="s">
        <v>564</v>
      </c>
      <c r="AJ217" s="47" t="s">
        <v>564</v>
      </c>
    </row>
    <row r="218" spans="1:36" s="31" customFormat="1" x14ac:dyDescent="0.2">
      <c r="A218" s="24">
        <v>19182</v>
      </c>
      <c r="B218" s="31" t="s">
        <v>261</v>
      </c>
      <c r="C218" s="31" t="s">
        <v>467</v>
      </c>
      <c r="D218" s="32" t="s">
        <v>259</v>
      </c>
      <c r="E218" s="30"/>
      <c r="F218" s="30">
        <v>79821</v>
      </c>
      <c r="G218" s="31" t="s">
        <v>83</v>
      </c>
      <c r="H218" s="30">
        <v>13</v>
      </c>
      <c r="I218" s="31" t="s">
        <v>59</v>
      </c>
      <c r="J218" s="30"/>
      <c r="K218" s="30"/>
      <c r="L218" s="30"/>
      <c r="M218" s="31" t="s">
        <v>268</v>
      </c>
      <c r="N218" s="31">
        <v>80</v>
      </c>
      <c r="O218" s="31">
        <v>0</v>
      </c>
      <c r="P218" s="31">
        <v>80</v>
      </c>
      <c r="Q218" s="31" t="s">
        <v>64</v>
      </c>
      <c r="R218" s="33">
        <v>900000</v>
      </c>
      <c r="S218" s="30"/>
      <c r="T218" s="30" t="s">
        <v>60</v>
      </c>
      <c r="U218" s="31" t="s">
        <v>468</v>
      </c>
      <c r="V218" s="31">
        <v>48141010203</v>
      </c>
      <c r="W218" s="30">
        <v>93</v>
      </c>
      <c r="X218" s="63">
        <v>0</v>
      </c>
      <c r="Y218" s="63">
        <v>17</v>
      </c>
      <c r="Z218" s="63">
        <v>4</v>
      </c>
      <c r="AA218" s="63">
        <v>8</v>
      </c>
      <c r="AB218" s="63">
        <v>4</v>
      </c>
      <c r="AC218" s="63">
        <v>0</v>
      </c>
      <c r="AD218" s="63">
        <f>SUM(W218:AC218)</f>
        <v>126</v>
      </c>
      <c r="AE218" s="63"/>
      <c r="AF218" s="47"/>
      <c r="AG218" s="47"/>
      <c r="AH218" s="100"/>
      <c r="AI218" s="47" t="s">
        <v>563</v>
      </c>
      <c r="AJ218" s="47"/>
    </row>
    <row r="219" spans="1:36" x14ac:dyDescent="0.2">
      <c r="A219" s="17" t="s">
        <v>24</v>
      </c>
      <c r="B219" s="73"/>
      <c r="C219" s="14">
        <v>600000</v>
      </c>
      <c r="D219" s="74"/>
      <c r="E219" s="75"/>
      <c r="F219" s="74"/>
      <c r="G219" s="74"/>
      <c r="H219" s="75"/>
      <c r="I219" s="85"/>
      <c r="J219" s="75"/>
      <c r="K219" s="75"/>
      <c r="L219" s="75"/>
      <c r="M219" s="74"/>
      <c r="N219" s="74"/>
      <c r="O219" s="74"/>
      <c r="P219" s="74"/>
      <c r="Q219" s="76" t="s">
        <v>20</v>
      </c>
      <c r="R219" s="77">
        <f>SUM(R218:R218)</f>
        <v>900000</v>
      </c>
      <c r="S219" s="78"/>
      <c r="T219" s="78"/>
      <c r="U219" s="79"/>
      <c r="V219" s="74"/>
      <c r="W219" s="75"/>
      <c r="X219" s="75"/>
      <c r="AH219" s="75"/>
    </row>
    <row r="220" spans="1:36" x14ac:dyDescent="0.2">
      <c r="C220" s="59"/>
      <c r="E220" s="63"/>
    </row>
    <row r="221" spans="1:36" x14ac:dyDescent="0.2">
      <c r="A221" s="20" t="s">
        <v>54</v>
      </c>
      <c r="C221" s="59"/>
      <c r="E221" s="63"/>
    </row>
    <row r="222" spans="1:36" s="31" customFormat="1" x14ac:dyDescent="0.2">
      <c r="A222" s="24">
        <v>19117</v>
      </c>
      <c r="B222" s="31" t="s">
        <v>267</v>
      </c>
      <c r="C222" s="31" t="s">
        <v>470</v>
      </c>
      <c r="D222" s="32" t="s">
        <v>83</v>
      </c>
      <c r="E222" s="30"/>
      <c r="F222" s="30">
        <v>79936</v>
      </c>
      <c r="G222" s="31" t="s">
        <v>83</v>
      </c>
      <c r="H222" s="30">
        <v>13</v>
      </c>
      <c r="I222" s="31" t="s">
        <v>68</v>
      </c>
      <c r="J222" s="30"/>
      <c r="K222" s="30"/>
      <c r="L222" s="30"/>
      <c r="M222" s="31" t="s">
        <v>268</v>
      </c>
      <c r="N222" s="31">
        <v>104</v>
      </c>
      <c r="O222" s="31">
        <v>0</v>
      </c>
      <c r="P222" s="31">
        <v>104</v>
      </c>
      <c r="Q222" s="31" t="s">
        <v>64</v>
      </c>
      <c r="R222" s="33">
        <v>1500000</v>
      </c>
      <c r="S222" s="30"/>
      <c r="T222" s="30" t="s">
        <v>60</v>
      </c>
      <c r="U222" s="31" t="s">
        <v>471</v>
      </c>
      <c r="V222" s="31">
        <v>48141010311</v>
      </c>
      <c r="W222" s="30">
        <v>110</v>
      </c>
      <c r="X222" s="63">
        <v>0</v>
      </c>
      <c r="Y222" s="63">
        <v>17</v>
      </c>
      <c r="Z222" s="63">
        <v>4</v>
      </c>
      <c r="AA222" s="63">
        <v>8</v>
      </c>
      <c r="AB222" s="63">
        <v>4</v>
      </c>
      <c r="AC222" s="63">
        <v>0</v>
      </c>
      <c r="AD222" s="63">
        <f t="shared" ref="AD222:AD227" si="8">SUM(W222:AC222)</f>
        <v>143</v>
      </c>
      <c r="AE222" s="63"/>
      <c r="AF222" s="47"/>
      <c r="AG222" s="47"/>
      <c r="AH222" s="100" t="s">
        <v>635</v>
      </c>
      <c r="AI222" s="47" t="s">
        <v>564</v>
      </c>
      <c r="AJ222" s="47" t="s">
        <v>564</v>
      </c>
    </row>
    <row r="223" spans="1:36" s="31" customFormat="1" x14ac:dyDescent="0.2">
      <c r="A223" s="24">
        <v>19344</v>
      </c>
      <c r="B223" s="31" t="s">
        <v>264</v>
      </c>
      <c r="C223" s="31" t="s">
        <v>472</v>
      </c>
      <c r="D223" s="32" t="s">
        <v>83</v>
      </c>
      <c r="E223" s="30"/>
      <c r="F223" s="30">
        <v>79924</v>
      </c>
      <c r="G223" s="31" t="s">
        <v>83</v>
      </c>
      <c r="H223" s="30">
        <v>13</v>
      </c>
      <c r="I223" s="31" t="s">
        <v>68</v>
      </c>
      <c r="J223" s="30"/>
      <c r="K223" s="30"/>
      <c r="L223" s="30" t="s">
        <v>60</v>
      </c>
      <c r="M223" s="31" t="s">
        <v>268</v>
      </c>
      <c r="N223" s="31">
        <v>110</v>
      </c>
      <c r="O223" s="31">
        <v>0</v>
      </c>
      <c r="P223" s="31">
        <v>110</v>
      </c>
      <c r="Q223" s="31" t="s">
        <v>64</v>
      </c>
      <c r="R223" s="33">
        <v>1500000</v>
      </c>
      <c r="S223" s="30"/>
      <c r="T223" s="30" t="s">
        <v>60</v>
      </c>
      <c r="U223" s="31" t="s">
        <v>473</v>
      </c>
      <c r="V223" s="31">
        <v>48141000101</v>
      </c>
      <c r="W223" s="30">
        <v>107</v>
      </c>
      <c r="X223" s="63">
        <v>0</v>
      </c>
      <c r="Y223" s="63">
        <v>17</v>
      </c>
      <c r="Z223" s="63">
        <v>4</v>
      </c>
      <c r="AA223" s="63">
        <v>8</v>
      </c>
      <c r="AB223" s="63">
        <v>4</v>
      </c>
      <c r="AC223" s="63">
        <v>0</v>
      </c>
      <c r="AD223" s="63">
        <f t="shared" si="8"/>
        <v>140</v>
      </c>
      <c r="AE223" s="63"/>
      <c r="AF223" s="47"/>
      <c r="AG223" s="47"/>
      <c r="AH223" s="99" t="s">
        <v>635</v>
      </c>
      <c r="AI223" s="47" t="s">
        <v>564</v>
      </c>
      <c r="AJ223" s="47" t="s">
        <v>563</v>
      </c>
    </row>
    <row r="224" spans="1:36" s="31" customFormat="1" x14ac:dyDescent="0.2">
      <c r="A224" s="24">
        <v>19340</v>
      </c>
      <c r="B224" s="31" t="s">
        <v>262</v>
      </c>
      <c r="C224" s="31" t="s">
        <v>477</v>
      </c>
      <c r="D224" s="32" t="s">
        <v>83</v>
      </c>
      <c r="E224" s="30"/>
      <c r="F224" s="30">
        <v>79902</v>
      </c>
      <c r="G224" s="31" t="s">
        <v>83</v>
      </c>
      <c r="H224" s="30">
        <v>13</v>
      </c>
      <c r="I224" s="31" t="s">
        <v>68</v>
      </c>
      <c r="J224" s="30"/>
      <c r="K224" s="30"/>
      <c r="L224" s="30" t="s">
        <v>60</v>
      </c>
      <c r="M224" s="31" t="s">
        <v>268</v>
      </c>
      <c r="N224" s="31">
        <v>90</v>
      </c>
      <c r="O224" s="31">
        <v>0</v>
      </c>
      <c r="P224" s="31">
        <v>90</v>
      </c>
      <c r="Q224" s="31" t="s">
        <v>64</v>
      </c>
      <c r="R224" s="33">
        <v>1199367</v>
      </c>
      <c r="S224" s="30"/>
      <c r="T224" s="30" t="s">
        <v>60</v>
      </c>
      <c r="U224" s="31" t="s">
        <v>473</v>
      </c>
      <c r="V224" s="31">
        <v>48141001600</v>
      </c>
      <c r="W224" s="30">
        <v>93</v>
      </c>
      <c r="X224" s="63">
        <v>0</v>
      </c>
      <c r="Y224" s="63">
        <v>17</v>
      </c>
      <c r="Z224" s="63">
        <v>4</v>
      </c>
      <c r="AA224" s="63">
        <v>8</v>
      </c>
      <c r="AB224" s="63">
        <v>4</v>
      </c>
      <c r="AC224" s="63">
        <v>0</v>
      </c>
      <c r="AD224" s="63">
        <f>SUM(W224:AC224)</f>
        <v>126</v>
      </c>
      <c r="AE224" s="63"/>
      <c r="AF224" s="47"/>
      <c r="AG224" s="47"/>
      <c r="AH224" s="99"/>
      <c r="AI224" s="47" t="s">
        <v>563</v>
      </c>
      <c r="AJ224" s="47"/>
    </row>
    <row r="225" spans="1:36" s="31" customFormat="1" x14ac:dyDescent="0.2">
      <c r="A225" s="24">
        <v>19120</v>
      </c>
      <c r="B225" s="31" t="s">
        <v>265</v>
      </c>
      <c r="C225" s="31" t="s">
        <v>475</v>
      </c>
      <c r="D225" s="32" t="s">
        <v>83</v>
      </c>
      <c r="E225" s="30"/>
      <c r="F225" s="30">
        <v>79938</v>
      </c>
      <c r="G225" s="31" t="s">
        <v>83</v>
      </c>
      <c r="H225" s="30">
        <v>13</v>
      </c>
      <c r="I225" s="31" t="s">
        <v>68</v>
      </c>
      <c r="J225" s="30"/>
      <c r="K225" s="30"/>
      <c r="L225" s="30"/>
      <c r="M225" s="31" t="s">
        <v>268</v>
      </c>
      <c r="N225" s="31">
        <v>104</v>
      </c>
      <c r="O225" s="31">
        <v>0</v>
      </c>
      <c r="P225" s="31">
        <v>104</v>
      </c>
      <c r="Q225" s="31" t="s">
        <v>64</v>
      </c>
      <c r="R225" s="33">
        <v>1500000</v>
      </c>
      <c r="S225" s="30"/>
      <c r="T225" s="30" t="s">
        <v>60</v>
      </c>
      <c r="U225" s="31" t="s">
        <v>471</v>
      </c>
      <c r="V225" s="31">
        <v>48141010341</v>
      </c>
      <c r="W225" s="30">
        <v>106</v>
      </c>
      <c r="X225" s="63">
        <v>0</v>
      </c>
      <c r="Y225" s="30">
        <v>0</v>
      </c>
      <c r="Z225" s="63">
        <v>4</v>
      </c>
      <c r="AA225" s="63">
        <v>8</v>
      </c>
      <c r="AB225" s="63">
        <v>4</v>
      </c>
      <c r="AC225" s="63">
        <v>0</v>
      </c>
      <c r="AD225" s="63">
        <f>SUM(W225:AC225)</f>
        <v>122</v>
      </c>
      <c r="AE225" s="43">
        <v>9.5000000000000001E-2</v>
      </c>
      <c r="AF225" s="50">
        <v>884</v>
      </c>
      <c r="AG225" s="50" t="s">
        <v>491</v>
      </c>
      <c r="AH225" s="100"/>
      <c r="AI225" s="47" t="s">
        <v>577</v>
      </c>
      <c r="AJ225" s="47" t="s">
        <v>577</v>
      </c>
    </row>
    <row r="226" spans="1:36" s="31" customFormat="1" x14ac:dyDescent="0.2">
      <c r="A226" s="24">
        <v>19114</v>
      </c>
      <c r="B226" s="31" t="s">
        <v>266</v>
      </c>
      <c r="C226" s="31" t="s">
        <v>474</v>
      </c>
      <c r="D226" s="32" t="s">
        <v>83</v>
      </c>
      <c r="E226" s="30"/>
      <c r="F226" s="30">
        <v>79936</v>
      </c>
      <c r="G226" s="31" t="s">
        <v>83</v>
      </c>
      <c r="H226" s="30">
        <v>13</v>
      </c>
      <c r="I226" s="31" t="s">
        <v>68</v>
      </c>
      <c r="J226" s="30"/>
      <c r="K226" s="30"/>
      <c r="L226" s="30"/>
      <c r="M226" s="31" t="s">
        <v>268</v>
      </c>
      <c r="N226" s="31">
        <v>44</v>
      </c>
      <c r="O226" s="31">
        <v>0</v>
      </c>
      <c r="P226" s="31">
        <v>44</v>
      </c>
      <c r="Q226" s="31" t="s">
        <v>61</v>
      </c>
      <c r="R226" s="33">
        <v>643000</v>
      </c>
      <c r="S226" s="30"/>
      <c r="T226" s="30" t="s">
        <v>60</v>
      </c>
      <c r="U226" s="31" t="s">
        <v>471</v>
      </c>
      <c r="V226" s="31">
        <v>48141010338</v>
      </c>
      <c r="W226" s="30">
        <v>106</v>
      </c>
      <c r="X226" s="63">
        <v>0</v>
      </c>
      <c r="Y226" s="30">
        <v>0</v>
      </c>
      <c r="Z226" s="63">
        <v>4</v>
      </c>
      <c r="AA226" s="63">
        <v>8</v>
      </c>
      <c r="AB226" s="63">
        <v>4</v>
      </c>
      <c r="AC226" s="63">
        <v>0</v>
      </c>
      <c r="AD226" s="63">
        <f t="shared" si="8"/>
        <v>122</v>
      </c>
      <c r="AE226" s="43">
        <v>0.14899999999999999</v>
      </c>
      <c r="AF226" s="50">
        <v>4568</v>
      </c>
      <c r="AG226" s="50" t="s">
        <v>491</v>
      </c>
      <c r="AH226" s="100"/>
      <c r="AI226" s="47" t="s">
        <v>577</v>
      </c>
      <c r="AJ226" s="47" t="s">
        <v>577</v>
      </c>
    </row>
    <row r="227" spans="1:36" s="31" customFormat="1" x14ac:dyDescent="0.2">
      <c r="A227" s="24">
        <v>19177</v>
      </c>
      <c r="B227" s="31" t="s">
        <v>263</v>
      </c>
      <c r="C227" s="31" t="s">
        <v>476</v>
      </c>
      <c r="D227" s="32" t="s">
        <v>83</v>
      </c>
      <c r="E227" s="30"/>
      <c r="F227" s="30">
        <v>79938</v>
      </c>
      <c r="G227" s="31" t="s">
        <v>83</v>
      </c>
      <c r="H227" s="30">
        <v>13</v>
      </c>
      <c r="I227" s="31" t="s">
        <v>68</v>
      </c>
      <c r="J227" s="30"/>
      <c r="K227" s="30"/>
      <c r="L227" s="30"/>
      <c r="M227" s="31" t="s">
        <v>268</v>
      </c>
      <c r="N227" s="31">
        <v>82</v>
      </c>
      <c r="O227" s="31">
        <v>14</v>
      </c>
      <c r="P227" s="31">
        <v>96</v>
      </c>
      <c r="Q227" s="31" t="s">
        <v>64</v>
      </c>
      <c r="R227" s="33">
        <v>1163300</v>
      </c>
      <c r="S227" s="30"/>
      <c r="T227" s="30" t="s">
        <v>60</v>
      </c>
      <c r="U227" s="31" t="s">
        <v>468</v>
      </c>
      <c r="V227" s="31">
        <v>48141010331</v>
      </c>
      <c r="W227" s="30">
        <v>98</v>
      </c>
      <c r="X227" s="63">
        <v>0</v>
      </c>
      <c r="Y227" s="30">
        <v>0</v>
      </c>
      <c r="Z227" s="63">
        <v>4</v>
      </c>
      <c r="AA227" s="63">
        <v>0</v>
      </c>
      <c r="AB227" s="63">
        <v>4</v>
      </c>
      <c r="AC227" s="63">
        <v>0</v>
      </c>
      <c r="AD227" s="63">
        <f t="shared" si="8"/>
        <v>106</v>
      </c>
      <c r="AE227" s="63"/>
      <c r="AF227" s="47"/>
      <c r="AG227" s="47"/>
      <c r="AH227" s="99"/>
      <c r="AI227" s="47" t="s">
        <v>577</v>
      </c>
      <c r="AJ227" s="47" t="s">
        <v>577</v>
      </c>
    </row>
    <row r="228" spans="1:36" x14ac:dyDescent="0.2">
      <c r="A228" s="17" t="s">
        <v>24</v>
      </c>
      <c r="B228" s="73"/>
      <c r="C228" s="11">
        <v>2554790.86</v>
      </c>
      <c r="D228" s="74"/>
      <c r="E228" s="74"/>
      <c r="F228" s="74"/>
      <c r="G228" s="74"/>
      <c r="H228" s="75"/>
      <c r="I228" s="85"/>
      <c r="J228" s="75"/>
      <c r="K228" s="75"/>
      <c r="L228" s="75"/>
      <c r="M228" s="74"/>
      <c r="N228" s="74"/>
      <c r="O228" s="74"/>
      <c r="P228" s="74"/>
      <c r="Q228" s="76" t="s">
        <v>20</v>
      </c>
      <c r="R228" s="77">
        <f>SUM(R222:R227)</f>
        <v>7505667</v>
      </c>
      <c r="S228" s="78"/>
      <c r="T228" s="78"/>
      <c r="U228" s="79"/>
      <c r="V228" s="74"/>
      <c r="W228" s="75"/>
      <c r="X228" s="75"/>
    </row>
    <row r="230" spans="1:36" x14ac:dyDescent="0.2">
      <c r="A230" s="19" t="s">
        <v>573</v>
      </c>
      <c r="C230" s="94">
        <f>C228+C219+C214+C209+C205+C196+C191+C186+C181+C168+C162+C152+C147+C138+C132+C110+C104+C99+C95+C88+C82+C58+C52+C47+C43+C38+C31</f>
        <v>79539874.989999995</v>
      </c>
      <c r="G230" s="142" t="s">
        <v>583</v>
      </c>
      <c r="H230" s="142"/>
      <c r="I230" s="142"/>
      <c r="J230" s="142"/>
      <c r="K230" s="142"/>
      <c r="L230" s="177">
        <f>SUMIF(AH13:AH227, "Priority", R13:R227)</f>
        <v>78189349.269999996</v>
      </c>
      <c r="M230" s="177"/>
      <c r="N230" s="177"/>
      <c r="R230" s="142" t="s">
        <v>580</v>
      </c>
      <c r="S230" s="142"/>
      <c r="T230" s="142"/>
      <c r="U230" s="142"/>
      <c r="V230" s="141">
        <f>C230-L230</f>
        <v>1350525.7199999988</v>
      </c>
    </row>
  </sheetData>
  <sheetProtection formatCells="0" formatColumns="0" formatRows="0" insertColumns="0" insertRows="0" insertHyperlinks="0" deleteColumns="0" deleteRows="0" sort="0" autoFilter="0" pivotTables="0"/>
  <sortState ref="A171:CZ180">
    <sortCondition descending="1" ref="AD171:AD180"/>
  </sortState>
  <mergeCells count="38">
    <mergeCell ref="L230:N230"/>
    <mergeCell ref="AE146:AJ146"/>
    <mergeCell ref="AE184:AJ184"/>
    <mergeCell ref="AE185:AJ185"/>
    <mergeCell ref="AE30:AJ30"/>
    <mergeCell ref="AE161:AJ161"/>
    <mergeCell ref="AE180:AJ180"/>
    <mergeCell ref="AE130:AJ130"/>
    <mergeCell ref="AE160:AJ160"/>
    <mergeCell ref="AE131:AJ131"/>
    <mergeCell ref="AE179:AJ179"/>
    <mergeCell ref="AE46:AJ46"/>
    <mergeCell ref="AE81:AJ81"/>
    <mergeCell ref="AE94:AJ94"/>
    <mergeCell ref="AE103:AJ103"/>
    <mergeCell ref="AE137:AJ137"/>
    <mergeCell ref="AE93:AJ93"/>
    <mergeCell ref="R5:X9"/>
    <mergeCell ref="Z5:AJ9"/>
    <mergeCell ref="A7:G9"/>
    <mergeCell ref="J7:P9"/>
    <mergeCell ref="A10:B10"/>
    <mergeCell ref="G230:K230"/>
    <mergeCell ref="R230:U230"/>
    <mergeCell ref="AE37:AJ37"/>
    <mergeCell ref="AE57:AJ57"/>
    <mergeCell ref="AE72:AJ72"/>
    <mergeCell ref="AE78:AJ78"/>
    <mergeCell ref="AE79:AJ79"/>
    <mergeCell ref="AE80:AJ80"/>
    <mergeCell ref="AE121:AJ121"/>
    <mergeCell ref="AE128:AJ128"/>
    <mergeCell ref="AE129:AJ129"/>
    <mergeCell ref="AE144:AJ144"/>
    <mergeCell ref="AE145:AJ145"/>
    <mergeCell ref="AE176:AJ176"/>
    <mergeCell ref="AE177:AJ177"/>
    <mergeCell ref="AE178:AJ178"/>
  </mergeCells>
  <pageMargins left="0.25" right="0.25" top="0.5" bottom="0.25" header="0.3" footer="0.3"/>
  <pageSetup paperSize="5" scale="70" fitToHeight="6" orientation="landscape" r:id="rId1"/>
  <rowBreaks count="4" manualBreakCount="4">
    <brk id="43" max="34" man="1"/>
    <brk id="95" max="35" man="1"/>
    <brk id="147" max="34" man="1"/>
    <brk id="197" max="34" man="1"/>
  </rowBreaks>
  <ignoredErrors>
    <ignoredError sqref="AD150:AD151 AD189:AD190 AD208 AD212:AD213 AD85:AD92 AD165:AD167 AD222:AD227 AD194:AD195 AD27:AD29 AD38:AD45 AD13:AD25 AD199:AD204 AD79:AD80 AD118:AD129 AD75:AD76 AD72 AD98:AD101 AD65:AD70 AD61:AD63 AD155:AD159 AD104:AD116 AD171 AD135:AD136 AD35 AD141:AD144 AD174:AD177 AD55:AD56 AD47:AD54"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108"/>
  <sheetViews>
    <sheetView workbookViewId="0"/>
  </sheetViews>
  <sheetFormatPr defaultRowHeight="15" x14ac:dyDescent="0.25"/>
  <cols>
    <col min="2" max="2" width="14.28515625" customWidth="1"/>
    <col min="3" max="3" width="4.140625" customWidth="1"/>
    <col min="4" max="4" width="6.28515625" customWidth="1"/>
    <col min="5" max="6" width="5.5703125" style="53" customWidth="1"/>
    <col min="7" max="7" width="7.42578125" style="53" customWidth="1"/>
    <col min="8" max="8" width="31.7109375" customWidth="1"/>
    <col min="9" max="10" width="8.85546875" style="34"/>
  </cols>
  <sheetData>
    <row r="1" spans="1:77" s="3" customFormat="1" ht="65.45" customHeight="1" x14ac:dyDescent="0.2">
      <c r="A1" s="1" t="s">
        <v>0</v>
      </c>
      <c r="B1" s="2" t="s">
        <v>17</v>
      </c>
      <c r="C1" s="27" t="s">
        <v>486</v>
      </c>
      <c r="D1" s="26" t="s">
        <v>478</v>
      </c>
      <c r="E1" s="36" t="s">
        <v>488</v>
      </c>
      <c r="F1" s="36" t="s">
        <v>489</v>
      </c>
      <c r="G1" s="36" t="s">
        <v>490</v>
      </c>
      <c r="H1" s="60" t="s">
        <v>567</v>
      </c>
      <c r="I1" s="10"/>
      <c r="J1" s="10"/>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row>
    <row r="2" spans="1:77" s="4" customFormat="1" ht="12.75" x14ac:dyDescent="0.2">
      <c r="A2" s="19" t="s">
        <v>23</v>
      </c>
      <c r="C2" s="140"/>
      <c r="D2" s="140"/>
      <c r="E2" s="46"/>
      <c r="F2" s="46"/>
      <c r="G2" s="46"/>
      <c r="I2" s="9"/>
      <c r="J2" s="9"/>
    </row>
    <row r="3" spans="1:77" s="23" customFormat="1" ht="12.75" x14ac:dyDescent="0.2">
      <c r="A3" s="22">
        <v>19235</v>
      </c>
      <c r="B3" s="23">
        <v>48303010408</v>
      </c>
      <c r="C3" s="140">
        <v>153</v>
      </c>
      <c r="E3" s="51">
        <v>4.2000000000000003E-2</v>
      </c>
      <c r="F3" s="48">
        <v>3044</v>
      </c>
      <c r="G3" s="48" t="s">
        <v>491</v>
      </c>
      <c r="I3" s="31"/>
      <c r="J3" s="31"/>
    </row>
    <row r="4" spans="1:77" s="23" customFormat="1" ht="12.75" x14ac:dyDescent="0.2">
      <c r="A4" s="22">
        <v>19217</v>
      </c>
      <c r="B4" s="23">
        <v>48341950200</v>
      </c>
      <c r="C4" s="140">
        <v>153</v>
      </c>
      <c r="E4" s="51">
        <v>0.161</v>
      </c>
      <c r="F4" s="48">
        <v>3696</v>
      </c>
      <c r="G4" s="48" t="s">
        <v>491</v>
      </c>
      <c r="I4" s="31"/>
      <c r="J4" s="31"/>
    </row>
    <row r="5" spans="1:77" s="23" customFormat="1" ht="12.75" x14ac:dyDescent="0.2">
      <c r="A5" s="22">
        <v>19156</v>
      </c>
      <c r="B5" s="23">
        <v>48117950600</v>
      </c>
      <c r="C5" s="140">
        <v>153</v>
      </c>
      <c r="E5" s="51">
        <v>0.10299999999999999</v>
      </c>
      <c r="F5" s="46">
        <v>4892</v>
      </c>
      <c r="G5" s="48" t="s">
        <v>491</v>
      </c>
      <c r="I5" s="31"/>
      <c r="J5" s="31"/>
    </row>
    <row r="7" spans="1:77" s="4" customFormat="1" ht="12.75" x14ac:dyDescent="0.2">
      <c r="A7" s="19" t="s">
        <v>32</v>
      </c>
      <c r="C7" s="140"/>
      <c r="D7" s="140"/>
      <c r="E7" s="52"/>
      <c r="F7" s="46"/>
      <c r="G7" s="46"/>
      <c r="I7" s="9"/>
      <c r="J7" s="9"/>
    </row>
    <row r="8" spans="1:77" s="23" customFormat="1" ht="12.75" x14ac:dyDescent="0.2">
      <c r="A8" s="22">
        <v>19216</v>
      </c>
      <c r="B8" s="23">
        <v>48441012300</v>
      </c>
      <c r="C8" s="140">
        <v>155</v>
      </c>
      <c r="E8" s="51">
        <v>0.11600000000000001</v>
      </c>
      <c r="F8" s="48">
        <v>1803</v>
      </c>
      <c r="G8" s="48" t="s">
        <v>491</v>
      </c>
      <c r="I8" s="31"/>
      <c r="J8" s="31"/>
    </row>
    <row r="9" spans="1:77" s="23" customFormat="1" ht="12.75" x14ac:dyDescent="0.2">
      <c r="A9" s="22">
        <v>19124</v>
      </c>
      <c r="B9" s="23">
        <v>48441012000</v>
      </c>
      <c r="C9" s="140">
        <v>155</v>
      </c>
      <c r="E9" s="51">
        <v>5.3999999999999999E-2</v>
      </c>
      <c r="F9" s="48">
        <v>4953</v>
      </c>
      <c r="G9" s="48" t="s">
        <v>491</v>
      </c>
      <c r="I9" s="31"/>
      <c r="J9" s="31"/>
    </row>
    <row r="10" spans="1:77" s="4" customFormat="1" ht="12.75" collapsed="1" x14ac:dyDescent="0.2">
      <c r="A10" s="9"/>
      <c r="C10" s="140"/>
      <c r="D10" s="140"/>
      <c r="E10" s="52"/>
      <c r="F10" s="46"/>
      <c r="G10" s="46"/>
      <c r="I10" s="9"/>
      <c r="J10" s="9"/>
    </row>
    <row r="11" spans="1:77" s="4" customFormat="1" ht="12.75" x14ac:dyDescent="0.2">
      <c r="A11" s="20" t="s">
        <v>33</v>
      </c>
      <c r="C11" s="140"/>
      <c r="D11" s="140"/>
      <c r="E11" s="52"/>
      <c r="F11" s="46"/>
      <c r="G11" s="46"/>
      <c r="I11" s="9"/>
      <c r="J11" s="9"/>
    </row>
    <row r="12" spans="1:77" s="23" customFormat="1" ht="12.75" x14ac:dyDescent="0.2">
      <c r="A12" s="22">
        <v>19338</v>
      </c>
      <c r="B12" s="23">
        <v>48139061400</v>
      </c>
      <c r="C12" s="140">
        <v>153</v>
      </c>
      <c r="E12" s="51">
        <v>7.5999999999999998E-2</v>
      </c>
      <c r="F12" s="48">
        <v>1950</v>
      </c>
      <c r="G12" s="49" t="s">
        <v>492</v>
      </c>
      <c r="H12" s="23" t="s">
        <v>493</v>
      </c>
      <c r="I12" s="31"/>
      <c r="J12" s="31"/>
    </row>
    <row r="13" spans="1:77" s="23" customFormat="1" ht="12.75" x14ac:dyDescent="0.2">
      <c r="A13" s="25">
        <v>19214</v>
      </c>
      <c r="B13" s="23">
        <v>48139061400</v>
      </c>
      <c r="C13" s="140">
        <v>153</v>
      </c>
      <c r="E13" s="51">
        <v>7.5999999999999998E-2</v>
      </c>
      <c r="F13" s="48">
        <v>1950</v>
      </c>
      <c r="G13" s="49" t="s">
        <v>494</v>
      </c>
      <c r="H13" s="23" t="s">
        <v>495</v>
      </c>
      <c r="I13" s="31"/>
      <c r="J13" s="31"/>
    </row>
    <row r="14" spans="1:77" s="23" customFormat="1" ht="12.75" x14ac:dyDescent="0.2">
      <c r="A14" s="28"/>
      <c r="B14" s="37"/>
      <c r="C14" s="32" t="s">
        <v>496</v>
      </c>
      <c r="D14" s="32"/>
      <c r="E14" s="50"/>
      <c r="F14" s="50"/>
      <c r="G14" s="50"/>
      <c r="I14" s="31"/>
      <c r="J14" s="31"/>
    </row>
    <row r="16" spans="1:77" s="4" customFormat="1" ht="12.75" x14ac:dyDescent="0.2">
      <c r="A16" s="19" t="s">
        <v>34</v>
      </c>
      <c r="C16" s="140"/>
      <c r="E16" s="52"/>
      <c r="F16" s="46"/>
      <c r="G16" s="46"/>
      <c r="I16" s="9"/>
      <c r="J16" s="9"/>
    </row>
    <row r="17" spans="1:77" s="23" customFormat="1" x14ac:dyDescent="0.25">
      <c r="A17" s="24">
        <v>19276</v>
      </c>
      <c r="B17" s="31">
        <v>48439101402</v>
      </c>
      <c r="C17" s="140">
        <v>159</v>
      </c>
      <c r="D17" s="34"/>
      <c r="E17" s="51">
        <v>0.37</v>
      </c>
      <c r="F17" s="48" t="s">
        <v>491</v>
      </c>
      <c r="G17" s="48" t="s">
        <v>497</v>
      </c>
      <c r="H17" s="23" t="s">
        <v>498</v>
      </c>
      <c r="I17" s="31"/>
      <c r="J17" s="31"/>
    </row>
    <row r="18" spans="1:77" s="23" customFormat="1" x14ac:dyDescent="0.25">
      <c r="A18" s="29"/>
      <c r="B18" s="28"/>
      <c r="C18" s="38" t="s">
        <v>499</v>
      </c>
      <c r="D18" s="34"/>
      <c r="E18" s="51"/>
      <c r="F18" s="48"/>
      <c r="G18" s="48"/>
      <c r="I18" s="31"/>
      <c r="J18" s="31"/>
    </row>
    <row r="19" spans="1:77" s="23" customFormat="1" ht="12.75" x14ac:dyDescent="0.2">
      <c r="A19" s="22">
        <v>19277</v>
      </c>
      <c r="B19" s="23">
        <v>48439100102</v>
      </c>
      <c r="C19" s="140">
        <v>159</v>
      </c>
      <c r="E19" s="51">
        <v>0.216</v>
      </c>
      <c r="F19" s="48" t="s">
        <v>491</v>
      </c>
      <c r="G19" s="48" t="s">
        <v>500</v>
      </c>
      <c r="H19" s="23" t="s">
        <v>501</v>
      </c>
      <c r="I19" s="31"/>
      <c r="J19" s="31"/>
    </row>
    <row r="20" spans="1:77" s="23" customFormat="1" ht="12.75" x14ac:dyDescent="0.2">
      <c r="A20" s="29"/>
      <c r="B20" s="28"/>
      <c r="C20" s="38" t="s">
        <v>502</v>
      </c>
      <c r="E20" s="51"/>
      <c r="F20" s="48"/>
      <c r="G20" s="48"/>
      <c r="I20" s="31"/>
      <c r="J20" s="31"/>
    </row>
    <row r="21" spans="1:77" s="23" customFormat="1" ht="7.15" customHeight="1" x14ac:dyDescent="0.2">
      <c r="A21" s="39"/>
      <c r="B21" s="40"/>
      <c r="C21" s="42"/>
      <c r="D21" s="40"/>
      <c r="E21" s="54"/>
      <c r="F21" s="55"/>
      <c r="G21" s="55"/>
      <c r="H21" s="40"/>
      <c r="I21" s="31"/>
      <c r="J21" s="31"/>
    </row>
    <row r="22" spans="1:77" s="23" customFormat="1" ht="12.75" x14ac:dyDescent="0.2">
      <c r="A22" s="22">
        <v>19315</v>
      </c>
      <c r="B22" s="23">
        <v>48439111404</v>
      </c>
      <c r="C22" s="140">
        <v>153</v>
      </c>
      <c r="E22" s="51">
        <v>0.112</v>
      </c>
      <c r="F22" s="48">
        <v>152</v>
      </c>
      <c r="G22" s="48" t="s">
        <v>491</v>
      </c>
      <c r="I22" s="31"/>
      <c r="J22" s="31"/>
    </row>
    <row r="23" spans="1:77" s="23" customFormat="1" ht="12.75" x14ac:dyDescent="0.2">
      <c r="A23" s="22">
        <v>19009</v>
      </c>
      <c r="B23" s="23">
        <v>48439113922</v>
      </c>
      <c r="C23" s="140">
        <v>153</v>
      </c>
      <c r="E23" s="51">
        <v>0.03</v>
      </c>
      <c r="F23" s="48">
        <v>672</v>
      </c>
      <c r="G23" s="48" t="s">
        <v>491</v>
      </c>
      <c r="I23" s="31"/>
      <c r="J23" s="31"/>
    </row>
    <row r="24" spans="1:77" s="23" customFormat="1" ht="12.75" x14ac:dyDescent="0.2">
      <c r="A24" s="24">
        <v>19234</v>
      </c>
      <c r="B24" s="31">
        <v>48251130204</v>
      </c>
      <c r="C24" s="140">
        <v>153</v>
      </c>
      <c r="D24" s="31"/>
      <c r="E24" s="56">
        <v>8.7999999999999995E-2</v>
      </c>
      <c r="F24" s="50">
        <v>1181</v>
      </c>
      <c r="G24" s="50" t="s">
        <v>491</v>
      </c>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c r="BO24" s="31"/>
      <c r="BP24" s="31"/>
      <c r="BQ24" s="31"/>
      <c r="BR24" s="31"/>
      <c r="BS24" s="31"/>
      <c r="BT24" s="31"/>
      <c r="BU24" s="31"/>
      <c r="BV24" s="31"/>
      <c r="BW24" s="31"/>
      <c r="BX24" s="31"/>
      <c r="BY24" s="31"/>
    </row>
    <row r="25" spans="1:77" s="31" customFormat="1" ht="14.45" customHeight="1" x14ac:dyDescent="0.2">
      <c r="A25" s="22">
        <v>19143</v>
      </c>
      <c r="B25" s="23">
        <v>48439111547</v>
      </c>
      <c r="C25" s="140">
        <v>153</v>
      </c>
      <c r="D25" s="23"/>
      <c r="E25" s="51">
        <v>6.3E-2</v>
      </c>
      <c r="F25" s="48">
        <v>1706</v>
      </c>
      <c r="G25" s="48" t="s">
        <v>491</v>
      </c>
      <c r="H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row>
    <row r="26" spans="1:77" s="23" customFormat="1" ht="12.75" x14ac:dyDescent="0.2">
      <c r="A26" s="22">
        <v>19078</v>
      </c>
      <c r="B26" s="23">
        <v>48439113408</v>
      </c>
      <c r="C26" s="140">
        <v>153</v>
      </c>
      <c r="E26" s="51">
        <v>6.6000000000000003E-2</v>
      </c>
      <c r="F26" s="48">
        <v>1852</v>
      </c>
      <c r="G26" s="48" t="s">
        <v>503</v>
      </c>
      <c r="H26" s="23" t="s">
        <v>504</v>
      </c>
      <c r="I26" s="31"/>
      <c r="J26" s="31"/>
    </row>
    <row r="27" spans="1:77" s="23" customFormat="1" ht="12.75" x14ac:dyDescent="0.2">
      <c r="A27" s="29"/>
      <c r="B27" s="28"/>
      <c r="C27" s="38" t="s">
        <v>505</v>
      </c>
      <c r="E27" s="51"/>
      <c r="F27" s="48"/>
      <c r="G27" s="48"/>
      <c r="I27" s="31"/>
      <c r="J27" s="31"/>
    </row>
    <row r="28" spans="1:77" s="23" customFormat="1" ht="12.75" x14ac:dyDescent="0.2">
      <c r="A28" s="22">
        <v>19319</v>
      </c>
      <c r="B28" s="23">
        <v>48439111516</v>
      </c>
      <c r="C28" s="140">
        <v>153</v>
      </c>
      <c r="E28" s="51">
        <v>9.6000000000000002E-2</v>
      </c>
      <c r="F28" s="48">
        <v>2066</v>
      </c>
      <c r="G28" s="48" t="s">
        <v>491</v>
      </c>
      <c r="I28" s="31"/>
      <c r="J28" s="31"/>
    </row>
    <row r="29" spans="1:77" s="23" customFormat="1" ht="12.75" x14ac:dyDescent="0.2">
      <c r="A29" s="22">
        <v>19244</v>
      </c>
      <c r="B29" s="23">
        <v>48439111544</v>
      </c>
      <c r="C29" s="140">
        <v>153</v>
      </c>
      <c r="E29" s="51">
        <v>6.8000000000000005E-2</v>
      </c>
      <c r="F29" s="48">
        <v>3305</v>
      </c>
      <c r="G29" s="48" t="s">
        <v>491</v>
      </c>
      <c r="I29" s="31"/>
      <c r="J29" s="31"/>
    </row>
    <row r="30" spans="1:77" s="23" customFormat="1" ht="12.75" x14ac:dyDescent="0.2">
      <c r="A30" s="22">
        <v>19016</v>
      </c>
      <c r="B30" s="23">
        <v>48139060213</v>
      </c>
      <c r="C30" s="140">
        <v>153</v>
      </c>
      <c r="E30" s="51">
        <v>7.6999999999999999E-2</v>
      </c>
      <c r="F30" s="48">
        <v>4535</v>
      </c>
      <c r="G30" s="48" t="s">
        <v>491</v>
      </c>
      <c r="I30" s="31"/>
      <c r="J30" s="31"/>
    </row>
    <row r="31" spans="1:77" s="23" customFormat="1" ht="12.75" x14ac:dyDescent="0.2">
      <c r="A31" s="22">
        <v>19250</v>
      </c>
      <c r="B31" s="23">
        <v>48139060300</v>
      </c>
      <c r="C31" s="140">
        <v>153</v>
      </c>
      <c r="E31" s="51">
        <v>0.17100000000000001</v>
      </c>
      <c r="F31" s="48" t="s">
        <v>491</v>
      </c>
      <c r="G31" s="48" t="s">
        <v>491</v>
      </c>
      <c r="I31" s="31"/>
      <c r="J31" s="31"/>
    </row>
    <row r="32" spans="1:77" s="23" customFormat="1" ht="7.15" customHeight="1" x14ac:dyDescent="0.2">
      <c r="A32" s="39"/>
      <c r="B32" s="40"/>
      <c r="C32" s="41"/>
      <c r="D32" s="40"/>
      <c r="E32" s="54"/>
      <c r="F32" s="55"/>
      <c r="G32" s="55"/>
      <c r="H32" s="40"/>
      <c r="I32" s="31"/>
      <c r="J32" s="31"/>
    </row>
    <row r="33" spans="1:10" s="23" customFormat="1" ht="12.75" x14ac:dyDescent="0.2">
      <c r="A33" s="22">
        <v>19079</v>
      </c>
      <c r="B33" s="23">
        <v>48251130408</v>
      </c>
      <c r="C33" s="140">
        <v>152</v>
      </c>
      <c r="D33" s="23" t="s">
        <v>574</v>
      </c>
      <c r="E33" s="51">
        <v>7.9000000000000001E-2</v>
      </c>
      <c r="F33" s="48">
        <v>4142</v>
      </c>
      <c r="G33" s="48" t="s">
        <v>506</v>
      </c>
      <c r="H33" s="23" t="s">
        <v>507</v>
      </c>
      <c r="I33" s="31"/>
      <c r="J33" s="31"/>
    </row>
    <row r="34" spans="1:10" s="23" customFormat="1" ht="12.75" x14ac:dyDescent="0.2">
      <c r="A34" s="22">
        <v>19011</v>
      </c>
      <c r="B34" s="23">
        <v>48251130408</v>
      </c>
      <c r="C34" s="140">
        <v>152</v>
      </c>
      <c r="D34" s="23" t="s">
        <v>574</v>
      </c>
      <c r="E34" s="51">
        <v>7.9000000000000001E-2</v>
      </c>
      <c r="F34" s="48">
        <v>4142</v>
      </c>
      <c r="G34" s="48" t="s">
        <v>508</v>
      </c>
      <c r="H34" s="23" t="s">
        <v>509</v>
      </c>
      <c r="I34" s="31"/>
      <c r="J34" s="31"/>
    </row>
    <row r="35" spans="1:10" s="23" customFormat="1" ht="12.75" x14ac:dyDescent="0.2">
      <c r="A35" s="29"/>
      <c r="B35" s="28"/>
      <c r="C35" s="38" t="s">
        <v>510</v>
      </c>
      <c r="E35" s="51"/>
      <c r="F35" s="48"/>
      <c r="G35" s="48"/>
      <c r="I35" s="31"/>
      <c r="J35" s="31"/>
    </row>
    <row r="36" spans="1:10" s="23" customFormat="1" ht="12.75" x14ac:dyDescent="0.2">
      <c r="A36" s="22">
        <v>19020</v>
      </c>
      <c r="B36" s="23">
        <v>48251130304</v>
      </c>
      <c r="C36" s="140">
        <v>152</v>
      </c>
      <c r="D36" s="23" t="s">
        <v>574</v>
      </c>
      <c r="E36" s="51">
        <v>0.16300000000000001</v>
      </c>
      <c r="F36" s="48" t="s">
        <v>491</v>
      </c>
      <c r="G36" s="48" t="s">
        <v>534</v>
      </c>
      <c r="I36" s="31"/>
      <c r="J36" s="31"/>
    </row>
    <row r="37" spans="1:10" s="23" customFormat="1" ht="12.75" x14ac:dyDescent="0.2">
      <c r="A37" s="22"/>
      <c r="C37" s="38" t="s">
        <v>575</v>
      </c>
      <c r="E37" s="51"/>
      <c r="F37" s="48"/>
      <c r="G37" s="48"/>
      <c r="I37" s="31"/>
      <c r="J37" s="31"/>
    </row>
    <row r="38" spans="1:10" s="23" customFormat="1" ht="12.75" x14ac:dyDescent="0.2">
      <c r="A38" s="22"/>
      <c r="C38" s="140"/>
      <c r="E38" s="51"/>
      <c r="F38" s="48"/>
      <c r="G38" s="48"/>
      <c r="I38" s="31"/>
      <c r="J38" s="31"/>
    </row>
    <row r="39" spans="1:10" s="4" customFormat="1" ht="12.75" x14ac:dyDescent="0.2">
      <c r="A39" s="20" t="s">
        <v>35</v>
      </c>
      <c r="C39" s="140"/>
      <c r="D39" s="140"/>
      <c r="E39" s="52"/>
      <c r="F39" s="46"/>
      <c r="G39" s="46"/>
      <c r="I39" s="9"/>
      <c r="J39" s="9"/>
    </row>
    <row r="40" spans="1:10" s="23" customFormat="1" ht="12.75" x14ac:dyDescent="0.2">
      <c r="A40" s="22">
        <v>19052</v>
      </c>
      <c r="B40" s="23">
        <v>48213950800</v>
      </c>
      <c r="C40" s="140">
        <v>153</v>
      </c>
      <c r="E40" s="51">
        <v>0.109</v>
      </c>
      <c r="F40" s="48">
        <v>2696</v>
      </c>
      <c r="G40" s="48" t="s">
        <v>511</v>
      </c>
      <c r="H40" s="23" t="s">
        <v>512</v>
      </c>
      <c r="I40" s="31"/>
      <c r="J40" s="31"/>
    </row>
    <row r="41" spans="1:10" s="23" customFormat="1" ht="12.75" x14ac:dyDescent="0.2">
      <c r="A41" s="22">
        <v>19236</v>
      </c>
      <c r="B41" s="23">
        <v>48213950800</v>
      </c>
      <c r="C41" s="140">
        <v>153</v>
      </c>
      <c r="E41" s="51">
        <v>0.109</v>
      </c>
      <c r="F41" s="48">
        <v>2696</v>
      </c>
      <c r="G41" s="48" t="s">
        <v>513</v>
      </c>
      <c r="H41" s="23" t="s">
        <v>514</v>
      </c>
      <c r="I41" s="31"/>
      <c r="J41" s="31"/>
    </row>
    <row r="42" spans="1:10" s="23" customFormat="1" ht="12.75" x14ac:dyDescent="0.2">
      <c r="A42" s="29"/>
      <c r="B42" s="28"/>
      <c r="C42" s="38" t="s">
        <v>515</v>
      </c>
      <c r="E42" s="51"/>
      <c r="F42" s="48"/>
      <c r="G42" s="48"/>
      <c r="I42" s="31"/>
      <c r="J42" s="31"/>
    </row>
    <row r="43" spans="1:10" s="4" customFormat="1" ht="12.75" x14ac:dyDescent="0.2">
      <c r="A43" s="9"/>
      <c r="C43" s="140"/>
      <c r="E43" s="52"/>
      <c r="F43" s="46"/>
      <c r="G43" s="46"/>
      <c r="I43" s="9"/>
      <c r="J43" s="9"/>
    </row>
    <row r="44" spans="1:10" s="4" customFormat="1" ht="12.75" x14ac:dyDescent="0.2">
      <c r="A44" s="20" t="s">
        <v>40</v>
      </c>
      <c r="C44" s="140"/>
      <c r="E44" s="52"/>
      <c r="F44" s="46"/>
      <c r="G44" s="46"/>
      <c r="I44" s="9"/>
      <c r="J44" s="9"/>
    </row>
    <row r="45" spans="1:10" s="23" customFormat="1" ht="12.75" x14ac:dyDescent="0.2">
      <c r="A45" s="22">
        <v>19085</v>
      </c>
      <c r="B45" s="23">
        <v>48201312600</v>
      </c>
      <c r="C45" s="140">
        <v>163</v>
      </c>
      <c r="E45" s="51">
        <v>0.09</v>
      </c>
      <c r="F45" s="48">
        <v>826</v>
      </c>
      <c r="G45" s="48" t="s">
        <v>491</v>
      </c>
      <c r="I45" s="31"/>
      <c r="J45" s="31"/>
    </row>
    <row r="46" spans="1:10" s="23" customFormat="1" ht="12.75" x14ac:dyDescent="0.2">
      <c r="A46" s="22">
        <v>19296</v>
      </c>
      <c r="B46" s="23">
        <v>48201210100</v>
      </c>
      <c r="C46" s="140">
        <v>163</v>
      </c>
      <c r="E46" s="51">
        <v>0</v>
      </c>
      <c r="F46" s="48">
        <v>5096</v>
      </c>
      <c r="G46" s="48" t="s">
        <v>491</v>
      </c>
      <c r="I46" s="31"/>
      <c r="J46" s="31"/>
    </row>
    <row r="47" spans="1:10" s="23" customFormat="1" ht="7.15" customHeight="1" x14ac:dyDescent="0.2">
      <c r="A47" s="39"/>
      <c r="B47" s="40"/>
      <c r="C47" s="41"/>
      <c r="D47" s="40"/>
      <c r="E47" s="54"/>
      <c r="F47" s="55"/>
      <c r="G47" s="55"/>
      <c r="H47" s="40"/>
      <c r="I47" s="31"/>
      <c r="J47" s="31"/>
    </row>
    <row r="48" spans="1:10" s="23" customFormat="1" ht="12.75" x14ac:dyDescent="0.2">
      <c r="A48" s="22">
        <v>19070</v>
      </c>
      <c r="B48" s="23">
        <v>48201421101</v>
      </c>
      <c r="C48" s="140">
        <v>160</v>
      </c>
      <c r="E48" s="56" t="s">
        <v>491</v>
      </c>
      <c r="F48" s="50" t="s">
        <v>491</v>
      </c>
      <c r="G48" s="50" t="s">
        <v>491</v>
      </c>
      <c r="H48" s="23" t="s">
        <v>547</v>
      </c>
      <c r="I48" s="31"/>
      <c r="J48" s="31"/>
    </row>
    <row r="49" spans="1:77" s="31" customFormat="1" ht="12.75" x14ac:dyDescent="0.2">
      <c r="A49" s="22">
        <v>19307</v>
      </c>
      <c r="B49" s="23">
        <v>48201451402</v>
      </c>
      <c r="C49" s="140">
        <v>160</v>
      </c>
      <c r="D49" s="23"/>
      <c r="E49" s="51">
        <v>0.11799999999999999</v>
      </c>
      <c r="F49" s="48">
        <v>157</v>
      </c>
      <c r="G49" s="48" t="s">
        <v>491</v>
      </c>
      <c r="H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row>
    <row r="50" spans="1:77" s="23" customFormat="1" ht="12.75" x14ac:dyDescent="0.2">
      <c r="A50" s="22">
        <v>19230</v>
      </c>
      <c r="B50" s="23">
        <v>48201432200</v>
      </c>
      <c r="C50" s="140">
        <v>160</v>
      </c>
      <c r="E50" s="51">
        <v>0.125</v>
      </c>
      <c r="F50" s="48">
        <v>619</v>
      </c>
      <c r="G50" s="48" t="s">
        <v>491</v>
      </c>
      <c r="I50" s="31"/>
      <c r="J50" s="31"/>
    </row>
    <row r="51" spans="1:77" s="23" customFormat="1" ht="12.75" x14ac:dyDescent="0.2">
      <c r="A51" s="22">
        <v>19242</v>
      </c>
      <c r="B51" s="23">
        <v>48157670300</v>
      </c>
      <c r="C51" s="140">
        <v>160</v>
      </c>
      <c r="E51" s="51">
        <v>0.155</v>
      </c>
      <c r="F51" s="48">
        <v>3607</v>
      </c>
      <c r="G51" s="48" t="s">
        <v>516</v>
      </c>
      <c r="H51" s="23" t="s">
        <v>517</v>
      </c>
      <c r="I51" s="31"/>
      <c r="J51" s="31"/>
    </row>
    <row r="52" spans="1:77" s="23" customFormat="1" ht="12.75" x14ac:dyDescent="0.2">
      <c r="A52" s="29"/>
      <c r="B52" s="28"/>
      <c r="C52" s="38" t="s">
        <v>548</v>
      </c>
      <c r="E52" s="51"/>
      <c r="F52" s="48"/>
      <c r="G52" s="48"/>
      <c r="I52" s="31"/>
      <c r="J52" s="31"/>
    </row>
    <row r="53" spans="1:77" s="23" customFormat="1" ht="12.75" x14ac:dyDescent="0.2">
      <c r="A53" s="22">
        <v>19245</v>
      </c>
      <c r="B53" s="23">
        <v>48157670300</v>
      </c>
      <c r="C53" s="140">
        <v>160</v>
      </c>
      <c r="E53" s="51">
        <v>0.155</v>
      </c>
      <c r="F53" s="48">
        <v>3607</v>
      </c>
      <c r="G53" s="48" t="s">
        <v>518</v>
      </c>
      <c r="H53" s="23" t="s">
        <v>519</v>
      </c>
      <c r="I53" s="31"/>
      <c r="J53" s="31"/>
    </row>
    <row r="54" spans="1:77" s="23" customFormat="1" ht="12.75" x14ac:dyDescent="0.2">
      <c r="A54" s="29"/>
      <c r="B54" s="28"/>
      <c r="C54" s="38" t="s">
        <v>520</v>
      </c>
      <c r="E54" s="51"/>
      <c r="F54" s="48"/>
      <c r="G54" s="48"/>
      <c r="I54" s="31"/>
      <c r="J54" s="31"/>
    </row>
    <row r="55" spans="1:77" s="23" customFormat="1" ht="12.75" x14ac:dyDescent="0.2">
      <c r="A55" s="24">
        <v>19257</v>
      </c>
      <c r="B55" s="31">
        <v>48157670300</v>
      </c>
      <c r="C55" s="139">
        <v>160</v>
      </c>
      <c r="D55" s="31"/>
      <c r="E55" s="56">
        <v>0.155</v>
      </c>
      <c r="F55" s="50">
        <v>3607</v>
      </c>
      <c r="G55" s="50" t="s">
        <v>521</v>
      </c>
      <c r="H55" s="31" t="s">
        <v>568</v>
      </c>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c r="BR55" s="31"/>
      <c r="BS55" s="31"/>
      <c r="BT55" s="31"/>
      <c r="BU55" s="31"/>
      <c r="BV55" s="31"/>
      <c r="BW55" s="31"/>
      <c r="BX55" s="31"/>
      <c r="BY55" s="31"/>
    </row>
    <row r="56" spans="1:77" s="23" customFormat="1" ht="12.75" x14ac:dyDescent="0.2">
      <c r="A56" s="29"/>
      <c r="B56" s="28"/>
      <c r="C56" s="44" t="s">
        <v>522</v>
      </c>
      <c r="D56" s="31"/>
      <c r="E56" s="56"/>
      <c r="F56" s="50"/>
      <c r="G56" s="50"/>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c r="BK56" s="31"/>
      <c r="BL56" s="31"/>
      <c r="BM56" s="31"/>
      <c r="BN56" s="31"/>
      <c r="BO56" s="31"/>
      <c r="BP56" s="31"/>
      <c r="BQ56" s="31"/>
      <c r="BR56" s="31"/>
      <c r="BS56" s="31"/>
      <c r="BT56" s="31"/>
      <c r="BU56" s="31"/>
      <c r="BV56" s="31"/>
      <c r="BW56" s="31"/>
      <c r="BX56" s="31"/>
      <c r="BY56" s="31"/>
    </row>
    <row r="57" spans="1:77" s="23" customFormat="1" ht="12.75" x14ac:dyDescent="0.2">
      <c r="A57" s="22">
        <v>19327</v>
      </c>
      <c r="B57" s="23">
        <v>48157670602</v>
      </c>
      <c r="C57" s="23">
        <v>160</v>
      </c>
      <c r="E57" s="56">
        <v>0.14199999999999999</v>
      </c>
      <c r="F57" s="50">
        <v>3851</v>
      </c>
      <c r="G57" s="50" t="s">
        <v>544</v>
      </c>
      <c r="I57" s="31"/>
      <c r="J57" s="31"/>
    </row>
    <row r="58" spans="1:77" s="23" customFormat="1" ht="12.75" x14ac:dyDescent="0.2">
      <c r="A58" s="22"/>
      <c r="C58" s="23" t="s">
        <v>549</v>
      </c>
      <c r="E58" s="56"/>
      <c r="F58" s="50"/>
      <c r="G58" s="50"/>
      <c r="I58" s="31"/>
      <c r="J58" s="31"/>
    </row>
    <row r="59" spans="1:77" s="23" customFormat="1" ht="12.75" x14ac:dyDescent="0.2">
      <c r="A59" s="22">
        <v>19109</v>
      </c>
      <c r="B59" s="23">
        <v>48157670602</v>
      </c>
      <c r="C59" s="140">
        <v>160</v>
      </c>
      <c r="E59" s="56">
        <v>0.14199999999999999</v>
      </c>
      <c r="F59" s="50">
        <v>3851</v>
      </c>
      <c r="G59" s="50" t="s">
        <v>545</v>
      </c>
      <c r="I59" s="31"/>
      <c r="J59" s="31"/>
    </row>
    <row r="60" spans="1:77" s="23" customFormat="1" ht="12.75" x14ac:dyDescent="0.2">
      <c r="A60" s="22"/>
      <c r="C60" s="38" t="s">
        <v>548</v>
      </c>
      <c r="E60" s="56"/>
      <c r="F60" s="50"/>
      <c r="G60" s="50"/>
      <c r="I60" s="31"/>
      <c r="J60" s="31"/>
    </row>
    <row r="61" spans="1:77" s="23" customFormat="1" ht="12.75" x14ac:dyDescent="0.2">
      <c r="A61" s="22">
        <v>19047</v>
      </c>
      <c r="B61" s="23">
        <v>48201533000</v>
      </c>
      <c r="C61" s="140">
        <v>160</v>
      </c>
      <c r="E61" s="56">
        <v>0.438</v>
      </c>
      <c r="F61" s="50" t="s">
        <v>491</v>
      </c>
      <c r="G61" s="50" t="s">
        <v>491</v>
      </c>
      <c r="I61" s="31"/>
      <c r="J61" s="31"/>
    </row>
    <row r="62" spans="1:77" s="23" customFormat="1" ht="7.15" customHeight="1" x14ac:dyDescent="0.2">
      <c r="A62" s="39"/>
      <c r="B62" s="40"/>
      <c r="C62" s="41"/>
      <c r="D62" s="40"/>
      <c r="E62" s="54"/>
      <c r="F62" s="55"/>
      <c r="G62" s="55"/>
      <c r="H62" s="40"/>
      <c r="I62" s="31"/>
      <c r="J62" s="31"/>
    </row>
    <row r="63" spans="1:77" s="23" customFormat="1" ht="12.75" x14ac:dyDescent="0.2">
      <c r="A63" s="22">
        <v>19286</v>
      </c>
      <c r="B63" s="23">
        <v>48201532300</v>
      </c>
      <c r="C63" s="140">
        <v>158</v>
      </c>
      <c r="E63" s="51">
        <v>0.14399999999999999</v>
      </c>
      <c r="F63" s="48">
        <v>194</v>
      </c>
      <c r="G63" s="48" t="s">
        <v>491</v>
      </c>
      <c r="I63" s="31"/>
      <c r="J63" s="31"/>
    </row>
    <row r="64" spans="1:77" s="23" customFormat="1" ht="12.75" x14ac:dyDescent="0.2">
      <c r="A64" s="24">
        <v>19187</v>
      </c>
      <c r="B64" s="23">
        <v>48201333901</v>
      </c>
      <c r="C64" s="140">
        <v>158</v>
      </c>
      <c r="E64" s="51">
        <v>9.1999999999999998E-2</v>
      </c>
      <c r="F64" s="48">
        <v>3044</v>
      </c>
      <c r="G64" s="48" t="s">
        <v>491</v>
      </c>
      <c r="I64" s="31"/>
      <c r="J64" s="31"/>
    </row>
    <row r="65" spans="1:10" s="23" customFormat="1" ht="12.75" x14ac:dyDescent="0.2">
      <c r="A65" s="22">
        <v>19146</v>
      </c>
      <c r="B65" s="23">
        <v>48201310500</v>
      </c>
      <c r="C65" s="140">
        <v>158</v>
      </c>
      <c r="E65" s="51">
        <v>0.38800000000000001</v>
      </c>
      <c r="F65" s="48" t="s">
        <v>491</v>
      </c>
      <c r="G65" s="48" t="s">
        <v>491</v>
      </c>
      <c r="I65" s="31"/>
      <c r="J65" s="31"/>
    </row>
    <row r="66" spans="1:10" s="23" customFormat="1" ht="12.75" x14ac:dyDescent="0.2">
      <c r="A66" s="22"/>
      <c r="C66" s="140"/>
      <c r="E66" s="51"/>
      <c r="F66" s="48"/>
      <c r="G66" s="48"/>
      <c r="I66" s="31"/>
      <c r="J66" s="31"/>
    </row>
    <row r="67" spans="1:10" s="4" customFormat="1" ht="12.75" x14ac:dyDescent="0.2">
      <c r="A67" s="20" t="s">
        <v>42</v>
      </c>
      <c r="C67" s="140"/>
      <c r="D67" s="140"/>
      <c r="E67" s="52"/>
      <c r="F67" s="46"/>
      <c r="G67" s="46"/>
      <c r="I67" s="9"/>
      <c r="J67" s="9"/>
    </row>
    <row r="68" spans="1:10" s="23" customFormat="1" ht="12.75" x14ac:dyDescent="0.2">
      <c r="A68" s="22">
        <v>19295</v>
      </c>
      <c r="B68" s="23">
        <v>48453000307</v>
      </c>
      <c r="C68" s="140">
        <v>158</v>
      </c>
      <c r="E68" s="51">
        <v>0.105</v>
      </c>
      <c r="F68" s="48" t="s">
        <v>491</v>
      </c>
      <c r="G68" s="48" t="s">
        <v>491</v>
      </c>
      <c r="I68" s="31"/>
      <c r="J68" s="31"/>
    </row>
    <row r="69" spans="1:10" s="23" customFormat="1" ht="12.75" x14ac:dyDescent="0.2">
      <c r="A69" s="22">
        <v>19053</v>
      </c>
      <c r="B69" s="23">
        <v>48453001845</v>
      </c>
      <c r="C69" s="140">
        <v>158</v>
      </c>
      <c r="D69" s="140"/>
      <c r="E69" s="51">
        <v>0.16300000000000001</v>
      </c>
      <c r="F69" s="48" t="s">
        <v>491</v>
      </c>
      <c r="G69" s="48" t="s">
        <v>491</v>
      </c>
      <c r="I69" s="31"/>
      <c r="J69" s="31"/>
    </row>
    <row r="71" spans="1:10" x14ac:dyDescent="0.25">
      <c r="A71" s="20" t="s">
        <v>43</v>
      </c>
    </row>
    <row r="72" spans="1:10" x14ac:dyDescent="0.25">
      <c r="A72" s="45">
        <v>19238</v>
      </c>
      <c r="B72">
        <v>48395960300</v>
      </c>
      <c r="C72">
        <v>150</v>
      </c>
      <c r="E72" s="47">
        <v>12.5</v>
      </c>
      <c r="F72" s="47">
        <v>3080</v>
      </c>
      <c r="G72" s="53" t="s">
        <v>491</v>
      </c>
    </row>
    <row r="73" spans="1:10" x14ac:dyDescent="0.25">
      <c r="A73" s="45">
        <v>19237</v>
      </c>
      <c r="B73">
        <v>48099010400</v>
      </c>
      <c r="C73">
        <v>150</v>
      </c>
      <c r="E73" s="47">
        <v>10.7</v>
      </c>
      <c r="F73" s="47">
        <v>3627</v>
      </c>
      <c r="G73" s="53" t="s">
        <v>491</v>
      </c>
    </row>
    <row r="75" spans="1:10" s="4" customFormat="1" ht="12.75" x14ac:dyDescent="0.2">
      <c r="A75" s="20" t="s">
        <v>44</v>
      </c>
      <c r="C75" s="140"/>
      <c r="E75" s="52"/>
      <c r="F75" s="46"/>
      <c r="G75" s="46"/>
      <c r="I75" s="9"/>
      <c r="J75" s="9"/>
    </row>
    <row r="76" spans="1:10" s="23" customFormat="1" ht="12.75" x14ac:dyDescent="0.2">
      <c r="A76" s="22">
        <v>19166</v>
      </c>
      <c r="B76" s="23">
        <v>48027023108</v>
      </c>
      <c r="C76" s="140">
        <v>155</v>
      </c>
      <c r="E76" s="51">
        <v>0.114</v>
      </c>
      <c r="F76" s="48">
        <v>198</v>
      </c>
      <c r="G76" s="48" t="s">
        <v>491</v>
      </c>
      <c r="I76" s="31"/>
      <c r="J76" s="31"/>
    </row>
    <row r="77" spans="1:10" s="23" customFormat="1" ht="12.75" x14ac:dyDescent="0.2">
      <c r="A77" s="22">
        <v>19063</v>
      </c>
      <c r="B77" s="23">
        <v>48309002503</v>
      </c>
      <c r="C77" s="140">
        <v>155</v>
      </c>
      <c r="E77" s="51">
        <v>3.7999999999999999E-2</v>
      </c>
      <c r="F77" s="48">
        <v>2112</v>
      </c>
      <c r="G77" s="48" t="s">
        <v>491</v>
      </c>
      <c r="I77" s="31"/>
      <c r="J77" s="31"/>
    </row>
    <row r="78" spans="1:10" s="23" customFormat="1" ht="12.75" x14ac:dyDescent="0.2">
      <c r="A78" s="22">
        <v>19148</v>
      </c>
      <c r="B78" s="23">
        <v>48309003000</v>
      </c>
      <c r="C78" s="140">
        <v>155</v>
      </c>
      <c r="E78" s="51">
        <v>0.161</v>
      </c>
      <c r="F78" s="48" t="s">
        <v>491</v>
      </c>
      <c r="G78" s="48" t="s">
        <v>491</v>
      </c>
      <c r="I78" s="31"/>
      <c r="J78" s="31"/>
    </row>
    <row r="79" spans="1:10" s="23" customFormat="1" ht="12.75" x14ac:dyDescent="0.2">
      <c r="A79" s="25"/>
      <c r="C79" s="140"/>
      <c r="E79" s="56"/>
      <c r="F79" s="50"/>
      <c r="G79" s="50"/>
      <c r="I79" s="31"/>
      <c r="J79" s="31"/>
    </row>
    <row r="80" spans="1:10" s="4" customFormat="1" ht="12.75" x14ac:dyDescent="0.2">
      <c r="A80" s="20" t="s">
        <v>45</v>
      </c>
      <c r="C80" s="140"/>
      <c r="E80" s="52"/>
      <c r="F80" s="46"/>
      <c r="G80" s="46"/>
      <c r="I80" s="9"/>
      <c r="J80" s="9"/>
    </row>
    <row r="81" spans="1:10" s="23" customFormat="1" ht="12.75" x14ac:dyDescent="0.2">
      <c r="A81" s="22">
        <v>19304</v>
      </c>
      <c r="B81" s="23">
        <v>48091310606</v>
      </c>
      <c r="C81" s="140">
        <v>153</v>
      </c>
      <c r="E81" s="51">
        <v>0.11899999999999999</v>
      </c>
      <c r="F81" s="48">
        <v>1588</v>
      </c>
      <c r="G81" s="48" t="s">
        <v>491</v>
      </c>
      <c r="I81" s="31"/>
      <c r="J81" s="31"/>
    </row>
    <row r="82" spans="1:10" s="23" customFormat="1" ht="12.75" x14ac:dyDescent="0.2">
      <c r="A82" s="22">
        <v>19030</v>
      </c>
      <c r="B82" s="23">
        <v>48265960100</v>
      </c>
      <c r="C82" s="140">
        <v>153</v>
      </c>
      <c r="E82" s="51">
        <v>0.14799999999999999</v>
      </c>
      <c r="F82" s="48">
        <v>2262</v>
      </c>
      <c r="G82" s="48" t="s">
        <v>491</v>
      </c>
      <c r="I82" s="31"/>
      <c r="J82" s="31"/>
    </row>
    <row r="84" spans="1:10" s="4" customFormat="1" ht="12.75" x14ac:dyDescent="0.2">
      <c r="A84" s="20" t="s">
        <v>46</v>
      </c>
      <c r="C84" s="140"/>
      <c r="E84" s="52"/>
      <c r="F84" s="46"/>
      <c r="G84" s="46"/>
      <c r="I84" s="9"/>
      <c r="J84" s="9"/>
    </row>
    <row r="85" spans="1:10" s="23" customFormat="1" ht="12.75" x14ac:dyDescent="0.2">
      <c r="A85" s="22">
        <v>19136</v>
      </c>
      <c r="B85" s="23">
        <v>48029190603</v>
      </c>
      <c r="C85" s="140">
        <v>157</v>
      </c>
      <c r="E85" s="51">
        <v>0.224</v>
      </c>
      <c r="F85" s="48" t="s">
        <v>491</v>
      </c>
      <c r="G85" s="48" t="s">
        <v>523</v>
      </c>
      <c r="H85" s="23" t="s">
        <v>524</v>
      </c>
      <c r="I85" s="31"/>
      <c r="J85" s="31"/>
    </row>
    <row r="86" spans="1:10" s="23" customFormat="1" ht="12.75" x14ac:dyDescent="0.2">
      <c r="A86" s="29"/>
      <c r="B86" s="28"/>
      <c r="C86" s="38" t="s">
        <v>525</v>
      </c>
      <c r="E86" s="51"/>
      <c r="F86" s="48"/>
      <c r="G86" s="48"/>
      <c r="I86" s="31"/>
      <c r="J86" s="31"/>
    </row>
    <row r="87" spans="1:10" s="23" customFormat="1" ht="12.75" x14ac:dyDescent="0.2">
      <c r="A87" s="22">
        <v>19134</v>
      </c>
      <c r="B87" s="23">
        <v>48029150501</v>
      </c>
      <c r="C87" s="140">
        <v>157</v>
      </c>
      <c r="E87" s="51">
        <v>0.27500000000000002</v>
      </c>
      <c r="F87" s="48" t="s">
        <v>491</v>
      </c>
      <c r="G87" s="48" t="s">
        <v>526</v>
      </c>
      <c r="H87" s="23" t="s">
        <v>527</v>
      </c>
      <c r="I87" s="31"/>
      <c r="J87" s="31"/>
    </row>
    <row r="88" spans="1:10" s="23" customFormat="1" ht="12.75" x14ac:dyDescent="0.2">
      <c r="A88" s="29"/>
      <c r="B88" s="28"/>
      <c r="C88" s="38" t="s">
        <v>528</v>
      </c>
      <c r="E88" s="51"/>
      <c r="F88" s="48"/>
      <c r="G88" s="48"/>
      <c r="I88" s="31"/>
      <c r="J88" s="31"/>
    </row>
    <row r="89" spans="1:10" s="23" customFormat="1" ht="7.15" customHeight="1" x14ac:dyDescent="0.2">
      <c r="A89" s="39"/>
      <c r="B89" s="40"/>
      <c r="C89" s="41"/>
      <c r="D89" s="40"/>
      <c r="E89" s="54"/>
      <c r="F89" s="55"/>
      <c r="G89" s="55"/>
      <c r="H89" s="40"/>
      <c r="I89" s="31"/>
      <c r="J89" s="31"/>
    </row>
    <row r="90" spans="1:10" s="23" customFormat="1" ht="12.75" x14ac:dyDescent="0.2">
      <c r="A90" s="22">
        <v>19139</v>
      </c>
      <c r="B90" s="23">
        <v>48029181403</v>
      </c>
      <c r="C90" s="140">
        <v>152</v>
      </c>
      <c r="E90" s="51">
        <v>4.9000000000000002E-2</v>
      </c>
      <c r="F90" s="48">
        <v>106</v>
      </c>
      <c r="G90" s="48" t="s">
        <v>491</v>
      </c>
      <c r="H90" s="23" t="s">
        <v>491</v>
      </c>
      <c r="I90" s="31"/>
      <c r="J90" s="31"/>
    </row>
    <row r="91" spans="1:10" s="23" customFormat="1" ht="12.75" x14ac:dyDescent="0.2">
      <c r="A91" s="22">
        <v>19039</v>
      </c>
      <c r="B91" s="23">
        <v>48029121206</v>
      </c>
      <c r="C91" s="140">
        <v>152</v>
      </c>
      <c r="E91" s="51">
        <v>6.6000000000000003E-2</v>
      </c>
      <c r="F91" s="48">
        <v>1059</v>
      </c>
      <c r="G91" s="48" t="s">
        <v>529</v>
      </c>
      <c r="H91" s="23" t="s">
        <v>530</v>
      </c>
      <c r="I91" s="31"/>
      <c r="J91" s="31"/>
    </row>
    <row r="92" spans="1:10" s="23" customFormat="1" ht="12.75" x14ac:dyDescent="0.2">
      <c r="A92" s="22">
        <v>19062</v>
      </c>
      <c r="B92" s="23">
        <v>48029121206</v>
      </c>
      <c r="C92" s="140">
        <v>152</v>
      </c>
      <c r="E92" s="51">
        <v>6.6000000000000003E-2</v>
      </c>
      <c r="F92" s="48">
        <v>1059</v>
      </c>
      <c r="G92" s="48" t="s">
        <v>531</v>
      </c>
      <c r="H92" s="23" t="s">
        <v>569</v>
      </c>
      <c r="I92" s="31"/>
      <c r="J92" s="31"/>
    </row>
    <row r="93" spans="1:10" s="23" customFormat="1" ht="12.75" x14ac:dyDescent="0.2">
      <c r="A93" s="29"/>
      <c r="B93" s="28"/>
      <c r="C93" s="38" t="s">
        <v>532</v>
      </c>
      <c r="E93" s="51"/>
      <c r="F93" s="48"/>
      <c r="G93" s="48"/>
      <c r="I93" s="31"/>
      <c r="J93" s="31"/>
    </row>
    <row r="94" spans="1:10" s="23" customFormat="1" ht="7.15" customHeight="1" x14ac:dyDescent="0.2">
      <c r="A94" s="39"/>
      <c r="B94" s="40"/>
      <c r="C94" s="41"/>
      <c r="D94" s="40"/>
      <c r="E94" s="54"/>
      <c r="F94" s="55"/>
      <c r="G94" s="55"/>
      <c r="H94" s="40"/>
      <c r="I94" s="31"/>
      <c r="J94" s="31"/>
    </row>
    <row r="95" spans="1:10" s="23" customFormat="1" ht="12.75" x14ac:dyDescent="0.2">
      <c r="A95" s="24">
        <v>19003</v>
      </c>
      <c r="B95" s="23">
        <v>48029140400</v>
      </c>
      <c r="C95" s="38">
        <v>141</v>
      </c>
      <c r="E95" s="51">
        <v>0.187</v>
      </c>
      <c r="F95" s="48" t="s">
        <v>491</v>
      </c>
      <c r="G95" s="48" t="s">
        <v>546</v>
      </c>
      <c r="H95" s="23" t="s">
        <v>550</v>
      </c>
      <c r="I95" s="31"/>
      <c r="J95" s="31"/>
    </row>
    <row r="96" spans="1:10" s="23" customFormat="1" ht="12.75" x14ac:dyDescent="0.2">
      <c r="A96" s="29"/>
      <c r="B96" s="28"/>
      <c r="C96" s="38" t="s">
        <v>551</v>
      </c>
      <c r="E96" s="51"/>
      <c r="F96" s="48"/>
      <c r="G96" s="48"/>
      <c r="I96" s="31"/>
      <c r="J96" s="31"/>
    </row>
    <row r="98" spans="1:10" s="4" customFormat="1" ht="12.75" x14ac:dyDescent="0.2">
      <c r="A98" s="20" t="s">
        <v>50</v>
      </c>
      <c r="C98" s="140"/>
      <c r="E98" s="52"/>
      <c r="F98" s="46"/>
      <c r="G98" s="46"/>
      <c r="I98" s="9"/>
      <c r="J98" s="9"/>
    </row>
    <row r="99" spans="1:10" s="23" customFormat="1" ht="12.75" x14ac:dyDescent="0.2">
      <c r="A99" s="22">
        <v>19330</v>
      </c>
      <c r="B99" s="23">
        <v>48215020904</v>
      </c>
      <c r="C99" s="140">
        <v>160</v>
      </c>
      <c r="D99" s="23" t="s">
        <v>61</v>
      </c>
      <c r="E99" s="51">
        <v>0.29599999999999999</v>
      </c>
      <c r="F99" s="48">
        <v>1333</v>
      </c>
      <c r="G99" s="48" t="s">
        <v>534</v>
      </c>
      <c r="H99" s="23" t="s">
        <v>535</v>
      </c>
      <c r="I99" s="31"/>
      <c r="J99" s="31"/>
    </row>
    <row r="100" spans="1:10" s="4" customFormat="1" ht="12.75" x14ac:dyDescent="0.2">
      <c r="A100" s="20"/>
      <c r="C100" s="38" t="s">
        <v>536</v>
      </c>
      <c r="E100" s="52"/>
      <c r="F100" s="46"/>
      <c r="G100" s="46"/>
      <c r="I100" s="9"/>
      <c r="J100" s="9"/>
    </row>
    <row r="101" spans="1:10" s="23" customFormat="1" ht="12.75" x14ac:dyDescent="0.2">
      <c r="A101" s="22">
        <v>19064</v>
      </c>
      <c r="B101" s="23">
        <v>48215020904</v>
      </c>
      <c r="C101" s="140">
        <v>160</v>
      </c>
      <c r="D101" s="23" t="s">
        <v>64</v>
      </c>
      <c r="E101" s="51">
        <v>0.29599999999999999</v>
      </c>
      <c r="F101" s="48">
        <v>1333</v>
      </c>
      <c r="G101" s="48" t="s">
        <v>537</v>
      </c>
      <c r="H101" s="23" t="s">
        <v>538</v>
      </c>
      <c r="I101" s="31"/>
      <c r="J101" s="31"/>
    </row>
    <row r="102" spans="1:10" s="23" customFormat="1" ht="12.75" x14ac:dyDescent="0.2">
      <c r="A102" s="22">
        <v>19273</v>
      </c>
      <c r="B102" s="23">
        <v>48215020904</v>
      </c>
      <c r="C102" s="140">
        <v>160</v>
      </c>
      <c r="D102" s="23" t="s">
        <v>64</v>
      </c>
      <c r="E102" s="51">
        <v>0.29599999999999999</v>
      </c>
      <c r="F102" s="48">
        <v>1333</v>
      </c>
      <c r="G102" s="48" t="s">
        <v>566</v>
      </c>
      <c r="H102" s="23" t="s">
        <v>533</v>
      </c>
      <c r="I102" s="31"/>
      <c r="J102" s="31"/>
    </row>
    <row r="103" spans="1:10" s="23" customFormat="1" ht="12.75" x14ac:dyDescent="0.2">
      <c r="A103" s="22">
        <v>19331</v>
      </c>
      <c r="B103" s="23">
        <v>48215020904</v>
      </c>
      <c r="C103" s="140">
        <v>160</v>
      </c>
      <c r="D103" s="23" t="s">
        <v>64</v>
      </c>
      <c r="E103" s="51">
        <v>0.29599999999999999</v>
      </c>
      <c r="F103" s="48">
        <v>1333</v>
      </c>
      <c r="G103" s="48" t="s">
        <v>539</v>
      </c>
      <c r="H103" s="23" t="s">
        <v>570</v>
      </c>
      <c r="I103" s="31"/>
      <c r="J103" s="31"/>
    </row>
    <row r="104" spans="1:10" x14ac:dyDescent="0.25">
      <c r="C104" s="45" t="s">
        <v>540</v>
      </c>
    </row>
    <row r="106" spans="1:10" s="4" customFormat="1" ht="12.75" x14ac:dyDescent="0.2">
      <c r="A106" s="20" t="s">
        <v>54</v>
      </c>
      <c r="C106" s="140"/>
      <c r="D106" s="140"/>
      <c r="E106" s="52"/>
      <c r="F106" s="46"/>
      <c r="G106" s="46"/>
      <c r="I106" s="9"/>
      <c r="J106" s="9"/>
    </row>
    <row r="107" spans="1:10" s="23" customFormat="1" ht="12.75" x14ac:dyDescent="0.2">
      <c r="A107" s="22">
        <v>19120</v>
      </c>
      <c r="B107" s="23">
        <v>48141010341</v>
      </c>
      <c r="C107" s="140">
        <v>122</v>
      </c>
      <c r="E107" s="51">
        <v>9.5000000000000001E-2</v>
      </c>
      <c r="F107" s="48">
        <v>884</v>
      </c>
      <c r="G107" s="48" t="s">
        <v>491</v>
      </c>
      <c r="I107" s="31"/>
      <c r="J107" s="31"/>
    </row>
    <row r="108" spans="1:10" s="23" customFormat="1" ht="12.75" x14ac:dyDescent="0.2">
      <c r="A108" s="22">
        <v>19114</v>
      </c>
      <c r="B108" s="23">
        <v>48141010338</v>
      </c>
      <c r="C108" s="140">
        <v>122</v>
      </c>
      <c r="E108" s="51">
        <v>0.14899999999999999</v>
      </c>
      <c r="F108" s="48">
        <v>4568</v>
      </c>
      <c r="G108" s="48" t="s">
        <v>491</v>
      </c>
      <c r="I108" s="31"/>
      <c r="J108" s="31"/>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Submissions</vt:lpstr>
      <vt:lpstr>Tie-Breakers</vt:lpstr>
      <vt:lpstr>Sheet1</vt:lpstr>
      <vt:lpstr>Submissions!Print_Area</vt:lpstr>
      <vt:lpstr>Submissions!Print_Titles</vt:lpstr>
      <vt:lpstr>'Tie-Breakers'!Print_Titles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 Competitive HTC Application July 16</dc:title>
  <dc:subject>2018 Competitive HTC Pre-Application Submissions</dc:subject>
  <dc:creator>TDHCA</dc:creator>
  <cp:keywords>9HTC multifamily</cp:keywords>
  <dc:description>2018 Competitive HTC Pre-Application Submissions received at jotform.com 1515539489</dc:description>
  <cp:lastModifiedBy>Jason Burr</cp:lastModifiedBy>
  <cp:lastPrinted>2019-06-03T13:29:18Z</cp:lastPrinted>
  <dcterms:created xsi:type="dcterms:W3CDTF">2018-01-09T23:11:29Z</dcterms:created>
  <dcterms:modified xsi:type="dcterms:W3CDTF">2019-07-16T20:52:32Z</dcterms:modified>
  <cp:category>HTC 2019</cp:category>
</cp:coreProperties>
</file>