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Q:\webmaster_projects\mf_temp_docs\2020\"/>
    </mc:Choice>
  </mc:AlternateContent>
  <bookViews>
    <workbookView xWindow="336" yWindow="408" windowWidth="15960" windowHeight="11760"/>
  </bookViews>
  <sheets>
    <sheet name="Submissions" sheetId="1" r:id="rId1"/>
    <sheet name="Sheet1" sheetId="3" r:id="rId2"/>
  </sheets>
  <definedNames>
    <definedName name="_xlnm.Print_Area" localSheetId="0">Submissions!$A$1:$V$195</definedName>
    <definedName name="_xlnm.Print_Titles" localSheetId="0">Submissions!$11:$11</definedName>
  </definedNames>
  <calcPr calcId="162913"/>
</workbook>
</file>

<file path=xl/calcChain.xml><?xml version="1.0" encoding="utf-8"?>
<calcChain xmlns="http://schemas.openxmlformats.org/spreadsheetml/2006/main">
  <c r="N175" i="1" l="1"/>
  <c r="M175" i="1"/>
  <c r="O175" i="1"/>
  <c r="Q125" i="1" l="1"/>
  <c r="Q30" i="1"/>
  <c r="C176" i="1" s="1"/>
  <c r="C175" i="1"/>
  <c r="Q69" i="1"/>
  <c r="Q75" i="1"/>
  <c r="Q105" i="1"/>
  <c r="C177" i="1"/>
  <c r="Q137" i="1"/>
  <c r="Q130" i="1"/>
  <c r="Q84" i="1"/>
  <c r="Q120" i="1"/>
  <c r="F175" i="1"/>
  <c r="Q173" i="1"/>
  <c r="Q168" i="1"/>
  <c r="Q164" i="1"/>
  <c r="Q160" i="1"/>
  <c r="Q156" i="1"/>
  <c r="Q149" i="1"/>
  <c r="Q145" i="1"/>
  <c r="Q114" i="1"/>
  <c r="Q108" i="1"/>
  <c r="Q92" i="1"/>
  <c r="Q88" i="1"/>
  <c r="Q79" i="1"/>
  <c r="Q52" i="1"/>
  <c r="Q46" i="1"/>
  <c r="Q39" i="1"/>
  <c r="Q35" i="1"/>
  <c r="Q140" i="1"/>
  <c r="Q42" i="1"/>
  <c r="C178" i="1" l="1"/>
</calcChain>
</file>

<file path=xl/comments1.xml><?xml version="1.0" encoding="utf-8"?>
<comments xmlns="http://schemas.openxmlformats.org/spreadsheetml/2006/main">
  <authors>
    <author>TDHCA</author>
  </authors>
  <commentList>
    <comment ref="C175" authorId="0" shapeId="0">
      <text>
        <r>
          <rPr>
            <b/>
            <sz val="9"/>
            <color indexed="81"/>
            <rFont val="Tahoma"/>
            <family val="2"/>
          </rPr>
          <t>TDHCA:</t>
        </r>
        <r>
          <rPr>
            <sz val="9"/>
            <color indexed="81"/>
            <rFont val="Tahoma"/>
            <family val="2"/>
          </rPr>
          <t xml:space="preserve">
Includes National Pool.</t>
        </r>
      </text>
    </comment>
  </commentList>
</comments>
</file>

<file path=xl/sharedStrings.xml><?xml version="1.0" encoding="utf-8"?>
<sst xmlns="http://schemas.openxmlformats.org/spreadsheetml/2006/main" count="888" uniqueCount="408">
  <si>
    <t>Application Number</t>
  </si>
  <si>
    <t>City</t>
  </si>
  <si>
    <t>Development Name</t>
  </si>
  <si>
    <t>County</t>
  </si>
  <si>
    <t>Region</t>
  </si>
  <si>
    <t>Total Units</t>
  </si>
  <si>
    <t>HTC Request</t>
  </si>
  <si>
    <t>Nonprofit</t>
  </si>
  <si>
    <t>USDA</t>
  </si>
  <si>
    <t>At-Risk</t>
  </si>
  <si>
    <t>Development Address</t>
  </si>
  <si>
    <t>ZIP Code</t>
  </si>
  <si>
    <t>Urban/Rural</t>
  </si>
  <si>
    <t>Low-Income Units</t>
  </si>
  <si>
    <t>Market Rate Units</t>
  </si>
  <si>
    <t>Census Tract(s)</t>
  </si>
  <si>
    <t>Texas Department of Housing and Community Affairs</t>
  </si>
  <si>
    <t>At-Risk Set-Aside</t>
  </si>
  <si>
    <t>USDA Set-Aside</t>
  </si>
  <si>
    <t>Construction Type</t>
  </si>
  <si>
    <t>Region 1/Rural</t>
  </si>
  <si>
    <t>Region 1/Urban</t>
  </si>
  <si>
    <t>Region 2/Rural</t>
  </si>
  <si>
    <t>Region 2/Urban</t>
  </si>
  <si>
    <t>Region 3/Rural</t>
  </si>
  <si>
    <t>Region 3/Urban</t>
  </si>
  <si>
    <t>Region 4/Rural</t>
  </si>
  <si>
    <t>Region 4/Urban</t>
  </si>
  <si>
    <t>Region 5/Rural</t>
  </si>
  <si>
    <t>Region 5/Urban</t>
  </si>
  <si>
    <t>Region 6/Rural</t>
  </si>
  <si>
    <t>Region 6/Urban</t>
  </si>
  <si>
    <t>Region 7/Rural</t>
  </si>
  <si>
    <t>Region 7/Urban</t>
  </si>
  <si>
    <t>Region 8/Rural</t>
  </si>
  <si>
    <t>Region 8/Urban</t>
  </si>
  <si>
    <t>Region 9/Rural</t>
  </si>
  <si>
    <t>Region 9/Urban</t>
  </si>
  <si>
    <t>Region 10/Rural</t>
  </si>
  <si>
    <t>Region 10/Urban</t>
  </si>
  <si>
    <t>Region 11/Rural</t>
  </si>
  <si>
    <t>Region 11/Urban</t>
  </si>
  <si>
    <t>Region 12/Rural</t>
  </si>
  <si>
    <t>Region 12/Urban</t>
  </si>
  <si>
    <t>Region 13/Rural</t>
  </si>
  <si>
    <t>Region 13/Urban</t>
  </si>
  <si>
    <t>2019 Competitive (9%) Housing Tax Credit ("HTC") Program</t>
  </si>
  <si>
    <t>Morning Star Apartments</t>
  </si>
  <si>
    <t>Wharton</t>
  </si>
  <si>
    <t>Rural</t>
  </si>
  <si>
    <t>x</t>
  </si>
  <si>
    <t>Elderly</t>
  </si>
  <si>
    <t>Walker</t>
  </si>
  <si>
    <t>Cameron</t>
  </si>
  <si>
    <t>General</t>
  </si>
  <si>
    <t>Casa de Manana Apartments</t>
  </si>
  <si>
    <t>Corpus Christi</t>
  </si>
  <si>
    <t>Nueces</t>
  </si>
  <si>
    <t>Urban</t>
  </si>
  <si>
    <t>Houston</t>
  </si>
  <si>
    <t>Harris</t>
  </si>
  <si>
    <t>Round Rock</t>
  </si>
  <si>
    <t>Williamson</t>
  </si>
  <si>
    <t>Tulia</t>
  </si>
  <si>
    <t>Swisher</t>
  </si>
  <si>
    <t>Lubbock</t>
  </si>
  <si>
    <t>Cottonview Terrace</t>
  </si>
  <si>
    <t>Taft</t>
  </si>
  <si>
    <t>San Patricio</t>
  </si>
  <si>
    <t>Killeen</t>
  </si>
  <si>
    <t>Bell</t>
  </si>
  <si>
    <t>Trail Village</t>
  </si>
  <si>
    <t>Brownsville</t>
  </si>
  <si>
    <t>El Paso</t>
  </si>
  <si>
    <t>Country Terrace Apartments</t>
  </si>
  <si>
    <t>Highlands</t>
  </si>
  <si>
    <t>Sonora Seniors Apartments</t>
  </si>
  <si>
    <t>1901 Tayloe Ave</t>
  </si>
  <si>
    <t>Sonora</t>
  </si>
  <si>
    <t>Sutton</t>
  </si>
  <si>
    <t>Colorado City Seniors Apartments</t>
  </si>
  <si>
    <t>1324 E 10th St</t>
  </si>
  <si>
    <t>Colorado City</t>
  </si>
  <si>
    <t>Mitchell</t>
  </si>
  <si>
    <t>Jim Hogg</t>
  </si>
  <si>
    <t>Livingston Seniors Apartments</t>
  </si>
  <si>
    <t>1600 N Houston St</t>
  </si>
  <si>
    <t>Livingston</t>
  </si>
  <si>
    <t>Polk</t>
  </si>
  <si>
    <t>Pine Hills Estates I &amp; II</t>
  </si>
  <si>
    <t>Devine</t>
  </si>
  <si>
    <t>Medina</t>
  </si>
  <si>
    <t>Woodlands Estates I &amp; II</t>
  </si>
  <si>
    <t>Hempstead</t>
  </si>
  <si>
    <t>Waller</t>
  </si>
  <si>
    <t>Wolfforth</t>
  </si>
  <si>
    <t>Metro Tower Lofts</t>
  </si>
  <si>
    <t>Taylor</t>
  </si>
  <si>
    <t>Abilene</t>
  </si>
  <si>
    <t>Ellis</t>
  </si>
  <si>
    <t>Ennis</t>
  </si>
  <si>
    <t>Hood</t>
  </si>
  <si>
    <t>Granbury</t>
  </si>
  <si>
    <t>Smith</t>
  </si>
  <si>
    <t>Lakeridge Villas</t>
  </si>
  <si>
    <t>Lakewood Crossing</t>
  </si>
  <si>
    <t>Fort Worth</t>
  </si>
  <si>
    <t>Tarrant</t>
  </si>
  <si>
    <t>Everly Plaza</t>
  </si>
  <si>
    <t>Arlington</t>
  </si>
  <si>
    <t>Waxahachie</t>
  </si>
  <si>
    <t>Hurst</t>
  </si>
  <si>
    <t>Provision at Patriot Place</t>
  </si>
  <si>
    <t>The Residences at Alsbury</t>
  </si>
  <si>
    <t>Burleson</t>
  </si>
  <si>
    <t>Johnson</t>
  </si>
  <si>
    <t>Venus</t>
  </si>
  <si>
    <t>Kennedale</t>
  </si>
  <si>
    <t>Sunset at Fash Place</t>
  </si>
  <si>
    <t>Cielo Place</t>
  </si>
  <si>
    <t>Hammack Creek Apartments</t>
  </si>
  <si>
    <t>Bardin Apartments</t>
  </si>
  <si>
    <t>Palladium Venus</t>
  </si>
  <si>
    <t>Henderson</t>
  </si>
  <si>
    <t>Chandler</t>
  </si>
  <si>
    <t>SilverLeaf at Chandler III</t>
  </si>
  <si>
    <t>Tool</t>
  </si>
  <si>
    <t>Tool Cedar Trails</t>
  </si>
  <si>
    <t>Tyler</t>
  </si>
  <si>
    <t>Rosewood Senior Villas</t>
  </si>
  <si>
    <t>Angelina</t>
  </si>
  <si>
    <t>Lufkin</t>
  </si>
  <si>
    <t>The Villas at Cedar Grove</t>
  </si>
  <si>
    <t>Jefferson</t>
  </si>
  <si>
    <t>Beaumont</t>
  </si>
  <si>
    <t>NWC of Plaza 10 Circle</t>
  </si>
  <si>
    <t>Laurel Vista</t>
  </si>
  <si>
    <t>Huntsville</t>
  </si>
  <si>
    <t>Heritage Estates at Huntsville</t>
  </si>
  <si>
    <t>Brazoria</t>
  </si>
  <si>
    <t>5612 S Rice Ave</t>
  </si>
  <si>
    <t>Fort Bend</t>
  </si>
  <si>
    <t>Edison Lofts</t>
  </si>
  <si>
    <t>Huntington Chimney Rock</t>
  </si>
  <si>
    <t>The Tramonti</t>
  </si>
  <si>
    <t>McKee City Living</t>
  </si>
  <si>
    <t>Gala at MacGregor</t>
  </si>
  <si>
    <t>900 Winston</t>
  </si>
  <si>
    <t>Bastrop</t>
  </si>
  <si>
    <t>Riverwood Commons II</t>
  </si>
  <si>
    <t>Travis</t>
  </si>
  <si>
    <t>Austin</t>
  </si>
  <si>
    <t>Talavera Lofts</t>
  </si>
  <si>
    <t>The Abali</t>
  </si>
  <si>
    <t>Foundation Village</t>
  </si>
  <si>
    <t>Coryell</t>
  </si>
  <si>
    <t>Gatesville</t>
  </si>
  <si>
    <t>Robertson</t>
  </si>
  <si>
    <t>Franklin</t>
  </si>
  <si>
    <t>Franklin Trails</t>
  </si>
  <si>
    <t>Gatesville Trails</t>
  </si>
  <si>
    <t>Waco</t>
  </si>
  <si>
    <t>Villas at Robinett</t>
  </si>
  <si>
    <t>1700 W State Hwy 6</t>
  </si>
  <si>
    <t>Residences at Lake Waco</t>
  </si>
  <si>
    <t>Comal</t>
  </si>
  <si>
    <t>Canyon Lake</t>
  </si>
  <si>
    <t>The Residences at Overlook Ridge</t>
  </si>
  <si>
    <t>Bexar</t>
  </si>
  <si>
    <t>San Antonio</t>
  </si>
  <si>
    <t>Alazan Lofts</t>
  </si>
  <si>
    <t>Luna Flats</t>
  </si>
  <si>
    <t>Village at Nogalitos</t>
  </si>
  <si>
    <t>The Legacy at Piedmont</t>
  </si>
  <si>
    <t>Hidalgo</t>
  </si>
  <si>
    <t>3954 Dana Ave</t>
  </si>
  <si>
    <t>Casitas Lantana</t>
  </si>
  <si>
    <t>McAllen</t>
  </si>
  <si>
    <t>Avanti at Emerald Point</t>
  </si>
  <si>
    <t>Nolana Villas</t>
  </si>
  <si>
    <t>Howard</t>
  </si>
  <si>
    <t>Big Spring</t>
  </si>
  <si>
    <t>120 Airbase Rd</t>
  </si>
  <si>
    <t>Heritage Heights at Big Spring</t>
  </si>
  <si>
    <t>Midland</t>
  </si>
  <si>
    <t>Chaparral Apartments</t>
  </si>
  <si>
    <t>Anthony</t>
  </si>
  <si>
    <t>Anthony Palms</t>
  </si>
  <si>
    <t>Patriot Place</t>
  </si>
  <si>
    <t>Ridgestone Estates</t>
  </si>
  <si>
    <t>NC</t>
  </si>
  <si>
    <t>AcR</t>
  </si>
  <si>
    <t>Recon</t>
  </si>
  <si>
    <t>Target Population
(Supp. Hsg. = SH)</t>
  </si>
  <si>
    <t>Cypress Creek at Waxahachie</t>
  </si>
  <si>
    <t>~ 16330 Chimney Rock</t>
  </si>
  <si>
    <t>~ 16360 Chimney Rock</t>
  </si>
  <si>
    <t>NW of Post Oak Dr and US 287</t>
  </si>
  <si>
    <t>11704 and 11706 N Lamar Blvd</t>
  </si>
  <si>
    <t>826 E Highland Blvd</t>
  </si>
  <si>
    <t>Elderly Max  $2,323,825</t>
  </si>
  <si>
    <t>Elderly Max  $1,571,107</t>
  </si>
  <si>
    <t>Elderly Max  $5,978,270</t>
  </si>
  <si>
    <t>Elderly Max  $6,442,523</t>
  </si>
  <si>
    <t>Avanti Legacy Bayside</t>
  </si>
  <si>
    <t>Applicant Contact Name</t>
  </si>
  <si>
    <t xml:space="preserve">NW of Paseo Plaza Blvd. </t>
  </si>
  <si>
    <t>Sup Hsg</t>
  </si>
  <si>
    <t>Carla Mancha</t>
  </si>
  <si>
    <t xml:space="preserve">Trinity Place Apartments </t>
  </si>
  <si>
    <t>1203 Cushing Dr.</t>
  </si>
  <si>
    <t>Tracey Fine</t>
  </si>
  <si>
    <t>4135 W Bellfort St.</t>
  </si>
  <si>
    <t>Ina Spokas</t>
  </si>
  <si>
    <t>2500 E Wallisville Rd.</t>
  </si>
  <si>
    <t>Devin Baker</t>
  </si>
  <si>
    <t>Hebbronville Apartments</t>
  </si>
  <si>
    <t>711 N Sigrid Avenue</t>
  </si>
  <si>
    <t>Hebbronville (CDP)</t>
  </si>
  <si>
    <t>Murray Calhoun</t>
  </si>
  <si>
    <t>Scattered Sites: 2nd, 3rd, Ave C, Walnut, Industrial, Ash, E. Escobedo</t>
  </si>
  <si>
    <t>Arthur J. Schuldt, Jr.</t>
  </si>
  <si>
    <t>Telephone Rd. Elderly</t>
  </si>
  <si>
    <t>6000 Telephone Rd.</t>
  </si>
  <si>
    <t>James Williams</t>
  </si>
  <si>
    <t xml:space="preserve">Mid Tule Village Apartments </t>
  </si>
  <si>
    <t>321 SE 7th St.</t>
  </si>
  <si>
    <t>1520 Barfeild Rd.</t>
  </si>
  <si>
    <t>112 Dixon Dr.</t>
  </si>
  <si>
    <t>Josefina Garcia</t>
  </si>
  <si>
    <t>4702 Old Brownsville Rd.</t>
  </si>
  <si>
    <t>Cindy Marquez</t>
  </si>
  <si>
    <t>700 Factory Outlet Dr.</t>
  </si>
  <si>
    <t>Shawn Smith</t>
  </si>
  <si>
    <t>Direct Loan</t>
  </si>
  <si>
    <t>Section 811</t>
  </si>
  <si>
    <t>The Reserves at Saddleback Ranch</t>
  </si>
  <si>
    <t>W side of Flint Ave., S of 12th St.</t>
  </si>
  <si>
    <t>Sally Roth</t>
  </si>
  <si>
    <t xml:space="preserve">Scatt sites on 10th, Main, and Broadway </t>
  </si>
  <si>
    <t>NC-ADR</t>
  </si>
  <si>
    <t>Jacob Mooney</t>
  </si>
  <si>
    <t>Heritage Heights at Abilene</t>
  </si>
  <si>
    <t>2501 Ross Avenue</t>
  </si>
  <si>
    <t>Adrian Iglesias</t>
  </si>
  <si>
    <t>300 S Park</t>
  </si>
  <si>
    <t>Justin Zimmerman</t>
  </si>
  <si>
    <t>2404-2406 W Ennis Ave</t>
  </si>
  <si>
    <t>Ryan Hudspeth</t>
  </si>
  <si>
    <t>Michael Fogel</t>
  </si>
  <si>
    <t>1801 8th Ave.</t>
  </si>
  <si>
    <t>Lisa Stephens</t>
  </si>
  <si>
    <t>Mariposa at Harris Rd.</t>
  </si>
  <si>
    <t>NE of S Cooper St. and W Harris Rd.</t>
  </si>
  <si>
    <t>Stuart Shaw</t>
  </si>
  <si>
    <t>Churchill at Golden Triangle</t>
  </si>
  <si>
    <t>~ 11000 Metroport Way</t>
  </si>
  <si>
    <t>Brad Forslund</t>
  </si>
  <si>
    <t>Thomas E. Huth</t>
  </si>
  <si>
    <t>Ryan Combs</t>
  </si>
  <si>
    <t>SWC W Hurst Blvd./Arthur Dr.</t>
  </si>
  <si>
    <t>SWQ of SW Alsbury Blvd./Ridgehill Dr.</t>
  </si>
  <si>
    <t>NEQ Kennedale Sublett Rd./Kennedale Pkwy.</t>
  </si>
  <si>
    <t>NWQ W Bardin Rd and Matlock Rd.</t>
  </si>
  <si>
    <t xml:space="preserve">NWQ US Hwy 67 and Hwy 157 </t>
  </si>
  <si>
    <t>2504 Oakland Blvd.</t>
  </si>
  <si>
    <t>Megan Lasch</t>
  </si>
  <si>
    <t>3111 Race St. (aka 3101 Race St.)</t>
  </si>
  <si>
    <t>Ben Dempsey</t>
  </si>
  <si>
    <t>NEQ N Tool Dr. and Oak Cir.</t>
  </si>
  <si>
    <t>~800 block of FM 2010</t>
  </si>
  <si>
    <t>Brian Kimes</t>
  </si>
  <si>
    <t>2800 blk. of Calloway Rd.</t>
  </si>
  <si>
    <t>Kent R. Hance</t>
  </si>
  <si>
    <t>2802 S. John Redditt Dr.</t>
  </si>
  <si>
    <t>Rick J. Deyoe</t>
  </si>
  <si>
    <t>Teresa Bowyer</t>
  </si>
  <si>
    <t>Miranda Sprague</t>
  </si>
  <si>
    <t>NEC FM 2821/American Legion Dr. (fka Industrial Dr.)</t>
  </si>
  <si>
    <t>Amay Inamdar</t>
  </si>
  <si>
    <t>~ 102 Carson Ct.</t>
  </si>
  <si>
    <t>Brennan Sanders</t>
  </si>
  <si>
    <t>600 block of McKee St.</t>
  </si>
  <si>
    <t>Stephan Fairfield</t>
  </si>
  <si>
    <t>Mark Musemeche</t>
  </si>
  <si>
    <t>Donna Rickenbacker</t>
  </si>
  <si>
    <t>Nathan Kelley</t>
  </si>
  <si>
    <t>7100 W. Fuqua Dr.</t>
  </si>
  <si>
    <t>W. Little York Apartments</t>
  </si>
  <si>
    <t xml:space="preserve">7925 W. Little York Rd. </t>
  </si>
  <si>
    <t xml:space="preserve">Harris </t>
  </si>
  <si>
    <t>Dan Wilson</t>
  </si>
  <si>
    <t>Doak Brown</t>
  </si>
  <si>
    <t>440 Old Austin Hwy.</t>
  </si>
  <si>
    <t>Walter Moreau</t>
  </si>
  <si>
    <t>E Side of N IH-35, N of Airport Blvd.</t>
  </si>
  <si>
    <t>SEC &amp; SWC of E 5th St./Navasota St.</t>
  </si>
  <si>
    <t>Janine Sisak</t>
  </si>
  <si>
    <t>W. Decherd St., W of Hearne St.</t>
  </si>
  <si>
    <t>3807 S. Hwy 36</t>
  </si>
  <si>
    <t>McLennan</t>
  </si>
  <si>
    <t>Jeremy Mears</t>
  </si>
  <si>
    <t>McClennan</t>
  </si>
  <si>
    <t>~SEC of Robinett Rd./W. Elms Rd.</t>
  </si>
  <si>
    <t>S Side of FM 306, E of Maricopa Dr.</t>
  </si>
  <si>
    <t>3727 Nogalitos St.</t>
  </si>
  <si>
    <t>4415 San Pedro Avenue</t>
  </si>
  <si>
    <t>Jason Arechiga</t>
  </si>
  <si>
    <t>Scattered sites at El Paso St/Colorado St</t>
  </si>
  <si>
    <t>509 S. Carancahua St.</t>
  </si>
  <si>
    <t>5300 Block of Lipes Blvd</t>
  </si>
  <si>
    <t>Mark Moseley</t>
  </si>
  <si>
    <t>4200 Blk N Jackson Rd</t>
  </si>
  <si>
    <t>Arnold Padilla</t>
  </si>
  <si>
    <t>N K Center St. near E. Nolana Ave.</t>
  </si>
  <si>
    <t>Steve Lollis</t>
  </si>
  <si>
    <t>~NWC of E. Fern Ave./N. K Center St.</t>
  </si>
  <si>
    <t>~NEC of E. Fern Ave./N. Jackson Rd.</t>
  </si>
  <si>
    <t>4201 N. Garfield St.</t>
  </si>
  <si>
    <t>Joseph Weatherly</t>
  </si>
  <si>
    <t>R.L. "Bobby" Bowling, IV</t>
  </si>
  <si>
    <t>100 block of Sandia Dr.</t>
  </si>
  <si>
    <t>11050 Montana Avenue</t>
  </si>
  <si>
    <t>Roy Lopez</t>
  </si>
  <si>
    <t>9500 Kenworthy Dr.</t>
  </si>
  <si>
    <t>Tom Deloye</t>
  </si>
  <si>
    <t>600 Berry Ranch Rd.</t>
  </si>
  <si>
    <t>Pearsall</t>
  </si>
  <si>
    <t>Frio</t>
  </si>
  <si>
    <t>902 Texas Avenue</t>
  </si>
  <si>
    <t>Sweeny</t>
  </si>
  <si>
    <t>Briarwest Apartments</t>
  </si>
  <si>
    <t>South Rice Apartments</t>
  </si>
  <si>
    <t>Avanti at South Bluff</t>
  </si>
  <si>
    <t>Bellfort Park Apartments</t>
  </si>
  <si>
    <t>Avanti Legacy Emerald Point</t>
  </si>
  <si>
    <t>Henry Flores IV</t>
  </si>
  <si>
    <t>Henry Flores III</t>
  </si>
  <si>
    <t>12976 Westheimer Rd.</t>
  </si>
  <si>
    <t>Deepak P. Sulakhe</t>
  </si>
  <si>
    <t>The application log is organized by region and subregion. Applicants selecting the At-Risk/USDA Set-Asides are listed first and are organized by self score rather than by region. Detailed information about each Application and  instructions regarding how to interpret the information presented here is included in previously posted logs on the Department's website.</t>
  </si>
  <si>
    <t>Total applications:</t>
  </si>
  <si>
    <t>Awarded</t>
  </si>
  <si>
    <r>
      <t xml:space="preserve">*For more information regarding force majeure awards, refer to 10 TAC </t>
    </r>
    <r>
      <rPr>
        <sz val="9"/>
        <color theme="1"/>
        <rFont val="Calibri"/>
        <family val="2"/>
      </rPr>
      <t>§11.6(5).</t>
    </r>
  </si>
  <si>
    <t>2400 Bryan</t>
  </si>
  <si>
    <t>2400 Bryan Street</t>
  </si>
  <si>
    <t>Dallas</t>
  </si>
  <si>
    <t>D. Scott Galbraith</t>
  </si>
  <si>
    <t>19701*</t>
  </si>
  <si>
    <t>Force Majeure Award-fka 18269</t>
  </si>
  <si>
    <t>Rehab</t>
  </si>
  <si>
    <t>Jackson Apartments</t>
  </si>
  <si>
    <t>The Vineyard on Lancaster</t>
  </si>
  <si>
    <t>1413 East Lancaster Avenue</t>
  </si>
  <si>
    <t>Supp Hsg</t>
  </si>
  <si>
    <t>Don Shisler</t>
  </si>
  <si>
    <t>19702*</t>
  </si>
  <si>
    <t>Force Majeure Award-fka 17028</t>
  </si>
  <si>
    <t>1916 Mistletoe Blvd</t>
  </si>
  <si>
    <t>Mistletoe Station</t>
  </si>
  <si>
    <t>19703*</t>
  </si>
  <si>
    <t>Force Majeure Award-fka 17259</t>
  </si>
  <si>
    <t>West</t>
  </si>
  <si>
    <t>Melodie Dr</t>
  </si>
  <si>
    <t>Golden Trails</t>
  </si>
  <si>
    <t>Force Majeure Award-fka 17290</t>
  </si>
  <si>
    <t>19704*</t>
  </si>
  <si>
    <t>19705*</t>
  </si>
  <si>
    <t>Legacy Trails of Decatur</t>
  </si>
  <si>
    <t>East of Buchanan on FM 51</t>
  </si>
  <si>
    <t>Decatur</t>
  </si>
  <si>
    <t>Wise</t>
  </si>
  <si>
    <t>Chaz Garrett</t>
  </si>
  <si>
    <t>Force Majeure Award-fka 17295</t>
  </si>
  <si>
    <t>Lindale</t>
  </si>
  <si>
    <t>15121 CR 467</t>
  </si>
  <si>
    <t>Legacy Trails of Lindale</t>
  </si>
  <si>
    <t>19706*</t>
  </si>
  <si>
    <t>Force Majeure Award-fka 17327</t>
  </si>
  <si>
    <t>Elderly Limitation</t>
  </si>
  <si>
    <t>Hudson (Lufkin)</t>
  </si>
  <si>
    <t>NEQ of Ted Trout Dr &amp; Bowers Lane</t>
  </si>
  <si>
    <t>Providence at Ted Trout Drive</t>
  </si>
  <si>
    <t>19707*</t>
  </si>
  <si>
    <t>Force Majeure Award-fka 17736</t>
  </si>
  <si>
    <t>Breck Kean</t>
  </si>
  <si>
    <t>Kendall</t>
  </si>
  <si>
    <t>Boerne</t>
  </si>
  <si>
    <t>Cascade Cavern Rd, E of Scenic Loop Rd</t>
  </si>
  <si>
    <t>Abbington Ranch</t>
  </si>
  <si>
    <t>Force Majeure Award-fka 17239</t>
  </si>
  <si>
    <t>19708*</t>
  </si>
  <si>
    <t>15928 Old Richmond Road</t>
  </si>
  <si>
    <t>The Terraces at Arboretum</t>
  </si>
  <si>
    <t>Force Majeure Award-fka 17700</t>
  </si>
  <si>
    <t>19709*</t>
  </si>
  <si>
    <t>Garland</t>
  </si>
  <si>
    <t>IH 30, E of Bass Pro Dr</t>
  </si>
  <si>
    <t>Lakeview Pointe Apartments</t>
  </si>
  <si>
    <t>Force Majeure Award-fka 18376</t>
  </si>
  <si>
    <t>19710*</t>
  </si>
  <si>
    <t>Award List</t>
  </si>
  <si>
    <t>Best Posible Score</t>
  </si>
  <si>
    <t>Amount Available to Allocate</t>
  </si>
  <si>
    <t>2019 Awards</t>
  </si>
  <si>
    <t>Force Majeure Awards</t>
  </si>
  <si>
    <t>Amount Remaining:</t>
  </si>
  <si>
    <t>Version Date:  January 2,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</si>
</sst>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_);\(&quot;$&quot;#,##0\)"/>
    <numFmt numFmtId="44" formatCode="_(&quot;$&quot;* #,##0.00_);_(&quot;$&quot;* \(#,##0.00\);_(&quot;$&quot;* &quot;-&quot;??_);_(@_)"/>
    <numFmt numFmtId="43" formatCode="_(* #,##0.00_);_(* \(#,##0.00\);_(* &quot;-&quot;??_);_(@_)"/>
    <numFmt numFmtId="164" formatCode="&quot;$&quot;#,##0"/>
    <numFmt numFmtId="165" formatCode="_(* #,##0_);_(* \(#,##0\);_(* &quot;-&quot;??_);_(@_)"/>
  </numFmts>
  <fonts count="21" x14ac:knownFonts="1">
    <font>
      <sz val="11"/>
      <color rgb="FF000000"/>
      <name val="Calibri"/>
    </font>
    <font>
      <sz val="11"/>
      <color rgb="FF000000"/>
      <name val="Calibri"/>
      <family val="2"/>
    </font>
    <font>
      <sz val="10"/>
      <color indexed="8"/>
      <name val="Arial"/>
      <family val="2"/>
    </font>
    <font>
      <b/>
      <sz val="10"/>
      <color indexed="8"/>
      <name val="Calibri"/>
      <family val="2"/>
      <scheme val="minor"/>
    </font>
    <font>
      <sz val="10"/>
      <color theme="1"/>
      <name val="Calibri"/>
      <family val="2"/>
      <scheme val="minor"/>
    </font>
    <font>
      <sz val="10"/>
      <color rgb="FF000000"/>
      <name val="Calibri"/>
      <family val="2"/>
    </font>
    <font>
      <sz val="10"/>
      <color indexed="8"/>
      <name val="Calibri"/>
      <family val="2"/>
      <scheme val="minor"/>
    </font>
    <font>
      <sz val="10"/>
      <color rgb="FF000000"/>
      <name val="Calibri"/>
      <family val="2"/>
      <scheme val="minor"/>
    </font>
    <font>
      <sz val="10"/>
      <name val="Calibri"/>
      <family val="2"/>
      <scheme val="minor"/>
    </font>
    <font>
      <b/>
      <sz val="10"/>
      <color rgb="FF000000"/>
      <name val="Calibri"/>
      <family val="2"/>
      <scheme val="minor"/>
    </font>
    <font>
      <b/>
      <sz val="10"/>
      <color rgb="FF000000"/>
      <name val="Calibri"/>
      <family val="2"/>
    </font>
    <font>
      <sz val="11"/>
      <color rgb="FF000000"/>
      <name val="Calibri"/>
      <family val="2"/>
      <scheme val="minor"/>
    </font>
    <font>
      <b/>
      <sz val="16"/>
      <color rgb="FF000000"/>
      <name val="Calibri"/>
      <family val="2"/>
      <scheme val="minor"/>
    </font>
    <font>
      <sz val="10"/>
      <color theme="1"/>
      <name val="Calibri"/>
      <family val="2"/>
    </font>
    <font>
      <b/>
      <sz val="10"/>
      <color theme="1"/>
      <name val="Calibri"/>
      <family val="2"/>
    </font>
    <font>
      <sz val="10"/>
      <color indexed="8"/>
      <name val="Calibri"/>
      <family val="2"/>
    </font>
    <font>
      <sz val="9"/>
      <color theme="1"/>
      <name val="Calibri"/>
      <family val="2"/>
      <scheme val="minor"/>
    </font>
    <font>
      <sz val="9"/>
      <color theme="1"/>
      <name val="Calibri"/>
      <family val="2"/>
    </font>
    <font>
      <sz val="8"/>
      <color rgb="FF000000"/>
      <name val="Calibri"/>
      <family val="2"/>
    </font>
    <font>
      <sz val="9"/>
      <color indexed="81"/>
      <name val="Tahoma"/>
      <family val="2"/>
    </font>
    <font>
      <b/>
      <sz val="9"/>
      <color indexed="81"/>
      <name val="Tahoma"/>
      <family val="2"/>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44" fontId="1" fillId="0" borderId="0" applyFont="0" applyFill="0" applyBorder="0" applyAlignment="0" applyProtection="0"/>
    <xf numFmtId="0" fontId="2" fillId="0" borderId="0"/>
    <xf numFmtId="43" fontId="1" fillId="0" borderId="0" applyFont="0" applyFill="0" applyBorder="0" applyAlignment="0" applyProtection="0"/>
  </cellStyleXfs>
  <cellXfs count="112">
    <xf numFmtId="0" fontId="0" fillId="0" borderId="0" xfId="0"/>
    <xf numFmtId="0" fontId="5" fillId="0" borderId="0" xfId="0" applyFont="1"/>
    <xf numFmtId="0" fontId="3" fillId="0" borderId="0" xfId="2" applyFont="1" applyFill="1" applyBorder="1" applyAlignment="1">
      <alignment horizontal="center" textRotation="90" wrapText="1"/>
    </xf>
    <xf numFmtId="0" fontId="3" fillId="0" borderId="0" xfId="2" applyFont="1" applyFill="1" applyBorder="1" applyAlignment="1">
      <alignment horizontal="center" wrapText="1"/>
    </xf>
    <xf numFmtId="0" fontId="3" fillId="0" borderId="0" xfId="2" applyFont="1" applyFill="1" applyBorder="1" applyAlignment="1">
      <alignment horizontal="left" wrapText="1"/>
    </xf>
    <xf numFmtId="0" fontId="3" fillId="0" borderId="0" xfId="2" applyNumberFormat="1" applyFont="1" applyFill="1" applyBorder="1" applyAlignment="1">
      <alignment horizontal="center" textRotation="90" wrapText="1"/>
    </xf>
    <xf numFmtId="0" fontId="5" fillId="0" borderId="0" xfId="0" applyFont="1" applyFill="1"/>
    <xf numFmtId="0" fontId="4" fillId="0" borderId="0" xfId="0" applyFont="1" applyFill="1" applyAlignment="1">
      <alignment wrapText="1"/>
    </xf>
    <xf numFmtId="5" fontId="3" fillId="0" borderId="0" xfId="1" applyNumberFormat="1" applyFont="1" applyFill="1" applyBorder="1" applyAlignment="1">
      <alignment horizontal="left" vertical="top" wrapText="1"/>
    </xf>
    <xf numFmtId="0" fontId="8" fillId="0" borderId="0" xfId="0" applyFont="1" applyFill="1" applyAlignment="1">
      <alignment horizontal="center"/>
    </xf>
    <xf numFmtId="0" fontId="3" fillId="0" borderId="0" xfId="2" applyFont="1" applyFill="1" applyBorder="1" applyAlignment="1">
      <alignment horizontal="center"/>
    </xf>
    <xf numFmtId="5" fontId="3" fillId="0" borderId="0" xfId="1" applyNumberFormat="1" applyFont="1" applyFill="1" applyBorder="1" applyAlignment="1">
      <alignment horizontal="left" vertical="top"/>
    </xf>
    <xf numFmtId="5" fontId="3" fillId="0" borderId="0" xfId="1" applyNumberFormat="1" applyFont="1" applyFill="1" applyBorder="1" applyAlignment="1">
      <alignment horizontal="left"/>
    </xf>
    <xf numFmtId="164" fontId="3" fillId="0" borderId="0" xfId="1" applyNumberFormat="1" applyFont="1" applyFill="1" applyBorder="1" applyAlignment="1">
      <alignment horizontal="center" wrapText="1"/>
    </xf>
    <xf numFmtId="0" fontId="6" fillId="0" borderId="0" xfId="2" applyFont="1" applyFill="1" applyBorder="1" applyAlignment="1">
      <alignment horizontal="left" vertical="top" wrapText="1"/>
    </xf>
    <xf numFmtId="0" fontId="10" fillId="0" borderId="0" xfId="0" applyFont="1" applyFill="1"/>
    <xf numFmtId="0" fontId="9" fillId="0" borderId="0" xfId="0" applyFont="1" applyFill="1"/>
    <xf numFmtId="0" fontId="3" fillId="0" borderId="0" xfId="2" applyFont="1" applyFill="1" applyBorder="1" applyAlignment="1">
      <alignment horizontal="left"/>
    </xf>
    <xf numFmtId="0" fontId="4" fillId="0" borderId="0" xfId="0" applyNumberFormat="1" applyFont="1" applyFill="1" applyAlignment="1">
      <alignment horizontal="left"/>
    </xf>
    <xf numFmtId="0" fontId="4" fillId="2" borderId="0" xfId="0" applyFont="1" applyFill="1"/>
    <xf numFmtId="0" fontId="4" fillId="2" borderId="0" xfId="0" applyNumberFormat="1" applyFont="1" applyFill="1" applyAlignment="1">
      <alignment horizontal="left"/>
    </xf>
    <xf numFmtId="0" fontId="4" fillId="0" borderId="0" xfId="0" applyFont="1" applyFill="1" applyAlignment="1">
      <alignment horizontal="center"/>
    </xf>
    <xf numFmtId="0" fontId="4" fillId="0" borderId="0" xfId="0" applyFont="1" applyFill="1"/>
    <xf numFmtId="0" fontId="4" fillId="0" borderId="0" xfId="0" applyFont="1" applyFill="1" applyAlignment="1"/>
    <xf numFmtId="164" fontId="4" fillId="0" borderId="0" xfId="0" applyNumberFormat="1" applyFont="1" applyFill="1"/>
    <xf numFmtId="0" fontId="5" fillId="0" borderId="0" xfId="0" applyFont="1" applyFill="1" applyAlignment="1">
      <alignment horizontal="right"/>
    </xf>
    <xf numFmtId="1" fontId="4" fillId="0" borderId="0" xfId="0" applyNumberFormat="1" applyFont="1" applyFill="1" applyAlignment="1">
      <alignment horizontal="left"/>
    </xf>
    <xf numFmtId="0" fontId="4" fillId="0" borderId="0" xfId="0" applyFont="1" applyFill="1" applyAlignment="1">
      <alignment horizontal="left"/>
    </xf>
    <xf numFmtId="0" fontId="5" fillId="0" borderId="0" xfId="0" applyFont="1" applyFill="1" applyAlignment="1"/>
    <xf numFmtId="0" fontId="5" fillId="0" borderId="0" xfId="0" applyFont="1" applyFill="1" applyAlignment="1">
      <alignment horizontal="center"/>
    </xf>
    <xf numFmtId="0" fontId="3" fillId="0" borderId="1" xfId="2" applyFont="1" applyFill="1" applyBorder="1" applyAlignment="1">
      <alignment horizontal="center" textRotation="90" wrapText="1"/>
    </xf>
    <xf numFmtId="0" fontId="3" fillId="0" borderId="2" xfId="2" applyFont="1" applyFill="1" applyBorder="1" applyAlignment="1">
      <alignment horizontal="center" wrapText="1"/>
    </xf>
    <xf numFmtId="0" fontId="3" fillId="0" borderId="3" xfId="2" applyFont="1" applyFill="1" applyBorder="1" applyAlignment="1">
      <alignment horizontal="center" wrapText="1"/>
    </xf>
    <xf numFmtId="0" fontId="3" fillId="0" borderId="3" xfId="2" applyFont="1" applyFill="1" applyBorder="1" applyAlignment="1">
      <alignment horizontal="center" textRotation="90" wrapText="1"/>
    </xf>
    <xf numFmtId="2" fontId="3" fillId="0" borderId="1" xfId="2" applyNumberFormat="1" applyFont="1" applyFill="1" applyBorder="1" applyAlignment="1">
      <alignment horizontal="center" wrapText="1"/>
    </xf>
    <xf numFmtId="0" fontId="6" fillId="0" borderId="0" xfId="2" applyFont="1" applyFill="1" applyBorder="1" applyAlignment="1">
      <alignment vertical="top" wrapText="1"/>
    </xf>
    <xf numFmtId="0" fontId="7" fillId="0" borderId="0" xfId="0" applyFont="1" applyFill="1"/>
    <xf numFmtId="0" fontId="7" fillId="0" borderId="0" xfId="0" applyFont="1" applyFill="1" applyAlignment="1">
      <alignment horizontal="center"/>
    </xf>
    <xf numFmtId="0" fontId="3" fillId="0" borderId="0" xfId="2" applyFont="1" applyFill="1" applyBorder="1" applyAlignment="1">
      <alignment horizontal="right" vertical="top"/>
    </xf>
    <xf numFmtId="164" fontId="9" fillId="0" borderId="0" xfId="1" applyNumberFormat="1" applyFont="1" applyFill="1"/>
    <xf numFmtId="164" fontId="9" fillId="0" borderId="0" xfId="1" applyNumberFormat="1" applyFont="1" applyFill="1" applyAlignment="1">
      <alignment horizontal="center"/>
    </xf>
    <xf numFmtId="0" fontId="7" fillId="0" borderId="0" xfId="0" applyFont="1" applyFill="1" applyAlignment="1"/>
    <xf numFmtId="0" fontId="3" fillId="0" borderId="0" xfId="2" applyFont="1" applyFill="1" applyBorder="1" applyAlignment="1">
      <alignment vertical="top" wrapText="1"/>
    </xf>
    <xf numFmtId="164" fontId="7" fillId="0" borderId="0" xfId="1" applyNumberFormat="1" applyFont="1" applyFill="1"/>
    <xf numFmtId="164" fontId="7" fillId="0" borderId="0" xfId="1" applyNumberFormat="1" applyFont="1" applyFill="1" applyAlignment="1">
      <alignment horizontal="center"/>
    </xf>
    <xf numFmtId="164" fontId="5" fillId="0" borderId="0" xfId="1" applyNumberFormat="1" applyFont="1" applyFill="1"/>
    <xf numFmtId="164" fontId="5" fillId="0" borderId="0" xfId="1" applyNumberFormat="1" applyFont="1" applyFill="1" applyAlignment="1">
      <alignment horizontal="center"/>
    </xf>
    <xf numFmtId="0" fontId="9" fillId="0" borderId="0" xfId="0" applyNumberFormat="1" applyFont="1" applyFill="1"/>
    <xf numFmtId="0" fontId="6" fillId="0" borderId="0" xfId="2" applyFont="1" applyFill="1" applyBorder="1" applyAlignment="1">
      <alignment wrapText="1"/>
    </xf>
    <xf numFmtId="0" fontId="9" fillId="0" borderId="0" xfId="0" applyFont="1" applyFill="1" applyBorder="1"/>
    <xf numFmtId="0" fontId="9" fillId="0" borderId="0" xfId="0" applyNumberFormat="1" applyFont="1" applyFill="1" applyAlignment="1"/>
    <xf numFmtId="164" fontId="9" fillId="0" borderId="0" xfId="1" applyNumberFormat="1" applyFont="1" applyFill="1" applyAlignment="1"/>
    <xf numFmtId="5" fontId="10" fillId="0" borderId="0" xfId="0" applyNumberFormat="1" applyFont="1" applyFill="1" applyAlignment="1">
      <alignment horizontal="left"/>
    </xf>
    <xf numFmtId="164" fontId="4" fillId="2" borderId="0" xfId="0" applyNumberFormat="1" applyFont="1" applyFill="1"/>
    <xf numFmtId="0" fontId="4" fillId="2" borderId="0" xfId="0" applyFont="1" applyFill="1" applyAlignment="1">
      <alignment horizontal="center"/>
    </xf>
    <xf numFmtId="0" fontId="4" fillId="0" borderId="0" xfId="0" applyFont="1" applyFill="1" applyAlignment="1">
      <alignment horizontal="center"/>
    </xf>
    <xf numFmtId="0" fontId="7" fillId="0" borderId="0" xfId="0" applyFont="1" applyAlignment="1">
      <alignment horizontal="left"/>
    </xf>
    <xf numFmtId="0" fontId="7" fillId="0" borderId="0" xfId="0" applyFont="1"/>
    <xf numFmtId="0" fontId="7" fillId="0" borderId="0" xfId="0" applyFont="1" applyAlignment="1">
      <alignment horizontal="center"/>
    </xf>
    <xf numFmtId="165" fontId="7" fillId="0" borderId="0" xfId="3" applyNumberFormat="1" applyFont="1" applyAlignment="1"/>
    <xf numFmtId="165" fontId="7" fillId="0" borderId="0" xfId="3" applyNumberFormat="1" applyFont="1" applyAlignment="1">
      <alignment horizontal="center"/>
    </xf>
    <xf numFmtId="164" fontId="7" fillId="0" borderId="0" xfId="0" applyNumberFormat="1" applyFont="1" applyAlignment="1"/>
    <xf numFmtId="0" fontId="7" fillId="0" borderId="0" xfId="0" applyFont="1" applyAlignment="1"/>
    <xf numFmtId="0" fontId="11" fillId="0" borderId="0" xfId="0" applyFont="1"/>
    <xf numFmtId="0" fontId="12" fillId="0" borderId="0" xfId="0" applyFont="1"/>
    <xf numFmtId="0" fontId="11" fillId="0" borderId="0" xfId="0" applyFont="1" applyAlignment="1">
      <alignment horizontal="center"/>
    </xf>
    <xf numFmtId="0" fontId="12" fillId="0" borderId="0" xfId="0" applyFont="1" applyAlignment="1">
      <alignment horizontal="left"/>
    </xf>
    <xf numFmtId="0" fontId="12" fillId="0" borderId="0" xfId="0" applyFont="1" applyAlignment="1">
      <alignment vertical="center"/>
    </xf>
    <xf numFmtId="0" fontId="9" fillId="0" borderId="0" xfId="0" applyFont="1"/>
    <xf numFmtId="165" fontId="7" fillId="0" borderId="0" xfId="3" applyNumberFormat="1" applyFont="1"/>
    <xf numFmtId="0" fontId="1" fillId="0" borderId="0" xfId="0" applyFont="1"/>
    <xf numFmtId="0" fontId="13" fillId="0" borderId="0" xfId="0" applyFont="1" applyFill="1" applyBorder="1" applyAlignment="1">
      <alignment horizontal="justify" vertical="center" wrapText="1"/>
    </xf>
    <xf numFmtId="164" fontId="3" fillId="0" borderId="4" xfId="1" applyNumberFormat="1" applyFont="1" applyFill="1" applyBorder="1" applyAlignment="1">
      <alignment horizontal="center" wrapText="1"/>
    </xf>
    <xf numFmtId="164" fontId="3" fillId="0" borderId="1" xfId="1" applyNumberFormat="1" applyFont="1" applyFill="1" applyBorder="1" applyAlignment="1">
      <alignment horizontal="center" textRotation="90" wrapText="1"/>
    </xf>
    <xf numFmtId="0" fontId="10" fillId="0" borderId="0" xfId="0" applyFont="1" applyFill="1" applyAlignment="1">
      <alignment horizontal="center"/>
    </xf>
    <xf numFmtId="164" fontId="10" fillId="0" borderId="0" xfId="1" applyNumberFormat="1" applyFont="1" applyAlignment="1"/>
    <xf numFmtId="0" fontId="5" fillId="0" borderId="0" xfId="0" applyFont="1" applyFill="1" applyAlignment="1">
      <alignment horizontal="center"/>
    </xf>
    <xf numFmtId="0" fontId="3" fillId="0" borderId="1" xfId="2" applyNumberFormat="1" applyFont="1" applyFill="1" applyBorder="1" applyAlignment="1">
      <alignment horizontal="center" wrapText="1"/>
    </xf>
    <xf numFmtId="164" fontId="5" fillId="0" borderId="0" xfId="0" applyNumberFormat="1" applyFont="1" applyBorder="1"/>
    <xf numFmtId="0" fontId="4" fillId="0" borderId="0" xfId="0" applyFont="1" applyFill="1" applyBorder="1" applyAlignment="1">
      <alignment horizontal="left"/>
    </xf>
    <xf numFmtId="0" fontId="4" fillId="0" borderId="0" xfId="0" applyFont="1" applyBorder="1"/>
    <xf numFmtId="0" fontId="4" fillId="0" borderId="0" xfId="0" applyFont="1" applyBorder="1" applyAlignment="1">
      <alignment horizontal="center"/>
    </xf>
    <xf numFmtId="164" fontId="4" fillId="0" borderId="0" xfId="3" applyNumberFormat="1" applyFont="1" applyBorder="1"/>
    <xf numFmtId="0" fontId="11" fillId="0" borderId="0" xfId="0" applyFont="1" applyBorder="1" applyAlignment="1">
      <alignment horizontal="center"/>
    </xf>
    <xf numFmtId="0" fontId="4" fillId="0" borderId="0" xfId="0" applyFont="1" applyBorder="1" applyAlignment="1">
      <alignment horizontal="right"/>
    </xf>
    <xf numFmtId="5" fontId="5" fillId="0" borderId="0" xfId="0" applyNumberFormat="1" applyFont="1" applyFill="1"/>
    <xf numFmtId="164" fontId="5" fillId="0" borderId="0" xfId="0" applyNumberFormat="1" applyFont="1" applyFill="1"/>
    <xf numFmtId="0" fontId="14" fillId="0" borderId="0" xfId="0" applyFont="1" applyFill="1" applyBorder="1" applyAlignment="1">
      <alignment vertical="center" wrapText="1"/>
    </xf>
    <xf numFmtId="0" fontId="10" fillId="0" borderId="0" xfId="0" applyFont="1" applyFill="1" applyAlignment="1"/>
    <xf numFmtId="0" fontId="18" fillId="0" borderId="0" xfId="0" applyFont="1" applyFill="1"/>
    <xf numFmtId="0" fontId="10" fillId="0" borderId="0" xfId="0" applyFont="1" applyFill="1" applyAlignment="1">
      <alignment horizontal="right"/>
    </xf>
    <xf numFmtId="0" fontId="5" fillId="0" borderId="0" xfId="0" applyFont="1" applyFill="1" applyAlignment="1">
      <alignment horizontal="center"/>
    </xf>
    <xf numFmtId="5" fontId="10" fillId="0" borderId="0" xfId="0" applyNumberFormat="1" applyFont="1" applyFill="1" applyAlignment="1">
      <alignment horizontal="left"/>
    </xf>
    <xf numFmtId="0" fontId="7" fillId="0" borderId="0" xfId="0" applyFont="1" applyFill="1" applyBorder="1" applyAlignment="1">
      <alignment horizontal="center"/>
    </xf>
    <xf numFmtId="0" fontId="15" fillId="0" borderId="0" xfId="0" applyFont="1" applyFill="1" applyAlignment="1"/>
    <xf numFmtId="0" fontId="15" fillId="0" borderId="0" xfId="0" applyFont="1" applyFill="1" applyAlignment="1">
      <alignment horizontal="center"/>
    </xf>
    <xf numFmtId="0" fontId="5" fillId="0" borderId="0" xfId="0" applyFont="1" applyAlignment="1">
      <alignment horizontal="center"/>
    </xf>
    <xf numFmtId="0" fontId="15" fillId="0" borderId="0" xfId="0" applyFont="1" applyFill="1" applyAlignment="1">
      <alignment horizontal="left"/>
    </xf>
    <xf numFmtId="0" fontId="15" fillId="0" borderId="0" xfId="0" applyFont="1" applyFill="1" applyAlignment="1">
      <alignment horizontal="right"/>
    </xf>
    <xf numFmtId="164" fontId="15" fillId="0" borderId="0" xfId="1" applyNumberFormat="1" applyFont="1" applyFill="1" applyAlignment="1"/>
    <xf numFmtId="164" fontId="15" fillId="0" borderId="0" xfId="3" applyNumberFormat="1" applyFont="1" applyFill="1" applyAlignment="1"/>
    <xf numFmtId="0" fontId="1" fillId="0" borderId="0" xfId="0" applyFont="1" applyAlignment="1">
      <alignment horizontal="center"/>
    </xf>
    <xf numFmtId="0" fontId="0" fillId="0" borderId="0" xfId="0" applyAlignment="1">
      <alignment horizontal="center"/>
    </xf>
    <xf numFmtId="5" fontId="10" fillId="0" borderId="0" xfId="0" applyNumberFormat="1" applyFont="1" applyFill="1" applyAlignment="1">
      <alignment horizontal="center"/>
    </xf>
    <xf numFmtId="0" fontId="10" fillId="0" borderId="0" xfId="0" applyFont="1" applyFill="1" applyAlignment="1">
      <alignment horizontal="left" vertical="top"/>
    </xf>
    <xf numFmtId="164" fontId="10" fillId="0" borderId="0" xfId="1" applyNumberFormat="1" applyFont="1" applyAlignment="1">
      <alignment horizontal="left"/>
    </xf>
    <xf numFmtId="0" fontId="10" fillId="0" borderId="0" xfId="0" applyFont="1" applyFill="1" applyAlignment="1">
      <alignment horizontal="right"/>
    </xf>
    <xf numFmtId="0" fontId="13" fillId="3" borderId="0" xfId="0" applyFont="1" applyFill="1" applyBorder="1" applyAlignment="1">
      <alignment horizontal="left" vertical="center" wrapText="1"/>
    </xf>
    <xf numFmtId="0" fontId="14" fillId="0" borderId="0" xfId="0" applyFont="1" applyFill="1" applyBorder="1" applyAlignment="1"/>
    <xf numFmtId="0" fontId="16" fillId="0" borderId="6"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0" fillId="0" borderId="0" xfId="0" applyFont="1" applyFill="1" applyAlignment="1">
      <alignment horizontal="center"/>
    </xf>
  </cellXfs>
  <cellStyles count="4">
    <cellStyle name="Comma" xfId="3" builtinId="3"/>
    <cellStyle name="Currency" xfId="1" builtinId="4"/>
    <cellStyle name="Normal" xfId="0" builtinId="0"/>
    <cellStyle name="Normal_Sheet1" xfId="2"/>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421005</xdr:colOff>
      <xdr:row>1</xdr:row>
      <xdr:rowOff>9525</xdr:rowOff>
    </xdr:from>
    <xdr:to>
      <xdr:col>1</xdr:col>
      <xdr:colOff>1362075</xdr:colOff>
      <xdr:row>4</xdr:row>
      <xdr:rowOff>32149</xdr:rowOff>
    </xdr:to>
    <xdr:pic>
      <xdr:nvPicPr>
        <xdr:cNvPr id="2" name="Picture 1" descr="TDHCA logo.jpg"/>
        <xdr:cNvPicPr>
          <a:picLocks noChangeAspect="1"/>
        </xdr:cNvPicPr>
      </xdr:nvPicPr>
      <xdr:blipFill>
        <a:blip xmlns:r="http://schemas.openxmlformats.org/officeDocument/2006/relationships" r:embed="rId1" cstate="print"/>
        <a:stretch>
          <a:fillRect/>
        </a:stretch>
      </xdr:blipFill>
      <xdr:spPr>
        <a:xfrm>
          <a:off x="935355" y="190500"/>
          <a:ext cx="941070" cy="83224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W195"/>
  <sheetViews>
    <sheetView tabSelected="1" view="pageBreakPreview" zoomScale="80" zoomScaleNormal="60" zoomScaleSheetLayoutView="80" workbookViewId="0">
      <selection activeCell="A9" sqref="A9:B9"/>
    </sheetView>
  </sheetViews>
  <sheetFormatPr defaultColWidth="9.109375" defaultRowHeight="13.8" x14ac:dyDescent="0.3"/>
  <cols>
    <col min="1" max="1" width="7.44140625" style="6" customWidth="1"/>
    <col min="2" max="2" width="24.6640625" style="6" customWidth="1"/>
    <col min="3" max="3" width="18.5546875" style="6" customWidth="1"/>
    <col min="4" max="4" width="11.5546875" style="6" customWidth="1"/>
    <col min="5" max="5" width="7.6640625" style="6" customWidth="1"/>
    <col min="6" max="6" width="11.21875" style="6" customWidth="1"/>
    <col min="7" max="7" width="3.44140625" style="29" customWidth="1"/>
    <col min="8" max="8" width="5.88671875" style="6" customWidth="1"/>
    <col min="9" max="11" width="3.109375" style="29" customWidth="1"/>
    <col min="12" max="12" width="6.88671875" style="6" customWidth="1"/>
    <col min="13" max="13" width="5.5546875" style="6" customWidth="1"/>
    <col min="14" max="14" width="3.6640625" style="6" customWidth="1"/>
    <col min="15" max="15" width="4.5546875" style="6" customWidth="1"/>
    <col min="16" max="16" width="7" style="6" customWidth="1"/>
    <col min="17" max="17" width="13.5546875" style="45" customWidth="1"/>
    <col min="18" max="19" width="2.44140625" style="46" customWidth="1"/>
    <col min="20" max="20" width="14.44140625" style="6" customWidth="1"/>
    <col min="21" max="21" width="12.44140625" style="6" customWidth="1"/>
    <col min="22" max="22" width="25.77734375" style="91" customWidth="1"/>
    <col min="23" max="23" width="7.5546875" style="6" customWidth="1"/>
    <col min="24" max="16384" width="9.109375" style="6"/>
  </cols>
  <sheetData>
    <row r="1" spans="1:94" s="57" customFormat="1" ht="7.8" customHeight="1" x14ac:dyDescent="0.3">
      <c r="A1" s="56"/>
      <c r="E1" s="58"/>
      <c r="G1" s="58"/>
      <c r="I1" s="58"/>
      <c r="J1" s="58"/>
      <c r="K1" s="58"/>
      <c r="Q1" s="59"/>
      <c r="R1" s="60"/>
      <c r="S1" s="59"/>
      <c r="T1" s="61"/>
      <c r="U1" s="62"/>
      <c r="V1" s="58"/>
      <c r="W1" s="58"/>
      <c r="X1" s="58"/>
      <c r="Y1" s="58"/>
      <c r="Z1" s="58"/>
      <c r="AA1" s="58"/>
      <c r="AB1" s="63"/>
      <c r="AC1" s="63"/>
      <c r="AD1" s="63"/>
      <c r="AI1" s="36"/>
      <c r="AJ1" s="36"/>
    </row>
    <row r="2" spans="1:94" s="57" customFormat="1" ht="21" customHeight="1" x14ac:dyDescent="0.4">
      <c r="A2" s="56"/>
      <c r="C2" s="64" t="s">
        <v>16</v>
      </c>
      <c r="E2" s="58"/>
      <c r="G2" s="58"/>
      <c r="I2" s="58"/>
      <c r="J2" s="58"/>
      <c r="K2" s="58"/>
      <c r="Q2" s="63"/>
      <c r="R2" s="63"/>
      <c r="S2" s="63"/>
      <c r="T2" s="63"/>
      <c r="U2" s="63"/>
      <c r="V2" s="65"/>
      <c r="W2" s="65"/>
      <c r="X2" s="65"/>
      <c r="Y2" s="65"/>
      <c r="Z2" s="65"/>
      <c r="AA2" s="58"/>
      <c r="AB2" s="63"/>
      <c r="AC2" s="63"/>
      <c r="AD2" s="63"/>
      <c r="AI2" s="36"/>
      <c r="AJ2" s="36"/>
    </row>
    <row r="3" spans="1:94" s="57" customFormat="1" ht="20.25" customHeight="1" x14ac:dyDescent="0.4">
      <c r="A3" s="56"/>
      <c r="C3" s="66" t="s">
        <v>46</v>
      </c>
      <c r="E3" s="58"/>
      <c r="G3" s="58"/>
      <c r="I3" s="58"/>
      <c r="J3" s="58"/>
      <c r="K3" s="58"/>
      <c r="Q3" s="63"/>
      <c r="R3" s="63"/>
      <c r="S3" s="63"/>
      <c r="T3" s="63"/>
      <c r="U3" s="63"/>
      <c r="V3" s="65"/>
      <c r="W3" s="65"/>
      <c r="X3" s="65"/>
      <c r="Y3" s="65"/>
      <c r="Z3" s="65"/>
      <c r="AA3" s="58"/>
      <c r="AB3" s="63"/>
      <c r="AC3" s="63"/>
      <c r="AD3" s="63"/>
      <c r="AE3" s="63"/>
      <c r="AF3" s="63"/>
      <c r="AG3" s="63"/>
      <c r="AH3" s="63"/>
      <c r="AI3" s="63"/>
      <c r="AJ3" s="63"/>
      <c r="AK3" s="63"/>
      <c r="AL3" s="63"/>
    </row>
    <row r="4" spans="1:94" s="57" customFormat="1" ht="23.4" customHeight="1" x14ac:dyDescent="0.3">
      <c r="A4" s="56"/>
      <c r="C4" s="67" t="s">
        <v>401</v>
      </c>
      <c r="E4" s="58"/>
      <c r="G4" s="58"/>
      <c r="I4" s="58"/>
      <c r="J4" s="58"/>
      <c r="K4" s="58"/>
      <c r="Q4" s="63"/>
      <c r="R4" s="63"/>
      <c r="S4" s="63"/>
      <c r="T4" s="63"/>
      <c r="U4" s="63"/>
      <c r="V4" s="65"/>
      <c r="W4" s="65"/>
      <c r="X4" s="65"/>
      <c r="Y4" s="65"/>
      <c r="Z4" s="65"/>
      <c r="AA4" s="58"/>
      <c r="AB4" s="63"/>
      <c r="AC4" s="63"/>
      <c r="AD4" s="63"/>
      <c r="AE4" s="63"/>
      <c r="AF4" s="63"/>
      <c r="AG4" s="63"/>
      <c r="AH4" s="63"/>
      <c r="AI4" s="63"/>
      <c r="AJ4" s="63"/>
      <c r="AK4" s="63"/>
      <c r="AL4" s="63"/>
    </row>
    <row r="5" spans="1:94" s="57" customFormat="1" ht="4.5" customHeight="1" x14ac:dyDescent="0.3">
      <c r="A5" s="56"/>
      <c r="C5" s="68"/>
      <c r="E5" s="58"/>
      <c r="G5" s="58"/>
      <c r="I5" s="58"/>
      <c r="J5" s="58"/>
      <c r="K5" s="58"/>
      <c r="Q5" s="69"/>
      <c r="R5" s="60"/>
      <c r="S5" s="69"/>
      <c r="T5" s="63"/>
      <c r="U5" s="63"/>
      <c r="V5" s="65"/>
      <c r="W5" s="65"/>
      <c r="X5" s="65"/>
      <c r="Y5" s="65"/>
      <c r="Z5" s="65"/>
      <c r="AA5" s="65"/>
      <c r="AB5" s="63"/>
      <c r="AC5" s="63"/>
      <c r="AD5" s="63"/>
      <c r="AE5" s="63"/>
      <c r="AF5" s="63"/>
      <c r="AG5" s="63"/>
      <c r="AH5" s="63"/>
      <c r="AI5" s="63"/>
      <c r="AJ5" s="63"/>
      <c r="AK5" s="63"/>
      <c r="AL5" s="63"/>
      <c r="AM5" s="63"/>
    </row>
    <row r="6" spans="1:94" s="1" customFormat="1" ht="13.8" customHeight="1" x14ac:dyDescent="0.3">
      <c r="A6" s="107" t="s">
        <v>340</v>
      </c>
      <c r="B6" s="107"/>
      <c r="C6" s="107"/>
      <c r="D6" s="107"/>
      <c r="E6" s="107"/>
      <c r="F6" s="107"/>
      <c r="G6" s="107"/>
      <c r="H6" s="107"/>
      <c r="I6" s="107"/>
      <c r="J6" s="107"/>
      <c r="K6" s="107"/>
      <c r="L6"/>
      <c r="M6"/>
      <c r="N6"/>
      <c r="O6"/>
      <c r="P6"/>
      <c r="Q6"/>
      <c r="R6" s="70"/>
      <c r="S6" s="70"/>
      <c r="V6" s="101"/>
      <c r="W6" s="70"/>
      <c r="X6" s="70"/>
      <c r="Y6" s="70"/>
      <c r="Z6" s="70"/>
      <c r="AA6" s="70"/>
      <c r="AB6" s="70"/>
      <c r="AC6" s="70"/>
      <c r="AD6" s="70"/>
    </row>
    <row r="7" spans="1:94" s="1" customFormat="1" ht="15" customHeight="1" x14ac:dyDescent="0.3">
      <c r="A7" s="107"/>
      <c r="B7" s="107"/>
      <c r="C7" s="107"/>
      <c r="D7" s="107"/>
      <c r="E7" s="107"/>
      <c r="F7" s="107"/>
      <c r="G7" s="107"/>
      <c r="H7" s="107"/>
      <c r="I7" s="107"/>
      <c r="J7" s="107"/>
      <c r="K7" s="107"/>
      <c r="L7"/>
      <c r="M7"/>
      <c r="N7"/>
      <c r="O7"/>
      <c r="P7"/>
      <c r="Q7"/>
      <c r="R7" s="70"/>
      <c r="S7" s="70"/>
      <c r="V7" s="96"/>
      <c r="W7" s="70"/>
      <c r="X7" s="70"/>
      <c r="Y7" s="70"/>
      <c r="Z7" s="70"/>
      <c r="AA7" s="70"/>
      <c r="AB7" s="70"/>
      <c r="AC7" s="70"/>
      <c r="AD7" s="70"/>
    </row>
    <row r="8" spans="1:94" s="1" customFormat="1" ht="15" customHeight="1" x14ac:dyDescent="0.3">
      <c r="A8" s="107"/>
      <c r="B8" s="107"/>
      <c r="C8" s="107"/>
      <c r="D8" s="107"/>
      <c r="E8" s="107"/>
      <c r="F8" s="107"/>
      <c r="G8" s="107"/>
      <c r="H8" s="107"/>
      <c r="I8" s="107"/>
      <c r="J8" s="107"/>
      <c r="K8" s="107"/>
      <c r="L8"/>
      <c r="M8"/>
      <c r="N8"/>
      <c r="O8"/>
      <c r="P8"/>
      <c r="Q8"/>
      <c r="R8" s="70"/>
      <c r="S8" s="70"/>
      <c r="T8"/>
      <c r="U8"/>
      <c r="V8" s="102"/>
      <c r="W8" s="70"/>
      <c r="X8" s="70"/>
      <c r="Y8" s="70"/>
      <c r="Z8" s="70"/>
      <c r="AA8" s="70"/>
      <c r="AB8" s="70"/>
      <c r="AC8" s="70"/>
      <c r="AD8" s="70"/>
    </row>
    <row r="9" spans="1:94" ht="16.5" customHeight="1" x14ac:dyDescent="0.3">
      <c r="A9" s="108" t="s">
        <v>407</v>
      </c>
      <c r="B9" s="108"/>
      <c r="C9" s="71"/>
      <c r="D9" s="71"/>
      <c r="E9" s="87"/>
      <c r="F9" s="87"/>
      <c r="G9" s="87"/>
      <c r="H9" s="87"/>
      <c r="I9"/>
      <c r="J9"/>
      <c r="K9"/>
      <c r="L9"/>
      <c r="M9"/>
      <c r="N9"/>
      <c r="O9"/>
      <c r="P9"/>
      <c r="Q9"/>
      <c r="R9"/>
      <c r="S9"/>
      <c r="W9"/>
      <c r="X9"/>
      <c r="Y9"/>
      <c r="Z9"/>
    </row>
    <row r="10" spans="1:94" ht="16.5" customHeight="1" x14ac:dyDescent="0.3">
      <c r="A10" s="109" t="s">
        <v>343</v>
      </c>
      <c r="B10" s="109"/>
      <c r="C10" s="109"/>
      <c r="D10" s="109"/>
      <c r="E10" s="109"/>
      <c r="F10" s="110"/>
      <c r="G10"/>
      <c r="H10"/>
      <c r="I10"/>
      <c r="J10"/>
      <c r="K10"/>
      <c r="L10"/>
      <c r="M10"/>
      <c r="N10"/>
      <c r="O10"/>
      <c r="P10"/>
      <c r="Q10"/>
      <c r="R10"/>
      <c r="S10"/>
      <c r="T10"/>
      <c r="U10"/>
      <c r="V10" s="102"/>
    </row>
    <row r="11" spans="1:94" s="7" customFormat="1" ht="79.2" customHeight="1" x14ac:dyDescent="0.3">
      <c r="A11" s="30" t="s">
        <v>0</v>
      </c>
      <c r="B11" s="31" t="s">
        <v>2</v>
      </c>
      <c r="C11" s="32" t="s">
        <v>10</v>
      </c>
      <c r="D11" s="32" t="s">
        <v>1</v>
      </c>
      <c r="E11" s="32" t="s">
        <v>11</v>
      </c>
      <c r="F11" s="32" t="s">
        <v>3</v>
      </c>
      <c r="G11" s="33" t="s">
        <v>4</v>
      </c>
      <c r="H11" s="33" t="s">
        <v>12</v>
      </c>
      <c r="I11" s="33" t="s">
        <v>9</v>
      </c>
      <c r="J11" s="33" t="s">
        <v>8</v>
      </c>
      <c r="K11" s="33" t="s">
        <v>7</v>
      </c>
      <c r="L11" s="33" t="s">
        <v>19</v>
      </c>
      <c r="M11" s="33" t="s">
        <v>13</v>
      </c>
      <c r="N11" s="33" t="s">
        <v>14</v>
      </c>
      <c r="O11" s="33" t="s">
        <v>5</v>
      </c>
      <c r="P11" s="33" t="s">
        <v>193</v>
      </c>
      <c r="Q11" s="72" t="s">
        <v>6</v>
      </c>
      <c r="R11" s="30" t="s">
        <v>234</v>
      </c>
      <c r="S11" s="73" t="s">
        <v>235</v>
      </c>
      <c r="T11" s="31" t="s">
        <v>205</v>
      </c>
      <c r="U11" s="34" t="s">
        <v>15</v>
      </c>
      <c r="V11" s="77" t="s">
        <v>402</v>
      </c>
      <c r="W11"/>
      <c r="X11"/>
      <c r="Y11"/>
      <c r="Z11"/>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row>
    <row r="12" spans="1:94" s="7" customFormat="1" ht="12.75" customHeight="1" x14ac:dyDescent="0.3">
      <c r="A12" s="17" t="s">
        <v>17</v>
      </c>
      <c r="B12" s="3"/>
      <c r="C12" s="10"/>
      <c r="D12" s="3"/>
      <c r="E12" s="3"/>
      <c r="F12" s="4"/>
      <c r="G12" s="2"/>
      <c r="H12" s="2"/>
      <c r="I12" s="2"/>
      <c r="J12" s="2"/>
      <c r="K12" s="2"/>
      <c r="L12" s="2"/>
      <c r="M12" s="2"/>
      <c r="N12" s="2"/>
      <c r="O12" s="2"/>
      <c r="P12" s="2"/>
      <c r="Q12" s="13"/>
      <c r="R12" s="13"/>
      <c r="S12" s="13"/>
      <c r="T12" s="3"/>
      <c r="U12" s="5"/>
      <c r="V12" s="91"/>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row>
    <row r="13" spans="1:94" s="22" customFormat="1" x14ac:dyDescent="0.3">
      <c r="A13" s="18">
        <v>19204</v>
      </c>
      <c r="B13" s="22" t="s">
        <v>66</v>
      </c>
      <c r="C13" s="22" t="s">
        <v>220</v>
      </c>
      <c r="D13" s="23" t="s">
        <v>67</v>
      </c>
      <c r="E13" s="21">
        <v>78390</v>
      </c>
      <c r="F13" s="22" t="s">
        <v>68</v>
      </c>
      <c r="G13" s="21">
        <v>10</v>
      </c>
      <c r="H13" s="22" t="s">
        <v>49</v>
      </c>
      <c r="I13" s="21" t="s">
        <v>50</v>
      </c>
      <c r="J13" s="21"/>
      <c r="K13" s="21"/>
      <c r="L13" s="22" t="s">
        <v>191</v>
      </c>
      <c r="M13" s="22">
        <v>72</v>
      </c>
      <c r="N13" s="22">
        <v>0</v>
      </c>
      <c r="O13" s="22">
        <v>72</v>
      </c>
      <c r="P13" s="22" t="s">
        <v>54</v>
      </c>
      <c r="Q13" s="24">
        <v>1090000</v>
      </c>
      <c r="R13" s="21"/>
      <c r="S13" s="21"/>
      <c r="T13" s="22" t="s">
        <v>221</v>
      </c>
      <c r="U13" s="22">
        <v>48409010800</v>
      </c>
      <c r="V13" s="55">
        <v>161</v>
      </c>
    </row>
    <row r="14" spans="1:94" s="22" customFormat="1" x14ac:dyDescent="0.3">
      <c r="A14" s="18">
        <v>19077</v>
      </c>
      <c r="B14" s="22" t="s">
        <v>222</v>
      </c>
      <c r="C14" s="22" t="s">
        <v>223</v>
      </c>
      <c r="D14" s="23" t="s">
        <v>59</v>
      </c>
      <c r="E14" s="21">
        <v>77087</v>
      </c>
      <c r="F14" s="22" t="s">
        <v>60</v>
      </c>
      <c r="G14" s="21">
        <v>6</v>
      </c>
      <c r="H14" s="22" t="s">
        <v>58</v>
      </c>
      <c r="I14" s="21" t="s">
        <v>50</v>
      </c>
      <c r="J14" s="21"/>
      <c r="K14" s="21" t="s">
        <v>50</v>
      </c>
      <c r="L14" s="22" t="s">
        <v>350</v>
      </c>
      <c r="M14" s="22">
        <v>200</v>
      </c>
      <c r="N14" s="22">
        <v>0</v>
      </c>
      <c r="O14" s="22">
        <v>200</v>
      </c>
      <c r="P14" s="22" t="s">
        <v>51</v>
      </c>
      <c r="Q14" s="24">
        <v>1941000</v>
      </c>
      <c r="R14" s="21"/>
      <c r="S14" s="21" t="s">
        <v>50</v>
      </c>
      <c r="T14" s="22" t="s">
        <v>224</v>
      </c>
      <c r="U14" s="22">
        <v>48201332600</v>
      </c>
      <c r="V14" s="55">
        <v>158</v>
      </c>
    </row>
    <row r="15" spans="1:94" s="22" customFormat="1" x14ac:dyDescent="0.3">
      <c r="A15" s="18">
        <v>19024</v>
      </c>
      <c r="B15" s="22" t="s">
        <v>47</v>
      </c>
      <c r="C15" s="22" t="s">
        <v>227</v>
      </c>
      <c r="D15" s="23" t="s">
        <v>48</v>
      </c>
      <c r="E15" s="21">
        <v>77488</v>
      </c>
      <c r="F15" s="22" t="s">
        <v>48</v>
      </c>
      <c r="G15" s="21">
        <v>3</v>
      </c>
      <c r="H15" s="22" t="s">
        <v>49</v>
      </c>
      <c r="I15" s="21" t="s">
        <v>50</v>
      </c>
      <c r="J15" s="21"/>
      <c r="K15" s="21"/>
      <c r="L15" s="22" t="s">
        <v>191</v>
      </c>
      <c r="M15" s="22">
        <v>39</v>
      </c>
      <c r="N15" s="22">
        <v>1</v>
      </c>
      <c r="O15" s="22">
        <v>40</v>
      </c>
      <c r="P15" s="22" t="s">
        <v>51</v>
      </c>
      <c r="Q15" s="24">
        <v>409738</v>
      </c>
      <c r="R15" s="21"/>
      <c r="S15" s="21"/>
      <c r="T15" s="22" t="s">
        <v>211</v>
      </c>
      <c r="U15" s="22">
        <v>48481740500</v>
      </c>
      <c r="V15" s="55">
        <v>156</v>
      </c>
    </row>
    <row r="16" spans="1:94" s="22" customFormat="1" x14ac:dyDescent="0.3">
      <c r="A16" s="18">
        <v>19051</v>
      </c>
      <c r="B16" s="22" t="s">
        <v>55</v>
      </c>
      <c r="C16" s="22" t="s">
        <v>230</v>
      </c>
      <c r="D16" s="23" t="s">
        <v>56</v>
      </c>
      <c r="E16" s="21">
        <v>78405</v>
      </c>
      <c r="F16" s="22" t="s">
        <v>57</v>
      </c>
      <c r="G16" s="21">
        <v>10</v>
      </c>
      <c r="H16" s="22" t="s">
        <v>58</v>
      </c>
      <c r="I16" s="21" t="s">
        <v>50</v>
      </c>
      <c r="J16" s="21"/>
      <c r="K16" s="21" t="s">
        <v>50</v>
      </c>
      <c r="L16" s="22" t="s">
        <v>192</v>
      </c>
      <c r="M16" s="22">
        <v>99</v>
      </c>
      <c r="N16" s="22">
        <v>0</v>
      </c>
      <c r="O16" s="22">
        <v>99</v>
      </c>
      <c r="P16" s="22" t="s">
        <v>54</v>
      </c>
      <c r="Q16" s="24">
        <v>1600000</v>
      </c>
      <c r="R16" s="21" t="s">
        <v>50</v>
      </c>
      <c r="S16" s="21" t="s">
        <v>50</v>
      </c>
      <c r="T16" s="22" t="s">
        <v>231</v>
      </c>
      <c r="U16" s="22">
        <v>48355000800</v>
      </c>
      <c r="V16" s="55">
        <v>155</v>
      </c>
    </row>
    <row r="17" spans="1:22" s="22" customFormat="1" x14ac:dyDescent="0.3">
      <c r="A17" s="18">
        <v>19086</v>
      </c>
      <c r="B17" s="22" t="s">
        <v>209</v>
      </c>
      <c r="C17" s="22" t="s">
        <v>210</v>
      </c>
      <c r="D17" s="23" t="s">
        <v>61</v>
      </c>
      <c r="E17" s="21">
        <v>78664</v>
      </c>
      <c r="F17" s="22" t="s">
        <v>62</v>
      </c>
      <c r="G17" s="21">
        <v>7</v>
      </c>
      <c r="H17" s="22" t="s">
        <v>58</v>
      </c>
      <c r="I17" s="21" t="s">
        <v>50</v>
      </c>
      <c r="J17" s="21"/>
      <c r="K17" s="21"/>
      <c r="L17" s="22" t="s">
        <v>191</v>
      </c>
      <c r="M17" s="22">
        <v>68</v>
      </c>
      <c r="N17" s="22">
        <v>0</v>
      </c>
      <c r="O17" s="22">
        <v>68</v>
      </c>
      <c r="P17" s="22" t="s">
        <v>51</v>
      </c>
      <c r="Q17" s="24">
        <v>659669</v>
      </c>
      <c r="R17" s="21"/>
      <c r="S17" s="21"/>
      <c r="T17" s="22" t="s">
        <v>211</v>
      </c>
      <c r="U17" s="22">
        <v>48491020704</v>
      </c>
      <c r="V17" s="55">
        <v>153</v>
      </c>
    </row>
    <row r="18" spans="1:22" s="22" customFormat="1" x14ac:dyDescent="0.3">
      <c r="A18" s="18">
        <v>19159</v>
      </c>
      <c r="B18" s="22" t="s">
        <v>225</v>
      </c>
      <c r="C18" s="22" t="s">
        <v>226</v>
      </c>
      <c r="D18" s="23" t="s">
        <v>63</v>
      </c>
      <c r="E18" s="21">
        <v>79088</v>
      </c>
      <c r="F18" s="22" t="s">
        <v>64</v>
      </c>
      <c r="G18" s="21">
        <v>1</v>
      </c>
      <c r="H18" s="22" t="s">
        <v>49</v>
      </c>
      <c r="I18" s="21" t="s">
        <v>50</v>
      </c>
      <c r="J18" s="21"/>
      <c r="K18" s="21"/>
      <c r="L18" s="22" t="s">
        <v>191</v>
      </c>
      <c r="M18" s="22">
        <v>49</v>
      </c>
      <c r="N18" s="22">
        <v>1</v>
      </c>
      <c r="O18" s="22">
        <v>50</v>
      </c>
      <c r="P18" s="22" t="s">
        <v>51</v>
      </c>
      <c r="Q18" s="24">
        <v>610398.27</v>
      </c>
      <c r="R18" s="21"/>
      <c r="S18" s="21"/>
      <c r="T18" s="22" t="s">
        <v>211</v>
      </c>
      <c r="U18" s="22">
        <v>48437950300</v>
      </c>
      <c r="V18" s="55">
        <v>152</v>
      </c>
    </row>
    <row r="19" spans="1:22" s="22" customFormat="1" x14ac:dyDescent="0.3">
      <c r="A19" s="18">
        <v>19087</v>
      </c>
      <c r="B19" s="22" t="s">
        <v>76</v>
      </c>
      <c r="C19" s="22" t="s">
        <v>77</v>
      </c>
      <c r="D19" s="23" t="s">
        <v>78</v>
      </c>
      <c r="E19" s="21">
        <v>76950</v>
      </c>
      <c r="F19" s="22" t="s">
        <v>79</v>
      </c>
      <c r="G19" s="21">
        <v>12</v>
      </c>
      <c r="H19" s="22" t="s">
        <v>49</v>
      </c>
      <c r="I19" s="21"/>
      <c r="J19" s="21" t="s">
        <v>50</v>
      </c>
      <c r="K19" s="21"/>
      <c r="L19" s="22" t="s">
        <v>191</v>
      </c>
      <c r="M19" s="22">
        <v>32</v>
      </c>
      <c r="N19" s="22">
        <v>0</v>
      </c>
      <c r="O19" s="22">
        <v>32</v>
      </c>
      <c r="P19" s="22" t="s">
        <v>51</v>
      </c>
      <c r="Q19" s="24">
        <v>330015</v>
      </c>
      <c r="R19" s="21"/>
      <c r="S19" s="21" t="s">
        <v>50</v>
      </c>
      <c r="T19" s="22" t="s">
        <v>219</v>
      </c>
      <c r="U19" s="22">
        <v>48435950300</v>
      </c>
      <c r="V19" s="55">
        <v>152</v>
      </c>
    </row>
    <row r="20" spans="1:22" s="22" customFormat="1" x14ac:dyDescent="0.3">
      <c r="A20" s="18">
        <v>19112</v>
      </c>
      <c r="B20" s="22" t="s">
        <v>216</v>
      </c>
      <c r="C20" s="22" t="s">
        <v>217</v>
      </c>
      <c r="D20" s="23" t="s">
        <v>218</v>
      </c>
      <c r="E20" s="21">
        <v>78361</v>
      </c>
      <c r="F20" s="22" t="s">
        <v>84</v>
      </c>
      <c r="G20" s="21">
        <v>11</v>
      </c>
      <c r="H20" s="22" t="s">
        <v>49</v>
      </c>
      <c r="I20" s="21"/>
      <c r="J20" s="21" t="s">
        <v>50</v>
      </c>
      <c r="K20" s="21"/>
      <c r="L20" s="22" t="s">
        <v>191</v>
      </c>
      <c r="M20" s="22">
        <v>19</v>
      </c>
      <c r="N20" s="22">
        <v>1</v>
      </c>
      <c r="O20" s="22">
        <v>20</v>
      </c>
      <c r="P20" s="22" t="s">
        <v>51</v>
      </c>
      <c r="Q20" s="24">
        <v>217773</v>
      </c>
      <c r="R20" s="21"/>
      <c r="S20" s="21" t="s">
        <v>50</v>
      </c>
      <c r="T20" s="22" t="s">
        <v>219</v>
      </c>
      <c r="U20" s="22">
        <v>48247950200</v>
      </c>
      <c r="V20" s="55">
        <v>152</v>
      </c>
    </row>
    <row r="21" spans="1:22" s="22" customFormat="1" x14ac:dyDescent="0.3">
      <c r="A21" s="26">
        <v>19076</v>
      </c>
      <c r="B21" s="22" t="s">
        <v>334</v>
      </c>
      <c r="C21" s="22" t="s">
        <v>212</v>
      </c>
      <c r="D21" s="23" t="s">
        <v>59</v>
      </c>
      <c r="E21" s="21">
        <v>77025</v>
      </c>
      <c r="F21" s="22" t="s">
        <v>60</v>
      </c>
      <c r="G21" s="21">
        <v>6</v>
      </c>
      <c r="H21" s="22" t="s">
        <v>58</v>
      </c>
      <c r="I21" s="21" t="s">
        <v>50</v>
      </c>
      <c r="J21" s="21"/>
      <c r="K21" s="21"/>
      <c r="L21" s="22" t="s">
        <v>191</v>
      </c>
      <c r="M21" s="22">
        <v>64</v>
      </c>
      <c r="N21" s="22">
        <v>0</v>
      </c>
      <c r="O21" s="22">
        <v>64</v>
      </c>
      <c r="P21" s="22" t="s">
        <v>54</v>
      </c>
      <c r="Q21" s="24">
        <v>778130</v>
      </c>
      <c r="R21" s="21"/>
      <c r="S21" s="21" t="s">
        <v>50</v>
      </c>
      <c r="T21" s="22" t="s">
        <v>213</v>
      </c>
      <c r="U21" s="22">
        <v>48201420200</v>
      </c>
      <c r="V21" s="55">
        <v>151</v>
      </c>
    </row>
    <row r="22" spans="1:22" s="22" customFormat="1" x14ac:dyDescent="0.3">
      <c r="A22" s="18">
        <v>19058</v>
      </c>
      <c r="B22" s="22" t="s">
        <v>74</v>
      </c>
      <c r="C22" s="22" t="s">
        <v>214</v>
      </c>
      <c r="D22" s="23" t="s">
        <v>75</v>
      </c>
      <c r="E22" s="21">
        <v>77562</v>
      </c>
      <c r="F22" s="22" t="s">
        <v>60</v>
      </c>
      <c r="G22" s="21">
        <v>6</v>
      </c>
      <c r="H22" s="22" t="s">
        <v>49</v>
      </c>
      <c r="I22" s="21"/>
      <c r="J22" s="21" t="s">
        <v>50</v>
      </c>
      <c r="K22" s="21"/>
      <c r="L22" s="22" t="s">
        <v>191</v>
      </c>
      <c r="M22" s="22">
        <v>126</v>
      </c>
      <c r="N22" s="22">
        <v>1</v>
      </c>
      <c r="O22" s="22">
        <v>127</v>
      </c>
      <c r="P22" s="22" t="s">
        <v>54</v>
      </c>
      <c r="Q22" s="24">
        <v>1195000</v>
      </c>
      <c r="R22" s="21"/>
      <c r="S22" s="21" t="s">
        <v>50</v>
      </c>
      <c r="T22" s="22" t="s">
        <v>215</v>
      </c>
      <c r="U22" s="22">
        <v>48201253000</v>
      </c>
      <c r="V22" s="55">
        <v>151</v>
      </c>
    </row>
    <row r="23" spans="1:22" s="22" customFormat="1" x14ac:dyDescent="0.3">
      <c r="A23" s="18">
        <v>19111</v>
      </c>
      <c r="B23" s="22" t="s">
        <v>80</v>
      </c>
      <c r="C23" s="22" t="s">
        <v>81</v>
      </c>
      <c r="D23" s="23" t="s">
        <v>82</v>
      </c>
      <c r="E23" s="21">
        <v>79512</v>
      </c>
      <c r="F23" s="22" t="s">
        <v>83</v>
      </c>
      <c r="G23" s="21">
        <v>2</v>
      </c>
      <c r="H23" s="22" t="s">
        <v>49</v>
      </c>
      <c r="I23" s="21"/>
      <c r="J23" s="21" t="s">
        <v>50</v>
      </c>
      <c r="K23" s="21"/>
      <c r="L23" s="22" t="s">
        <v>191</v>
      </c>
      <c r="M23" s="22">
        <v>23</v>
      </c>
      <c r="N23" s="22">
        <v>1</v>
      </c>
      <c r="O23" s="22">
        <v>24</v>
      </c>
      <c r="P23" s="22" t="s">
        <v>51</v>
      </c>
      <c r="Q23" s="24">
        <v>255189</v>
      </c>
      <c r="R23" s="21"/>
      <c r="S23" s="21" t="s">
        <v>50</v>
      </c>
      <c r="T23" s="22" t="s">
        <v>219</v>
      </c>
      <c r="U23" s="22">
        <v>48335950200</v>
      </c>
      <c r="V23" s="55">
        <v>151</v>
      </c>
    </row>
    <row r="24" spans="1:22" s="22" customFormat="1" x14ac:dyDescent="0.3">
      <c r="A24" s="18">
        <v>19113</v>
      </c>
      <c r="B24" s="22" t="s">
        <v>85</v>
      </c>
      <c r="C24" s="22" t="s">
        <v>86</v>
      </c>
      <c r="D24" s="23" t="s">
        <v>87</v>
      </c>
      <c r="E24" s="21">
        <v>77351</v>
      </c>
      <c r="F24" s="22" t="s">
        <v>88</v>
      </c>
      <c r="G24" s="21">
        <v>5</v>
      </c>
      <c r="H24" s="22" t="s">
        <v>49</v>
      </c>
      <c r="I24" s="21"/>
      <c r="J24" s="21" t="s">
        <v>50</v>
      </c>
      <c r="K24" s="21"/>
      <c r="L24" s="22" t="s">
        <v>191</v>
      </c>
      <c r="M24" s="22">
        <v>35</v>
      </c>
      <c r="N24" s="22">
        <v>1</v>
      </c>
      <c r="O24" s="22">
        <v>36</v>
      </c>
      <c r="P24" s="22" t="s">
        <v>51</v>
      </c>
      <c r="Q24" s="24">
        <v>340542</v>
      </c>
      <c r="R24" s="21"/>
      <c r="S24" s="21" t="s">
        <v>50</v>
      </c>
      <c r="T24" s="22" t="s">
        <v>219</v>
      </c>
      <c r="U24" s="22">
        <v>48373210500</v>
      </c>
      <c r="V24" s="55">
        <v>151</v>
      </c>
    </row>
    <row r="25" spans="1:22" s="22" customFormat="1" x14ac:dyDescent="0.3">
      <c r="A25" s="18">
        <v>19356</v>
      </c>
      <c r="B25" s="22" t="s">
        <v>89</v>
      </c>
      <c r="C25" s="22" t="s">
        <v>228</v>
      </c>
      <c r="D25" s="23" t="s">
        <v>90</v>
      </c>
      <c r="E25" s="21">
        <v>78016</v>
      </c>
      <c r="F25" s="22" t="s">
        <v>91</v>
      </c>
      <c r="G25" s="21">
        <v>9</v>
      </c>
      <c r="H25" s="22" t="s">
        <v>49</v>
      </c>
      <c r="I25" s="21"/>
      <c r="J25" s="21" t="s">
        <v>50</v>
      </c>
      <c r="K25" s="21"/>
      <c r="L25" s="22" t="s">
        <v>191</v>
      </c>
      <c r="M25" s="22">
        <v>68</v>
      </c>
      <c r="N25" s="22">
        <v>0</v>
      </c>
      <c r="O25" s="22">
        <v>68</v>
      </c>
      <c r="P25" s="22" t="s">
        <v>51</v>
      </c>
      <c r="Q25" s="24">
        <v>716238</v>
      </c>
      <c r="R25" s="21"/>
      <c r="S25" s="21" t="s">
        <v>50</v>
      </c>
      <c r="T25" s="22" t="s">
        <v>229</v>
      </c>
      <c r="U25" s="22">
        <v>48325000800</v>
      </c>
      <c r="V25" s="55">
        <v>149</v>
      </c>
    </row>
    <row r="26" spans="1:22" s="22" customFormat="1" x14ac:dyDescent="0.3">
      <c r="A26" s="20"/>
      <c r="B26" s="19"/>
      <c r="C26" s="22" t="s">
        <v>326</v>
      </c>
      <c r="D26" s="23" t="s">
        <v>327</v>
      </c>
      <c r="E26" s="21">
        <v>78061</v>
      </c>
      <c r="F26" s="22" t="s">
        <v>328</v>
      </c>
      <c r="G26" s="21">
        <v>9</v>
      </c>
      <c r="H26" s="22" t="s">
        <v>49</v>
      </c>
      <c r="I26" s="21"/>
      <c r="J26" s="21"/>
      <c r="K26" s="21"/>
      <c r="L26" s="19"/>
      <c r="M26" s="19"/>
      <c r="N26" s="19"/>
      <c r="O26" s="19"/>
      <c r="P26" s="19"/>
      <c r="Q26" s="53"/>
      <c r="R26" s="54"/>
      <c r="S26" s="54"/>
      <c r="T26" s="19"/>
      <c r="U26" s="22">
        <v>48163950100</v>
      </c>
      <c r="V26" s="54"/>
    </row>
    <row r="27" spans="1:22" s="22" customFormat="1" x14ac:dyDescent="0.3">
      <c r="A27" s="18">
        <v>19357</v>
      </c>
      <c r="B27" s="22" t="s">
        <v>92</v>
      </c>
      <c r="C27" s="22" t="s">
        <v>232</v>
      </c>
      <c r="D27" s="23" t="s">
        <v>93</v>
      </c>
      <c r="E27" s="21">
        <v>77445</v>
      </c>
      <c r="F27" s="22" t="s">
        <v>94</v>
      </c>
      <c r="G27" s="21">
        <v>6</v>
      </c>
      <c r="H27" s="22" t="s">
        <v>49</v>
      </c>
      <c r="I27" s="21"/>
      <c r="J27" s="21" t="s">
        <v>50</v>
      </c>
      <c r="K27" s="21"/>
      <c r="L27" s="22" t="s">
        <v>191</v>
      </c>
      <c r="M27" s="22">
        <v>82</v>
      </c>
      <c r="N27" s="22">
        <v>0</v>
      </c>
      <c r="O27" s="22">
        <v>82</v>
      </c>
      <c r="P27" s="22" t="s">
        <v>51</v>
      </c>
      <c r="Q27" s="24">
        <v>839987</v>
      </c>
      <c r="R27" s="21"/>
      <c r="S27" s="21" t="s">
        <v>50</v>
      </c>
      <c r="T27" s="22" t="s">
        <v>233</v>
      </c>
      <c r="U27" s="22">
        <v>48473680500</v>
      </c>
      <c r="V27" s="55">
        <v>146</v>
      </c>
    </row>
    <row r="28" spans="1:22" s="22" customFormat="1" x14ac:dyDescent="0.3">
      <c r="A28" s="20"/>
      <c r="B28" s="19"/>
      <c r="C28" s="22" t="s">
        <v>329</v>
      </c>
      <c r="D28" s="23" t="s">
        <v>330</v>
      </c>
      <c r="E28" s="21">
        <v>77480</v>
      </c>
      <c r="F28" s="22" t="s">
        <v>139</v>
      </c>
      <c r="G28" s="21">
        <v>6</v>
      </c>
      <c r="H28" s="22" t="s">
        <v>49</v>
      </c>
      <c r="I28" s="21"/>
      <c r="J28" s="21"/>
      <c r="K28" s="21"/>
      <c r="L28" s="19"/>
      <c r="M28" s="19"/>
      <c r="N28" s="19"/>
      <c r="O28" s="19"/>
      <c r="P28" s="19"/>
      <c r="Q28" s="53"/>
      <c r="R28" s="54"/>
      <c r="S28" s="54"/>
      <c r="T28" s="19"/>
      <c r="U28" s="22">
        <v>48039662800</v>
      </c>
      <c r="V28" s="54"/>
    </row>
    <row r="29" spans="1:22" s="22" customFormat="1" x14ac:dyDescent="0.3">
      <c r="A29" s="18">
        <v>19208</v>
      </c>
      <c r="B29" s="22" t="s">
        <v>71</v>
      </c>
      <c r="C29" s="22" t="s">
        <v>206</v>
      </c>
      <c r="D29" s="23" t="s">
        <v>72</v>
      </c>
      <c r="E29" s="21">
        <v>78526</v>
      </c>
      <c r="F29" s="22" t="s">
        <v>53</v>
      </c>
      <c r="G29" s="21">
        <v>11</v>
      </c>
      <c r="H29" s="22" t="s">
        <v>58</v>
      </c>
      <c r="I29" s="21" t="s">
        <v>50</v>
      </c>
      <c r="J29" s="21"/>
      <c r="K29" s="21" t="s">
        <v>50</v>
      </c>
      <c r="L29" s="22" t="s">
        <v>190</v>
      </c>
      <c r="M29" s="22">
        <v>48</v>
      </c>
      <c r="N29" s="22">
        <v>0</v>
      </c>
      <c r="O29" s="22">
        <v>48</v>
      </c>
      <c r="P29" s="22" t="s">
        <v>54</v>
      </c>
      <c r="Q29" s="24">
        <v>999461</v>
      </c>
      <c r="R29" s="21"/>
      <c r="S29" s="21" t="s">
        <v>50</v>
      </c>
      <c r="T29" s="22" t="s">
        <v>208</v>
      </c>
      <c r="U29" s="22">
        <v>48061014500</v>
      </c>
      <c r="V29" s="55">
        <v>146</v>
      </c>
    </row>
    <row r="30" spans="1:22" x14ac:dyDescent="0.3">
      <c r="A30" s="104" t="s">
        <v>403</v>
      </c>
      <c r="B30" s="35"/>
      <c r="C30" s="11">
        <v>11996371</v>
      </c>
      <c r="D30" s="36"/>
      <c r="E30" s="36"/>
      <c r="F30" s="36"/>
      <c r="G30" s="37"/>
      <c r="H30" s="36"/>
      <c r="I30" s="37"/>
      <c r="J30" s="9"/>
      <c r="K30" s="37"/>
      <c r="L30" s="36"/>
      <c r="M30" s="36"/>
      <c r="N30" s="36"/>
      <c r="O30" s="36"/>
      <c r="P30" s="38" t="s">
        <v>342</v>
      </c>
      <c r="Q30" s="39">
        <f>SUM(Q13:Q29)</f>
        <v>11983140.27</v>
      </c>
      <c r="R30" s="40"/>
      <c r="S30" s="40"/>
      <c r="T30" s="41"/>
      <c r="U30" s="36"/>
    </row>
    <row r="31" spans="1:22" x14ac:dyDescent="0.3">
      <c r="A31" s="14"/>
      <c r="B31" s="42" t="s">
        <v>18</v>
      </c>
      <c r="C31" s="11">
        <v>4050076</v>
      </c>
      <c r="D31" s="36"/>
      <c r="E31" s="36"/>
      <c r="F31" s="36"/>
      <c r="G31" s="37"/>
      <c r="H31" s="36"/>
      <c r="I31" s="37"/>
      <c r="J31" s="9"/>
      <c r="K31" s="37"/>
      <c r="L31" s="36"/>
      <c r="M31" s="36"/>
      <c r="N31" s="36"/>
      <c r="O31" s="36"/>
      <c r="P31" s="36"/>
      <c r="Q31" s="43"/>
      <c r="R31" s="44"/>
      <c r="S31" s="44"/>
      <c r="T31" s="41"/>
      <c r="U31" s="36"/>
    </row>
    <row r="32" spans="1:22" ht="13.95" customHeight="1" x14ac:dyDescent="0.3">
      <c r="C32" s="28"/>
    </row>
    <row r="33" spans="1:24" x14ac:dyDescent="0.3">
      <c r="A33" s="15" t="s">
        <v>20</v>
      </c>
      <c r="C33" s="28"/>
    </row>
    <row r="34" spans="1:24" s="22" customFormat="1" x14ac:dyDescent="0.3">
      <c r="A34" s="18">
        <v>19235</v>
      </c>
      <c r="B34" s="22" t="s">
        <v>236</v>
      </c>
      <c r="C34" s="22" t="s">
        <v>237</v>
      </c>
      <c r="D34" s="23" t="s">
        <v>95</v>
      </c>
      <c r="E34" s="21">
        <v>79382</v>
      </c>
      <c r="F34" s="22" t="s">
        <v>65</v>
      </c>
      <c r="G34" s="21">
        <v>1</v>
      </c>
      <c r="H34" s="22" t="s">
        <v>49</v>
      </c>
      <c r="I34" s="21"/>
      <c r="J34" s="21"/>
      <c r="K34" s="21"/>
      <c r="L34" s="22" t="s">
        <v>190</v>
      </c>
      <c r="M34" s="22">
        <v>34</v>
      </c>
      <c r="N34" s="22">
        <v>6</v>
      </c>
      <c r="O34" s="22">
        <v>40</v>
      </c>
      <c r="P34" s="22" t="s">
        <v>54</v>
      </c>
      <c r="Q34" s="24">
        <v>722312</v>
      </c>
      <c r="R34" s="21" t="s">
        <v>50</v>
      </c>
      <c r="S34" s="21"/>
      <c r="T34" s="22" t="s">
        <v>238</v>
      </c>
      <c r="U34" s="22">
        <v>48303010408</v>
      </c>
      <c r="V34" s="55">
        <v>153</v>
      </c>
    </row>
    <row r="35" spans="1:24" x14ac:dyDescent="0.3">
      <c r="A35" s="104" t="s">
        <v>403</v>
      </c>
      <c r="B35" s="35"/>
      <c r="C35" s="11">
        <v>736410.39</v>
      </c>
      <c r="D35" s="36"/>
      <c r="E35" s="36"/>
      <c r="F35" s="36"/>
      <c r="G35" s="37"/>
      <c r="H35" s="47"/>
      <c r="I35" s="37"/>
      <c r="J35" s="37"/>
      <c r="K35" s="37"/>
      <c r="L35" s="36"/>
      <c r="M35" s="36"/>
      <c r="N35" s="36"/>
      <c r="O35" s="36"/>
      <c r="P35" s="38" t="s">
        <v>342</v>
      </c>
      <c r="Q35" s="39">
        <f>SUM(Q34:Q34)</f>
        <v>722312</v>
      </c>
      <c r="R35" s="40"/>
      <c r="S35" s="40"/>
      <c r="T35" s="41"/>
      <c r="U35" s="36"/>
      <c r="V35" s="37"/>
    </row>
    <row r="36" spans="1:24" ht="13.95" customHeight="1" x14ac:dyDescent="0.3">
      <c r="C36" s="28"/>
      <c r="G36" s="76"/>
      <c r="I36" s="76"/>
      <c r="J36" s="76"/>
      <c r="K36" s="76"/>
      <c r="X36" s="91"/>
    </row>
    <row r="37" spans="1:24" x14ac:dyDescent="0.3">
      <c r="A37" s="15" t="s">
        <v>21</v>
      </c>
      <c r="C37" s="28"/>
    </row>
    <row r="38" spans="1:24" s="22" customFormat="1" x14ac:dyDescent="0.3">
      <c r="A38" s="18">
        <v>19088</v>
      </c>
      <c r="B38" s="22" t="s">
        <v>96</v>
      </c>
      <c r="C38" s="22" t="s">
        <v>239</v>
      </c>
      <c r="D38" s="23" t="s">
        <v>65</v>
      </c>
      <c r="E38" s="21">
        <v>79401</v>
      </c>
      <c r="F38" s="22" t="s">
        <v>65</v>
      </c>
      <c r="G38" s="21">
        <v>1</v>
      </c>
      <c r="H38" s="22" t="s">
        <v>58</v>
      </c>
      <c r="I38" s="21"/>
      <c r="J38" s="21"/>
      <c r="K38" s="21"/>
      <c r="L38" s="22" t="s">
        <v>240</v>
      </c>
      <c r="M38" s="22">
        <v>75</v>
      </c>
      <c r="N38" s="22">
        <v>14</v>
      </c>
      <c r="O38" s="22">
        <v>89</v>
      </c>
      <c r="P38" s="22" t="s">
        <v>54</v>
      </c>
      <c r="Q38" s="24">
        <v>1256699</v>
      </c>
      <c r="R38" s="21"/>
      <c r="S38" s="21"/>
      <c r="T38" s="22" t="s">
        <v>241</v>
      </c>
      <c r="U38" s="22">
        <v>48303000700</v>
      </c>
      <c r="V38" s="55">
        <v>159</v>
      </c>
    </row>
    <row r="39" spans="1:24" x14ac:dyDescent="0.3">
      <c r="A39" s="104" t="s">
        <v>403</v>
      </c>
      <c r="B39" s="35"/>
      <c r="C39" s="11">
        <v>1284584.1200000001</v>
      </c>
      <c r="D39" s="36"/>
      <c r="E39" s="36"/>
      <c r="F39" s="36"/>
      <c r="G39" s="37"/>
      <c r="H39" s="47"/>
      <c r="I39" s="37"/>
      <c r="J39" s="37"/>
      <c r="K39" s="37"/>
      <c r="L39" s="36"/>
      <c r="M39" s="36"/>
      <c r="N39" s="36"/>
      <c r="O39" s="36"/>
      <c r="P39" s="38" t="s">
        <v>342</v>
      </c>
      <c r="Q39" s="39">
        <f>SUM(Q38:Q38)</f>
        <v>1256699</v>
      </c>
      <c r="R39" s="40"/>
      <c r="S39" s="40"/>
      <c r="T39" s="41"/>
      <c r="U39" s="36"/>
      <c r="V39" s="37"/>
    </row>
    <row r="40" spans="1:24" ht="13.95" customHeight="1" x14ac:dyDescent="0.3">
      <c r="C40" s="28"/>
      <c r="G40" s="76"/>
      <c r="I40" s="76"/>
      <c r="J40" s="76"/>
      <c r="K40" s="76"/>
    </row>
    <row r="41" spans="1:24" x14ac:dyDescent="0.3">
      <c r="A41" s="16" t="s">
        <v>22</v>
      </c>
      <c r="C41" s="28"/>
    </row>
    <row r="42" spans="1:24" x14ac:dyDescent="0.3">
      <c r="A42" s="104" t="s">
        <v>403</v>
      </c>
      <c r="B42" s="35"/>
      <c r="C42" s="11">
        <v>600000</v>
      </c>
      <c r="D42" s="36"/>
      <c r="E42" s="36"/>
      <c r="F42" s="36"/>
      <c r="G42" s="37"/>
      <c r="H42" s="47"/>
      <c r="I42" s="37"/>
      <c r="J42" s="37"/>
      <c r="K42" s="37"/>
      <c r="L42" s="36"/>
      <c r="M42" s="36"/>
      <c r="N42" s="36"/>
      <c r="O42" s="36"/>
      <c r="P42" s="38" t="s">
        <v>342</v>
      </c>
      <c r="Q42" s="39">
        <f>SUM(Q41:Q41)</f>
        <v>0</v>
      </c>
      <c r="R42" s="40"/>
      <c r="S42" s="40"/>
      <c r="T42" s="41"/>
      <c r="U42" s="36"/>
      <c r="V42" s="37"/>
    </row>
    <row r="43" spans="1:24" ht="13.95" customHeight="1" x14ac:dyDescent="0.3">
      <c r="C43" s="28"/>
      <c r="G43" s="76"/>
      <c r="I43" s="76"/>
      <c r="J43" s="76"/>
      <c r="K43" s="76"/>
    </row>
    <row r="44" spans="1:24" x14ac:dyDescent="0.3">
      <c r="A44" s="15" t="s">
        <v>23</v>
      </c>
      <c r="C44" s="28"/>
    </row>
    <row r="45" spans="1:24" s="22" customFormat="1" x14ac:dyDescent="0.3">
      <c r="A45" s="18">
        <v>19216</v>
      </c>
      <c r="B45" s="22" t="s">
        <v>242</v>
      </c>
      <c r="C45" s="22" t="s">
        <v>243</v>
      </c>
      <c r="D45" s="23" t="s">
        <v>98</v>
      </c>
      <c r="E45" s="21">
        <v>79605</v>
      </c>
      <c r="F45" s="22" t="s">
        <v>97</v>
      </c>
      <c r="G45" s="21">
        <v>2</v>
      </c>
      <c r="H45" s="22" t="s">
        <v>58</v>
      </c>
      <c r="I45" s="21"/>
      <c r="J45" s="21"/>
      <c r="K45" s="21"/>
      <c r="L45" s="22" t="s">
        <v>190</v>
      </c>
      <c r="M45" s="22">
        <v>42</v>
      </c>
      <c r="N45" s="22">
        <v>6</v>
      </c>
      <c r="O45" s="22">
        <v>48</v>
      </c>
      <c r="P45" s="22" t="s">
        <v>51</v>
      </c>
      <c r="Q45" s="24">
        <v>600000</v>
      </c>
      <c r="R45" s="21" t="s">
        <v>50</v>
      </c>
      <c r="S45" s="21"/>
      <c r="T45" s="22" t="s">
        <v>244</v>
      </c>
      <c r="U45" s="22">
        <v>48441012300</v>
      </c>
      <c r="V45" s="55">
        <v>155</v>
      </c>
    </row>
    <row r="46" spans="1:24" x14ac:dyDescent="0.3">
      <c r="A46" s="104" t="s">
        <v>403</v>
      </c>
      <c r="B46" s="35"/>
      <c r="C46" s="11">
        <v>600000</v>
      </c>
      <c r="D46" s="36"/>
      <c r="E46" s="36"/>
      <c r="F46" s="36"/>
      <c r="G46" s="37"/>
      <c r="H46" s="47"/>
      <c r="I46" s="37"/>
      <c r="J46" s="37"/>
      <c r="K46" s="37"/>
      <c r="L46" s="36"/>
      <c r="M46" s="36"/>
      <c r="N46" s="36"/>
      <c r="O46" s="36"/>
      <c r="P46" s="38" t="s">
        <v>342</v>
      </c>
      <c r="Q46" s="39">
        <f>SUM(Q45:Q45)</f>
        <v>600000</v>
      </c>
      <c r="R46" s="40"/>
      <c r="S46" s="40"/>
      <c r="T46" s="41"/>
      <c r="U46" s="36"/>
      <c r="V46" s="37"/>
    </row>
    <row r="47" spans="1:24" ht="13.8" customHeight="1" x14ac:dyDescent="0.3">
      <c r="C47" s="28"/>
      <c r="G47" s="76"/>
      <c r="I47" s="76"/>
      <c r="J47" s="76"/>
      <c r="K47" s="76"/>
    </row>
    <row r="48" spans="1:24" x14ac:dyDescent="0.3">
      <c r="A48" s="16" t="s">
        <v>24</v>
      </c>
      <c r="C48" s="28"/>
    </row>
    <row r="49" spans="1:22" s="22" customFormat="1" x14ac:dyDescent="0.3">
      <c r="A49" s="27">
        <v>19214</v>
      </c>
      <c r="B49" s="22" t="s">
        <v>104</v>
      </c>
      <c r="C49" s="22" t="s">
        <v>247</v>
      </c>
      <c r="D49" s="23" t="s">
        <v>100</v>
      </c>
      <c r="E49" s="21">
        <v>75119</v>
      </c>
      <c r="F49" s="22" t="s">
        <v>99</v>
      </c>
      <c r="G49" s="21">
        <v>3</v>
      </c>
      <c r="H49" s="22" t="s">
        <v>49</v>
      </c>
      <c r="I49" s="21"/>
      <c r="J49" s="21"/>
      <c r="K49" s="21"/>
      <c r="L49" s="22" t="s">
        <v>190</v>
      </c>
      <c r="M49" s="22">
        <v>40</v>
      </c>
      <c r="N49" s="22">
        <v>8</v>
      </c>
      <c r="O49" s="22">
        <v>48</v>
      </c>
      <c r="P49" s="22" t="s">
        <v>51</v>
      </c>
      <c r="Q49" s="24">
        <v>615059</v>
      </c>
      <c r="R49" s="21" t="s">
        <v>50</v>
      </c>
      <c r="S49" s="21" t="s">
        <v>50</v>
      </c>
      <c r="T49" s="22" t="s">
        <v>248</v>
      </c>
      <c r="U49" s="22">
        <v>48139061400</v>
      </c>
      <c r="V49" s="55">
        <v>153</v>
      </c>
    </row>
    <row r="50" spans="1:22" s="22" customFormat="1" x14ac:dyDescent="0.3">
      <c r="A50" s="18">
        <v>19189</v>
      </c>
      <c r="B50" s="22" t="s">
        <v>105</v>
      </c>
      <c r="C50" s="22" t="s">
        <v>245</v>
      </c>
      <c r="D50" s="23" t="s">
        <v>102</v>
      </c>
      <c r="E50" s="21">
        <v>76048</v>
      </c>
      <c r="F50" s="22" t="s">
        <v>101</v>
      </c>
      <c r="G50" s="21">
        <v>3</v>
      </c>
      <c r="H50" s="22" t="s">
        <v>49</v>
      </c>
      <c r="I50" s="21"/>
      <c r="J50" s="21"/>
      <c r="K50" s="21"/>
      <c r="L50" s="22" t="s">
        <v>190</v>
      </c>
      <c r="M50" s="22">
        <v>34</v>
      </c>
      <c r="N50" s="22">
        <v>14</v>
      </c>
      <c r="O50" s="22">
        <v>48</v>
      </c>
      <c r="P50" s="22" t="s">
        <v>54</v>
      </c>
      <c r="Q50" s="24">
        <v>615000</v>
      </c>
      <c r="R50" s="21"/>
      <c r="S50" s="21" t="s">
        <v>50</v>
      </c>
      <c r="T50" s="22" t="s">
        <v>246</v>
      </c>
      <c r="U50" s="22">
        <v>48221160100</v>
      </c>
      <c r="V50" s="55">
        <v>138</v>
      </c>
    </row>
    <row r="51" spans="1:22" s="22" customFormat="1" x14ac:dyDescent="0.3">
      <c r="A51" s="18" t="s">
        <v>367</v>
      </c>
      <c r="B51" s="94" t="s">
        <v>368</v>
      </c>
      <c r="C51" s="94" t="s">
        <v>369</v>
      </c>
      <c r="D51" s="94" t="s">
        <v>370</v>
      </c>
      <c r="E51" s="95">
        <v>76234</v>
      </c>
      <c r="F51" s="94" t="s">
        <v>371</v>
      </c>
      <c r="G51" s="95">
        <v>3</v>
      </c>
      <c r="H51" s="94" t="s">
        <v>49</v>
      </c>
      <c r="I51" s="95"/>
      <c r="J51" s="95"/>
      <c r="K51" s="95"/>
      <c r="L51" s="94" t="s">
        <v>190</v>
      </c>
      <c r="M51" s="94">
        <v>41</v>
      </c>
      <c r="N51" s="94">
        <v>29</v>
      </c>
      <c r="O51" s="94">
        <v>70</v>
      </c>
      <c r="P51" s="94" t="s">
        <v>51</v>
      </c>
      <c r="Q51" s="100">
        <v>597599</v>
      </c>
      <c r="S51" s="95"/>
      <c r="T51" s="94" t="s">
        <v>372</v>
      </c>
      <c r="U51" s="98">
        <v>48497150102</v>
      </c>
      <c r="V51" s="93" t="s">
        <v>373</v>
      </c>
    </row>
    <row r="52" spans="1:22" x14ac:dyDescent="0.3">
      <c r="A52" s="104" t="s">
        <v>403</v>
      </c>
      <c r="B52" s="35"/>
      <c r="C52" s="11">
        <v>1213453.96</v>
      </c>
      <c r="D52" s="36"/>
      <c r="E52" s="36"/>
      <c r="F52" s="36"/>
      <c r="G52" s="37"/>
      <c r="H52" s="47"/>
      <c r="I52" s="37"/>
      <c r="J52" s="37"/>
      <c r="K52" s="37"/>
      <c r="L52" s="36"/>
      <c r="M52" s="36"/>
      <c r="N52" s="36"/>
      <c r="O52" s="36"/>
      <c r="P52" s="38" t="s">
        <v>342</v>
      </c>
      <c r="Q52" s="39">
        <f>SUM(Q49:Q51)</f>
        <v>1827658</v>
      </c>
      <c r="R52" s="40"/>
      <c r="S52" s="40"/>
      <c r="T52" s="41"/>
      <c r="U52" s="36"/>
      <c r="V52" s="37"/>
    </row>
    <row r="53" spans="1:22" x14ac:dyDescent="0.3">
      <c r="A53" s="15" t="s">
        <v>25</v>
      </c>
      <c r="C53" s="28"/>
    </row>
    <row r="54" spans="1:22" s="22" customFormat="1" x14ac:dyDescent="0.3">
      <c r="A54" s="18">
        <v>19276</v>
      </c>
      <c r="B54" s="22" t="s">
        <v>118</v>
      </c>
      <c r="C54" s="22" t="s">
        <v>265</v>
      </c>
      <c r="D54" s="23" t="s">
        <v>106</v>
      </c>
      <c r="E54" s="21">
        <v>76103</v>
      </c>
      <c r="F54" s="22" t="s">
        <v>107</v>
      </c>
      <c r="G54" s="21">
        <v>3</v>
      </c>
      <c r="H54" s="22" t="s">
        <v>58</v>
      </c>
      <c r="I54" s="21"/>
      <c r="J54" s="21"/>
      <c r="K54" s="21"/>
      <c r="L54" s="22" t="s">
        <v>190</v>
      </c>
      <c r="M54" s="22">
        <v>59</v>
      </c>
      <c r="N54" s="22">
        <v>7</v>
      </c>
      <c r="O54" s="22">
        <v>66</v>
      </c>
      <c r="P54" s="22" t="s">
        <v>51</v>
      </c>
      <c r="Q54" s="24">
        <v>1198485</v>
      </c>
      <c r="R54" s="21"/>
      <c r="S54" s="21" t="s">
        <v>50</v>
      </c>
      <c r="T54" s="22" t="s">
        <v>266</v>
      </c>
      <c r="U54" s="22">
        <v>48439101402</v>
      </c>
      <c r="V54" s="55">
        <v>159</v>
      </c>
    </row>
    <row r="55" spans="1:22" s="22" customFormat="1" x14ac:dyDescent="0.3">
      <c r="A55" s="18">
        <v>19277</v>
      </c>
      <c r="B55" s="22" t="s">
        <v>119</v>
      </c>
      <c r="C55" s="22" t="s">
        <v>267</v>
      </c>
      <c r="D55" s="23" t="s">
        <v>106</v>
      </c>
      <c r="E55" s="21">
        <v>76111</v>
      </c>
      <c r="F55" s="22" t="s">
        <v>107</v>
      </c>
      <c r="G55" s="21">
        <v>3</v>
      </c>
      <c r="H55" s="22" t="s">
        <v>58</v>
      </c>
      <c r="I55" s="21"/>
      <c r="J55" s="21"/>
      <c r="K55" s="21"/>
      <c r="L55" s="22" t="s">
        <v>240</v>
      </c>
      <c r="M55" s="22">
        <v>80</v>
      </c>
      <c r="N55" s="22">
        <v>11</v>
      </c>
      <c r="O55" s="22">
        <v>91</v>
      </c>
      <c r="P55" s="22" t="s">
        <v>54</v>
      </c>
      <c r="Q55" s="24">
        <v>1447760</v>
      </c>
      <c r="R55" s="21"/>
      <c r="S55" s="21"/>
      <c r="T55" s="22" t="s">
        <v>251</v>
      </c>
      <c r="U55" s="22">
        <v>48439100102</v>
      </c>
      <c r="V55" s="55">
        <v>159</v>
      </c>
    </row>
    <row r="56" spans="1:22" s="22" customFormat="1" x14ac:dyDescent="0.3">
      <c r="A56" s="18">
        <v>19285</v>
      </c>
      <c r="B56" s="22" t="s">
        <v>108</v>
      </c>
      <c r="C56" s="22" t="s">
        <v>250</v>
      </c>
      <c r="D56" s="23" t="s">
        <v>106</v>
      </c>
      <c r="E56" s="21">
        <v>76110</v>
      </c>
      <c r="F56" s="22" t="s">
        <v>107</v>
      </c>
      <c r="G56" s="21">
        <v>3</v>
      </c>
      <c r="H56" s="22" t="s">
        <v>58</v>
      </c>
      <c r="I56" s="21"/>
      <c r="J56" s="21"/>
      <c r="K56" s="21"/>
      <c r="L56" s="22" t="s">
        <v>190</v>
      </c>
      <c r="M56" s="22">
        <v>79</v>
      </c>
      <c r="N56" s="22">
        <v>9</v>
      </c>
      <c r="O56" s="22">
        <v>88</v>
      </c>
      <c r="P56" s="22" t="s">
        <v>51</v>
      </c>
      <c r="Q56" s="24">
        <v>1439065</v>
      </c>
      <c r="R56" s="21"/>
      <c r="S56" s="21" t="s">
        <v>50</v>
      </c>
      <c r="T56" s="22" t="s">
        <v>251</v>
      </c>
      <c r="U56" s="22">
        <v>48439104100</v>
      </c>
      <c r="V56" s="55">
        <v>157</v>
      </c>
    </row>
    <row r="57" spans="1:22" s="22" customFormat="1" x14ac:dyDescent="0.3">
      <c r="A57" s="18">
        <v>19315</v>
      </c>
      <c r="B57" s="22" t="s">
        <v>120</v>
      </c>
      <c r="C57" s="22" t="s">
        <v>262</v>
      </c>
      <c r="D57" s="23" t="s">
        <v>117</v>
      </c>
      <c r="E57" s="21">
        <v>76060</v>
      </c>
      <c r="F57" s="22" t="s">
        <v>107</v>
      </c>
      <c r="G57" s="21">
        <v>3</v>
      </c>
      <c r="H57" s="22" t="s">
        <v>58</v>
      </c>
      <c r="I57" s="21"/>
      <c r="J57" s="21"/>
      <c r="K57" s="21"/>
      <c r="L57" s="22" t="s">
        <v>190</v>
      </c>
      <c r="M57" s="22">
        <v>86</v>
      </c>
      <c r="N57" s="22">
        <v>21</v>
      </c>
      <c r="O57" s="22">
        <v>107</v>
      </c>
      <c r="P57" s="22" t="s">
        <v>54</v>
      </c>
      <c r="Q57" s="24">
        <v>1500000</v>
      </c>
      <c r="R57" s="21"/>
      <c r="S57" s="21" t="s">
        <v>50</v>
      </c>
      <c r="T57" s="22" t="s">
        <v>339</v>
      </c>
      <c r="U57" s="22">
        <v>48439111404</v>
      </c>
      <c r="V57" s="55">
        <v>153</v>
      </c>
    </row>
    <row r="58" spans="1:22" s="22" customFormat="1" x14ac:dyDescent="0.3">
      <c r="A58" s="18">
        <v>19009</v>
      </c>
      <c r="B58" s="22" t="s">
        <v>255</v>
      </c>
      <c r="C58" s="22" t="s">
        <v>256</v>
      </c>
      <c r="D58" s="23" t="s">
        <v>106</v>
      </c>
      <c r="E58" s="21">
        <v>76177</v>
      </c>
      <c r="F58" s="22" t="s">
        <v>107</v>
      </c>
      <c r="G58" s="21">
        <v>3</v>
      </c>
      <c r="H58" s="22" t="s">
        <v>58</v>
      </c>
      <c r="I58" s="21"/>
      <c r="J58" s="21"/>
      <c r="K58" s="21" t="s">
        <v>50</v>
      </c>
      <c r="L58" s="22" t="s">
        <v>190</v>
      </c>
      <c r="M58" s="22">
        <v>89</v>
      </c>
      <c r="N58" s="22">
        <v>10</v>
      </c>
      <c r="O58" s="22">
        <v>99</v>
      </c>
      <c r="P58" s="22" t="s">
        <v>54</v>
      </c>
      <c r="Q58" s="24">
        <v>1500000</v>
      </c>
      <c r="R58" s="21"/>
      <c r="S58" s="21" t="s">
        <v>50</v>
      </c>
      <c r="T58" s="22" t="s">
        <v>257</v>
      </c>
      <c r="U58" s="22">
        <v>48439113922</v>
      </c>
      <c r="V58" s="55">
        <v>153</v>
      </c>
    </row>
    <row r="59" spans="1:22" s="22" customFormat="1" x14ac:dyDescent="0.3">
      <c r="A59" s="18">
        <v>19234</v>
      </c>
      <c r="B59" s="22" t="s">
        <v>113</v>
      </c>
      <c r="C59" s="22" t="s">
        <v>261</v>
      </c>
      <c r="D59" s="23" t="s">
        <v>114</v>
      </c>
      <c r="E59" s="21">
        <v>76028</v>
      </c>
      <c r="F59" s="22" t="s">
        <v>115</v>
      </c>
      <c r="G59" s="21">
        <v>3</v>
      </c>
      <c r="H59" s="22" t="s">
        <v>58</v>
      </c>
      <c r="I59" s="21"/>
      <c r="J59" s="21"/>
      <c r="K59" s="21"/>
      <c r="L59" s="22" t="s">
        <v>190</v>
      </c>
      <c r="M59" s="22">
        <v>72</v>
      </c>
      <c r="N59" s="22">
        <v>11</v>
      </c>
      <c r="O59" s="22">
        <v>83</v>
      </c>
      <c r="P59" s="22" t="s">
        <v>51</v>
      </c>
      <c r="Q59" s="24">
        <v>1194300</v>
      </c>
      <c r="R59" s="21" t="s">
        <v>50</v>
      </c>
      <c r="S59" s="21" t="s">
        <v>50</v>
      </c>
      <c r="T59" s="22" t="s">
        <v>238</v>
      </c>
      <c r="U59" s="22">
        <v>48251130204</v>
      </c>
      <c r="V59" s="55">
        <v>153</v>
      </c>
    </row>
    <row r="60" spans="1:22" s="22" customFormat="1" x14ac:dyDescent="0.3">
      <c r="A60" s="18">
        <v>19078</v>
      </c>
      <c r="B60" s="22" t="s">
        <v>112</v>
      </c>
      <c r="C60" s="22" t="s">
        <v>260</v>
      </c>
      <c r="D60" s="23" t="s">
        <v>111</v>
      </c>
      <c r="E60" s="21">
        <v>76053</v>
      </c>
      <c r="F60" s="22" t="s">
        <v>107</v>
      </c>
      <c r="G60" s="21">
        <v>3</v>
      </c>
      <c r="H60" s="22" t="s">
        <v>58</v>
      </c>
      <c r="I60" s="21"/>
      <c r="J60" s="21"/>
      <c r="K60" s="21"/>
      <c r="L60" s="22" t="s">
        <v>190</v>
      </c>
      <c r="M60" s="22">
        <v>80</v>
      </c>
      <c r="N60" s="22">
        <v>10</v>
      </c>
      <c r="O60" s="22">
        <v>90</v>
      </c>
      <c r="P60" s="22" t="s">
        <v>54</v>
      </c>
      <c r="Q60" s="24">
        <v>1500000</v>
      </c>
      <c r="R60" s="21"/>
      <c r="S60" s="21" t="s">
        <v>50</v>
      </c>
      <c r="T60" s="22" t="s">
        <v>259</v>
      </c>
      <c r="U60" s="22">
        <v>48439113408</v>
      </c>
      <c r="V60" s="55">
        <v>153</v>
      </c>
    </row>
    <row r="61" spans="1:22" s="22" customFormat="1" x14ac:dyDescent="0.3">
      <c r="A61" s="18">
        <v>19319</v>
      </c>
      <c r="B61" s="22" t="s">
        <v>121</v>
      </c>
      <c r="C61" s="22" t="s">
        <v>263</v>
      </c>
      <c r="D61" s="23" t="s">
        <v>109</v>
      </c>
      <c r="E61" s="21">
        <v>76018</v>
      </c>
      <c r="F61" s="22" t="s">
        <v>107</v>
      </c>
      <c r="G61" s="21">
        <v>3</v>
      </c>
      <c r="H61" s="22" t="s">
        <v>58</v>
      </c>
      <c r="I61" s="21"/>
      <c r="J61" s="21"/>
      <c r="K61" s="21"/>
      <c r="L61" s="22" t="s">
        <v>190</v>
      </c>
      <c r="M61" s="22">
        <v>86</v>
      </c>
      <c r="N61" s="22">
        <v>26</v>
      </c>
      <c r="O61" s="22">
        <v>112</v>
      </c>
      <c r="P61" s="22" t="s">
        <v>54</v>
      </c>
      <c r="Q61" s="24">
        <v>1500000</v>
      </c>
      <c r="R61" s="21"/>
      <c r="S61" s="21" t="s">
        <v>50</v>
      </c>
      <c r="T61" s="22" t="s">
        <v>339</v>
      </c>
      <c r="U61" s="22">
        <v>48439111516</v>
      </c>
      <c r="V61" s="55">
        <v>153</v>
      </c>
    </row>
    <row r="62" spans="1:22" s="22" customFormat="1" x14ac:dyDescent="0.3">
      <c r="A62" s="18">
        <v>19244</v>
      </c>
      <c r="B62" s="22" t="s">
        <v>252</v>
      </c>
      <c r="C62" s="22" t="s">
        <v>253</v>
      </c>
      <c r="D62" s="23" t="s">
        <v>109</v>
      </c>
      <c r="E62" s="21">
        <v>76001</v>
      </c>
      <c r="F62" s="22" t="s">
        <v>107</v>
      </c>
      <c r="G62" s="21">
        <v>3</v>
      </c>
      <c r="H62" s="22" t="s">
        <v>58</v>
      </c>
      <c r="I62" s="21"/>
      <c r="J62" s="21"/>
      <c r="K62" s="21"/>
      <c r="L62" s="22" t="s">
        <v>190</v>
      </c>
      <c r="M62" s="22">
        <v>99</v>
      </c>
      <c r="N62" s="22">
        <v>81</v>
      </c>
      <c r="O62" s="22">
        <v>180</v>
      </c>
      <c r="P62" s="22" t="s">
        <v>51</v>
      </c>
      <c r="Q62" s="24">
        <v>1500000</v>
      </c>
      <c r="R62" s="21"/>
      <c r="S62" s="21" t="s">
        <v>50</v>
      </c>
      <c r="T62" s="22" t="s">
        <v>254</v>
      </c>
      <c r="U62" s="22">
        <v>48439111544</v>
      </c>
      <c r="V62" s="55">
        <v>153</v>
      </c>
    </row>
    <row r="63" spans="1:22" s="22" customFormat="1" x14ac:dyDescent="0.3">
      <c r="A63" s="18">
        <v>19250</v>
      </c>
      <c r="B63" s="22" t="s">
        <v>194</v>
      </c>
      <c r="C63" s="22" t="s">
        <v>197</v>
      </c>
      <c r="D63" s="23" t="s">
        <v>110</v>
      </c>
      <c r="E63" s="21">
        <v>75165</v>
      </c>
      <c r="F63" s="22" t="s">
        <v>99</v>
      </c>
      <c r="G63" s="21">
        <v>3</v>
      </c>
      <c r="H63" s="22" t="s">
        <v>58</v>
      </c>
      <c r="I63" s="21"/>
      <c r="J63" s="21"/>
      <c r="K63" s="21"/>
      <c r="L63" s="22" t="s">
        <v>190</v>
      </c>
      <c r="M63" s="22">
        <v>98</v>
      </c>
      <c r="N63" s="22">
        <v>70</v>
      </c>
      <c r="O63" s="22">
        <v>168</v>
      </c>
      <c r="P63" s="22" t="s">
        <v>54</v>
      </c>
      <c r="Q63" s="24">
        <v>1500000</v>
      </c>
      <c r="R63" s="21"/>
      <c r="S63" s="21" t="s">
        <v>50</v>
      </c>
      <c r="T63" s="22" t="s">
        <v>254</v>
      </c>
      <c r="U63" s="22">
        <v>48139060300</v>
      </c>
      <c r="V63" s="55">
        <v>153</v>
      </c>
    </row>
    <row r="64" spans="1:22" s="22" customFormat="1" x14ac:dyDescent="0.3">
      <c r="A64" s="18">
        <v>19011</v>
      </c>
      <c r="B64" s="22" t="s">
        <v>122</v>
      </c>
      <c r="C64" s="22" t="s">
        <v>264</v>
      </c>
      <c r="D64" s="23" t="s">
        <v>116</v>
      </c>
      <c r="E64" s="55">
        <v>76084</v>
      </c>
      <c r="F64" s="22" t="s">
        <v>115</v>
      </c>
      <c r="G64" s="55">
        <v>3</v>
      </c>
      <c r="H64" s="22" t="s">
        <v>58</v>
      </c>
      <c r="I64" s="55"/>
      <c r="J64" s="55"/>
      <c r="K64" s="55"/>
      <c r="L64" s="22" t="s">
        <v>190</v>
      </c>
      <c r="M64" s="22">
        <v>84</v>
      </c>
      <c r="N64" s="22">
        <v>36</v>
      </c>
      <c r="O64" s="22">
        <v>120</v>
      </c>
      <c r="P64" s="22" t="s">
        <v>54</v>
      </c>
      <c r="Q64" s="24">
        <v>1500000</v>
      </c>
      <c r="R64" s="55"/>
      <c r="S64" s="55" t="s">
        <v>50</v>
      </c>
      <c r="T64" s="22" t="s">
        <v>258</v>
      </c>
      <c r="U64" s="22">
        <v>48251130408</v>
      </c>
      <c r="V64" s="55">
        <v>152</v>
      </c>
    </row>
    <row r="65" spans="1:153" s="80" customFormat="1" ht="14.4" x14ac:dyDescent="0.3">
      <c r="A65" s="79" t="s">
        <v>348</v>
      </c>
      <c r="B65" s="80" t="s">
        <v>344</v>
      </c>
      <c r="C65" s="80" t="s">
        <v>345</v>
      </c>
      <c r="D65" s="80" t="s">
        <v>346</v>
      </c>
      <c r="E65" s="81">
        <v>75201</v>
      </c>
      <c r="F65" s="80" t="s">
        <v>346</v>
      </c>
      <c r="G65" s="81">
        <v>3</v>
      </c>
      <c r="H65" s="80" t="s">
        <v>58</v>
      </c>
      <c r="K65" s="81"/>
      <c r="L65" s="80" t="s">
        <v>190</v>
      </c>
      <c r="M65" s="80">
        <v>105</v>
      </c>
      <c r="N65" s="80">
        <v>107</v>
      </c>
      <c r="O65" s="80">
        <v>212</v>
      </c>
      <c r="P65" s="80" t="s">
        <v>54</v>
      </c>
      <c r="Q65" s="82">
        <v>1500000</v>
      </c>
      <c r="R65" s="83"/>
      <c r="T65" s="80" t="s">
        <v>347</v>
      </c>
      <c r="U65" s="84">
        <v>48113001701</v>
      </c>
      <c r="V65" s="93" t="s">
        <v>349</v>
      </c>
    </row>
    <row r="66" spans="1:153" s="94" customFormat="1" ht="14.1" customHeight="1" x14ac:dyDescent="0.3">
      <c r="A66" s="97" t="s">
        <v>356</v>
      </c>
      <c r="B66" s="94" t="s">
        <v>352</v>
      </c>
      <c r="C66" s="94" t="s">
        <v>353</v>
      </c>
      <c r="D66" s="94" t="s">
        <v>106</v>
      </c>
      <c r="E66" s="95">
        <v>76102</v>
      </c>
      <c r="F66" s="94" t="s">
        <v>107</v>
      </c>
      <c r="G66" s="95">
        <v>3</v>
      </c>
      <c r="H66" s="94" t="s">
        <v>58</v>
      </c>
      <c r="I66" s="95"/>
      <c r="J66" s="95"/>
      <c r="K66" s="95"/>
      <c r="L66" s="94" t="s">
        <v>190</v>
      </c>
      <c r="M66" s="94">
        <v>98</v>
      </c>
      <c r="N66" s="94">
        <v>6</v>
      </c>
      <c r="O66" s="94">
        <v>104</v>
      </c>
      <c r="P66" s="94" t="s">
        <v>354</v>
      </c>
      <c r="Q66" s="100">
        <v>1330273</v>
      </c>
      <c r="R66" s="95"/>
      <c r="T66" s="94" t="s">
        <v>355</v>
      </c>
      <c r="U66" s="25">
        <v>48439101700</v>
      </c>
      <c r="V66" s="93" t="s">
        <v>357</v>
      </c>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6"/>
      <c r="CZ66" s="6"/>
      <c r="DA66" s="6"/>
      <c r="DB66" s="6"/>
      <c r="DC66" s="6"/>
      <c r="DD66" s="6"/>
      <c r="DE66" s="6"/>
      <c r="DF66" s="6"/>
      <c r="DG66" s="6"/>
      <c r="DH66" s="6"/>
      <c r="DI66" s="6"/>
      <c r="DJ66" s="6"/>
      <c r="DK66" s="6"/>
      <c r="DL66" s="6"/>
      <c r="DM66" s="6"/>
      <c r="DN66" s="6"/>
      <c r="DO66" s="6"/>
      <c r="DP66" s="6"/>
      <c r="DQ66" s="6"/>
      <c r="DR66" s="6"/>
      <c r="DS66" s="6"/>
      <c r="DT66" s="6"/>
      <c r="DU66" s="6"/>
      <c r="DV66" s="6"/>
      <c r="DW66" s="6"/>
      <c r="DX66" s="6"/>
      <c r="DY66" s="6"/>
      <c r="DZ66" s="6"/>
      <c r="EA66" s="6"/>
      <c r="EB66" s="6"/>
      <c r="EC66" s="6"/>
      <c r="ED66" s="6"/>
      <c r="EE66" s="6"/>
      <c r="EF66" s="6"/>
      <c r="EG66" s="6"/>
      <c r="EH66" s="6"/>
      <c r="EI66" s="6"/>
      <c r="EJ66" s="6"/>
      <c r="EK66" s="6"/>
      <c r="EL66" s="6"/>
      <c r="EM66" s="6"/>
      <c r="EN66" s="6"/>
      <c r="EO66" s="6"/>
      <c r="EP66" s="6"/>
      <c r="EQ66" s="6"/>
      <c r="ER66" s="6"/>
      <c r="ES66" s="6"/>
      <c r="ET66" s="6"/>
      <c r="EU66" s="6"/>
      <c r="EV66" s="6"/>
      <c r="EW66" s="6"/>
    </row>
    <row r="67" spans="1:153" s="94" customFormat="1" ht="14.1" customHeight="1" x14ac:dyDescent="0.3">
      <c r="A67" s="97" t="s">
        <v>360</v>
      </c>
      <c r="B67" s="94" t="s">
        <v>359</v>
      </c>
      <c r="C67" s="94" t="s">
        <v>358</v>
      </c>
      <c r="D67" s="94" t="s">
        <v>106</v>
      </c>
      <c r="E67" s="95">
        <v>76104</v>
      </c>
      <c r="F67" s="94" t="s">
        <v>107</v>
      </c>
      <c r="G67" s="95">
        <v>3</v>
      </c>
      <c r="H67" s="94" t="s">
        <v>58</v>
      </c>
      <c r="I67" s="95"/>
      <c r="J67" s="95"/>
      <c r="K67" s="95"/>
      <c r="L67" s="94" t="s">
        <v>190</v>
      </c>
      <c r="M67" s="94">
        <v>74</v>
      </c>
      <c r="N67" s="94">
        <v>4</v>
      </c>
      <c r="O67" s="94">
        <v>78</v>
      </c>
      <c r="P67" s="94" t="s">
        <v>54</v>
      </c>
      <c r="Q67" s="100">
        <v>1500000</v>
      </c>
      <c r="S67" s="95"/>
      <c r="T67" s="94" t="s">
        <v>251</v>
      </c>
      <c r="U67" s="98">
        <v>48439102800</v>
      </c>
      <c r="V67" s="93" t="s">
        <v>361</v>
      </c>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row>
    <row r="68" spans="1:153" s="80" customFormat="1" ht="14.1" customHeight="1" x14ac:dyDescent="0.3">
      <c r="A68" s="79" t="s">
        <v>400</v>
      </c>
      <c r="B68" s="80" t="s">
        <v>398</v>
      </c>
      <c r="C68" s="80" t="s">
        <v>397</v>
      </c>
      <c r="D68" s="80" t="s">
        <v>396</v>
      </c>
      <c r="E68" s="81">
        <v>75043</v>
      </c>
      <c r="F68" s="80" t="s">
        <v>346</v>
      </c>
      <c r="G68" s="81">
        <v>3</v>
      </c>
      <c r="H68" s="80" t="s">
        <v>58</v>
      </c>
      <c r="K68" s="81"/>
      <c r="L68" s="80" t="s">
        <v>190</v>
      </c>
      <c r="M68" s="80">
        <v>90</v>
      </c>
      <c r="N68" s="80">
        <v>54</v>
      </c>
      <c r="O68" s="80">
        <v>144</v>
      </c>
      <c r="P68" s="80" t="s">
        <v>54</v>
      </c>
      <c r="Q68" s="82">
        <v>1500000</v>
      </c>
      <c r="R68" s="83"/>
      <c r="S68" s="83" t="s">
        <v>50</v>
      </c>
      <c r="T68" s="80" t="s">
        <v>339</v>
      </c>
      <c r="U68" s="84">
        <v>48113018137</v>
      </c>
      <c r="V68" s="93" t="s">
        <v>399</v>
      </c>
    </row>
    <row r="69" spans="1:153" s="28" customFormat="1" x14ac:dyDescent="0.3">
      <c r="A69" s="104" t="s">
        <v>403</v>
      </c>
      <c r="B69" s="48"/>
      <c r="C69" s="12">
        <v>21973093.32</v>
      </c>
      <c r="D69" s="49" t="s">
        <v>203</v>
      </c>
      <c r="E69" s="41"/>
      <c r="F69" s="41"/>
      <c r="G69" s="37"/>
      <c r="H69" s="50"/>
      <c r="I69" s="37"/>
      <c r="J69" s="37"/>
      <c r="K69" s="37"/>
      <c r="L69" s="41"/>
      <c r="M69" s="41"/>
      <c r="N69" s="41"/>
      <c r="O69" s="41"/>
      <c r="P69" s="38" t="s">
        <v>342</v>
      </c>
      <c r="Q69" s="51">
        <f>SUM(Q54:Q68)</f>
        <v>21609883</v>
      </c>
      <c r="R69" s="40"/>
      <c r="S69" s="40"/>
      <c r="T69" s="41"/>
      <c r="U69" s="41"/>
      <c r="V69" s="37"/>
    </row>
    <row r="70" spans="1:153" ht="12" customHeight="1" x14ac:dyDescent="0.3">
      <c r="C70" s="28"/>
      <c r="G70" s="76"/>
      <c r="I70" s="76"/>
      <c r="J70" s="76"/>
      <c r="K70" s="76"/>
      <c r="T70" s="86"/>
    </row>
    <row r="71" spans="1:153" x14ac:dyDescent="0.3">
      <c r="A71" s="16" t="s">
        <v>26</v>
      </c>
      <c r="C71" s="28"/>
    </row>
    <row r="72" spans="1:153" s="22" customFormat="1" x14ac:dyDescent="0.3">
      <c r="A72" s="18">
        <v>19236</v>
      </c>
      <c r="B72" s="22" t="s">
        <v>127</v>
      </c>
      <c r="C72" s="22" t="s">
        <v>269</v>
      </c>
      <c r="D72" s="23" t="s">
        <v>126</v>
      </c>
      <c r="E72" s="21">
        <v>75143</v>
      </c>
      <c r="F72" s="22" t="s">
        <v>123</v>
      </c>
      <c r="G72" s="21">
        <v>4</v>
      </c>
      <c r="H72" s="22" t="s">
        <v>49</v>
      </c>
      <c r="I72" s="21"/>
      <c r="J72" s="21"/>
      <c r="K72" s="21"/>
      <c r="L72" s="22" t="s">
        <v>190</v>
      </c>
      <c r="M72" s="22">
        <v>48</v>
      </c>
      <c r="N72" s="22">
        <v>0</v>
      </c>
      <c r="O72" s="22">
        <v>48</v>
      </c>
      <c r="P72" s="22" t="s">
        <v>51</v>
      </c>
      <c r="Q72" s="24">
        <v>952253</v>
      </c>
      <c r="R72" s="21" t="s">
        <v>50</v>
      </c>
      <c r="S72" s="21"/>
      <c r="T72" s="22" t="s">
        <v>249</v>
      </c>
      <c r="U72" s="22">
        <v>48213950800</v>
      </c>
      <c r="V72" s="55">
        <v>120</v>
      </c>
    </row>
    <row r="73" spans="1:153" s="22" customFormat="1" x14ac:dyDescent="0.3">
      <c r="A73" s="18">
        <v>19057</v>
      </c>
      <c r="B73" s="22" t="s">
        <v>125</v>
      </c>
      <c r="C73" s="22" t="s">
        <v>270</v>
      </c>
      <c r="D73" s="23" t="s">
        <v>124</v>
      </c>
      <c r="E73" s="21">
        <v>75758</v>
      </c>
      <c r="F73" s="22" t="s">
        <v>123</v>
      </c>
      <c r="G73" s="21">
        <v>4</v>
      </c>
      <c r="H73" s="22" t="s">
        <v>49</v>
      </c>
      <c r="I73" s="21"/>
      <c r="J73" s="21"/>
      <c r="K73" s="21"/>
      <c r="L73" s="22" t="s">
        <v>190</v>
      </c>
      <c r="M73" s="22">
        <v>53</v>
      </c>
      <c r="N73" s="22">
        <v>7</v>
      </c>
      <c r="O73" s="22">
        <v>60</v>
      </c>
      <c r="P73" s="22" t="s">
        <v>51</v>
      </c>
      <c r="Q73" s="24">
        <v>817215</v>
      </c>
      <c r="R73" s="21"/>
      <c r="S73" s="21"/>
      <c r="T73" s="22" t="s">
        <v>268</v>
      </c>
      <c r="U73" s="22">
        <v>48213950100</v>
      </c>
      <c r="V73" s="55">
        <v>117</v>
      </c>
    </row>
    <row r="74" spans="1:153" ht="14.4" x14ac:dyDescent="0.3">
      <c r="A74" s="94" t="s">
        <v>377</v>
      </c>
      <c r="B74" s="94" t="s">
        <v>376</v>
      </c>
      <c r="C74" s="94" t="s">
        <v>375</v>
      </c>
      <c r="D74" s="94" t="s">
        <v>374</v>
      </c>
      <c r="E74" s="95">
        <v>75771</v>
      </c>
      <c r="F74" s="94" t="s">
        <v>103</v>
      </c>
      <c r="G74" s="95">
        <v>4</v>
      </c>
      <c r="H74" s="94" t="s">
        <v>49</v>
      </c>
      <c r="I74" s="95"/>
      <c r="J74" s="95"/>
      <c r="K74" s="6"/>
      <c r="L74" s="94" t="s">
        <v>190</v>
      </c>
      <c r="M74" s="94">
        <v>64</v>
      </c>
      <c r="N74" s="94">
        <v>12</v>
      </c>
      <c r="O74" s="94">
        <v>76</v>
      </c>
      <c r="P74" s="94" t="s">
        <v>51</v>
      </c>
      <c r="Q74" s="100">
        <v>889903.83548930509</v>
      </c>
      <c r="R74" s="6"/>
      <c r="S74" s="95"/>
      <c r="T74" s="94" t="s">
        <v>372</v>
      </c>
      <c r="U74" s="98">
        <v>48423001401</v>
      </c>
      <c r="V74" s="93" t="s">
        <v>378</v>
      </c>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row>
    <row r="75" spans="1:153" x14ac:dyDescent="0.3">
      <c r="A75" s="104" t="s">
        <v>403</v>
      </c>
      <c r="B75" s="35"/>
      <c r="C75" s="11">
        <v>3139711.58</v>
      </c>
      <c r="D75" s="36"/>
      <c r="E75" s="36"/>
      <c r="F75" s="36"/>
      <c r="G75" s="37"/>
      <c r="H75" s="47"/>
      <c r="I75" s="37"/>
      <c r="J75" s="37"/>
      <c r="K75" s="37"/>
      <c r="L75" s="36"/>
      <c r="M75" s="36"/>
      <c r="N75" s="36"/>
      <c r="O75" s="36"/>
      <c r="P75" s="38" t="s">
        <v>342</v>
      </c>
      <c r="Q75" s="39">
        <f>SUM(Q72:Q74)</f>
        <v>2659371.8354893052</v>
      </c>
      <c r="R75" s="40"/>
      <c r="S75" s="40"/>
      <c r="T75" s="41"/>
      <c r="U75" s="36"/>
      <c r="V75" s="37"/>
    </row>
    <row r="76" spans="1:153" ht="12" customHeight="1" x14ac:dyDescent="0.3">
      <c r="C76" s="28"/>
      <c r="G76" s="76"/>
      <c r="I76" s="76"/>
      <c r="J76" s="76"/>
      <c r="K76" s="76"/>
    </row>
    <row r="77" spans="1:153" x14ac:dyDescent="0.3">
      <c r="A77" s="16" t="s">
        <v>27</v>
      </c>
      <c r="C77" s="28"/>
    </row>
    <row r="78" spans="1:153" s="22" customFormat="1" x14ac:dyDescent="0.3">
      <c r="A78" s="18">
        <v>19225</v>
      </c>
      <c r="B78" s="22" t="s">
        <v>129</v>
      </c>
      <c r="C78" s="22" t="s">
        <v>272</v>
      </c>
      <c r="D78" s="23" t="s">
        <v>128</v>
      </c>
      <c r="E78" s="21">
        <v>75707</v>
      </c>
      <c r="F78" s="22" t="s">
        <v>103</v>
      </c>
      <c r="G78" s="21">
        <v>4</v>
      </c>
      <c r="H78" s="22" t="s">
        <v>58</v>
      </c>
      <c r="I78" s="21"/>
      <c r="J78" s="21"/>
      <c r="K78" s="21"/>
      <c r="L78" s="22" t="s">
        <v>190</v>
      </c>
      <c r="M78" s="22">
        <v>86</v>
      </c>
      <c r="N78" s="22">
        <v>6</v>
      </c>
      <c r="O78" s="22">
        <v>92</v>
      </c>
      <c r="P78" s="22" t="s">
        <v>51</v>
      </c>
      <c r="Q78" s="24">
        <v>1500000</v>
      </c>
      <c r="R78" s="21"/>
      <c r="S78" s="21" t="s">
        <v>50</v>
      </c>
      <c r="T78" s="22" t="s">
        <v>273</v>
      </c>
      <c r="U78" s="22">
        <v>48423001803</v>
      </c>
      <c r="V78" s="55">
        <v>111</v>
      </c>
    </row>
    <row r="79" spans="1:153" x14ac:dyDescent="0.3">
      <c r="A79" s="104" t="s">
        <v>403</v>
      </c>
      <c r="B79" s="35"/>
      <c r="C79" s="11">
        <v>1180103.3600000001</v>
      </c>
      <c r="D79" s="36"/>
      <c r="E79" s="36"/>
      <c r="F79" s="36"/>
      <c r="G79" s="37"/>
      <c r="H79" s="47"/>
      <c r="I79" s="37"/>
      <c r="J79" s="37"/>
      <c r="K79" s="37"/>
      <c r="L79" s="36"/>
      <c r="M79" s="36"/>
      <c r="N79" s="36"/>
      <c r="O79" s="36"/>
      <c r="P79" s="38" t="s">
        <v>342</v>
      </c>
      <c r="Q79" s="39">
        <f>SUM(Q78:Q78)</f>
        <v>1500000</v>
      </c>
      <c r="R79" s="40"/>
      <c r="S79" s="40"/>
      <c r="T79" s="41"/>
      <c r="U79" s="36"/>
      <c r="V79" s="37"/>
    </row>
    <row r="80" spans="1:153" ht="12" customHeight="1" x14ac:dyDescent="0.3">
      <c r="C80" s="28"/>
      <c r="G80" s="76"/>
      <c r="I80" s="76"/>
      <c r="J80" s="76"/>
      <c r="K80" s="76"/>
    </row>
    <row r="81" spans="1:74" x14ac:dyDescent="0.3">
      <c r="A81" s="16" t="s">
        <v>28</v>
      </c>
      <c r="C81" s="28"/>
    </row>
    <row r="82" spans="1:74" s="22" customFormat="1" x14ac:dyDescent="0.3">
      <c r="A82" s="18">
        <v>19364</v>
      </c>
      <c r="B82" s="22" t="s">
        <v>132</v>
      </c>
      <c r="C82" s="22" t="s">
        <v>274</v>
      </c>
      <c r="D82" s="23" t="s">
        <v>131</v>
      </c>
      <c r="E82" s="21">
        <v>75904</v>
      </c>
      <c r="F82" s="22" t="s">
        <v>130</v>
      </c>
      <c r="G82" s="21">
        <v>5</v>
      </c>
      <c r="H82" s="22" t="s">
        <v>49</v>
      </c>
      <c r="I82" s="21"/>
      <c r="J82" s="21"/>
      <c r="K82" s="21"/>
      <c r="L82" s="22" t="s">
        <v>190</v>
      </c>
      <c r="M82" s="22">
        <v>60</v>
      </c>
      <c r="N82" s="22">
        <v>8</v>
      </c>
      <c r="O82" s="22">
        <v>68</v>
      </c>
      <c r="P82" s="22" t="s">
        <v>51</v>
      </c>
      <c r="Q82" s="78">
        <v>1005299</v>
      </c>
      <c r="R82" s="21"/>
      <c r="S82" s="21"/>
      <c r="T82" s="22" t="s">
        <v>275</v>
      </c>
      <c r="U82" s="22">
        <v>48005000902</v>
      </c>
      <c r="V82" s="55">
        <v>120</v>
      </c>
    </row>
    <row r="83" spans="1:74" ht="14.4" x14ac:dyDescent="0.3">
      <c r="A83" s="94" t="s">
        <v>383</v>
      </c>
      <c r="B83" s="94" t="s">
        <v>382</v>
      </c>
      <c r="C83" s="94" t="s">
        <v>381</v>
      </c>
      <c r="D83" s="94" t="s">
        <v>380</v>
      </c>
      <c r="E83" s="95">
        <v>75904</v>
      </c>
      <c r="F83" s="94" t="s">
        <v>130</v>
      </c>
      <c r="G83" s="95">
        <v>5</v>
      </c>
      <c r="H83" s="94" t="s">
        <v>49</v>
      </c>
      <c r="I83" s="95"/>
      <c r="J83" s="95"/>
      <c r="K83" s="95" t="s">
        <v>50</v>
      </c>
      <c r="L83" s="94" t="s">
        <v>190</v>
      </c>
      <c r="M83" s="94">
        <v>64</v>
      </c>
      <c r="N83" s="94">
        <v>12</v>
      </c>
      <c r="O83" s="94">
        <v>76</v>
      </c>
      <c r="P83" s="94" t="s">
        <v>379</v>
      </c>
      <c r="Q83" s="100">
        <v>890357</v>
      </c>
      <c r="R83" s="6"/>
      <c r="S83" s="95"/>
      <c r="T83" s="94" t="s">
        <v>277</v>
      </c>
      <c r="U83" s="98">
        <v>48005000301</v>
      </c>
      <c r="V83" s="93" t="s">
        <v>384</v>
      </c>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row>
    <row r="84" spans="1:74" x14ac:dyDescent="0.3">
      <c r="A84" s="104" t="s">
        <v>403</v>
      </c>
      <c r="B84" s="35"/>
      <c r="C84" s="11">
        <v>1903588.34</v>
      </c>
      <c r="D84" s="36"/>
      <c r="E84" s="36"/>
      <c r="F84" s="36"/>
      <c r="G84" s="37"/>
      <c r="H84" s="47"/>
      <c r="I84" s="37"/>
      <c r="J84" s="37"/>
      <c r="K84" s="37"/>
      <c r="L84" s="36"/>
      <c r="M84" s="36"/>
      <c r="N84" s="36"/>
      <c r="O84" s="36"/>
      <c r="P84" s="38" t="s">
        <v>342</v>
      </c>
      <c r="Q84" s="39">
        <f>SUM(Q82:Q83)</f>
        <v>1895656</v>
      </c>
      <c r="R84" s="40"/>
      <c r="S84" s="40"/>
      <c r="T84" s="41"/>
      <c r="U84" s="36"/>
      <c r="V84" s="37"/>
    </row>
    <row r="85" spans="1:74" ht="12" customHeight="1" x14ac:dyDescent="0.3">
      <c r="C85" s="28"/>
      <c r="G85" s="76"/>
      <c r="I85" s="76"/>
      <c r="J85" s="76"/>
      <c r="K85" s="76"/>
    </row>
    <row r="86" spans="1:74" x14ac:dyDescent="0.3">
      <c r="A86" s="16" t="s">
        <v>29</v>
      </c>
      <c r="C86" s="28"/>
    </row>
    <row r="87" spans="1:74" s="22" customFormat="1" x14ac:dyDescent="0.3">
      <c r="A87" s="18">
        <v>19094</v>
      </c>
      <c r="B87" s="22" t="s">
        <v>136</v>
      </c>
      <c r="C87" s="22" t="s">
        <v>135</v>
      </c>
      <c r="D87" s="23" t="s">
        <v>134</v>
      </c>
      <c r="E87" s="21">
        <v>77707</v>
      </c>
      <c r="F87" s="22" t="s">
        <v>133</v>
      </c>
      <c r="G87" s="21">
        <v>5</v>
      </c>
      <c r="H87" s="22" t="s">
        <v>58</v>
      </c>
      <c r="I87" s="21"/>
      <c r="J87" s="21"/>
      <c r="K87" s="21"/>
      <c r="L87" s="22" t="s">
        <v>190</v>
      </c>
      <c r="M87" s="22">
        <v>60</v>
      </c>
      <c r="N87" s="22">
        <v>9</v>
      </c>
      <c r="O87" s="22">
        <v>69</v>
      </c>
      <c r="P87" s="22" t="s">
        <v>51</v>
      </c>
      <c r="Q87" s="24">
        <v>1007473</v>
      </c>
      <c r="R87" s="21"/>
      <c r="S87" s="21" t="s">
        <v>50</v>
      </c>
      <c r="T87" s="22" t="s">
        <v>276</v>
      </c>
      <c r="U87" s="22">
        <v>48245001301</v>
      </c>
      <c r="V87" s="55">
        <v>118</v>
      </c>
    </row>
    <row r="88" spans="1:74" x14ac:dyDescent="0.3">
      <c r="A88" s="104" t="s">
        <v>403</v>
      </c>
      <c r="B88" s="35"/>
      <c r="C88" s="11">
        <v>820268.7</v>
      </c>
      <c r="D88" s="36"/>
      <c r="E88" s="36"/>
      <c r="F88" s="36"/>
      <c r="G88" s="37"/>
      <c r="H88" s="47"/>
      <c r="I88" s="37"/>
      <c r="J88" s="37"/>
      <c r="K88" s="37"/>
      <c r="L88" s="36"/>
      <c r="M88" s="36"/>
      <c r="N88" s="36"/>
      <c r="O88" s="36"/>
      <c r="P88" s="38" t="s">
        <v>342</v>
      </c>
      <c r="Q88" s="39">
        <f>SUM(Q87:Q87)</f>
        <v>1007473</v>
      </c>
      <c r="R88" s="40"/>
      <c r="S88" s="40"/>
      <c r="T88" s="41"/>
      <c r="U88" s="36"/>
      <c r="V88" s="37"/>
    </row>
    <row r="89" spans="1:74" ht="12" customHeight="1" x14ac:dyDescent="0.3">
      <c r="C89" s="28"/>
      <c r="G89" s="76"/>
      <c r="I89" s="76"/>
      <c r="J89" s="76"/>
      <c r="K89" s="76"/>
    </row>
    <row r="90" spans="1:74" x14ac:dyDescent="0.3">
      <c r="A90" s="16" t="s">
        <v>30</v>
      </c>
      <c r="C90" s="28"/>
    </row>
    <row r="91" spans="1:74" s="22" customFormat="1" x14ac:dyDescent="0.3">
      <c r="A91" s="18">
        <v>19365</v>
      </c>
      <c r="B91" s="22" t="s">
        <v>138</v>
      </c>
      <c r="C91" s="22" t="s">
        <v>278</v>
      </c>
      <c r="D91" s="23" t="s">
        <v>137</v>
      </c>
      <c r="E91" s="21">
        <v>77320</v>
      </c>
      <c r="F91" s="22" t="s">
        <v>52</v>
      </c>
      <c r="G91" s="21">
        <v>6</v>
      </c>
      <c r="H91" s="22" t="s">
        <v>49</v>
      </c>
      <c r="I91" s="21"/>
      <c r="J91" s="21"/>
      <c r="K91" s="21"/>
      <c r="L91" s="22" t="s">
        <v>190</v>
      </c>
      <c r="M91" s="22">
        <v>42</v>
      </c>
      <c r="N91" s="22">
        <v>6</v>
      </c>
      <c r="O91" s="22">
        <v>48</v>
      </c>
      <c r="P91" s="22" t="s">
        <v>51</v>
      </c>
      <c r="Q91" s="24">
        <v>600000</v>
      </c>
      <c r="R91" s="21" t="s">
        <v>50</v>
      </c>
      <c r="S91" s="21"/>
      <c r="T91" s="22" t="s">
        <v>244</v>
      </c>
      <c r="U91" s="22">
        <v>48471790400</v>
      </c>
      <c r="V91" s="55">
        <v>120</v>
      </c>
    </row>
    <row r="92" spans="1:74" x14ac:dyDescent="0.3">
      <c r="A92" s="104" t="s">
        <v>403</v>
      </c>
      <c r="B92" s="35"/>
      <c r="C92" s="11">
        <v>600000</v>
      </c>
      <c r="D92" s="36"/>
      <c r="E92" s="36"/>
      <c r="F92" s="36"/>
      <c r="G92" s="37"/>
      <c r="H92" s="47"/>
      <c r="I92" s="37"/>
      <c r="J92" s="37"/>
      <c r="K92" s="37"/>
      <c r="L92" s="36"/>
      <c r="M92" s="36"/>
      <c r="N92" s="36"/>
      <c r="O92" s="36"/>
      <c r="P92" s="38" t="s">
        <v>342</v>
      </c>
      <c r="Q92" s="39">
        <f>SUM(Q91:Q91)</f>
        <v>600000</v>
      </c>
      <c r="R92" s="40"/>
      <c r="S92" s="40"/>
      <c r="T92" s="41"/>
      <c r="U92" s="36"/>
      <c r="V92" s="37"/>
    </row>
    <row r="93" spans="1:74" ht="7.8" customHeight="1" x14ac:dyDescent="0.3">
      <c r="C93" s="28"/>
      <c r="G93" s="76"/>
      <c r="I93" s="76"/>
      <c r="J93" s="76"/>
      <c r="K93" s="76"/>
    </row>
    <row r="94" spans="1:74" x14ac:dyDescent="0.3">
      <c r="A94" s="16" t="s">
        <v>31</v>
      </c>
      <c r="C94" s="28"/>
    </row>
    <row r="95" spans="1:74" s="22" customFormat="1" x14ac:dyDescent="0.3">
      <c r="A95" s="18">
        <v>19070</v>
      </c>
      <c r="B95" s="22" t="s">
        <v>332</v>
      </c>
      <c r="C95" s="22" t="s">
        <v>140</v>
      </c>
      <c r="D95" s="23" t="s">
        <v>59</v>
      </c>
      <c r="E95" s="21">
        <v>77081</v>
      </c>
      <c r="F95" s="22" t="s">
        <v>60</v>
      </c>
      <c r="G95" s="21">
        <v>6</v>
      </c>
      <c r="H95" s="22" t="s">
        <v>58</v>
      </c>
      <c r="I95" s="21"/>
      <c r="J95" s="21"/>
      <c r="K95" s="21"/>
      <c r="L95" s="22" t="s">
        <v>190</v>
      </c>
      <c r="M95" s="22">
        <v>86</v>
      </c>
      <c r="N95" s="22">
        <v>29</v>
      </c>
      <c r="O95" s="22">
        <v>115</v>
      </c>
      <c r="P95" s="22" t="s">
        <v>54</v>
      </c>
      <c r="Q95" s="24">
        <v>1500000</v>
      </c>
      <c r="R95" s="21"/>
      <c r="S95" s="21"/>
      <c r="T95" s="22" t="s">
        <v>292</v>
      </c>
      <c r="U95" s="22">
        <v>48201421101</v>
      </c>
      <c r="V95" s="55">
        <v>115</v>
      </c>
    </row>
    <row r="96" spans="1:74" s="22" customFormat="1" x14ac:dyDescent="0.3">
      <c r="A96" s="18">
        <v>19074</v>
      </c>
      <c r="B96" s="22" t="s">
        <v>147</v>
      </c>
      <c r="C96" s="22" t="s">
        <v>147</v>
      </c>
      <c r="D96" s="23" t="s">
        <v>59</v>
      </c>
      <c r="E96" s="21">
        <v>77009</v>
      </c>
      <c r="F96" s="22" t="s">
        <v>60</v>
      </c>
      <c r="G96" s="21">
        <v>6</v>
      </c>
      <c r="H96" s="22" t="s">
        <v>58</v>
      </c>
      <c r="I96" s="21"/>
      <c r="J96" s="21"/>
      <c r="K96" s="21"/>
      <c r="L96" s="22" t="s">
        <v>190</v>
      </c>
      <c r="M96" s="22">
        <v>102</v>
      </c>
      <c r="N96" s="22">
        <v>12</v>
      </c>
      <c r="O96" s="22">
        <v>114</v>
      </c>
      <c r="P96" s="22" t="s">
        <v>51</v>
      </c>
      <c r="Q96" s="24">
        <v>1500000</v>
      </c>
      <c r="R96" s="21"/>
      <c r="S96" s="21" t="s">
        <v>50</v>
      </c>
      <c r="T96" s="22" t="s">
        <v>279</v>
      </c>
      <c r="U96" s="22">
        <v>48201511400</v>
      </c>
      <c r="V96" s="55">
        <v>127</v>
      </c>
    </row>
    <row r="97" spans="1:153" s="22" customFormat="1" x14ac:dyDescent="0.3">
      <c r="A97" s="18">
        <v>19085</v>
      </c>
      <c r="B97" s="22" t="s">
        <v>146</v>
      </c>
      <c r="C97" s="22" t="s">
        <v>280</v>
      </c>
      <c r="D97" s="23" t="s">
        <v>59</v>
      </c>
      <c r="E97" s="21">
        <v>77004</v>
      </c>
      <c r="F97" s="22" t="s">
        <v>60</v>
      </c>
      <c r="G97" s="21">
        <v>6</v>
      </c>
      <c r="H97" s="22" t="s">
        <v>58</v>
      </c>
      <c r="I97" s="21"/>
      <c r="J97" s="21"/>
      <c r="K97" s="21"/>
      <c r="L97" s="22" t="s">
        <v>190</v>
      </c>
      <c r="M97" s="22">
        <v>75</v>
      </c>
      <c r="N97" s="22">
        <v>10</v>
      </c>
      <c r="O97" s="22">
        <v>85</v>
      </c>
      <c r="P97" s="22" t="s">
        <v>51</v>
      </c>
      <c r="Q97" s="24">
        <v>1459758</v>
      </c>
      <c r="R97" s="21"/>
      <c r="S97" s="21" t="s">
        <v>50</v>
      </c>
      <c r="T97" s="22" t="s">
        <v>281</v>
      </c>
      <c r="U97" s="22">
        <v>48201312600</v>
      </c>
      <c r="V97" s="55">
        <v>125</v>
      </c>
    </row>
    <row r="98" spans="1:153" s="22" customFormat="1" x14ac:dyDescent="0.3">
      <c r="A98" s="18">
        <v>19296</v>
      </c>
      <c r="B98" s="22" t="s">
        <v>145</v>
      </c>
      <c r="C98" s="22" t="s">
        <v>282</v>
      </c>
      <c r="D98" s="23" t="s">
        <v>59</v>
      </c>
      <c r="E98" s="21">
        <v>77002</v>
      </c>
      <c r="F98" s="22" t="s">
        <v>60</v>
      </c>
      <c r="G98" s="21">
        <v>6</v>
      </c>
      <c r="H98" s="22" t="s">
        <v>58</v>
      </c>
      <c r="I98" s="21"/>
      <c r="J98" s="21"/>
      <c r="K98" s="21" t="s">
        <v>50</v>
      </c>
      <c r="L98" s="22" t="s">
        <v>190</v>
      </c>
      <c r="M98" s="22">
        <v>100</v>
      </c>
      <c r="N98" s="22">
        <v>20</v>
      </c>
      <c r="O98" s="22">
        <v>120</v>
      </c>
      <c r="P98" s="22" t="s">
        <v>54</v>
      </c>
      <c r="Q98" s="24">
        <v>1500000</v>
      </c>
      <c r="R98" s="21"/>
      <c r="S98" s="21" t="s">
        <v>50</v>
      </c>
      <c r="T98" s="22" t="s">
        <v>283</v>
      </c>
      <c r="U98" s="22">
        <v>48201210100</v>
      </c>
      <c r="V98" s="55">
        <v>125</v>
      </c>
    </row>
    <row r="99" spans="1:153" s="22" customFormat="1" x14ac:dyDescent="0.3">
      <c r="A99" s="18">
        <v>19307</v>
      </c>
      <c r="B99" s="22" t="s">
        <v>331</v>
      </c>
      <c r="C99" s="22" t="s">
        <v>338</v>
      </c>
      <c r="D99" s="23" t="s">
        <v>59</v>
      </c>
      <c r="E99" s="21">
        <v>77077</v>
      </c>
      <c r="F99" s="22" t="s">
        <v>60</v>
      </c>
      <c r="G99" s="21">
        <v>6</v>
      </c>
      <c r="H99" s="22" t="s">
        <v>58</v>
      </c>
      <c r="I99" s="21"/>
      <c r="J99" s="21"/>
      <c r="K99" s="21"/>
      <c r="L99" s="22" t="s">
        <v>190</v>
      </c>
      <c r="M99" s="22">
        <v>100</v>
      </c>
      <c r="N99" s="22">
        <v>20</v>
      </c>
      <c r="O99" s="22">
        <v>120</v>
      </c>
      <c r="P99" s="22" t="s">
        <v>54</v>
      </c>
      <c r="Q99" s="24">
        <v>1500000</v>
      </c>
      <c r="R99" s="21"/>
      <c r="S99" s="21" t="s">
        <v>50</v>
      </c>
      <c r="T99" s="22" t="s">
        <v>286</v>
      </c>
      <c r="U99" s="22">
        <v>48201451402</v>
      </c>
      <c r="V99" s="55">
        <v>122</v>
      </c>
    </row>
    <row r="100" spans="1:153" s="22" customFormat="1" x14ac:dyDescent="0.3">
      <c r="A100" s="18">
        <v>19242</v>
      </c>
      <c r="B100" s="22" t="s">
        <v>144</v>
      </c>
      <c r="C100" s="22" t="s">
        <v>195</v>
      </c>
      <c r="D100" s="23" t="s">
        <v>59</v>
      </c>
      <c r="E100" s="21">
        <v>77053</v>
      </c>
      <c r="F100" s="22" t="s">
        <v>141</v>
      </c>
      <c r="G100" s="21">
        <v>6</v>
      </c>
      <c r="H100" s="22" t="s">
        <v>58</v>
      </c>
      <c r="I100" s="21"/>
      <c r="J100" s="21"/>
      <c r="K100" s="21"/>
      <c r="L100" s="22" t="s">
        <v>190</v>
      </c>
      <c r="M100" s="22">
        <v>83</v>
      </c>
      <c r="N100" s="22">
        <v>21</v>
      </c>
      <c r="O100" s="22">
        <v>104</v>
      </c>
      <c r="P100" s="22" t="s">
        <v>54</v>
      </c>
      <c r="Q100" s="24">
        <v>1500000</v>
      </c>
      <c r="R100" s="21"/>
      <c r="S100" s="21" t="s">
        <v>50</v>
      </c>
      <c r="T100" s="22" t="s">
        <v>284</v>
      </c>
      <c r="U100" s="22">
        <v>48157670300</v>
      </c>
      <c r="V100" s="55">
        <v>122</v>
      </c>
    </row>
    <row r="101" spans="1:153" s="22" customFormat="1" x14ac:dyDescent="0.3">
      <c r="A101" s="18">
        <v>19245</v>
      </c>
      <c r="B101" s="22" t="s">
        <v>143</v>
      </c>
      <c r="C101" s="22" t="s">
        <v>196</v>
      </c>
      <c r="D101" s="23" t="s">
        <v>59</v>
      </c>
      <c r="E101" s="21">
        <v>77053</v>
      </c>
      <c r="F101" s="22" t="s">
        <v>141</v>
      </c>
      <c r="G101" s="21">
        <v>6</v>
      </c>
      <c r="H101" s="22" t="s">
        <v>58</v>
      </c>
      <c r="I101" s="21"/>
      <c r="J101" s="21"/>
      <c r="K101" s="21"/>
      <c r="L101" s="22" t="s">
        <v>190</v>
      </c>
      <c r="M101" s="22">
        <v>84</v>
      </c>
      <c r="N101" s="22">
        <v>16</v>
      </c>
      <c r="O101" s="22">
        <v>100</v>
      </c>
      <c r="P101" s="22" t="s">
        <v>51</v>
      </c>
      <c r="Q101" s="24">
        <v>1476000</v>
      </c>
      <c r="R101" s="21"/>
      <c r="S101" s="21" t="s">
        <v>50</v>
      </c>
      <c r="T101" s="22" t="s">
        <v>284</v>
      </c>
      <c r="U101" s="22">
        <v>48157670300</v>
      </c>
      <c r="V101" s="55">
        <v>122</v>
      </c>
    </row>
    <row r="102" spans="1:153" s="22" customFormat="1" x14ac:dyDescent="0.3">
      <c r="A102" s="18">
        <v>19327</v>
      </c>
      <c r="B102" s="22" t="s">
        <v>142</v>
      </c>
      <c r="C102" s="22" t="s">
        <v>287</v>
      </c>
      <c r="D102" s="23" t="s">
        <v>59</v>
      </c>
      <c r="E102" s="21">
        <v>77489</v>
      </c>
      <c r="F102" s="22" t="s">
        <v>141</v>
      </c>
      <c r="G102" s="21">
        <v>6</v>
      </c>
      <c r="H102" s="22" t="s">
        <v>58</v>
      </c>
      <c r="I102" s="21"/>
      <c r="J102" s="21"/>
      <c r="K102" s="21" t="s">
        <v>50</v>
      </c>
      <c r="L102" s="22" t="s">
        <v>190</v>
      </c>
      <c r="M102" s="22">
        <v>107</v>
      </c>
      <c r="N102" s="22">
        <v>19</v>
      </c>
      <c r="O102" s="22">
        <v>126</v>
      </c>
      <c r="P102" s="22" t="s">
        <v>54</v>
      </c>
      <c r="Q102" s="24">
        <v>1500000</v>
      </c>
      <c r="R102" s="21"/>
      <c r="S102" s="21" t="s">
        <v>50</v>
      </c>
      <c r="T102" s="22" t="s">
        <v>285</v>
      </c>
      <c r="U102" s="22">
        <v>48157670602</v>
      </c>
      <c r="V102" s="55">
        <v>122</v>
      </c>
    </row>
    <row r="103" spans="1:153" s="22" customFormat="1" x14ac:dyDescent="0.3">
      <c r="A103" s="27">
        <v>19286</v>
      </c>
      <c r="B103" s="22" t="s">
        <v>288</v>
      </c>
      <c r="C103" s="22" t="s">
        <v>289</v>
      </c>
      <c r="D103" s="23" t="s">
        <v>59</v>
      </c>
      <c r="E103" s="21">
        <v>77040</v>
      </c>
      <c r="F103" s="22" t="s">
        <v>290</v>
      </c>
      <c r="G103" s="21">
        <v>6</v>
      </c>
      <c r="H103" s="22" t="s">
        <v>58</v>
      </c>
      <c r="I103" s="21"/>
      <c r="J103" s="21"/>
      <c r="K103" s="21"/>
      <c r="L103" s="22" t="s">
        <v>190</v>
      </c>
      <c r="M103" s="22">
        <v>105</v>
      </c>
      <c r="N103" s="22">
        <v>45</v>
      </c>
      <c r="O103" s="22">
        <v>150</v>
      </c>
      <c r="P103" s="22" t="s">
        <v>54</v>
      </c>
      <c r="Q103" s="24">
        <v>1497976</v>
      </c>
      <c r="R103" s="21"/>
      <c r="S103" s="21" t="s">
        <v>50</v>
      </c>
      <c r="T103" s="22" t="s">
        <v>286</v>
      </c>
      <c r="U103" s="22">
        <v>48201532300</v>
      </c>
      <c r="V103" s="55">
        <v>120</v>
      </c>
    </row>
    <row r="104" spans="1:153" s="94" customFormat="1" ht="14.4" x14ac:dyDescent="0.3">
      <c r="A104" s="94" t="s">
        <v>395</v>
      </c>
      <c r="B104" s="94" t="s">
        <v>393</v>
      </c>
      <c r="C104" s="94" t="s">
        <v>392</v>
      </c>
      <c r="D104" s="94" t="s">
        <v>59</v>
      </c>
      <c r="E104" s="95">
        <v>77498</v>
      </c>
      <c r="F104" s="94" t="s">
        <v>141</v>
      </c>
      <c r="G104" s="95">
        <v>6</v>
      </c>
      <c r="H104" s="94" t="s">
        <v>58</v>
      </c>
      <c r="I104" s="95"/>
      <c r="J104" s="95"/>
      <c r="K104" s="95"/>
      <c r="L104" s="94" t="s">
        <v>190</v>
      </c>
      <c r="M104" s="94">
        <v>98</v>
      </c>
      <c r="N104" s="94">
        <v>14</v>
      </c>
      <c r="O104" s="94">
        <v>112</v>
      </c>
      <c r="P104" s="94" t="s">
        <v>54</v>
      </c>
      <c r="Q104" s="100">
        <v>1500000</v>
      </c>
      <c r="S104" s="95"/>
      <c r="T104" s="94" t="s">
        <v>291</v>
      </c>
      <c r="U104" s="98">
        <v>48157672701</v>
      </c>
      <c r="V104" s="93" t="s">
        <v>394</v>
      </c>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s="6"/>
      <c r="BX104" s="6"/>
      <c r="BY104" s="6"/>
      <c r="BZ104" s="6"/>
      <c r="CA104" s="6"/>
      <c r="CB104" s="6"/>
      <c r="CC104" s="6"/>
      <c r="CD104" s="6"/>
      <c r="CE104" s="6"/>
      <c r="CF104" s="6"/>
      <c r="CG104" s="6"/>
      <c r="CH104" s="6"/>
      <c r="CI104" s="6"/>
      <c r="CJ104" s="6"/>
      <c r="CK104" s="6"/>
      <c r="CL104" s="6"/>
      <c r="CM104" s="6"/>
      <c r="CN104" s="6"/>
      <c r="CO104" s="6"/>
      <c r="CP104" s="6"/>
      <c r="CQ104" s="6"/>
      <c r="CR104" s="6"/>
      <c r="CS104" s="6"/>
      <c r="CT104" s="6"/>
      <c r="CU104" s="6"/>
      <c r="CV104" s="6"/>
      <c r="CW104" s="6"/>
      <c r="CX104" s="6"/>
      <c r="CY104" s="6"/>
      <c r="CZ104" s="6"/>
      <c r="DA104" s="6"/>
      <c r="DB104" s="6"/>
      <c r="DC104" s="6"/>
      <c r="DD104" s="6"/>
      <c r="DE104" s="6"/>
      <c r="DF104" s="6"/>
      <c r="DG104" s="6"/>
      <c r="DH104" s="6"/>
      <c r="DI104" s="6"/>
      <c r="DJ104" s="6"/>
      <c r="DK104" s="6"/>
      <c r="DL104" s="6"/>
      <c r="DM104" s="6"/>
      <c r="DN104" s="6"/>
      <c r="DO104" s="6"/>
      <c r="DP104" s="6"/>
      <c r="DQ104" s="6"/>
      <c r="DR104" s="6"/>
      <c r="DS104" s="6"/>
      <c r="DT104" s="6"/>
      <c r="DU104" s="6"/>
      <c r="DV104" s="6"/>
      <c r="DW104" s="6"/>
      <c r="DX104" s="6"/>
      <c r="DY104" s="6"/>
      <c r="DZ104" s="6"/>
      <c r="EA104" s="6"/>
      <c r="EB104" s="6"/>
      <c r="EC104" s="6"/>
      <c r="ED104" s="6"/>
      <c r="EE104" s="6"/>
      <c r="EF104" s="6"/>
      <c r="EG104" s="6"/>
      <c r="EH104" s="6"/>
      <c r="EI104" s="6"/>
      <c r="EJ104" s="6"/>
      <c r="EK104" s="6"/>
      <c r="EL104" s="6"/>
      <c r="EM104" s="6"/>
      <c r="EN104" s="6"/>
      <c r="EO104" s="6"/>
      <c r="EP104" s="6"/>
      <c r="EQ104" s="6"/>
      <c r="ER104" s="6"/>
      <c r="ES104" s="6"/>
      <c r="ET104" s="6"/>
      <c r="EU104" s="6"/>
      <c r="EV104" s="6"/>
      <c r="EW104" s="6"/>
    </row>
    <row r="105" spans="1:153" x14ac:dyDescent="0.3">
      <c r="A105" s="104" t="s">
        <v>403</v>
      </c>
      <c r="B105" s="35"/>
      <c r="C105" s="11">
        <v>16270236.91</v>
      </c>
      <c r="D105" s="49" t="s">
        <v>202</v>
      </c>
      <c r="E105" s="36"/>
      <c r="F105" s="36"/>
      <c r="G105" s="37"/>
      <c r="H105" s="47"/>
      <c r="I105" s="37"/>
      <c r="J105" s="37"/>
      <c r="K105" s="37"/>
      <c r="L105" s="36"/>
      <c r="M105" s="36"/>
      <c r="N105" s="36"/>
      <c r="O105" s="36"/>
      <c r="P105" s="38" t="s">
        <v>342</v>
      </c>
      <c r="Q105" s="39">
        <f>SUM(Q95:Q104)</f>
        <v>14933734</v>
      </c>
      <c r="R105" s="40"/>
      <c r="S105" s="40"/>
      <c r="T105" s="41"/>
      <c r="U105" s="36"/>
      <c r="V105" s="37"/>
    </row>
    <row r="106" spans="1:153" x14ac:dyDescent="0.3">
      <c r="A106" s="16" t="s">
        <v>32</v>
      </c>
      <c r="C106" s="28"/>
    </row>
    <row r="107" spans="1:153" s="22" customFormat="1" x14ac:dyDescent="0.3">
      <c r="A107" s="18">
        <v>19179</v>
      </c>
      <c r="B107" s="22" t="s">
        <v>149</v>
      </c>
      <c r="C107" s="22" t="s">
        <v>293</v>
      </c>
      <c r="D107" s="23" t="s">
        <v>148</v>
      </c>
      <c r="E107" s="21">
        <v>78602</v>
      </c>
      <c r="F107" s="22" t="s">
        <v>148</v>
      </c>
      <c r="G107" s="21">
        <v>7</v>
      </c>
      <c r="H107" s="22" t="s">
        <v>49</v>
      </c>
      <c r="I107" s="21"/>
      <c r="J107" s="21"/>
      <c r="K107" s="21"/>
      <c r="L107" s="22" t="s">
        <v>190</v>
      </c>
      <c r="M107" s="22">
        <v>36</v>
      </c>
      <c r="N107" s="22">
        <v>0</v>
      </c>
      <c r="O107" s="22">
        <v>36</v>
      </c>
      <c r="P107" s="22" t="s">
        <v>51</v>
      </c>
      <c r="Q107" s="24">
        <v>600000</v>
      </c>
      <c r="R107" s="21" t="s">
        <v>50</v>
      </c>
      <c r="S107" s="21" t="s">
        <v>50</v>
      </c>
      <c r="T107" s="22" t="s">
        <v>271</v>
      </c>
      <c r="U107" s="22">
        <v>48021950400</v>
      </c>
      <c r="V107" s="55">
        <v>117</v>
      </c>
    </row>
    <row r="108" spans="1:153" x14ac:dyDescent="0.3">
      <c r="A108" s="104" t="s">
        <v>403</v>
      </c>
      <c r="B108" s="35"/>
      <c r="C108" s="11">
        <v>600000</v>
      </c>
      <c r="D108" s="36"/>
      <c r="E108" s="36"/>
      <c r="F108" s="36"/>
      <c r="G108" s="37"/>
      <c r="H108" s="47"/>
      <c r="I108" s="37"/>
      <c r="J108" s="37"/>
      <c r="K108" s="37"/>
      <c r="L108" s="36"/>
      <c r="M108" s="36"/>
      <c r="N108" s="36"/>
      <c r="O108" s="36"/>
      <c r="P108" s="38" t="s">
        <v>342</v>
      </c>
      <c r="Q108" s="39">
        <f>SUM(Q107:Q107)</f>
        <v>600000</v>
      </c>
      <c r="R108" s="40"/>
      <c r="S108" s="40"/>
      <c r="T108" s="41"/>
      <c r="U108" s="36"/>
      <c r="V108" s="37"/>
    </row>
    <row r="109" spans="1:153" ht="13.8" customHeight="1" x14ac:dyDescent="0.3">
      <c r="C109" s="28"/>
      <c r="G109" s="76"/>
      <c r="I109" s="76"/>
      <c r="J109" s="76"/>
      <c r="K109" s="76"/>
    </row>
    <row r="110" spans="1:153" x14ac:dyDescent="0.3">
      <c r="A110" s="16" t="s">
        <v>33</v>
      </c>
      <c r="C110" s="28"/>
    </row>
    <row r="111" spans="1:153" s="22" customFormat="1" x14ac:dyDescent="0.3">
      <c r="A111" s="18">
        <v>19295</v>
      </c>
      <c r="B111" s="22" t="s">
        <v>153</v>
      </c>
      <c r="C111" s="22" t="s">
        <v>295</v>
      </c>
      <c r="D111" s="23" t="s">
        <v>151</v>
      </c>
      <c r="E111" s="21">
        <v>78722</v>
      </c>
      <c r="F111" s="22" t="s">
        <v>150</v>
      </c>
      <c r="G111" s="21">
        <v>7</v>
      </c>
      <c r="H111" s="22" t="s">
        <v>58</v>
      </c>
      <c r="I111" s="21"/>
      <c r="J111" s="21"/>
      <c r="K111" s="21"/>
      <c r="L111" s="22" t="s">
        <v>190</v>
      </c>
      <c r="M111" s="22">
        <v>51</v>
      </c>
      <c r="N111" s="22">
        <v>5</v>
      </c>
      <c r="O111" s="22">
        <v>56</v>
      </c>
      <c r="P111" s="22" t="s">
        <v>54</v>
      </c>
      <c r="Q111" s="24">
        <v>1080025</v>
      </c>
      <c r="R111" s="21"/>
      <c r="S111" s="21" t="s">
        <v>50</v>
      </c>
      <c r="T111" s="22" t="s">
        <v>266</v>
      </c>
      <c r="U111" s="22">
        <v>48453000307</v>
      </c>
      <c r="V111" s="55">
        <v>125</v>
      </c>
    </row>
    <row r="112" spans="1:153" s="22" customFormat="1" x14ac:dyDescent="0.3">
      <c r="A112" s="18">
        <v>19053</v>
      </c>
      <c r="B112" s="22" t="s">
        <v>154</v>
      </c>
      <c r="C112" s="22" t="s">
        <v>198</v>
      </c>
      <c r="D112" s="23" t="s">
        <v>151</v>
      </c>
      <c r="E112" s="21">
        <v>78753</v>
      </c>
      <c r="F112" s="22" t="s">
        <v>150</v>
      </c>
      <c r="G112" s="21">
        <v>7</v>
      </c>
      <c r="H112" s="22" t="s">
        <v>58</v>
      </c>
      <c r="I112" s="21"/>
      <c r="J112" s="21"/>
      <c r="K112" s="21" t="s">
        <v>50</v>
      </c>
      <c r="L112" s="22" t="s">
        <v>190</v>
      </c>
      <c r="M112" s="22">
        <v>88</v>
      </c>
      <c r="N112" s="22">
        <v>0</v>
      </c>
      <c r="O112" s="22">
        <v>88</v>
      </c>
      <c r="P112" s="22" t="s">
        <v>207</v>
      </c>
      <c r="Q112" s="24">
        <v>1500000</v>
      </c>
      <c r="R112" s="21" t="s">
        <v>50</v>
      </c>
      <c r="S112" s="21" t="s">
        <v>50</v>
      </c>
      <c r="T112" s="22" t="s">
        <v>294</v>
      </c>
      <c r="U112" s="22">
        <v>48453001845</v>
      </c>
      <c r="V112" s="55">
        <v>125</v>
      </c>
    </row>
    <row r="113" spans="1:74" s="22" customFormat="1" x14ac:dyDescent="0.3">
      <c r="A113" s="18">
        <v>19239</v>
      </c>
      <c r="B113" s="22" t="s">
        <v>152</v>
      </c>
      <c r="C113" s="22" t="s">
        <v>296</v>
      </c>
      <c r="D113" s="23" t="s">
        <v>151</v>
      </c>
      <c r="E113" s="21">
        <v>78702</v>
      </c>
      <c r="F113" s="22" t="s">
        <v>150</v>
      </c>
      <c r="G113" s="21">
        <v>7</v>
      </c>
      <c r="H113" s="22" t="s">
        <v>58</v>
      </c>
      <c r="I113" s="21"/>
      <c r="J113" s="21"/>
      <c r="K113" s="21"/>
      <c r="L113" s="22" t="s">
        <v>190</v>
      </c>
      <c r="M113" s="22">
        <v>90</v>
      </c>
      <c r="N113" s="22">
        <v>2</v>
      </c>
      <c r="O113" s="22">
        <v>92</v>
      </c>
      <c r="P113" s="22" t="s">
        <v>54</v>
      </c>
      <c r="Q113" s="24">
        <v>1440347</v>
      </c>
      <c r="R113" s="21"/>
      <c r="S113" s="21" t="s">
        <v>50</v>
      </c>
      <c r="T113" s="22" t="s">
        <v>297</v>
      </c>
      <c r="U113" s="22">
        <v>48453000902</v>
      </c>
      <c r="V113" s="55">
        <v>115</v>
      </c>
    </row>
    <row r="114" spans="1:74" x14ac:dyDescent="0.3">
      <c r="A114" s="104" t="s">
        <v>403</v>
      </c>
      <c r="B114" s="35"/>
      <c r="C114" s="11">
        <v>4498112.0599999996</v>
      </c>
      <c r="D114" s="49" t="s">
        <v>201</v>
      </c>
      <c r="E114" s="36"/>
      <c r="F114" s="36"/>
      <c r="G114" s="37"/>
      <c r="H114" s="47"/>
      <c r="I114" s="37"/>
      <c r="J114" s="37"/>
      <c r="K114" s="37"/>
      <c r="L114" s="36"/>
      <c r="M114" s="36"/>
      <c r="N114" s="36"/>
      <c r="O114" s="36"/>
      <c r="P114" s="38" t="s">
        <v>342</v>
      </c>
      <c r="Q114" s="39">
        <f>SUM(Q111:Q113)</f>
        <v>4020372</v>
      </c>
      <c r="R114" s="40"/>
      <c r="S114" s="40"/>
      <c r="T114" s="41"/>
      <c r="U114" s="36"/>
      <c r="V114" s="37"/>
    </row>
    <row r="115" spans="1:74" ht="13.8" customHeight="1" x14ac:dyDescent="0.3">
      <c r="C115" s="28"/>
      <c r="G115" s="76"/>
      <c r="I115" s="76"/>
      <c r="J115" s="76"/>
      <c r="K115" s="76"/>
    </row>
    <row r="116" spans="1:74" x14ac:dyDescent="0.3">
      <c r="A116" s="16" t="s">
        <v>34</v>
      </c>
      <c r="C116" s="28"/>
    </row>
    <row r="117" spans="1:74" s="22" customFormat="1" x14ac:dyDescent="0.3">
      <c r="A117" s="27">
        <v>19238</v>
      </c>
      <c r="B117" s="22" t="s">
        <v>159</v>
      </c>
      <c r="C117" s="22" t="s">
        <v>298</v>
      </c>
      <c r="D117" s="23" t="s">
        <v>158</v>
      </c>
      <c r="E117" s="21">
        <v>77859</v>
      </c>
      <c r="F117" s="22" t="s">
        <v>157</v>
      </c>
      <c r="G117" s="21">
        <v>8</v>
      </c>
      <c r="H117" s="22" t="s">
        <v>49</v>
      </c>
      <c r="I117" s="21"/>
      <c r="J117" s="21"/>
      <c r="K117" s="21"/>
      <c r="L117" s="22" t="s">
        <v>190</v>
      </c>
      <c r="M117" s="22">
        <v>38</v>
      </c>
      <c r="N117" s="22">
        <v>0</v>
      </c>
      <c r="O117" s="22">
        <v>38</v>
      </c>
      <c r="P117" s="22" t="s">
        <v>51</v>
      </c>
      <c r="Q117" s="24">
        <v>495000</v>
      </c>
      <c r="R117" s="21" t="s">
        <v>50</v>
      </c>
      <c r="S117" s="21"/>
      <c r="T117" s="22" t="s">
        <v>249</v>
      </c>
      <c r="U117" s="22">
        <v>48395960300</v>
      </c>
      <c r="V117" s="55">
        <v>117</v>
      </c>
    </row>
    <row r="118" spans="1:74" s="22" customFormat="1" x14ac:dyDescent="0.3">
      <c r="A118" s="18">
        <v>19237</v>
      </c>
      <c r="B118" s="22" t="s">
        <v>160</v>
      </c>
      <c r="C118" s="22" t="s">
        <v>299</v>
      </c>
      <c r="D118" s="23" t="s">
        <v>156</v>
      </c>
      <c r="E118" s="21">
        <v>76528</v>
      </c>
      <c r="F118" s="22" t="s">
        <v>155</v>
      </c>
      <c r="G118" s="21">
        <v>8</v>
      </c>
      <c r="H118" s="22" t="s">
        <v>49</v>
      </c>
      <c r="I118" s="21"/>
      <c r="J118" s="21"/>
      <c r="K118" s="21"/>
      <c r="L118" s="22" t="s">
        <v>190</v>
      </c>
      <c r="M118" s="22">
        <v>48</v>
      </c>
      <c r="N118" s="22">
        <v>0</v>
      </c>
      <c r="O118" s="22">
        <v>48</v>
      </c>
      <c r="P118" s="22" t="s">
        <v>51</v>
      </c>
      <c r="Q118" s="24">
        <v>975749</v>
      </c>
      <c r="R118" s="21"/>
      <c r="S118" s="21"/>
      <c r="T118" s="22" t="s">
        <v>249</v>
      </c>
      <c r="U118" s="22">
        <v>48099010400</v>
      </c>
      <c r="V118" s="55">
        <v>117</v>
      </c>
    </row>
    <row r="119" spans="1:74" ht="14.4" x14ac:dyDescent="0.3">
      <c r="A119" s="94" t="s">
        <v>366</v>
      </c>
      <c r="B119" s="94" t="s">
        <v>364</v>
      </c>
      <c r="C119" s="94" t="s">
        <v>363</v>
      </c>
      <c r="D119" s="94" t="s">
        <v>362</v>
      </c>
      <c r="E119" s="95">
        <v>76691</v>
      </c>
      <c r="F119" s="94" t="s">
        <v>302</v>
      </c>
      <c r="G119" s="95">
        <v>8</v>
      </c>
      <c r="H119" s="94" t="s">
        <v>49</v>
      </c>
      <c r="I119" s="95"/>
      <c r="J119" s="95"/>
      <c r="K119" s="95"/>
      <c r="L119" s="94" t="s">
        <v>190</v>
      </c>
      <c r="M119" s="94">
        <v>45</v>
      </c>
      <c r="N119" s="94">
        <v>0</v>
      </c>
      <c r="O119" s="94">
        <v>45</v>
      </c>
      <c r="P119" s="94" t="s">
        <v>51</v>
      </c>
      <c r="Q119" s="99">
        <v>520840</v>
      </c>
      <c r="R119" s="95" t="s">
        <v>50</v>
      </c>
      <c r="S119" s="95"/>
      <c r="T119" s="94" t="s">
        <v>249</v>
      </c>
      <c r="U119" s="98">
        <v>48309004202</v>
      </c>
      <c r="V119" s="93" t="s">
        <v>365</v>
      </c>
      <c r="W119"/>
      <c r="X119"/>
      <c r="Y119"/>
      <c r="Z119"/>
      <c r="AA119"/>
      <c r="AB119"/>
      <c r="AC119"/>
      <c r="AD119"/>
      <c r="AE119"/>
      <c r="AF119"/>
      <c r="AG119"/>
      <c r="AH119"/>
      <c r="AI119"/>
      <c r="AJ119"/>
      <c r="AK119"/>
      <c r="AL119"/>
      <c r="AM119"/>
      <c r="AN119"/>
      <c r="AO119"/>
      <c r="AP119"/>
      <c r="AQ119"/>
      <c r="AR119"/>
      <c r="AS119"/>
      <c r="AT119"/>
      <c r="AU119"/>
      <c r="AV119"/>
      <c r="AW119"/>
      <c r="AX119"/>
      <c r="AY119"/>
      <c r="AZ119"/>
      <c r="BA119"/>
      <c r="BB119"/>
      <c r="BC119"/>
      <c r="BD119"/>
      <c r="BE119"/>
      <c r="BF119"/>
      <c r="BG119"/>
      <c r="BH119"/>
      <c r="BI119"/>
      <c r="BJ119"/>
      <c r="BK119"/>
      <c r="BL119"/>
      <c r="BM119"/>
      <c r="BN119"/>
      <c r="BO119"/>
      <c r="BP119"/>
      <c r="BQ119"/>
      <c r="BR119"/>
      <c r="BS119"/>
      <c r="BT119"/>
      <c r="BU119"/>
      <c r="BV119"/>
    </row>
    <row r="120" spans="1:74" x14ac:dyDescent="0.3">
      <c r="A120" s="104" t="s">
        <v>403</v>
      </c>
      <c r="B120" s="35"/>
      <c r="C120" s="11">
        <v>1174403.04</v>
      </c>
      <c r="D120" s="36"/>
      <c r="E120" s="36"/>
      <c r="F120" s="36"/>
      <c r="G120" s="37"/>
      <c r="H120" s="47"/>
      <c r="I120" s="37"/>
      <c r="J120" s="37"/>
      <c r="K120" s="37"/>
      <c r="L120" s="36"/>
      <c r="M120" s="36"/>
      <c r="N120" s="36"/>
      <c r="O120" s="36"/>
      <c r="P120" s="38" t="s">
        <v>342</v>
      </c>
      <c r="Q120" s="39">
        <f>SUM(Q117:Q119)</f>
        <v>1991589</v>
      </c>
      <c r="R120" s="40"/>
      <c r="S120" s="40"/>
      <c r="T120" s="41"/>
      <c r="U120" s="36"/>
      <c r="V120" s="37"/>
    </row>
    <row r="121" spans="1:74" ht="13.8" customHeight="1" x14ac:dyDescent="0.3">
      <c r="C121" s="28"/>
      <c r="G121" s="76"/>
      <c r="I121" s="76"/>
      <c r="J121" s="76"/>
      <c r="K121" s="76"/>
    </row>
    <row r="122" spans="1:74" x14ac:dyDescent="0.3">
      <c r="A122" s="16" t="s">
        <v>35</v>
      </c>
      <c r="C122" s="28"/>
    </row>
    <row r="123" spans="1:74" s="22" customFormat="1" x14ac:dyDescent="0.3">
      <c r="A123" s="18">
        <v>19166</v>
      </c>
      <c r="B123" s="22" t="s">
        <v>162</v>
      </c>
      <c r="C123" s="22" t="s">
        <v>303</v>
      </c>
      <c r="D123" s="23" t="s">
        <v>69</v>
      </c>
      <c r="E123" s="21">
        <v>76549</v>
      </c>
      <c r="F123" s="22" t="s">
        <v>70</v>
      </c>
      <c r="G123" s="21">
        <v>8</v>
      </c>
      <c r="H123" s="22" t="s">
        <v>58</v>
      </c>
      <c r="I123" s="21"/>
      <c r="J123" s="21"/>
      <c r="K123" s="21"/>
      <c r="L123" s="22" t="s">
        <v>190</v>
      </c>
      <c r="M123" s="22">
        <v>91</v>
      </c>
      <c r="N123" s="22">
        <v>13</v>
      </c>
      <c r="O123" s="22">
        <v>104</v>
      </c>
      <c r="P123" s="22" t="s">
        <v>51</v>
      </c>
      <c r="Q123" s="24">
        <v>1500000</v>
      </c>
      <c r="R123" s="21"/>
      <c r="S123" s="21"/>
      <c r="T123" s="22" t="s">
        <v>285</v>
      </c>
      <c r="U123" s="22">
        <v>48027023108</v>
      </c>
      <c r="V123" s="55">
        <v>122</v>
      </c>
    </row>
    <row r="124" spans="1:74" s="22" customFormat="1" x14ac:dyDescent="0.3">
      <c r="A124" s="18">
        <v>19063</v>
      </c>
      <c r="B124" s="22" t="s">
        <v>164</v>
      </c>
      <c r="C124" s="22" t="s">
        <v>163</v>
      </c>
      <c r="D124" s="23" t="s">
        <v>161</v>
      </c>
      <c r="E124" s="21">
        <v>76712</v>
      </c>
      <c r="F124" s="22" t="s">
        <v>300</v>
      </c>
      <c r="G124" s="21">
        <v>8</v>
      </c>
      <c r="H124" s="22" t="s">
        <v>58</v>
      </c>
      <c r="I124" s="21"/>
      <c r="J124" s="21"/>
      <c r="K124" s="21"/>
      <c r="L124" s="22" t="s">
        <v>190</v>
      </c>
      <c r="M124" s="22">
        <v>103</v>
      </c>
      <c r="N124" s="22">
        <v>11</v>
      </c>
      <c r="O124" s="22">
        <v>114</v>
      </c>
      <c r="P124" s="22" t="s">
        <v>51</v>
      </c>
      <c r="Q124" s="24">
        <v>1184209</v>
      </c>
      <c r="R124" s="21"/>
      <c r="S124" s="21"/>
      <c r="T124" s="22" t="s">
        <v>301</v>
      </c>
      <c r="U124" s="22">
        <v>48309002503</v>
      </c>
      <c r="V124" s="55">
        <v>122</v>
      </c>
    </row>
    <row r="125" spans="1:74" x14ac:dyDescent="0.3">
      <c r="A125" s="104" t="s">
        <v>403</v>
      </c>
      <c r="B125" s="35"/>
      <c r="C125" s="11">
        <v>1906042.95</v>
      </c>
      <c r="D125" s="36"/>
      <c r="E125" s="36"/>
      <c r="F125" s="36"/>
      <c r="G125" s="37"/>
      <c r="H125" s="47"/>
      <c r="I125" s="37"/>
      <c r="J125" s="37"/>
      <c r="K125" s="37"/>
      <c r="L125" s="36"/>
      <c r="M125" s="36"/>
      <c r="N125" s="36"/>
      <c r="O125" s="36"/>
      <c r="P125" s="38" t="s">
        <v>342</v>
      </c>
      <c r="Q125" s="39">
        <f>SUM(Q123:Q124)</f>
        <v>2684209</v>
      </c>
      <c r="R125" s="40"/>
      <c r="S125" s="40"/>
      <c r="T125" s="41"/>
      <c r="U125" s="36"/>
      <c r="V125" s="37"/>
    </row>
    <row r="126" spans="1:74" ht="11.4" customHeight="1" x14ac:dyDescent="0.3">
      <c r="C126" s="28"/>
      <c r="G126" s="76"/>
      <c r="I126" s="76"/>
      <c r="J126" s="76"/>
      <c r="K126" s="76"/>
    </row>
    <row r="127" spans="1:74" x14ac:dyDescent="0.3">
      <c r="A127" s="16" t="s">
        <v>36</v>
      </c>
      <c r="C127" s="28"/>
    </row>
    <row r="128" spans="1:74" s="22" customFormat="1" x14ac:dyDescent="0.3">
      <c r="A128" s="18">
        <v>19304</v>
      </c>
      <c r="B128" s="22" t="s">
        <v>167</v>
      </c>
      <c r="C128" s="22" t="s">
        <v>304</v>
      </c>
      <c r="D128" s="23" t="s">
        <v>166</v>
      </c>
      <c r="E128" s="21">
        <v>78133</v>
      </c>
      <c r="F128" s="22" t="s">
        <v>165</v>
      </c>
      <c r="G128" s="21">
        <v>9</v>
      </c>
      <c r="H128" s="22" t="s">
        <v>49</v>
      </c>
      <c r="I128" s="21"/>
      <c r="J128" s="21"/>
      <c r="K128" s="21"/>
      <c r="L128" s="22" t="s">
        <v>190</v>
      </c>
      <c r="M128" s="22">
        <v>30</v>
      </c>
      <c r="N128" s="22">
        <v>0</v>
      </c>
      <c r="O128" s="22">
        <v>30</v>
      </c>
      <c r="P128" s="22" t="s">
        <v>51</v>
      </c>
      <c r="Q128" s="24">
        <v>600000</v>
      </c>
      <c r="R128" s="21" t="s">
        <v>50</v>
      </c>
      <c r="S128" s="21" t="s">
        <v>50</v>
      </c>
      <c r="T128" s="22" t="s">
        <v>238</v>
      </c>
      <c r="U128" s="22">
        <v>48091310606</v>
      </c>
      <c r="V128" s="55">
        <v>120</v>
      </c>
    </row>
    <row r="129" spans="1:153" s="94" customFormat="1" ht="14.4" x14ac:dyDescent="0.3">
      <c r="A129" s="94" t="s">
        <v>391</v>
      </c>
      <c r="B129" s="94" t="s">
        <v>389</v>
      </c>
      <c r="C129" s="94" t="s">
        <v>388</v>
      </c>
      <c r="D129" s="94" t="s">
        <v>387</v>
      </c>
      <c r="E129" s="95">
        <v>78006</v>
      </c>
      <c r="F129" s="94" t="s">
        <v>386</v>
      </c>
      <c r="G129" s="95">
        <v>9</v>
      </c>
      <c r="H129" s="94" t="s">
        <v>49</v>
      </c>
      <c r="I129" s="95"/>
      <c r="J129" s="95"/>
      <c r="K129" s="95"/>
      <c r="L129" s="94" t="s">
        <v>190</v>
      </c>
      <c r="M129" s="94">
        <v>36</v>
      </c>
      <c r="N129" s="94">
        <v>12</v>
      </c>
      <c r="O129" s="94">
        <v>48</v>
      </c>
      <c r="P129" s="94" t="s">
        <v>54</v>
      </c>
      <c r="Q129" s="100">
        <v>500000</v>
      </c>
      <c r="T129" s="94" t="s">
        <v>385</v>
      </c>
      <c r="U129" s="98">
        <v>48259970401</v>
      </c>
      <c r="V129" s="93" t="s">
        <v>390</v>
      </c>
      <c r="W129"/>
      <c r="X129"/>
      <c r="Y129"/>
      <c r="Z129"/>
      <c r="AA129"/>
      <c r="AB129"/>
      <c r="AC129"/>
      <c r="AD129"/>
      <c r="AE129"/>
      <c r="AF129"/>
      <c r="AG129"/>
      <c r="AH129"/>
      <c r="AI129"/>
      <c r="AJ129"/>
      <c r="AK129"/>
      <c r="AL129"/>
      <c r="AM129"/>
      <c r="AN129"/>
      <c r="AO129"/>
      <c r="AP129"/>
      <c r="AQ129"/>
      <c r="AR129"/>
      <c r="AS129"/>
      <c r="AT129"/>
      <c r="AU129"/>
      <c r="AV129"/>
      <c r="AW129"/>
      <c r="AX129"/>
      <c r="AY129"/>
      <c r="AZ129"/>
      <c r="BA129"/>
      <c r="BB129"/>
      <c r="BC129"/>
      <c r="BD129"/>
      <c r="BE129"/>
      <c r="BF129"/>
      <c r="BG129"/>
      <c r="BH129"/>
      <c r="BI129"/>
      <c r="BJ129"/>
      <c r="BK129"/>
      <c r="BL129"/>
      <c r="BM129"/>
      <c r="BN129"/>
      <c r="BO129"/>
      <c r="BP129"/>
      <c r="BQ129"/>
      <c r="BR129"/>
      <c r="BS129"/>
      <c r="BT129"/>
      <c r="BU129"/>
      <c r="BV129"/>
      <c r="BW129" s="6"/>
      <c r="BX129" s="6"/>
      <c r="BY129" s="6"/>
      <c r="BZ129" s="6"/>
      <c r="CA129" s="6"/>
      <c r="CB129" s="6"/>
      <c r="CC129" s="6"/>
      <c r="CD129" s="6"/>
      <c r="CE129" s="6"/>
      <c r="CF129" s="6"/>
      <c r="CG129" s="6"/>
      <c r="CH129" s="6"/>
      <c r="CI129" s="6"/>
      <c r="CJ129" s="6"/>
      <c r="CK129" s="6"/>
      <c r="CL129" s="6"/>
      <c r="CM129" s="6"/>
      <c r="CN129" s="6"/>
      <c r="CO129" s="6"/>
      <c r="CP129" s="6"/>
      <c r="CQ129" s="6"/>
      <c r="CR129" s="6"/>
      <c r="CS129" s="6"/>
      <c r="CT129" s="6"/>
      <c r="CU129" s="6"/>
      <c r="CV129" s="6"/>
      <c r="CW129" s="6"/>
      <c r="CX129" s="6"/>
      <c r="CY129" s="6"/>
      <c r="CZ129" s="6"/>
      <c r="DA129" s="6"/>
      <c r="DB129" s="6"/>
      <c r="DC129" s="6"/>
      <c r="DD129" s="6"/>
      <c r="DE129" s="6"/>
      <c r="DF129" s="6"/>
      <c r="DG129" s="6"/>
      <c r="DH129" s="6"/>
      <c r="DI129" s="6"/>
      <c r="DJ129" s="6"/>
      <c r="DK129" s="6"/>
      <c r="DL129" s="6"/>
      <c r="DM129" s="6"/>
      <c r="DN129" s="6"/>
      <c r="DO129" s="6"/>
      <c r="DP129" s="6"/>
      <c r="DQ129" s="6"/>
      <c r="DR129" s="6"/>
      <c r="DS129" s="6"/>
      <c r="DT129" s="6"/>
      <c r="DU129" s="6"/>
      <c r="DV129" s="6"/>
      <c r="DW129" s="6"/>
      <c r="DX129" s="6"/>
      <c r="DY129" s="6"/>
      <c r="DZ129" s="6"/>
      <c r="EA129" s="6"/>
      <c r="EB129" s="6"/>
      <c r="EC129" s="6"/>
      <c r="ED129" s="6"/>
      <c r="EE129" s="6"/>
      <c r="EF129" s="6"/>
      <c r="EG129" s="6"/>
      <c r="EH129" s="6"/>
      <c r="EI129" s="6"/>
      <c r="EJ129" s="6"/>
      <c r="EK129" s="6"/>
      <c r="EL129" s="6"/>
      <c r="EM129" s="6"/>
      <c r="EN129" s="6"/>
      <c r="EO129" s="6"/>
      <c r="EP129" s="6"/>
      <c r="EQ129" s="6"/>
      <c r="ER129" s="6"/>
      <c r="ES129" s="6"/>
      <c r="ET129" s="6"/>
      <c r="EU129" s="6"/>
      <c r="EV129" s="6"/>
      <c r="EW129" s="6"/>
    </row>
    <row r="130" spans="1:153" x14ac:dyDescent="0.3">
      <c r="A130" s="104" t="s">
        <v>403</v>
      </c>
      <c r="B130" s="35"/>
      <c r="C130" s="11">
        <v>1008599.62</v>
      </c>
      <c r="D130" s="36"/>
      <c r="E130" s="36"/>
      <c r="F130" s="36"/>
      <c r="G130" s="37"/>
      <c r="H130" s="47"/>
      <c r="I130" s="37"/>
      <c r="J130" s="37"/>
      <c r="K130" s="37"/>
      <c r="L130" s="36"/>
      <c r="M130" s="36"/>
      <c r="N130" s="36"/>
      <c r="O130" s="36"/>
      <c r="P130" s="38" t="s">
        <v>342</v>
      </c>
      <c r="Q130" s="39">
        <f>SUM(Q128:Q129)</f>
        <v>1100000</v>
      </c>
      <c r="R130" s="40"/>
      <c r="S130" s="40"/>
      <c r="T130" s="41"/>
      <c r="U130" s="36"/>
      <c r="V130" s="37"/>
    </row>
    <row r="131" spans="1:153" ht="13.8" customHeight="1" x14ac:dyDescent="0.3">
      <c r="C131" s="28"/>
      <c r="G131" s="76"/>
      <c r="I131" s="76"/>
      <c r="J131" s="76"/>
      <c r="K131" s="76"/>
    </row>
    <row r="132" spans="1:153" x14ac:dyDescent="0.3">
      <c r="A132" s="16" t="s">
        <v>37</v>
      </c>
      <c r="C132" s="28"/>
    </row>
    <row r="133" spans="1:153" s="22" customFormat="1" x14ac:dyDescent="0.3">
      <c r="A133" s="18">
        <v>19133</v>
      </c>
      <c r="B133" s="22" t="s">
        <v>170</v>
      </c>
      <c r="C133" s="22" t="s">
        <v>308</v>
      </c>
      <c r="D133" s="23" t="s">
        <v>169</v>
      </c>
      <c r="E133" s="21">
        <v>78207</v>
      </c>
      <c r="F133" s="22" t="s">
        <v>168</v>
      </c>
      <c r="G133" s="21">
        <v>9</v>
      </c>
      <c r="H133" s="22" t="s">
        <v>58</v>
      </c>
      <c r="I133" s="21"/>
      <c r="J133" s="21"/>
      <c r="K133" s="21" t="s">
        <v>50</v>
      </c>
      <c r="L133" s="22" t="s">
        <v>190</v>
      </c>
      <c r="M133" s="22">
        <v>80</v>
      </c>
      <c r="N133" s="22">
        <v>8</v>
      </c>
      <c r="O133" s="22">
        <v>88</v>
      </c>
      <c r="P133" s="22" t="s">
        <v>54</v>
      </c>
      <c r="Q133" s="24">
        <v>1500000</v>
      </c>
      <c r="R133" s="21"/>
      <c r="S133" s="21" t="s">
        <v>50</v>
      </c>
      <c r="T133" s="22" t="s">
        <v>307</v>
      </c>
      <c r="U133" s="22">
        <v>48029110500</v>
      </c>
      <c r="V133" s="55">
        <v>118</v>
      </c>
    </row>
    <row r="134" spans="1:153" s="22" customFormat="1" x14ac:dyDescent="0.3">
      <c r="A134" s="18">
        <v>19136</v>
      </c>
      <c r="B134" s="22" t="s">
        <v>171</v>
      </c>
      <c r="C134" s="22" t="s">
        <v>306</v>
      </c>
      <c r="D134" s="23" t="s">
        <v>169</v>
      </c>
      <c r="E134" s="21">
        <v>78212</v>
      </c>
      <c r="F134" s="22" t="s">
        <v>168</v>
      </c>
      <c r="G134" s="21">
        <v>9</v>
      </c>
      <c r="H134" s="22" t="s">
        <v>58</v>
      </c>
      <c r="I134" s="21"/>
      <c r="J134" s="21"/>
      <c r="K134" s="21"/>
      <c r="L134" s="22" t="s">
        <v>190</v>
      </c>
      <c r="M134" s="22">
        <v>69</v>
      </c>
      <c r="N134" s="22">
        <v>0</v>
      </c>
      <c r="O134" s="22">
        <v>69</v>
      </c>
      <c r="P134" s="22" t="s">
        <v>54</v>
      </c>
      <c r="Q134" s="24">
        <v>1500000</v>
      </c>
      <c r="R134" s="21"/>
      <c r="S134" s="21" t="s">
        <v>50</v>
      </c>
      <c r="T134" s="22" t="s">
        <v>307</v>
      </c>
      <c r="U134" s="22">
        <v>48029190603</v>
      </c>
      <c r="V134" s="55">
        <v>120</v>
      </c>
    </row>
    <row r="135" spans="1:153" s="22" customFormat="1" x14ac:dyDescent="0.3">
      <c r="A135" s="18">
        <v>19003</v>
      </c>
      <c r="B135" s="22" t="s">
        <v>173</v>
      </c>
      <c r="C135" s="22" t="s">
        <v>199</v>
      </c>
      <c r="D135" s="23" t="s">
        <v>169</v>
      </c>
      <c r="E135" s="21">
        <v>78210</v>
      </c>
      <c r="F135" s="22" t="s">
        <v>168</v>
      </c>
      <c r="G135" s="21">
        <v>9</v>
      </c>
      <c r="H135" s="22" t="s">
        <v>58</v>
      </c>
      <c r="I135" s="21"/>
      <c r="J135" s="21"/>
      <c r="K135" s="21"/>
      <c r="L135" s="22" t="s">
        <v>190</v>
      </c>
      <c r="M135" s="22">
        <v>49</v>
      </c>
      <c r="N135" s="22">
        <v>0</v>
      </c>
      <c r="O135" s="22">
        <v>49</v>
      </c>
      <c r="P135" s="22" t="s">
        <v>51</v>
      </c>
      <c r="Q135" s="24">
        <v>1208945</v>
      </c>
      <c r="R135" s="21"/>
      <c r="S135" s="21"/>
      <c r="T135" s="22" t="s">
        <v>291</v>
      </c>
      <c r="U135" s="22">
        <v>48029140400</v>
      </c>
      <c r="V135" s="55">
        <v>120</v>
      </c>
    </row>
    <row r="136" spans="1:153" s="22" customFormat="1" x14ac:dyDescent="0.3">
      <c r="A136" s="18">
        <v>19134</v>
      </c>
      <c r="B136" s="22" t="s">
        <v>172</v>
      </c>
      <c r="C136" s="22" t="s">
        <v>305</v>
      </c>
      <c r="D136" s="23" t="s">
        <v>169</v>
      </c>
      <c r="E136" s="21">
        <v>78211</v>
      </c>
      <c r="F136" s="22" t="s">
        <v>168</v>
      </c>
      <c r="G136" s="21">
        <v>9</v>
      </c>
      <c r="H136" s="22" t="s">
        <v>58</v>
      </c>
      <c r="I136" s="21"/>
      <c r="J136" s="21"/>
      <c r="K136" s="21" t="s">
        <v>50</v>
      </c>
      <c r="L136" s="22" t="s">
        <v>190</v>
      </c>
      <c r="M136" s="22">
        <v>78</v>
      </c>
      <c r="N136" s="22">
        <v>0</v>
      </c>
      <c r="O136" s="22">
        <v>78</v>
      </c>
      <c r="P136" s="22" t="s">
        <v>54</v>
      </c>
      <c r="Q136" s="24">
        <v>1400000</v>
      </c>
      <c r="R136" s="21"/>
      <c r="S136" s="21" t="s">
        <v>50</v>
      </c>
      <c r="T136" s="22" t="s">
        <v>231</v>
      </c>
      <c r="U136" s="22">
        <v>48029150501</v>
      </c>
      <c r="V136" s="55">
        <v>120</v>
      </c>
    </row>
    <row r="137" spans="1:153" x14ac:dyDescent="0.3">
      <c r="A137" s="104" t="s">
        <v>403</v>
      </c>
      <c r="B137" s="35"/>
      <c r="C137" s="11">
        <v>5566083.0800000001</v>
      </c>
      <c r="D137" s="49" t="s">
        <v>200</v>
      </c>
      <c r="E137" s="36"/>
      <c r="F137" s="36"/>
      <c r="G137" s="37"/>
      <c r="H137" s="47"/>
      <c r="I137" s="37"/>
      <c r="J137" s="37"/>
      <c r="K137" s="37"/>
      <c r="L137" s="36"/>
      <c r="M137" s="36"/>
      <c r="N137" s="36"/>
      <c r="O137" s="36"/>
      <c r="P137" s="38" t="s">
        <v>342</v>
      </c>
      <c r="Q137" s="39">
        <f>SUM(Q133:Q136)</f>
        <v>5608945</v>
      </c>
      <c r="R137" s="40"/>
      <c r="S137" s="40"/>
      <c r="T137" s="41"/>
      <c r="U137" s="36"/>
      <c r="V137" s="37"/>
    </row>
    <row r="138" spans="1:153" ht="13.95" customHeight="1" x14ac:dyDescent="0.3">
      <c r="C138" s="28"/>
      <c r="G138" s="76"/>
      <c r="I138" s="76"/>
      <c r="J138" s="76"/>
      <c r="K138" s="76"/>
    </row>
    <row r="139" spans="1:153" x14ac:dyDescent="0.3">
      <c r="A139" s="16" t="s">
        <v>38</v>
      </c>
      <c r="C139" s="28"/>
    </row>
    <row r="140" spans="1:153" x14ac:dyDescent="0.3">
      <c r="A140" s="104" t="s">
        <v>403</v>
      </c>
      <c r="B140" s="35"/>
      <c r="C140" s="11">
        <v>654954.29</v>
      </c>
      <c r="D140" s="36"/>
      <c r="E140" s="36"/>
      <c r="F140" s="36"/>
      <c r="G140" s="37"/>
      <c r="H140" s="47"/>
      <c r="I140" s="37"/>
      <c r="J140" s="37"/>
      <c r="K140" s="37"/>
      <c r="L140" s="36"/>
      <c r="M140" s="36"/>
      <c r="N140" s="36"/>
      <c r="O140" s="36"/>
      <c r="P140" s="38" t="s">
        <v>342</v>
      </c>
      <c r="Q140" s="39">
        <f>SUM(Q139)</f>
        <v>0</v>
      </c>
      <c r="R140" s="40"/>
      <c r="S140" s="40"/>
      <c r="T140" s="41"/>
      <c r="U140" s="36"/>
      <c r="V140" s="37"/>
    </row>
    <row r="141" spans="1:153" ht="13.95" customHeight="1" x14ac:dyDescent="0.3">
      <c r="C141" s="28"/>
      <c r="G141" s="76"/>
      <c r="I141" s="76"/>
      <c r="J141" s="76"/>
      <c r="K141" s="76"/>
    </row>
    <row r="142" spans="1:153" x14ac:dyDescent="0.3">
      <c r="A142" s="16" t="s">
        <v>39</v>
      </c>
      <c r="C142" s="28"/>
    </row>
    <row r="143" spans="1:153" s="22" customFormat="1" x14ac:dyDescent="0.3">
      <c r="A143" s="18">
        <v>19332</v>
      </c>
      <c r="B143" s="22" t="s">
        <v>333</v>
      </c>
      <c r="C143" s="22" t="s">
        <v>309</v>
      </c>
      <c r="D143" s="23" t="s">
        <v>56</v>
      </c>
      <c r="E143" s="21">
        <v>78401</v>
      </c>
      <c r="F143" s="22" t="s">
        <v>57</v>
      </c>
      <c r="G143" s="21">
        <v>10</v>
      </c>
      <c r="H143" s="22" t="s">
        <v>58</v>
      </c>
      <c r="I143" s="21"/>
      <c r="J143" s="21"/>
      <c r="K143" s="21"/>
      <c r="L143" s="22" t="s">
        <v>192</v>
      </c>
      <c r="M143" s="22">
        <v>42</v>
      </c>
      <c r="N143" s="22">
        <v>0</v>
      </c>
      <c r="O143" s="22">
        <v>42</v>
      </c>
      <c r="P143" s="22" t="s">
        <v>51</v>
      </c>
      <c r="Q143" s="24">
        <v>925000</v>
      </c>
      <c r="R143" s="21" t="s">
        <v>50</v>
      </c>
      <c r="S143" s="21"/>
      <c r="T143" s="22" t="s">
        <v>336</v>
      </c>
      <c r="U143" s="22">
        <v>48355001200</v>
      </c>
      <c r="V143" s="55">
        <v>80</v>
      </c>
    </row>
    <row r="144" spans="1:153" s="22" customFormat="1" x14ac:dyDescent="0.3">
      <c r="A144" s="27">
        <v>19367</v>
      </c>
      <c r="B144" s="22" t="s">
        <v>204</v>
      </c>
      <c r="C144" s="22" t="s">
        <v>310</v>
      </c>
      <c r="D144" s="23" t="s">
        <v>56</v>
      </c>
      <c r="E144" s="21">
        <v>78413</v>
      </c>
      <c r="F144" s="22" t="s">
        <v>57</v>
      </c>
      <c r="G144" s="21">
        <v>10</v>
      </c>
      <c r="H144" s="22" t="s">
        <v>58</v>
      </c>
      <c r="I144" s="21"/>
      <c r="J144" s="21"/>
      <c r="K144" s="21"/>
      <c r="L144" s="22" t="s">
        <v>190</v>
      </c>
      <c r="M144" s="22">
        <v>55</v>
      </c>
      <c r="N144" s="22">
        <v>5</v>
      </c>
      <c r="O144" s="22">
        <v>60</v>
      </c>
      <c r="P144" s="22" t="s">
        <v>51</v>
      </c>
      <c r="Q144" s="24">
        <v>925000</v>
      </c>
      <c r="R144" s="21" t="s">
        <v>50</v>
      </c>
      <c r="S144" s="21"/>
      <c r="T144" s="22" t="s">
        <v>336</v>
      </c>
      <c r="U144" s="22">
        <v>48355005412</v>
      </c>
      <c r="V144" s="55">
        <v>64</v>
      </c>
    </row>
    <row r="145" spans="1:22" x14ac:dyDescent="0.3">
      <c r="A145" s="104" t="s">
        <v>403</v>
      </c>
      <c r="B145" s="35"/>
      <c r="C145" s="11">
        <v>1414660.4</v>
      </c>
      <c r="D145" s="36"/>
      <c r="E145" s="36"/>
      <c r="F145" s="36"/>
      <c r="G145" s="37"/>
      <c r="H145" s="47"/>
      <c r="I145" s="37"/>
      <c r="J145" s="37"/>
      <c r="K145" s="37"/>
      <c r="L145" s="36"/>
      <c r="M145" s="36"/>
      <c r="N145" s="36"/>
      <c r="O145" s="36"/>
      <c r="P145" s="38" t="s">
        <v>342</v>
      </c>
      <c r="Q145" s="39">
        <f>SUM(Q143:Q144)</f>
        <v>1850000</v>
      </c>
      <c r="R145" s="40"/>
      <c r="S145" s="40"/>
      <c r="T145" s="41"/>
      <c r="U145" s="36"/>
      <c r="V145" s="37"/>
    </row>
    <row r="146" spans="1:22" ht="13.95" customHeight="1" x14ac:dyDescent="0.3">
      <c r="C146" s="28"/>
      <c r="G146" s="76"/>
      <c r="I146" s="76"/>
      <c r="J146" s="76"/>
      <c r="K146" s="76"/>
    </row>
    <row r="147" spans="1:22" x14ac:dyDescent="0.3">
      <c r="A147" s="16" t="s">
        <v>40</v>
      </c>
      <c r="C147" s="28"/>
    </row>
    <row r="148" spans="1:22" s="22" customFormat="1" x14ac:dyDescent="0.3">
      <c r="A148" s="18">
        <v>19028</v>
      </c>
      <c r="B148" s="22" t="s">
        <v>176</v>
      </c>
      <c r="C148" s="22" t="s">
        <v>175</v>
      </c>
      <c r="D148" s="23" t="s">
        <v>72</v>
      </c>
      <c r="E148" s="21">
        <v>78526</v>
      </c>
      <c r="F148" s="22" t="s">
        <v>53</v>
      </c>
      <c r="G148" s="21">
        <v>11</v>
      </c>
      <c r="H148" s="22" t="s">
        <v>49</v>
      </c>
      <c r="I148" s="21"/>
      <c r="J148" s="21"/>
      <c r="K148" s="21" t="s">
        <v>50</v>
      </c>
      <c r="L148" s="22" t="s">
        <v>190</v>
      </c>
      <c r="M148" s="22">
        <v>80</v>
      </c>
      <c r="N148" s="22">
        <v>0</v>
      </c>
      <c r="O148" s="22">
        <v>80</v>
      </c>
      <c r="P148" s="22" t="s">
        <v>54</v>
      </c>
      <c r="Q148" s="24">
        <v>928404</v>
      </c>
      <c r="R148" s="21"/>
      <c r="S148" s="21" t="s">
        <v>50</v>
      </c>
      <c r="T148" s="22" t="s">
        <v>311</v>
      </c>
      <c r="U148" s="22">
        <v>48061014400</v>
      </c>
      <c r="V148" s="55">
        <v>117</v>
      </c>
    </row>
    <row r="149" spans="1:22" x14ac:dyDescent="0.3">
      <c r="A149" s="104" t="s">
        <v>403</v>
      </c>
      <c r="B149" s="35"/>
      <c r="C149" s="11">
        <v>943458.58</v>
      </c>
      <c r="D149" s="36"/>
      <c r="E149" s="36"/>
      <c r="F149" s="36"/>
      <c r="G149" s="37"/>
      <c r="H149" s="47"/>
      <c r="I149" s="37"/>
      <c r="J149" s="37"/>
      <c r="K149" s="37"/>
      <c r="L149" s="36"/>
      <c r="M149" s="36"/>
      <c r="N149" s="36"/>
      <c r="O149" s="36"/>
      <c r="P149" s="38" t="s">
        <v>342</v>
      </c>
      <c r="Q149" s="39">
        <f>SUM(Q148:Q148)</f>
        <v>928404</v>
      </c>
      <c r="R149" s="40"/>
      <c r="S149" s="40"/>
      <c r="T149" s="41"/>
      <c r="U149" s="36"/>
      <c r="V149" s="37"/>
    </row>
    <row r="150" spans="1:22" ht="13.95" customHeight="1" x14ac:dyDescent="0.3">
      <c r="C150" s="28"/>
      <c r="G150" s="76"/>
      <c r="I150" s="76"/>
      <c r="J150" s="76"/>
      <c r="K150" s="76"/>
    </row>
    <row r="151" spans="1:22" x14ac:dyDescent="0.3">
      <c r="A151" s="16" t="s">
        <v>41</v>
      </c>
      <c r="C151" s="28"/>
    </row>
    <row r="152" spans="1:22" s="22" customFormat="1" x14ac:dyDescent="0.3">
      <c r="A152" s="18">
        <v>19330</v>
      </c>
      <c r="B152" s="22" t="s">
        <v>335</v>
      </c>
      <c r="C152" s="22" t="s">
        <v>316</v>
      </c>
      <c r="D152" s="23" t="s">
        <v>177</v>
      </c>
      <c r="E152" s="21">
        <v>78501</v>
      </c>
      <c r="F152" s="22" t="s">
        <v>174</v>
      </c>
      <c r="G152" s="21">
        <v>11</v>
      </c>
      <c r="H152" s="22" t="s">
        <v>58</v>
      </c>
      <c r="I152" s="21"/>
      <c r="J152" s="21"/>
      <c r="K152" s="21"/>
      <c r="L152" s="22" t="s">
        <v>190</v>
      </c>
      <c r="M152" s="22">
        <v>84</v>
      </c>
      <c r="N152" s="22">
        <v>6</v>
      </c>
      <c r="O152" s="22">
        <v>90</v>
      </c>
      <c r="P152" s="22" t="s">
        <v>51</v>
      </c>
      <c r="Q152" s="24">
        <v>1500000</v>
      </c>
      <c r="R152" s="21"/>
      <c r="S152" s="21" t="s">
        <v>50</v>
      </c>
      <c r="T152" s="22" t="s">
        <v>337</v>
      </c>
      <c r="U152" s="22">
        <v>48215020904</v>
      </c>
      <c r="V152" s="55">
        <v>122</v>
      </c>
    </row>
    <row r="153" spans="1:22" s="22" customFormat="1" x14ac:dyDescent="0.3">
      <c r="A153" s="18">
        <v>19064</v>
      </c>
      <c r="B153" s="22" t="s">
        <v>351</v>
      </c>
      <c r="C153" s="22" t="s">
        <v>312</v>
      </c>
      <c r="D153" s="23" t="s">
        <v>177</v>
      </c>
      <c r="E153" s="21">
        <v>78504</v>
      </c>
      <c r="F153" s="22" t="s">
        <v>174</v>
      </c>
      <c r="G153" s="21">
        <v>11</v>
      </c>
      <c r="H153" s="22" t="s">
        <v>58</v>
      </c>
      <c r="I153" s="21"/>
      <c r="J153" s="21"/>
      <c r="K153" s="21" t="s">
        <v>50</v>
      </c>
      <c r="L153" s="22" t="s">
        <v>190</v>
      </c>
      <c r="M153" s="22">
        <v>96</v>
      </c>
      <c r="N153" s="22">
        <v>24</v>
      </c>
      <c r="O153" s="22">
        <v>120</v>
      </c>
      <c r="P153" s="22" t="s">
        <v>54</v>
      </c>
      <c r="Q153" s="24">
        <v>1500000</v>
      </c>
      <c r="R153" s="21"/>
      <c r="S153" s="21"/>
      <c r="T153" s="22" t="s">
        <v>313</v>
      </c>
      <c r="U153" s="22">
        <v>48215020904</v>
      </c>
      <c r="V153" s="55">
        <v>122</v>
      </c>
    </row>
    <row r="154" spans="1:22" s="22" customFormat="1" x14ac:dyDescent="0.3">
      <c r="A154" s="18">
        <v>19273</v>
      </c>
      <c r="B154" s="22" t="s">
        <v>179</v>
      </c>
      <c r="C154" s="22" t="s">
        <v>314</v>
      </c>
      <c r="D154" s="23" t="s">
        <v>177</v>
      </c>
      <c r="E154" s="21">
        <v>78504</v>
      </c>
      <c r="F154" s="22" t="s">
        <v>174</v>
      </c>
      <c r="G154" s="21">
        <v>11</v>
      </c>
      <c r="H154" s="22" t="s">
        <v>58</v>
      </c>
      <c r="I154" s="21"/>
      <c r="J154" s="21"/>
      <c r="K154" s="21"/>
      <c r="L154" s="22" t="s">
        <v>190</v>
      </c>
      <c r="M154" s="22">
        <v>104</v>
      </c>
      <c r="N154" s="22">
        <v>20</v>
      </c>
      <c r="O154" s="22">
        <v>124</v>
      </c>
      <c r="P154" s="22" t="s">
        <v>54</v>
      </c>
      <c r="Q154" s="24">
        <v>1500000</v>
      </c>
      <c r="R154" s="21"/>
      <c r="S154" s="21" t="s">
        <v>50</v>
      </c>
      <c r="T154" s="22" t="s">
        <v>315</v>
      </c>
      <c r="U154" s="22">
        <v>48215020904</v>
      </c>
      <c r="V154" s="55">
        <v>122</v>
      </c>
    </row>
    <row r="155" spans="1:22" s="22" customFormat="1" x14ac:dyDescent="0.3">
      <c r="A155" s="18">
        <v>19331</v>
      </c>
      <c r="B155" s="22" t="s">
        <v>178</v>
      </c>
      <c r="C155" s="22" t="s">
        <v>317</v>
      </c>
      <c r="D155" s="23" t="s">
        <v>177</v>
      </c>
      <c r="E155" s="21">
        <v>78501</v>
      </c>
      <c r="F155" s="22" t="s">
        <v>174</v>
      </c>
      <c r="G155" s="21">
        <v>11</v>
      </c>
      <c r="H155" s="22" t="s">
        <v>58</v>
      </c>
      <c r="I155" s="21"/>
      <c r="J155" s="21"/>
      <c r="K155" s="21"/>
      <c r="L155" s="22" t="s">
        <v>190</v>
      </c>
      <c r="M155" s="22">
        <v>65</v>
      </c>
      <c r="N155" s="22">
        <v>7</v>
      </c>
      <c r="O155" s="22">
        <v>72</v>
      </c>
      <c r="P155" s="22" t="s">
        <v>54</v>
      </c>
      <c r="Q155" s="24">
        <v>1500000</v>
      </c>
      <c r="R155" s="21"/>
      <c r="S155" s="21" t="s">
        <v>50</v>
      </c>
      <c r="T155" s="22" t="s">
        <v>337</v>
      </c>
      <c r="U155" s="22">
        <v>48215020904</v>
      </c>
      <c r="V155" s="55">
        <v>122</v>
      </c>
    </row>
    <row r="156" spans="1:22" x14ac:dyDescent="0.3">
      <c r="A156" s="104" t="s">
        <v>403</v>
      </c>
      <c r="B156" s="35"/>
      <c r="C156" s="11">
        <v>6253496.9699999997</v>
      </c>
      <c r="D156" s="36"/>
      <c r="E156" s="36"/>
      <c r="F156" s="36"/>
      <c r="G156" s="37"/>
      <c r="H156" s="47"/>
      <c r="I156" s="37"/>
      <c r="J156" s="37"/>
      <c r="K156" s="37"/>
      <c r="L156" s="36"/>
      <c r="M156" s="36"/>
      <c r="N156" s="36"/>
      <c r="O156" s="36"/>
      <c r="P156" s="38" t="s">
        <v>342</v>
      </c>
      <c r="Q156" s="39">
        <f>SUM(Q152:Q155)</f>
        <v>6000000</v>
      </c>
      <c r="R156" s="40"/>
      <c r="S156" s="40"/>
      <c r="T156" s="41"/>
      <c r="U156" s="36"/>
      <c r="V156" s="37"/>
    </row>
    <row r="157" spans="1:22" ht="13.95" customHeight="1" x14ac:dyDescent="0.3">
      <c r="C157" s="28"/>
      <c r="G157" s="76"/>
      <c r="I157" s="76"/>
      <c r="J157" s="76"/>
      <c r="K157" s="76"/>
    </row>
    <row r="158" spans="1:22" x14ac:dyDescent="0.3">
      <c r="A158" s="16" t="s">
        <v>42</v>
      </c>
      <c r="C158" s="28"/>
    </row>
    <row r="159" spans="1:22" s="22" customFormat="1" x14ac:dyDescent="0.3">
      <c r="A159" s="18">
        <v>19202</v>
      </c>
      <c r="B159" s="22" t="s">
        <v>183</v>
      </c>
      <c r="C159" s="22" t="s">
        <v>182</v>
      </c>
      <c r="D159" s="23" t="s">
        <v>181</v>
      </c>
      <c r="E159" s="21">
        <v>79720</v>
      </c>
      <c r="F159" s="22" t="s">
        <v>180</v>
      </c>
      <c r="G159" s="21">
        <v>12</v>
      </c>
      <c r="H159" s="22" t="s">
        <v>49</v>
      </c>
      <c r="I159" s="21"/>
      <c r="J159" s="21"/>
      <c r="K159" s="21"/>
      <c r="L159" s="22" t="s">
        <v>190</v>
      </c>
      <c r="M159" s="22">
        <v>66</v>
      </c>
      <c r="N159" s="22">
        <v>0</v>
      </c>
      <c r="O159" s="22">
        <v>66</v>
      </c>
      <c r="P159" s="22" t="s">
        <v>51</v>
      </c>
      <c r="Q159" s="24">
        <v>900000</v>
      </c>
      <c r="R159" s="21" t="s">
        <v>50</v>
      </c>
      <c r="S159" s="21"/>
      <c r="T159" s="22" t="s">
        <v>244</v>
      </c>
      <c r="U159" s="22">
        <v>48227950802</v>
      </c>
      <c r="V159" s="55">
        <v>116</v>
      </c>
    </row>
    <row r="160" spans="1:22" x14ac:dyDescent="0.3">
      <c r="A160" s="104" t="s">
        <v>403</v>
      </c>
      <c r="B160" s="35"/>
      <c r="C160" s="11">
        <v>600000</v>
      </c>
      <c r="D160" s="36"/>
      <c r="E160" s="36"/>
      <c r="F160" s="36"/>
      <c r="G160" s="37"/>
      <c r="H160" s="47"/>
      <c r="I160" s="37"/>
      <c r="J160" s="37"/>
      <c r="K160" s="37"/>
      <c r="L160" s="36"/>
      <c r="M160" s="36"/>
      <c r="N160" s="36"/>
      <c r="O160" s="36"/>
      <c r="P160" s="38" t="s">
        <v>342</v>
      </c>
      <c r="Q160" s="39">
        <f>SUM(Q159)</f>
        <v>900000</v>
      </c>
      <c r="R160" s="40"/>
      <c r="S160" s="40"/>
      <c r="T160" s="41"/>
      <c r="U160" s="36"/>
      <c r="V160" s="37"/>
    </row>
    <row r="161" spans="1:22" ht="13.95" customHeight="1" x14ac:dyDescent="0.3">
      <c r="C161" s="28"/>
      <c r="G161" s="76"/>
      <c r="I161" s="76"/>
      <c r="J161" s="76"/>
      <c r="K161" s="76"/>
    </row>
    <row r="162" spans="1:22" x14ac:dyDescent="0.3">
      <c r="A162" s="16" t="s">
        <v>43</v>
      </c>
      <c r="C162" s="28"/>
    </row>
    <row r="163" spans="1:22" s="22" customFormat="1" x14ac:dyDescent="0.3">
      <c r="A163" s="18">
        <v>19228</v>
      </c>
      <c r="B163" s="22" t="s">
        <v>185</v>
      </c>
      <c r="C163" s="22" t="s">
        <v>318</v>
      </c>
      <c r="D163" s="23" t="s">
        <v>184</v>
      </c>
      <c r="E163" s="21">
        <v>79705</v>
      </c>
      <c r="F163" s="22" t="s">
        <v>184</v>
      </c>
      <c r="G163" s="21">
        <v>12</v>
      </c>
      <c r="H163" s="22" t="s">
        <v>58</v>
      </c>
      <c r="I163" s="21"/>
      <c r="J163" s="21"/>
      <c r="K163" s="21"/>
      <c r="L163" s="22" t="s">
        <v>191</v>
      </c>
      <c r="M163" s="22">
        <v>124</v>
      </c>
      <c r="N163" s="22">
        <v>0</v>
      </c>
      <c r="O163" s="22">
        <v>124</v>
      </c>
      <c r="P163" s="22" t="s">
        <v>54</v>
      </c>
      <c r="Q163" s="24">
        <v>1142235</v>
      </c>
      <c r="R163" s="21"/>
      <c r="S163" s="21"/>
      <c r="T163" s="22" t="s">
        <v>319</v>
      </c>
      <c r="U163" s="22">
        <v>48329000305</v>
      </c>
      <c r="V163" s="55">
        <v>119</v>
      </c>
    </row>
    <row r="164" spans="1:22" x14ac:dyDescent="0.3">
      <c r="A164" s="104" t="s">
        <v>403</v>
      </c>
      <c r="B164" s="35"/>
      <c r="C164" s="11">
        <v>924313.91</v>
      </c>
      <c r="D164" s="36"/>
      <c r="E164" s="36"/>
      <c r="F164" s="36"/>
      <c r="G164" s="37"/>
      <c r="H164" s="47"/>
      <c r="I164" s="37"/>
      <c r="J164" s="37"/>
      <c r="K164" s="37"/>
      <c r="L164" s="36"/>
      <c r="M164" s="36"/>
      <c r="N164" s="36"/>
      <c r="O164" s="36"/>
      <c r="P164" s="38" t="s">
        <v>342</v>
      </c>
      <c r="Q164" s="39">
        <f>SUM(Q163:Q163)</f>
        <v>1142235</v>
      </c>
      <c r="R164" s="40"/>
      <c r="S164" s="40"/>
      <c r="T164" s="41"/>
      <c r="U164" s="36"/>
      <c r="V164" s="37"/>
    </row>
    <row r="165" spans="1:22" ht="13.95" customHeight="1" x14ac:dyDescent="0.3">
      <c r="C165" s="28"/>
      <c r="G165" s="76"/>
      <c r="I165" s="76"/>
      <c r="J165" s="76"/>
      <c r="K165" s="76"/>
    </row>
    <row r="166" spans="1:22" x14ac:dyDescent="0.3">
      <c r="A166" s="16" t="s">
        <v>44</v>
      </c>
      <c r="C166" s="28"/>
    </row>
    <row r="167" spans="1:22" s="22" customFormat="1" x14ac:dyDescent="0.3">
      <c r="A167" s="18">
        <v>19176</v>
      </c>
      <c r="B167" s="22" t="s">
        <v>187</v>
      </c>
      <c r="C167" s="22" t="s">
        <v>321</v>
      </c>
      <c r="D167" s="23" t="s">
        <v>186</v>
      </c>
      <c r="E167" s="21">
        <v>79821</v>
      </c>
      <c r="F167" s="22" t="s">
        <v>73</v>
      </c>
      <c r="G167" s="21">
        <v>13</v>
      </c>
      <c r="H167" s="22" t="s">
        <v>49</v>
      </c>
      <c r="I167" s="21"/>
      <c r="J167" s="21"/>
      <c r="K167" s="21"/>
      <c r="L167" s="22" t="s">
        <v>190</v>
      </c>
      <c r="M167" s="22">
        <v>80</v>
      </c>
      <c r="N167" s="22">
        <v>0</v>
      </c>
      <c r="O167" s="22">
        <v>80</v>
      </c>
      <c r="P167" s="22" t="s">
        <v>54</v>
      </c>
      <c r="Q167" s="24">
        <v>900000</v>
      </c>
      <c r="R167" s="21"/>
      <c r="S167" s="21" t="s">
        <v>50</v>
      </c>
      <c r="T167" s="22" t="s">
        <v>320</v>
      </c>
      <c r="U167" s="22">
        <v>48141010203</v>
      </c>
      <c r="V167" s="55">
        <v>97</v>
      </c>
    </row>
    <row r="168" spans="1:22" x14ac:dyDescent="0.3">
      <c r="A168" s="104" t="s">
        <v>403</v>
      </c>
      <c r="B168" s="35"/>
      <c r="C168" s="11">
        <v>600000</v>
      </c>
      <c r="D168" s="36"/>
      <c r="E168" s="36"/>
      <c r="F168" s="36"/>
      <c r="G168" s="37"/>
      <c r="H168" s="47"/>
      <c r="I168" s="37"/>
      <c r="J168" s="37"/>
      <c r="K168" s="37"/>
      <c r="L168" s="36"/>
      <c r="M168" s="36"/>
      <c r="N168" s="36"/>
      <c r="O168" s="36"/>
      <c r="P168" s="38" t="s">
        <v>342</v>
      </c>
      <c r="Q168" s="39">
        <f>SUM(Q167:Q167)</f>
        <v>900000</v>
      </c>
      <c r="R168" s="40"/>
      <c r="S168" s="40"/>
      <c r="T168" s="41"/>
      <c r="U168" s="36"/>
      <c r="V168" s="37"/>
    </row>
    <row r="169" spans="1:22" ht="13.95" customHeight="1" x14ac:dyDescent="0.3">
      <c r="C169" s="28"/>
      <c r="G169" s="76"/>
      <c r="I169" s="76"/>
      <c r="J169" s="76"/>
      <c r="K169" s="76"/>
    </row>
    <row r="170" spans="1:22" x14ac:dyDescent="0.3">
      <c r="A170" s="16" t="s">
        <v>45</v>
      </c>
      <c r="C170" s="28"/>
    </row>
    <row r="171" spans="1:22" s="22" customFormat="1" x14ac:dyDescent="0.3">
      <c r="A171" s="18">
        <v>19117</v>
      </c>
      <c r="B171" s="22" t="s">
        <v>189</v>
      </c>
      <c r="C171" s="22" t="s">
        <v>322</v>
      </c>
      <c r="D171" s="23" t="s">
        <v>73</v>
      </c>
      <c r="E171" s="21">
        <v>79936</v>
      </c>
      <c r="F171" s="22" t="s">
        <v>73</v>
      </c>
      <c r="G171" s="21">
        <v>13</v>
      </c>
      <c r="H171" s="22" t="s">
        <v>58</v>
      </c>
      <c r="I171" s="21"/>
      <c r="J171" s="21"/>
      <c r="K171" s="21"/>
      <c r="L171" s="22" t="s">
        <v>190</v>
      </c>
      <c r="M171" s="22">
        <v>104</v>
      </c>
      <c r="N171" s="22">
        <v>0</v>
      </c>
      <c r="O171" s="22">
        <v>104</v>
      </c>
      <c r="P171" s="22" t="s">
        <v>54</v>
      </c>
      <c r="Q171" s="24">
        <v>1500000</v>
      </c>
      <c r="R171" s="21"/>
      <c r="S171" s="21" t="s">
        <v>50</v>
      </c>
      <c r="T171" s="22" t="s">
        <v>323</v>
      </c>
      <c r="U171" s="22">
        <v>48141010311</v>
      </c>
      <c r="V171" s="55">
        <v>110</v>
      </c>
    </row>
    <row r="172" spans="1:22" s="22" customFormat="1" x14ac:dyDescent="0.3">
      <c r="A172" s="18">
        <v>19344</v>
      </c>
      <c r="B172" s="22" t="s">
        <v>188</v>
      </c>
      <c r="C172" s="22" t="s">
        <v>324</v>
      </c>
      <c r="D172" s="23" t="s">
        <v>73</v>
      </c>
      <c r="E172" s="21">
        <v>79924</v>
      </c>
      <c r="F172" s="22" t="s">
        <v>73</v>
      </c>
      <c r="G172" s="21">
        <v>13</v>
      </c>
      <c r="H172" s="22" t="s">
        <v>58</v>
      </c>
      <c r="I172" s="21"/>
      <c r="J172" s="21"/>
      <c r="K172" s="21" t="s">
        <v>50</v>
      </c>
      <c r="L172" s="22" t="s">
        <v>190</v>
      </c>
      <c r="M172" s="22">
        <v>110</v>
      </c>
      <c r="N172" s="22">
        <v>0</v>
      </c>
      <c r="O172" s="22">
        <v>110</v>
      </c>
      <c r="P172" s="22" t="s">
        <v>54</v>
      </c>
      <c r="Q172" s="24">
        <v>1500000</v>
      </c>
      <c r="R172" s="21"/>
      <c r="S172" s="21" t="s">
        <v>50</v>
      </c>
      <c r="T172" s="22" t="s">
        <v>325</v>
      </c>
      <c r="U172" s="22">
        <v>48141000101</v>
      </c>
      <c r="V172" s="55">
        <v>107</v>
      </c>
    </row>
    <row r="173" spans="1:22" x14ac:dyDescent="0.3">
      <c r="A173" s="104" t="s">
        <v>403</v>
      </c>
      <c r="B173" s="35"/>
      <c r="C173" s="8">
        <v>2565520.4300000002</v>
      </c>
      <c r="D173" s="36"/>
      <c r="E173" s="36"/>
      <c r="F173" s="36"/>
      <c r="G173" s="37"/>
      <c r="H173" s="47"/>
      <c r="I173" s="37"/>
      <c r="J173" s="37"/>
      <c r="K173" s="37"/>
      <c r="L173" s="36"/>
      <c r="M173" s="36"/>
      <c r="N173" s="36"/>
      <c r="O173" s="36"/>
      <c r="P173" s="38" t="s">
        <v>342</v>
      </c>
      <c r="Q173" s="39">
        <f>SUM(Q171:Q172)</f>
        <v>3000000</v>
      </c>
      <c r="R173" s="40"/>
      <c r="S173" s="40"/>
      <c r="T173" s="41"/>
      <c r="U173" s="36"/>
      <c r="V173" s="37"/>
    </row>
    <row r="174" spans="1:22" ht="13.95" customHeight="1" x14ac:dyDescent="0.3">
      <c r="C174" s="28"/>
      <c r="G174" s="76"/>
      <c r="I174" s="76"/>
      <c r="J174" s="76"/>
      <c r="K174" s="76"/>
    </row>
    <row r="175" spans="1:22" ht="14.4" customHeight="1" x14ac:dyDescent="0.3">
      <c r="A175" s="104" t="s">
        <v>403</v>
      </c>
      <c r="C175" s="52">
        <f>SUMIF(A30:A173,"Amount Available to Allocate",C30:C173)+296238</f>
        <v>91323705.010000035</v>
      </c>
      <c r="D175" s="106" t="s">
        <v>341</v>
      </c>
      <c r="E175" s="106"/>
      <c r="F175" s="74">
        <f>COUNT(A13:A172)</f>
        <v>71</v>
      </c>
      <c r="K175" s="111" t="s">
        <v>5</v>
      </c>
      <c r="L175" s="111"/>
      <c r="M175" s="6">
        <f>SUM(M13:M174)</f>
        <v>5928</v>
      </c>
      <c r="N175" s="28">
        <f>SUM(N13:N174)</f>
        <v>925</v>
      </c>
      <c r="O175" s="88">
        <f>SUM(O13:O173)</f>
        <v>6853</v>
      </c>
      <c r="P175" s="88"/>
    </row>
    <row r="176" spans="1:22" ht="14.4" customHeight="1" x14ac:dyDescent="0.3">
      <c r="A176" s="15" t="s">
        <v>404</v>
      </c>
      <c r="C176" s="105">
        <f>SUMIF(P13:P173, "Awarded", Q13:Q173)</f>
        <v>91321681.105489299</v>
      </c>
      <c r="D176" s="90"/>
      <c r="E176" s="90"/>
      <c r="F176" s="74"/>
      <c r="G176" s="91"/>
      <c r="I176" s="91"/>
      <c r="J176" s="28"/>
      <c r="K176" s="91"/>
      <c r="L176" s="90"/>
      <c r="M176" s="90"/>
      <c r="N176" s="90"/>
      <c r="O176" s="90"/>
      <c r="P176" s="90"/>
      <c r="Q176" s="75"/>
      <c r="T176" s="88"/>
      <c r="U176" s="88"/>
      <c r="V176" s="103"/>
    </row>
    <row r="177" spans="1:22" ht="14.4" customHeight="1" x14ac:dyDescent="0.3">
      <c r="A177" s="15" t="s">
        <v>405</v>
      </c>
      <c r="C177" s="92">
        <f>Q51+Q65+Q66+Q67+Q68+Q74+Q83+Q104+Q119+Q129</f>
        <v>10728972.835489305</v>
      </c>
      <c r="D177" s="90"/>
      <c r="E177" s="90"/>
      <c r="F177" s="74"/>
      <c r="G177" s="91"/>
      <c r="I177" s="91"/>
      <c r="J177" s="28"/>
      <c r="K177" s="91"/>
      <c r="L177" s="90"/>
      <c r="M177" s="90"/>
      <c r="N177" s="90"/>
      <c r="O177" s="90"/>
      <c r="P177" s="90"/>
      <c r="Q177" s="75"/>
      <c r="T177" s="88"/>
      <c r="U177" s="88"/>
      <c r="V177" s="103"/>
    </row>
    <row r="178" spans="1:22" ht="14.4" customHeight="1" x14ac:dyDescent="0.3">
      <c r="A178" s="88" t="s">
        <v>406</v>
      </c>
      <c r="B178" s="88"/>
      <c r="C178" s="92">
        <f>C175-C176</f>
        <v>2023.9045107364655</v>
      </c>
      <c r="D178" s="90"/>
      <c r="E178" s="90"/>
      <c r="F178" s="74"/>
      <c r="G178" s="91"/>
      <c r="I178" s="91"/>
      <c r="J178" s="28"/>
      <c r="K178" s="91"/>
      <c r="L178" s="90"/>
      <c r="M178" s="90"/>
      <c r="N178" s="90"/>
      <c r="O178" s="90"/>
      <c r="P178" s="90"/>
      <c r="Q178" s="75"/>
      <c r="T178" s="88"/>
      <c r="U178" s="88"/>
      <c r="V178" s="103"/>
    </row>
    <row r="179" spans="1:22" ht="14.4" customHeight="1" x14ac:dyDescent="0.3">
      <c r="A179" s="15"/>
      <c r="C179" s="92"/>
      <c r="D179" s="90"/>
      <c r="E179" s="90"/>
      <c r="F179" s="74"/>
      <c r="G179" s="91"/>
      <c r="I179" s="91"/>
      <c r="J179" s="28"/>
      <c r="K179" s="91"/>
      <c r="L179" s="90"/>
      <c r="M179" s="90"/>
      <c r="N179" s="90"/>
      <c r="O179" s="90"/>
      <c r="P179" s="90"/>
      <c r="Q179" s="75"/>
      <c r="T179" s="88"/>
      <c r="U179" s="88"/>
      <c r="V179" s="103"/>
    </row>
    <row r="180" spans="1:22" ht="14.4" customHeight="1" x14ac:dyDescent="0.3">
      <c r="A180" s="15"/>
      <c r="C180" s="92"/>
      <c r="D180" s="90"/>
      <c r="E180" s="90"/>
      <c r="F180" s="74"/>
      <c r="G180" s="91"/>
      <c r="I180" s="91"/>
      <c r="J180" s="28"/>
      <c r="K180" s="91"/>
      <c r="L180" s="90"/>
      <c r="M180" s="90"/>
      <c r="N180" s="90"/>
      <c r="O180" s="90"/>
      <c r="P180" s="90"/>
      <c r="Q180" s="75"/>
      <c r="T180" s="88"/>
      <c r="U180" s="88"/>
      <c r="V180" s="103"/>
    </row>
    <row r="181" spans="1:22" ht="14.4" customHeight="1" x14ac:dyDescent="0.3">
      <c r="A181" s="15"/>
      <c r="C181" s="92"/>
      <c r="D181" s="90"/>
      <c r="E181" s="90"/>
      <c r="F181" s="74"/>
      <c r="G181" s="91"/>
      <c r="I181" s="91"/>
      <c r="J181" s="28"/>
      <c r="K181" s="91"/>
      <c r="L181" s="90"/>
      <c r="M181" s="90"/>
      <c r="N181" s="90"/>
      <c r="O181" s="90"/>
      <c r="P181" s="90"/>
      <c r="Q181" s="75"/>
      <c r="T181" s="88"/>
      <c r="U181" s="88"/>
      <c r="V181" s="103"/>
    </row>
    <row r="182" spans="1:22" ht="14.4" customHeight="1" x14ac:dyDescent="0.3">
      <c r="A182" s="15"/>
      <c r="C182" s="92"/>
      <c r="D182" s="90"/>
      <c r="E182" s="90"/>
      <c r="F182" s="74"/>
      <c r="G182" s="91"/>
      <c r="I182" s="91"/>
      <c r="J182" s="28"/>
      <c r="K182" s="91"/>
      <c r="L182" s="90"/>
      <c r="M182" s="90"/>
      <c r="N182" s="90"/>
      <c r="O182" s="90"/>
      <c r="P182" s="90"/>
      <c r="Q182" s="75"/>
      <c r="T182" s="88"/>
      <c r="U182" s="88"/>
      <c r="V182" s="103"/>
    </row>
    <row r="183" spans="1:22" ht="14.4" customHeight="1" x14ac:dyDescent="0.3">
      <c r="A183" s="15"/>
      <c r="C183" s="92"/>
      <c r="D183" s="90"/>
      <c r="E183" s="90"/>
      <c r="F183" s="74"/>
      <c r="G183" s="91"/>
      <c r="I183" s="91"/>
      <c r="J183" s="28"/>
      <c r="K183" s="91"/>
      <c r="L183" s="90"/>
      <c r="M183" s="90"/>
      <c r="N183" s="90"/>
      <c r="O183" s="90"/>
      <c r="P183" s="90"/>
      <c r="Q183" s="75"/>
      <c r="T183" s="88"/>
      <c r="U183" s="88"/>
      <c r="V183" s="103"/>
    </row>
    <row r="184" spans="1:22" ht="14.4" customHeight="1" x14ac:dyDescent="0.3">
      <c r="A184" s="15"/>
      <c r="C184" s="92"/>
      <c r="D184" s="90"/>
      <c r="E184" s="90"/>
      <c r="F184" s="74"/>
      <c r="G184" s="91"/>
      <c r="I184" s="91"/>
      <c r="J184" s="28"/>
      <c r="K184" s="91"/>
      <c r="L184" s="90"/>
      <c r="M184" s="90"/>
      <c r="N184" s="90"/>
      <c r="O184" s="90"/>
      <c r="P184" s="90"/>
      <c r="Q184" s="75"/>
      <c r="T184" s="88"/>
      <c r="U184" s="88"/>
      <c r="V184" s="103"/>
    </row>
    <row r="185" spans="1:22" ht="14.4" customHeight="1" x14ac:dyDescent="0.3">
      <c r="A185" s="15"/>
      <c r="C185" s="92"/>
      <c r="D185" s="90"/>
      <c r="E185" s="90"/>
      <c r="F185" s="74"/>
      <c r="G185" s="91"/>
      <c r="I185" s="91"/>
      <c r="J185" s="28"/>
      <c r="K185" s="91"/>
      <c r="L185" s="90"/>
      <c r="M185" s="90"/>
      <c r="N185" s="90"/>
      <c r="O185" s="90"/>
      <c r="P185" s="90"/>
      <c r="Q185" s="75"/>
      <c r="T185" s="88"/>
      <c r="U185" s="88"/>
      <c r="V185" s="103"/>
    </row>
    <row r="186" spans="1:22" ht="14.4" customHeight="1" x14ac:dyDescent="0.3">
      <c r="A186" s="15"/>
      <c r="C186" s="92"/>
      <c r="D186" s="90"/>
      <c r="E186" s="90"/>
      <c r="F186" s="74"/>
      <c r="G186" s="91"/>
      <c r="I186" s="91"/>
      <c r="J186" s="28"/>
      <c r="K186" s="91"/>
      <c r="L186" s="90"/>
      <c r="M186" s="90"/>
      <c r="N186" s="90"/>
      <c r="O186" s="90"/>
      <c r="P186" s="90"/>
      <c r="Q186" s="75"/>
      <c r="T186" s="88"/>
      <c r="U186" s="88"/>
      <c r="V186" s="103"/>
    </row>
    <row r="187" spans="1:22" ht="14.4" customHeight="1" x14ac:dyDescent="0.3">
      <c r="A187" s="15"/>
      <c r="C187" s="92"/>
      <c r="D187" s="90"/>
      <c r="E187" s="90"/>
      <c r="F187" s="74"/>
      <c r="G187" s="91"/>
      <c r="I187" s="91"/>
      <c r="J187" s="28"/>
      <c r="K187" s="91"/>
      <c r="L187" s="90"/>
      <c r="M187" s="90"/>
      <c r="N187" s="90"/>
      <c r="O187" s="90"/>
      <c r="P187" s="90"/>
      <c r="Q187" s="75"/>
      <c r="T187" s="88"/>
      <c r="U187" s="88"/>
      <c r="V187" s="103"/>
    </row>
    <row r="188" spans="1:22" ht="14.4" customHeight="1" x14ac:dyDescent="0.3">
      <c r="A188" s="15"/>
      <c r="C188" s="92"/>
      <c r="D188" s="90"/>
      <c r="E188" s="90"/>
      <c r="F188" s="74"/>
      <c r="G188" s="91"/>
      <c r="I188" s="91"/>
      <c r="J188" s="28"/>
      <c r="K188" s="91"/>
      <c r="L188" s="90"/>
      <c r="M188" s="90"/>
      <c r="N188" s="90"/>
      <c r="O188" s="90"/>
      <c r="P188" s="90"/>
      <c r="Q188" s="75"/>
      <c r="T188" s="88"/>
      <c r="U188" s="88"/>
      <c r="V188" s="103"/>
    </row>
    <row r="189" spans="1:22" ht="14.4" customHeight="1" x14ac:dyDescent="0.3">
      <c r="A189" s="15"/>
      <c r="C189" s="92"/>
      <c r="D189" s="90"/>
      <c r="E189" s="90"/>
      <c r="F189" s="74"/>
      <c r="G189" s="91"/>
      <c r="I189" s="91"/>
      <c r="J189" s="28"/>
      <c r="K189" s="91"/>
      <c r="L189" s="90"/>
      <c r="M189" s="90"/>
      <c r="N189" s="90"/>
      <c r="O189" s="90"/>
      <c r="P189" s="90"/>
      <c r="Q189" s="75"/>
      <c r="T189" s="88"/>
      <c r="U189" s="88"/>
      <c r="V189" s="103"/>
    </row>
    <row r="190" spans="1:22" ht="14.4" customHeight="1" x14ac:dyDescent="0.3">
      <c r="A190" s="15"/>
      <c r="C190" s="92"/>
      <c r="D190" s="90"/>
      <c r="E190" s="90"/>
      <c r="F190" s="74"/>
      <c r="G190" s="91"/>
      <c r="I190" s="91"/>
      <c r="J190" s="28"/>
      <c r="K190" s="91"/>
      <c r="L190" s="90"/>
      <c r="M190" s="90"/>
      <c r="N190" s="90"/>
      <c r="O190" s="90"/>
      <c r="P190" s="90"/>
      <c r="Q190" s="75"/>
      <c r="T190" s="88"/>
      <c r="U190" s="88"/>
      <c r="V190" s="103"/>
    </row>
    <row r="191" spans="1:22" ht="14.4" customHeight="1" x14ac:dyDescent="0.3">
      <c r="A191" s="15"/>
      <c r="C191" s="92"/>
      <c r="D191" s="90"/>
      <c r="E191" s="90"/>
      <c r="F191" s="74"/>
      <c r="G191" s="91"/>
      <c r="I191" s="91"/>
      <c r="J191" s="28"/>
      <c r="K191" s="91"/>
      <c r="L191" s="90"/>
      <c r="M191" s="90"/>
      <c r="N191" s="90"/>
      <c r="O191" s="90"/>
      <c r="P191" s="90"/>
      <c r="Q191" s="75"/>
      <c r="T191" s="88"/>
      <c r="U191" s="88"/>
      <c r="V191" s="103"/>
    </row>
    <row r="192" spans="1:22" ht="14.4" customHeight="1" x14ac:dyDescent="0.3">
      <c r="A192" s="15"/>
      <c r="C192" s="92"/>
      <c r="D192" s="90"/>
      <c r="E192" s="90"/>
      <c r="F192" s="74"/>
      <c r="G192" s="91"/>
      <c r="I192" s="91"/>
      <c r="J192" s="28"/>
      <c r="K192" s="91"/>
      <c r="L192" s="90"/>
      <c r="M192" s="90"/>
      <c r="N192" s="90"/>
      <c r="O192" s="90"/>
      <c r="P192" s="90"/>
      <c r="Q192" s="75"/>
      <c r="T192" s="88"/>
      <c r="U192" s="88"/>
      <c r="V192" s="103"/>
    </row>
    <row r="193" spans="1:22" ht="14.4" customHeight="1" x14ac:dyDescent="0.3">
      <c r="A193" s="15"/>
      <c r="C193" s="92"/>
      <c r="D193" s="90"/>
      <c r="E193" s="90"/>
      <c r="F193" s="74"/>
      <c r="G193" s="91"/>
      <c r="I193" s="91"/>
      <c r="J193" s="28"/>
      <c r="K193" s="91"/>
      <c r="L193" s="90"/>
      <c r="M193" s="90"/>
      <c r="N193" s="90"/>
      <c r="O193" s="90"/>
      <c r="P193" s="90"/>
      <c r="Q193" s="75"/>
      <c r="T193" s="88"/>
      <c r="U193" s="88"/>
      <c r="V193" s="103"/>
    </row>
    <row r="194" spans="1:22" ht="14.4" customHeight="1" x14ac:dyDescent="0.3">
      <c r="A194" s="15"/>
      <c r="C194" s="92"/>
      <c r="D194" s="90"/>
      <c r="E194" s="90"/>
      <c r="F194" s="74"/>
      <c r="G194" s="91"/>
      <c r="I194" s="91"/>
      <c r="J194" s="28"/>
      <c r="K194" s="91"/>
      <c r="L194" s="90"/>
      <c r="M194" s="90"/>
      <c r="N194" s="90"/>
      <c r="O194" s="90"/>
      <c r="P194" s="90"/>
      <c r="Q194" s="75"/>
      <c r="T194" s="88"/>
      <c r="U194" s="88"/>
      <c r="V194" s="103"/>
    </row>
    <row r="195" spans="1:22" x14ac:dyDescent="0.3">
      <c r="B195" s="89"/>
      <c r="C195" s="85"/>
    </row>
  </sheetData>
  <sheetProtection password="8E37" sheet="1" objects="1" scenarios="1"/>
  <mergeCells count="5">
    <mergeCell ref="D175:E175"/>
    <mergeCell ref="A6:K8"/>
    <mergeCell ref="A9:B9"/>
    <mergeCell ref="A10:F10"/>
    <mergeCell ref="K175:L175"/>
  </mergeCells>
  <pageMargins left="0.25" right="0.25" top="0.5" bottom="0.25" header="0.3" footer="0.3"/>
  <pageSetup paperSize="5" scale="85" fitToHeight="6" orientation="landscape" r:id="rId1"/>
  <rowBreaks count="4" manualBreakCount="4">
    <brk id="40" max="21" man="1"/>
    <brk id="80" max="21" man="1"/>
    <brk id="121" max="21" man="1"/>
    <brk id="161" max="21"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Submissions</vt:lpstr>
      <vt:lpstr>Sheet1</vt:lpstr>
      <vt:lpstr>Submissions!Print_Area</vt:lpstr>
      <vt:lpstr>Submissions!Print_Titles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2019 Competitive HTC Awards and Waiting List July 31</dc:title>
  <dc:subject>2018 Competitive HTC Pre-Application Submissions</dc:subject>
  <dc:creator>TDHCA</dc:creator>
  <cp:keywords>2019 9HTC multifamily awards and waiting list</cp:keywords>
  <dc:description>2018 Competitive HTC Pre-Application Submissions received at jotform.com 1515539489</dc:description>
  <cp:lastModifiedBy>TDHCA</cp:lastModifiedBy>
  <cp:lastPrinted>2019-12-13T18:42:27Z</cp:lastPrinted>
  <dcterms:created xsi:type="dcterms:W3CDTF">2018-01-09T23:11:29Z</dcterms:created>
  <dcterms:modified xsi:type="dcterms:W3CDTF">2020-01-02T20:03:02Z</dcterms:modified>
  <cp:category>2019 9HTC</cp:category>
</cp:coreProperties>
</file>