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30" yWindow="405" windowWidth="4755" windowHeight="5865"/>
  </bookViews>
  <sheets>
    <sheet name="Submissions" sheetId="1" r:id="rId1"/>
    <sheet name="Tie-Breakers" sheetId="2" r:id="rId2"/>
  </sheets>
  <definedNames>
    <definedName name="_xlnm.Print_Area" localSheetId="0">Submissions!$A$1:$AF$222</definedName>
    <definedName name="_xlnm.Print_Titles" localSheetId="0">Submissions!$6:$6</definedName>
  </definedNames>
  <calcPr calcId="162913"/>
</workbook>
</file>

<file path=xl/calcChain.xml><?xml version="1.0" encoding="utf-8"?>
<calcChain xmlns="http://schemas.openxmlformats.org/spreadsheetml/2006/main">
  <c r="R201" i="1" l="1"/>
  <c r="R133" i="1"/>
  <c r="R81" i="1"/>
  <c r="R31" i="1"/>
  <c r="AC45" i="1" l="1"/>
  <c r="AC127" i="1" l="1"/>
  <c r="AC155" i="1"/>
  <c r="AC50" i="1"/>
  <c r="AC27" i="1"/>
  <c r="AC26" i="1"/>
  <c r="AC23" i="1"/>
  <c r="AC25" i="1"/>
  <c r="AC24" i="1"/>
  <c r="AC22" i="1"/>
  <c r="AC21" i="1"/>
  <c r="AC20" i="1"/>
  <c r="AC19" i="1"/>
  <c r="AC18" i="1"/>
  <c r="AC17" i="1"/>
  <c r="AC16" i="1"/>
  <c r="AC15" i="1"/>
  <c r="AC14" i="1"/>
  <c r="AC13" i="1"/>
  <c r="AC12" i="1"/>
  <c r="AC11" i="1"/>
  <c r="AC10" i="1"/>
  <c r="AC9" i="1"/>
  <c r="AC8" i="1"/>
  <c r="R220" i="1"/>
  <c r="R213" i="1"/>
  <c r="R209" i="1"/>
  <c r="R189" i="1"/>
  <c r="R183" i="1"/>
  <c r="R178" i="1"/>
  <c r="R173" i="1"/>
  <c r="R161" i="1"/>
  <c r="R157" i="1"/>
  <c r="R147" i="1"/>
  <c r="R138" i="1"/>
  <c r="R112" i="1"/>
  <c r="R107" i="1"/>
  <c r="R102" i="1"/>
  <c r="R96" i="1"/>
  <c r="R55" i="1"/>
  <c r="R51" i="1"/>
  <c r="R46" i="1"/>
  <c r="R41" i="1"/>
  <c r="R37" i="1"/>
  <c r="R89" i="1"/>
  <c r="AC129" i="1"/>
  <c r="E173" i="1"/>
  <c r="E147" i="1"/>
  <c r="E133" i="1"/>
  <c r="AC74" i="1"/>
  <c r="AC77" i="1"/>
  <c r="AC76" i="1"/>
  <c r="AC75" i="1"/>
  <c r="E81" i="1"/>
  <c r="R222" i="1" l="1"/>
</calcChain>
</file>

<file path=xl/sharedStrings.xml><?xml version="1.0" encoding="utf-8"?>
<sst xmlns="http://schemas.openxmlformats.org/spreadsheetml/2006/main" count="1936" uniqueCount="771">
  <si>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</si>
  <si>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</si>
  <si>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</si>
  <si>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</si>
  <si>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</si>
  <si>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</si>
  <si>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</si>
  <si>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</si>
  <si>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</si>
  <si>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</si>
  <si>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</si>
  <si>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</si>
  <si>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</si>
  <si>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</si>
  <si>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</si>
  <si>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</si>
  <si>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</si>
  <si>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</si>
  <si>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</si>
  <si>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</si>
  <si>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</si>
  <si>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</si>
  <si>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</si>
  <si>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</si>
  <si>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</si>
  <si>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</si>
  <si>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</si>
  <si>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</si>
  <si>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</si>
  <si>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</si>
  <si>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</si>
  <si>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</si>
  <si>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</si>
  <si>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</si>
  <si>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</si>
  <si>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</si>
  <si>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</si>
  <si>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</si>
  <si>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</si>
  <si>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</si>
  <si>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</si>
  <si>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</si>
  <si>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</si>
  <si>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</si>
  <si>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</si>
  <si>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</si>
  <si>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</si>
  <si>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</si>
  <si>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</si>
  <si>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</si>
  <si>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</si>
  <si>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</si>
  <si>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</si>
  <si>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</si>
  <si>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</si>
  <si>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</si>
  <si>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</si>
  <si>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</si>
  <si>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</si>
  <si>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</si>
  <si>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Fort Worth</t>
  </si>
  <si>
    <t>Tarrant</t>
  </si>
  <si>
    <t>Collin</t>
  </si>
  <si>
    <t>Plano</t>
  </si>
  <si>
    <t>Travis</t>
  </si>
  <si>
    <t>Austin</t>
  </si>
  <si>
    <t>Waco</t>
  </si>
  <si>
    <t>Temple</t>
  </si>
  <si>
    <t>Kerr</t>
  </si>
  <si>
    <t>Kerrville</t>
  </si>
  <si>
    <t>Bexar</t>
  </si>
  <si>
    <t>San Antonio</t>
  </si>
  <si>
    <t>Village at Boyer</t>
  </si>
  <si>
    <t>Hidalgo</t>
  </si>
  <si>
    <t>McAllen</t>
  </si>
  <si>
    <t>NC</t>
  </si>
  <si>
    <t>AcR</t>
  </si>
  <si>
    <t>Recon</t>
  </si>
  <si>
    <t>Target Population
(Supp. Hsg. = SH)</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</si>
  <si>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</si>
  <si>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</si>
  <si>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</si>
  <si>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Devin Baker</t>
  </si>
  <si>
    <t>Josefina Garcia</t>
  </si>
  <si>
    <t>Bradford McMurray</t>
  </si>
  <si>
    <t>Corey Farmer</t>
  </si>
  <si>
    <t>Direct Loan</t>
  </si>
  <si>
    <t>Adrian Iglesias</t>
  </si>
  <si>
    <t>Justin Zimmerman</t>
  </si>
  <si>
    <t>Michael Fogel</t>
  </si>
  <si>
    <t>Lisa Stephens</t>
  </si>
  <si>
    <t>Stuart Shaw</t>
  </si>
  <si>
    <t>Brian McGeady</t>
  </si>
  <si>
    <t>Brian Kimes</t>
  </si>
  <si>
    <t>Rick J. Deyoe</t>
  </si>
  <si>
    <t>Miranda Sprague</t>
  </si>
  <si>
    <t>Emanuel H. Glockzin, Jr.</t>
  </si>
  <si>
    <t>Scott Puffer</t>
  </si>
  <si>
    <t>Dan Wilson</t>
  </si>
  <si>
    <t>Walter Moreau</t>
  </si>
  <si>
    <t>Janine Sisak</t>
  </si>
  <si>
    <t>McLennan</t>
  </si>
  <si>
    <t>Jason Arechiga</t>
  </si>
  <si>
    <t>Steve Lollis</t>
  </si>
  <si>
    <t>Roy Lopez</t>
  </si>
  <si>
    <t>Tom Deloye</t>
  </si>
  <si>
    <t>Estimated At-Risk Available</t>
  </si>
  <si>
    <t>Melissa Baughman</t>
  </si>
  <si>
    <t>Mark Rogers</t>
  </si>
  <si>
    <t>Kenedy</t>
  </si>
  <si>
    <t>Karnes</t>
  </si>
  <si>
    <t>Dennis Hoover</t>
  </si>
  <si>
    <t>1601 S. Bridge Ave.</t>
  </si>
  <si>
    <t>Weslaco</t>
  </si>
  <si>
    <t>Suzanne Schwertner</t>
  </si>
  <si>
    <t>Grand Prairie</t>
  </si>
  <si>
    <t>Dallas</t>
  </si>
  <si>
    <t>Noor Jooma</t>
  </si>
  <si>
    <t>1101 S 9th St</t>
  </si>
  <si>
    <t xml:space="preserve">Justin Zimmerman </t>
  </si>
  <si>
    <t>Garland</t>
  </si>
  <si>
    <t>Irving</t>
  </si>
  <si>
    <t>Sally Gaskin</t>
  </si>
  <si>
    <t>Matthew Rieger</t>
  </si>
  <si>
    <t>Eleanor M.C. Fanning</t>
  </si>
  <si>
    <t>White Settlement</t>
  </si>
  <si>
    <t>Crossroads Apartments</t>
  </si>
  <si>
    <t>Don Shisler</t>
  </si>
  <si>
    <t>Mary-Margaret Lemons</t>
  </si>
  <si>
    <t>David Fournier</t>
  </si>
  <si>
    <t>Carver Ridge Apartments</t>
  </si>
  <si>
    <t>Hutto</t>
  </si>
  <si>
    <t>Enrique Flores, IV</t>
  </si>
  <si>
    <t>Paige Estates</t>
  </si>
  <si>
    <t>Fiesta Trails</t>
  </si>
  <si>
    <t>12485 W Interstate 10</t>
  </si>
  <si>
    <t>Village at Perrin Beitel</t>
  </si>
  <si>
    <t>2611 NE Loop 410</t>
  </si>
  <si>
    <t>1510 Hoefgen Ave.</t>
  </si>
  <si>
    <t>Enrique Flores</t>
  </si>
  <si>
    <t>Edinburg</t>
  </si>
  <si>
    <t>Melissa Fisher</t>
  </si>
  <si>
    <t>San Angelo</t>
  </si>
  <si>
    <t>Tom Green</t>
  </si>
  <si>
    <t>R.L. Bowling, IV</t>
  </si>
  <si>
    <t>Elderly Max  $1,591,967</t>
  </si>
  <si>
    <t>Best Possible Score</t>
  </si>
  <si>
    <t>Estimated Amount Available</t>
  </si>
  <si>
    <t>Total Amount Requested:</t>
  </si>
  <si>
    <t>§11.9(d)(1)</t>
  </si>
  <si>
    <t>§11.9(d)(4)</t>
  </si>
  <si>
    <t>§11.9(d)(5)(A)</t>
  </si>
  <si>
    <t>§11.9(d)(5)(B)</t>
  </si>
  <si>
    <t>§11.9(d)(6)</t>
  </si>
  <si>
    <t>§11.9(d)(7)</t>
  </si>
  <si>
    <t>Notes</t>
  </si>
  <si>
    <t>21150</t>
  </si>
  <si>
    <t>Big Lake Seniors Apartments</t>
  </si>
  <si>
    <t>1304 Vicky Street</t>
  </si>
  <si>
    <t>Big Lake</t>
  </si>
  <si>
    <t>Reagan</t>
  </si>
  <si>
    <t>X</t>
  </si>
  <si>
    <t xml:space="preserve">Murray Calhoun             
</t>
  </si>
  <si>
    <t>21151</t>
  </si>
  <si>
    <t>Colorado City Apartments</t>
  </si>
  <si>
    <t>2330 N. Highway 208</t>
  </si>
  <si>
    <t>Colorado City</t>
  </si>
  <si>
    <t>Mitchell</t>
  </si>
  <si>
    <t>21157</t>
  </si>
  <si>
    <t>Katy Manor Apartments</t>
  </si>
  <si>
    <t>5360 East 5th Street</t>
  </si>
  <si>
    <t>Katy</t>
  </si>
  <si>
    <t>21156</t>
  </si>
  <si>
    <t>Bayshore Manor and Bay View Apartments</t>
  </si>
  <si>
    <t>138 Sandipiper Circle</t>
  </si>
  <si>
    <t>Palacios</t>
  </si>
  <si>
    <t>Matagorda</t>
  </si>
  <si>
    <t>21159</t>
  </si>
  <si>
    <t>Park Place Apartments</t>
  </si>
  <si>
    <t>20 S. Mechanic</t>
  </si>
  <si>
    <t>Bellville</t>
  </si>
  <si>
    <t>21228</t>
  </si>
  <si>
    <t>El Jardin</t>
  </si>
  <si>
    <t>1114 E Levee St</t>
  </si>
  <si>
    <t>Carla Mancha</t>
  </si>
  <si>
    <t>21018</t>
  </si>
  <si>
    <t>Pathways at Rosewood Courts East</t>
  </si>
  <si>
    <t>2001 Rosewood Ave.</t>
  </si>
  <si>
    <t>21017</t>
  </si>
  <si>
    <t>Hughes House</t>
  </si>
  <si>
    <t>4830 E. Rosedale Street and 4908 E. Rosedale Street</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</si>
  <si>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</si>
  <si>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</si>
  <si>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</si>
  <si>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</si>
  <si>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</si>
  <si>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</si>
  <si>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</si>
  <si>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</si>
  <si>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</si>
  <si>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</si>
  <si>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</si>
  <si>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</si>
  <si>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</si>
  <si>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</si>
  <si>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</si>
  <si>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</si>
  <si>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</si>
  <si>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</si>
  <si>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</si>
  <si>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</si>
  <si>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</si>
  <si>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</si>
  <si>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</si>
  <si>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</si>
  <si>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</si>
  <si>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</si>
  <si>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</si>
  <si>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21185</t>
  </si>
  <si>
    <t>Weslaco Village</t>
  </si>
  <si>
    <t>21206</t>
  </si>
  <si>
    <t>Woodcrest</t>
  </si>
  <si>
    <t>2550 W 8th Street</t>
  </si>
  <si>
    <t>Odessa</t>
  </si>
  <si>
    <t>Ector</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</si>
  <si>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</si>
  <si>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</si>
  <si>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</si>
  <si>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</si>
  <si>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</si>
  <si>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</si>
  <si>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</si>
  <si>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</si>
  <si>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</si>
  <si>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</si>
  <si>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</si>
  <si>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21058</t>
  </si>
  <si>
    <t>Evening Star Apartments</t>
  </si>
  <si>
    <t>11800 S. Glen Drive</t>
  </si>
  <si>
    <t>21312</t>
  </si>
  <si>
    <t>SavannahPark of Keene</t>
  </si>
  <si>
    <t>213 W. 4th Street</t>
  </si>
  <si>
    <t>Keene</t>
  </si>
  <si>
    <t>Johnson</t>
  </si>
  <si>
    <t>21034</t>
  </si>
  <si>
    <t>Oasis Springs</t>
  </si>
  <si>
    <t>401 N. Panna Maria, 302 E. Broadway, 507 N. Browne, 116 Stewart Street</t>
  </si>
  <si>
    <t>Karnes City; Kenedy</t>
  </si>
  <si>
    <t>78118; 78119</t>
  </si>
  <si>
    <t>Nathan Joseph</t>
  </si>
  <si>
    <t>48255970200; 48255970300</t>
  </si>
  <si>
    <t>21311</t>
  </si>
  <si>
    <t>SavannahPark of Crosbyton</t>
  </si>
  <si>
    <t>1204 E. Hwy US-82</t>
  </si>
  <si>
    <t>Crosbyton</t>
  </si>
  <si>
    <t>Crosby</t>
  </si>
  <si>
    <t>21112</t>
  </si>
  <si>
    <t>Summer Village</t>
  </si>
  <si>
    <t>NWC of N Sumner St &amp; W Sommerville St</t>
  </si>
  <si>
    <t>Pampa</t>
  </si>
  <si>
    <t>Gray</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</si>
  <si>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</si>
  <si>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</si>
  <si>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</si>
  <si>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</si>
  <si>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</si>
  <si>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</si>
  <si>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</si>
  <si>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</si>
  <si>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</si>
  <si>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</si>
  <si>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</si>
  <si>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</si>
  <si>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</si>
  <si>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</si>
  <si>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</si>
  <si>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21040</t>
  </si>
  <si>
    <t>Burkburnett Royal Garden</t>
  </si>
  <si>
    <t>~350 DW Taylor (South of 109 Williams Dr)</t>
  </si>
  <si>
    <t>Burkburnett</t>
  </si>
  <si>
    <t>Wichita</t>
  </si>
  <si>
    <t>21104</t>
  </si>
  <si>
    <t>Heritage at Abilene</t>
  </si>
  <si>
    <t>Matt Gillam</t>
  </si>
  <si>
    <t>21030</t>
  </si>
  <si>
    <t>Abilene Pioneer Crossing</t>
  </si>
  <si>
    <t>149-182 Eplens Ct</t>
  </si>
  <si>
    <t>21158</t>
  </si>
  <si>
    <t>Juniper Pointe Apartments</t>
  </si>
  <si>
    <t>SW of Village Dr and CR 151</t>
  </si>
  <si>
    <t>Kaufman</t>
  </si>
  <si>
    <t>Elderly Max  $</t>
  </si>
  <si>
    <t>21149</t>
  </si>
  <si>
    <t>Residences at Alpha</t>
  </si>
  <si>
    <t>5353 Alpha Road</t>
  </si>
  <si>
    <t>Gary Lacey</t>
  </si>
  <si>
    <t>21081</t>
  </si>
  <si>
    <t>Kiva East</t>
  </si>
  <si>
    <t>SWQ East Side Ave and S Fitzhugh Ave</t>
  </si>
  <si>
    <t>21087</t>
  </si>
  <si>
    <t>The Versia</t>
  </si>
  <si>
    <t>NWC Grove St and S Story Rd</t>
  </si>
  <si>
    <t>21144</t>
  </si>
  <si>
    <t>Mariposa Apartment Homes at Plano Parkway</t>
  </si>
  <si>
    <t>Near the NWC of West Plano Parkway and North Dallas Tollway</t>
  </si>
  <si>
    <t>Zachary Krochtengel</t>
  </si>
  <si>
    <t>21145</t>
  </si>
  <si>
    <t>Mariposa Apartment Homes at Communications Parkway</t>
  </si>
  <si>
    <t>4.5 Acres Near the NEC of Communications Parkway and Spring Creek Parkway</t>
  </si>
  <si>
    <t>21202</t>
  </si>
  <si>
    <t>Residences at Butler</t>
  </si>
  <si>
    <t>2411 Butler St &amp; 2415 Butler St</t>
  </si>
  <si>
    <t>21139</t>
  </si>
  <si>
    <t>Cypress Creek Apartment Homes at Forest Lane</t>
  </si>
  <si>
    <t>11520 North Central Expressway</t>
  </si>
  <si>
    <t>Thomas E. Huth</t>
  </si>
  <si>
    <t>21015</t>
  </si>
  <si>
    <t>Embree Eastside</t>
  </si>
  <si>
    <t>1010 State Hwy 66</t>
  </si>
  <si>
    <t>21109</t>
  </si>
  <si>
    <t>The Residence at Sycamore Creek</t>
  </si>
  <si>
    <t>701 Dairy Rd</t>
  </si>
  <si>
    <t>Payton Mayes</t>
  </si>
  <si>
    <t>21208</t>
  </si>
  <si>
    <t>Parmore Jupiter Road</t>
  </si>
  <si>
    <t>SWQ of E Parker Rd and Jupiter Rd</t>
  </si>
  <si>
    <t>21093</t>
  </si>
  <si>
    <t>Parkside on Carrier</t>
  </si>
  <si>
    <t>1217 S. Carrier Parkway</t>
  </si>
  <si>
    <t>Scott Macdonald</t>
  </si>
  <si>
    <t>21286</t>
  </si>
  <si>
    <t>Blue Sky at Hawks Creek</t>
  </si>
  <si>
    <t>6660 Hawks Creek Avenue</t>
  </si>
  <si>
    <t>Westworth Village</t>
  </si>
  <si>
    <t>21004</t>
  </si>
  <si>
    <t>Skyline at Cedar Crest</t>
  </si>
  <si>
    <t>2720 East Kiest Blvd</t>
  </si>
  <si>
    <t>21007</t>
  </si>
  <si>
    <t>Retta Street Lofts</t>
  </si>
  <si>
    <t>2904 East Belknap Street</t>
  </si>
  <si>
    <t>21053</t>
  </si>
  <si>
    <t>Reserve at Shiloh</t>
  </si>
  <si>
    <t>1102 N Shiloh Road</t>
  </si>
  <si>
    <t>21061</t>
  </si>
  <si>
    <t>Magnolia Lofts</t>
  </si>
  <si>
    <t>300 E Magnolia Avenue</t>
  </si>
  <si>
    <t>Victor Smeltz</t>
  </si>
  <si>
    <t>21078</t>
  </si>
  <si>
    <t>Clifton Riverside</t>
  </si>
  <si>
    <t>2400 Block of E Belknap St</t>
  </si>
  <si>
    <t>21136</t>
  </si>
  <si>
    <t>Oaklawn Place</t>
  </si>
  <si>
    <t>5717-5725 Sadler Circle</t>
  </si>
  <si>
    <t>21181</t>
  </si>
  <si>
    <t>The Heights at MacArthur</t>
  </si>
  <si>
    <t>400 S. MacArthur Blvd.</t>
  </si>
  <si>
    <t>21243</t>
  </si>
  <si>
    <t>Metro Lofts</t>
  </si>
  <si>
    <t>2133-2137 &amp; 2221 Empire Central Dr.</t>
  </si>
  <si>
    <t>SH</t>
  </si>
  <si>
    <t>21215</t>
  </si>
  <si>
    <t>Torrington Silver Creek</t>
  </si>
  <si>
    <t>NWQ Silver Creek and Bomber Rd</t>
  </si>
  <si>
    <t>Denton</t>
  </si>
  <si>
    <t>21263</t>
  </si>
  <si>
    <t>Approx. 1105 E. Lancaster Avenue</t>
  </si>
  <si>
    <t>21291</t>
  </si>
  <si>
    <t>The Legacy in Denton</t>
  </si>
  <si>
    <t>4298 E McKinney Street</t>
  </si>
  <si>
    <t>2 mi same yr (see 21015)</t>
  </si>
  <si>
    <t>2 mi same yr (see 21087)</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</si>
  <si>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Morgan at alena.morgan@tdhca.state.tx.us as soon as possible. Identification of an error early does not guarantee that the error can be addressed administratively.</t>
  </si>
  <si>
    <t>21054</t>
  </si>
  <si>
    <t>Reserve at Palestine</t>
  </si>
  <si>
    <t>3310 S. Loop 256</t>
  </si>
  <si>
    <t>Palestine</t>
  </si>
  <si>
    <t>21099</t>
  </si>
  <si>
    <t>Marshall Crossing</t>
  </si>
  <si>
    <t>SEQ Decker Dr and East End Blvd S</t>
  </si>
  <si>
    <t>Marshall</t>
  </si>
  <si>
    <t>Harrison</t>
  </si>
  <si>
    <t>21055</t>
  </si>
  <si>
    <t>Reserve at Jacksonville</t>
  </si>
  <si>
    <t>Approx 905 Andrews Street (fka 1708 S. Jackson)</t>
  </si>
  <si>
    <t>Jacksonville</t>
  </si>
  <si>
    <t>21254</t>
  </si>
  <si>
    <t>Tenninson Road Housing</t>
  </si>
  <si>
    <t>North Side of Tenninson Rd</t>
  </si>
  <si>
    <t>Mt Pleasant</t>
  </si>
  <si>
    <t>Titus</t>
  </si>
  <si>
    <t>Emanuel H Glockzin, Jr</t>
  </si>
  <si>
    <t>21258</t>
  </si>
  <si>
    <t>Mt. Pleasant Senior</t>
  </si>
  <si>
    <t>Tennison Road</t>
  </si>
  <si>
    <t>Elderly Max</t>
  </si>
  <si>
    <t>21092</t>
  </si>
  <si>
    <t>Scenic Park Apartments</t>
  </si>
  <si>
    <t>21095</t>
  </si>
  <si>
    <t>Porter Place</t>
  </si>
  <si>
    <t>21101</t>
  </si>
  <si>
    <t>Longview Crossing</t>
  </si>
  <si>
    <t>Royal Gardens Lufkin</t>
  </si>
  <si>
    <t>Reserve at Lufkin</t>
  </si>
  <si>
    <t>21020</t>
  </si>
  <si>
    <t>Huntington at Bay Area</t>
  </si>
  <si>
    <t>21035</t>
  </si>
  <si>
    <t>Manson Place</t>
  </si>
  <si>
    <t>21100</t>
  </si>
  <si>
    <t>Hawthorn Terrace</t>
  </si>
  <si>
    <t>21111</t>
  </si>
  <si>
    <t>Landmark at Montgomery</t>
  </si>
  <si>
    <t>21131</t>
  </si>
  <si>
    <t>Boulevard 61</t>
  </si>
  <si>
    <t>21177</t>
  </si>
  <si>
    <t>21080</t>
  </si>
  <si>
    <t>Kodu Crossing</t>
  </si>
  <si>
    <t>21046</t>
  </si>
  <si>
    <t>Village Square</t>
  </si>
  <si>
    <t>21063</t>
  </si>
  <si>
    <t>Parker Apartments</t>
  </si>
  <si>
    <t>21075</t>
  </si>
  <si>
    <t>June West</t>
  </si>
  <si>
    <t>21002</t>
  </si>
  <si>
    <t>Denver Heights Senior Village</t>
  </si>
  <si>
    <t>21062</t>
  </si>
  <si>
    <t>Ada Street Apartments</t>
  </si>
  <si>
    <t>21064</t>
  </si>
  <si>
    <t>21187</t>
  </si>
  <si>
    <t>21190</t>
  </si>
  <si>
    <t>Village at Medical Senior Apartments</t>
  </si>
  <si>
    <t>21289</t>
  </si>
  <si>
    <t>Snowden Apartments</t>
  </si>
  <si>
    <t>Eagles Gate Apartments</t>
  </si>
  <si>
    <t>Mountain View Villas</t>
  </si>
  <si>
    <t>Del Rio Lofts</t>
  </si>
  <si>
    <t>21069</t>
  </si>
  <si>
    <t>Dahlia Villas</t>
  </si>
  <si>
    <t>21259</t>
  </si>
  <si>
    <t>Jackson Place Apartments</t>
  </si>
  <si>
    <t>21276</t>
  </si>
  <si>
    <t>Avanti Legacy Springfield</t>
  </si>
  <si>
    <t>Withdrawn</t>
  </si>
  <si>
    <t>2 mi same yr (see 21061)</t>
  </si>
  <si>
    <t>SWQ E Hawkins Pkwy and Good Shepherd Way</t>
  </si>
  <si>
    <t>411 Porter Lane</t>
  </si>
  <si>
    <t>641 ESE Loop 323</t>
  </si>
  <si>
    <t>Tyler</t>
  </si>
  <si>
    <t>Smith</t>
  </si>
  <si>
    <t>Vaughn C. Zimmerman</t>
  </si>
  <si>
    <t>21298</t>
  </si>
  <si>
    <t>The Magnolia Gardens</t>
  </si>
  <si>
    <t>North side of Magnolia Ln at Christie Rd</t>
  </si>
  <si>
    <t>21032</t>
  </si>
  <si>
    <t>Approximately 110 Harmony Hill Drive</t>
  </si>
  <si>
    <t>Lufkin</t>
  </si>
  <si>
    <t>Angelina</t>
  </si>
  <si>
    <t>21056</t>
  </si>
  <si>
    <t>Approx. 2123 S. 1st Street</t>
  </si>
  <si>
    <t>21221</t>
  </si>
  <si>
    <t>Providence on Park</t>
  </si>
  <si>
    <t>Southwest Quadrant of Park Road N &amp; Hwy 69</t>
  </si>
  <si>
    <t>Lumberton</t>
  </si>
  <si>
    <t>Hardin</t>
  </si>
  <si>
    <t>Edson Lofts</t>
  </si>
  <si>
    <t>285 Liberty Street</t>
  </si>
  <si>
    <t>Beaumont</t>
  </si>
  <si>
    <t>Jefferson</t>
  </si>
  <si>
    <t>Mark Feaster</t>
  </si>
  <si>
    <t>21033</t>
  </si>
  <si>
    <t>Beaumont Pioneer Crossing</t>
  </si>
  <si>
    <t>Approx. 9449 US-287 South</t>
  </si>
  <si>
    <t>21003</t>
  </si>
  <si>
    <t>Tomball Senior Village</t>
  </si>
  <si>
    <t>SEC of Medical Complex Drive and SH 249</t>
  </si>
  <si>
    <t>Tomball</t>
  </si>
  <si>
    <t>JOT Couch</t>
  </si>
  <si>
    <t>21160</t>
  </si>
  <si>
    <t>Amber Ridge Apartments</t>
  </si>
  <si>
    <t>Woodway Dr and Hwy 288</t>
  </si>
  <si>
    <t>Angleton</t>
  </si>
  <si>
    <t>Brazoria</t>
  </si>
  <si>
    <t>Vaughn Zimmerman</t>
  </si>
  <si>
    <t>21091</t>
  </si>
  <si>
    <t>Laurel Terrace</t>
  </si>
  <si>
    <t xml:space="preserve">1041 Conrad Sauer </t>
  </si>
  <si>
    <t>J. Steve Ford</t>
  </si>
  <si>
    <t>21006</t>
  </si>
  <si>
    <t>Westheimer Garden Villas</t>
  </si>
  <si>
    <t>5811 Winsome Lane</t>
  </si>
  <si>
    <t>Russ Michaels</t>
  </si>
  <si>
    <t>21292</t>
  </si>
  <si>
    <t>Campanile on Minimax</t>
  </si>
  <si>
    <t>SEC of Minimax Dr. &amp; West Loop 610 North</t>
  </si>
  <si>
    <t>Les Kilday</t>
  </si>
  <si>
    <t>21264</t>
  </si>
  <si>
    <t>Acadia Terrace</t>
  </si>
  <si>
    <t>Appr. 6002 Rogerdale</t>
  </si>
  <si>
    <t>Approximately 3103 Hayes Road</t>
  </si>
  <si>
    <t>SE corner of Bay Area Blvd &amp; Seawolf Dr</t>
  </si>
  <si>
    <t>Mark Musemeche</t>
  </si>
  <si>
    <t>6101 Richmond Avenue</t>
  </si>
  <si>
    <t>SWQ of Reeves Steet &amp; Scott Street</t>
  </si>
  <si>
    <t>301 S 1st St.</t>
  </si>
  <si>
    <t>Conroe</t>
  </si>
  <si>
    <t>Montgomery</t>
  </si>
  <si>
    <t>21027</t>
  </si>
  <si>
    <t>New Hope Housing Ennis</t>
  </si>
  <si>
    <t>Approximately 1846 Ennis Street</t>
  </si>
  <si>
    <t>Joy Horak-Brown</t>
  </si>
  <si>
    <t>21132</t>
  </si>
  <si>
    <t>OST Lofts</t>
  </si>
  <si>
    <t>5520 Old Spanish Trail</t>
  </si>
  <si>
    <t>Donna Rickenbacker</t>
  </si>
  <si>
    <t>21042</t>
  </si>
  <si>
    <t>Cole Creek Estates</t>
  </si>
  <si>
    <t>Approx. 6850 Gessner Road Houston, TX  77040</t>
  </si>
  <si>
    <t>Ryan Hettig</t>
  </si>
  <si>
    <t>21210</t>
  </si>
  <si>
    <t>Hebron Village Supportive Housing</t>
  </si>
  <si>
    <t>7350 Calhoun Rd</t>
  </si>
  <si>
    <t>L. David Punch</t>
  </si>
  <si>
    <t>21026</t>
  </si>
  <si>
    <t>Vista at Park Place</t>
  </si>
  <si>
    <t>NWQ of Park Place Blvd. and Juniper St.</t>
  </si>
  <si>
    <t>21245</t>
  </si>
  <si>
    <t>The Rushmore</t>
  </si>
  <si>
    <t>800 Highway 6 South</t>
  </si>
  <si>
    <t>Randy Rieger</t>
  </si>
  <si>
    <t>21016</t>
  </si>
  <si>
    <t>Houston Willow Chase Living</t>
  </si>
  <si>
    <t>SEQ Breton Ridge Str and Willow Chase Blvd.</t>
  </si>
  <si>
    <t>21128</t>
  </si>
  <si>
    <t>Fisher Street Apartments</t>
  </si>
  <si>
    <t>909 Fisher St.</t>
  </si>
  <si>
    <t>Lauren Avioli</t>
  </si>
  <si>
    <t>21010</t>
  </si>
  <si>
    <t>Maury Street Lofts</t>
  </si>
  <si>
    <t>2918 Elysian Street</t>
  </si>
  <si>
    <t>Jervon Harris</t>
  </si>
  <si>
    <t>SEQ County Road 137 and County Road 1660</t>
  </si>
  <si>
    <t>NW quadrant of Don Currie Dr. and Town Center Blvd</t>
  </si>
  <si>
    <t>Jarrell</t>
  </si>
  <si>
    <t>Ina Spokas</t>
  </si>
  <si>
    <t>NWC W Koenig Ln and Grover Ave</t>
  </si>
  <si>
    <t>21070</t>
  </si>
  <si>
    <t>Saison North</t>
  </si>
  <si>
    <t>10010 N Capital of Texas Hwy</t>
  </si>
  <si>
    <t>Megan Lasch</t>
  </si>
  <si>
    <t>115 East St Elmo Road</t>
  </si>
  <si>
    <t xml:space="preserve">Austin </t>
  </si>
  <si>
    <t>Christopher Shear</t>
  </si>
  <si>
    <t>2105 Parker Lane</t>
  </si>
  <si>
    <t>21047</t>
  </si>
  <si>
    <t>Anderson Creek</t>
  </si>
  <si>
    <t>Approx 1701 E Anderson Lane</t>
  </si>
  <si>
    <t>21031</t>
  </si>
  <si>
    <t>Libertad Austin</t>
  </si>
  <si>
    <t>900 Gardner Road</t>
  </si>
  <si>
    <t>Rick Manzardo</t>
  </si>
  <si>
    <t>21024</t>
  </si>
  <si>
    <t>Freedom's Path at Waco</t>
  </si>
  <si>
    <t>4800 Memorial Drive, Buildings 19, 20. 21 and adjacent land</t>
  </si>
  <si>
    <t>Mclennan</t>
  </si>
  <si>
    <t>NC/ADR</t>
  </si>
  <si>
    <t>Craig Taylor</t>
  </si>
  <si>
    <t>21121</t>
  </si>
  <si>
    <t>826 South 11th Street</t>
  </si>
  <si>
    <t>21168</t>
  </si>
  <si>
    <t>5th Street Lofts</t>
  </si>
  <si>
    <t>705-721 S 5th St. &amp; 702-726 S 6th St.</t>
  </si>
  <si>
    <t>21318</t>
  </si>
  <si>
    <t>Cypress Creek Temple</t>
  </si>
  <si>
    <t>SWC of West Adams Avenue and South Cedar Road</t>
  </si>
  <si>
    <t>21114</t>
  </si>
  <si>
    <t>The Reserves at Holdsworth</t>
  </si>
  <si>
    <t>NWQ Paschal Ave and Holdsworth Dr.</t>
  </si>
  <si>
    <t>Brad McMurray</t>
  </si>
  <si>
    <t>7223 Snowden Road</t>
  </si>
  <si>
    <t>Timothy Alcott</t>
  </si>
  <si>
    <t>W of SWC of MLK Dr. and Robeson Ave.</t>
  </si>
  <si>
    <t>3618 S New Braunfels Avenue</t>
  </si>
  <si>
    <t>21023</t>
  </si>
  <si>
    <t>Vista Med</t>
  </si>
  <si>
    <t>4932 Research Dr.</t>
  </si>
  <si>
    <t>21189</t>
  </si>
  <si>
    <t>21231</t>
  </si>
  <si>
    <t>Four25 San Pedro</t>
  </si>
  <si>
    <t>419 and 425 San Pedro</t>
  </si>
  <si>
    <t xml:space="preserve">Bexar </t>
  </si>
  <si>
    <t xml:space="preserve">Lucila Diaz </t>
  </si>
  <si>
    <t>5318 &amp; 5326 Medical Dr.</t>
  </si>
  <si>
    <t>21290</t>
  </si>
  <si>
    <t>FishPond at Alice</t>
  </si>
  <si>
    <t>Approx. 300 &amp; 320 E 3rd Street</t>
  </si>
  <si>
    <t>Alice</t>
  </si>
  <si>
    <t>Jim Wells</t>
  </si>
  <si>
    <t>21261</t>
  </si>
  <si>
    <t>The Ponderosa</t>
  </si>
  <si>
    <t>1907 N. Texas Blvd</t>
  </si>
  <si>
    <t>Palms at Blucher Park</t>
  </si>
  <si>
    <t>209 S. Carancahua &amp; 209, 217, 223, 227 S. Tancahua</t>
  </si>
  <si>
    <t>21275</t>
  </si>
  <si>
    <t>Avanti Heritage Park</t>
  </si>
  <si>
    <t>SWC of Fitzgerald St. and Chaparral St.</t>
  </si>
  <si>
    <t>21052</t>
  </si>
  <si>
    <t>Newton Dr approx 500' east of Dodson Ave</t>
  </si>
  <si>
    <t>Del Rio</t>
  </si>
  <si>
    <t>Val Verde</t>
  </si>
  <si>
    <t>21219</t>
  </si>
  <si>
    <t>2420 El Indio Hwy</t>
  </si>
  <si>
    <t>Eagle Pass</t>
  </si>
  <si>
    <t>Maverick</t>
  </si>
  <si>
    <t>21260</t>
  </si>
  <si>
    <t>2100 Block eastside of Dodson Ave, North of Miers St.</t>
  </si>
  <si>
    <t>21039</t>
  </si>
  <si>
    <t>Uvalde Villas</t>
  </si>
  <si>
    <t>Uvalde Ave. (east of S 10th St.)</t>
  </si>
  <si>
    <t>21048</t>
  </si>
  <si>
    <t>Price Lofts</t>
  </si>
  <si>
    <t>54 South Price Road</t>
  </si>
  <si>
    <t>Jake Mooney</t>
  </si>
  <si>
    <t>21230</t>
  </si>
  <si>
    <t>Calle del Norte Apartments</t>
  </si>
  <si>
    <t>210 Calle del Norte</t>
  </si>
  <si>
    <t>Laredo</t>
  </si>
  <si>
    <t>Webb</t>
  </si>
  <si>
    <t>21274</t>
  </si>
  <si>
    <t>Avanti Legacy Violet Parc</t>
  </si>
  <si>
    <t>4601 N. McColl St.</t>
  </si>
  <si>
    <t>NEC of Jackson Street and Upland Street</t>
  </si>
  <si>
    <t>409 W. Sam Houston Blvd.</t>
  </si>
  <si>
    <t>Pharr</t>
  </si>
  <si>
    <t>SWQ of International Blvd. &amp; Springfield Ave.</t>
  </si>
  <si>
    <t>21305</t>
  </si>
  <si>
    <t>Jackson Road Apartments</t>
  </si>
  <si>
    <t>2200 W Jackson Rd</t>
  </si>
  <si>
    <t>21293</t>
  </si>
  <si>
    <t>BCC Village TH</t>
  </si>
  <si>
    <t>Mayorca Court at Mayorca Avenue</t>
  </si>
  <si>
    <t>21113</t>
  </si>
  <si>
    <t>San Angelo Crossing</t>
  </si>
  <si>
    <t>NWQ Northwest Dr and W Houston Harte Expy</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</si>
  <si>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</si>
  <si>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</si>
  <si>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</si>
  <si>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</si>
  <si>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</si>
  <si>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</si>
  <si>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</si>
  <si>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</si>
  <si>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</si>
  <si>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</si>
  <si>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</si>
  <si>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</si>
  <si>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</si>
  <si>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21167</t>
  </si>
  <si>
    <t>Villas at Augusta</t>
  </si>
  <si>
    <t>SWC of Augusta Drive and N Zaragosa Road</t>
  </si>
  <si>
    <t>21284</t>
  </si>
  <si>
    <t>Nevarez Palms II</t>
  </si>
  <si>
    <t>220 N Nevarez Rd.</t>
  </si>
  <si>
    <t>Socorro</t>
  </si>
  <si>
    <t>Review Status</t>
  </si>
  <si>
    <t>Underwriting Status</t>
  </si>
  <si>
    <t>UR</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</si>
  <si>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Concerted Revitalization Plan (CRP)</t>
    </r>
  </si>
  <si>
    <t>elderly max</t>
  </si>
  <si>
    <t>same census tract (see 21121)</t>
  </si>
  <si>
    <t>same census tract (see 21186)</t>
  </si>
  <si>
    <t>same census tract (see 21101)</t>
  </si>
  <si>
    <t>2 mi same yr (see 21064)</t>
  </si>
  <si>
    <t>N</t>
  </si>
  <si>
    <t>Terminated</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</si>
  <si>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"N" if the application is currently not under or prioritized for review.</t>
    </r>
  </si>
  <si>
    <t>Estimated Total Available:</t>
  </si>
  <si>
    <t>C</t>
  </si>
  <si>
    <t xml:space="preserve">Elderly Max  </t>
  </si>
  <si>
    <t>$3m max</t>
  </si>
  <si>
    <t>$3 million max</t>
  </si>
  <si>
    <t>Dev Name</t>
  </si>
  <si>
    <t>Population</t>
  </si>
  <si>
    <t>10 TAC 11.7(1) Part 1
Reg 11 = 31.752%                                  Reg 13 = 21.752%
All others = 16.752%</t>
  </si>
  <si>
    <r>
      <t xml:space="preserve">10 TAC 11.7(1) Part 2 </t>
    </r>
    <r>
      <rPr>
        <sz val="10"/>
        <color rgb="FF000000"/>
        <rFont val="Calibri"/>
        <family val="2"/>
      </rPr>
      <t>(rent burden rank - lowest number wins)</t>
    </r>
  </si>
  <si>
    <r>
      <t>10 TAC 11.7(2)</t>
    </r>
    <r>
      <rPr>
        <sz val="10"/>
        <color rgb="FF000000"/>
        <rFont val="Calibri"/>
        <family val="2"/>
      </rPr>
      <t xml:space="preserve"> (linear distance - greatest wins)</t>
    </r>
  </si>
  <si>
    <t xml:space="preserve">Distance Data </t>
  </si>
  <si>
    <t>At-Risk (revised 6/23)</t>
  </si>
  <si>
    <t>Houston 150 Bayou Apts</t>
  </si>
  <si>
    <t>n/a</t>
  </si>
  <si>
    <t>William Booth Apts</t>
  </si>
  <si>
    <t>Katy Manor Apts</t>
  </si>
  <si>
    <t>Colorado City Apts</t>
  </si>
  <si>
    <t>Big Lake Seniors Apts</t>
  </si>
  <si>
    <t>Savannah Park</t>
  </si>
  <si>
    <t>Bayshore Manor</t>
  </si>
  <si>
    <t>1400 Thompson Rd, Bay City (Bay Ranch)</t>
  </si>
  <si>
    <t>Evening Star</t>
  </si>
  <si>
    <t>10888 Huntington Estates, Houston (Hometown Bellfort)</t>
  </si>
  <si>
    <t>Rural 1</t>
  </si>
  <si>
    <t>wins tie</t>
  </si>
  <si>
    <t>Urban 3 (revised 4/23)</t>
  </si>
  <si>
    <t>Highest scoring CRP = 21081</t>
  </si>
  <si>
    <t>13721 Goldmark Drive, Dallas</t>
  </si>
  <si>
    <t>1920 Robinson Rd (Oak Timbers)</t>
  </si>
  <si>
    <t>3201 Sondra Dr, Fort Worth 76107 (Linwood Square/Casa Inc.)</t>
  </si>
  <si>
    <t>2836 E. Overton Rd, Dallas 75216 (Peoples El Shaddi Village)</t>
  </si>
  <si>
    <t>300 E. Terrell Ave (Oak Timbers-Fort Worth S.)</t>
  </si>
  <si>
    <t xml:space="preserve">n/a </t>
  </si>
  <si>
    <t>705 W. Ave, Garland 75040 (City Square Apt Homes)</t>
  </si>
  <si>
    <t>3.01 mi</t>
  </si>
  <si>
    <t>2680 Bickers St, Dallas, TX 75212 (Village Lakewest Apts II)</t>
  </si>
  <si>
    <t>4,544.82 ft</t>
  </si>
  <si>
    <t>1716 Chattanooga Place, Dallas, TX 78235 (Rosemont at Arlington Park)</t>
  </si>
  <si>
    <t>Urban 4</t>
  </si>
  <si>
    <t>3.33 mi</t>
  </si>
  <si>
    <t>1600 E. Whaley (Longview Senior Apt Cmty)</t>
  </si>
  <si>
    <t>3.47 mi</t>
  </si>
  <si>
    <t>1 wins tie</t>
  </si>
  <si>
    <t>Rural 5</t>
  </si>
  <si>
    <t xml:space="preserve">General </t>
  </si>
  <si>
    <t>3.72 mi</t>
  </si>
  <si>
    <t>120 Kirksey Drive, Lufkin 75904</t>
  </si>
  <si>
    <t>3,165.52 ft</t>
  </si>
  <si>
    <t>2802 S. John Reddit Dr, Lufkin 75904 (Villas at Cedar Grove)</t>
  </si>
  <si>
    <t>Urban 6 (revised 4/23)</t>
  </si>
  <si>
    <t>(highest scoring CRP = 21006)</t>
  </si>
  <si>
    <t>1,608.34 ft</t>
  </si>
  <si>
    <t>5615 Richmond Ave (Richmond Senior Village)</t>
  </si>
  <si>
    <t>Highest CRP</t>
  </si>
  <si>
    <t>1.39 mi</t>
  </si>
  <si>
    <t>6425 S. Gessner Rd, Houston, TX 77036</t>
  </si>
  <si>
    <t>1 wins tie  (after CRP)</t>
  </si>
  <si>
    <t>SWC of Coyle St &amp; Napolean St (EaDo Lofts)</t>
  </si>
  <si>
    <t>(for next up)</t>
  </si>
  <si>
    <t>Rural 7</t>
  </si>
  <si>
    <t>Urban 7 (revised 5/5)</t>
  </si>
  <si>
    <t>1,142.24 ft</t>
  </si>
  <si>
    <t>4320 South Congress (Shady Oaks)</t>
  </si>
  <si>
    <t>2,262.39 ft</t>
  </si>
  <si>
    <t>2401 E Oltorf St</t>
  </si>
  <si>
    <t>Urban 9</t>
  </si>
  <si>
    <t>(Highest scoring CRP =21187)</t>
  </si>
  <si>
    <t>1.41 mi</t>
  </si>
  <si>
    <t>906 North Mittman (Wheatley Ctrs Senior Apts)</t>
  </si>
  <si>
    <t>1.16 mi</t>
  </si>
  <si>
    <t>927 V.F.W. Blvd., San Antonio (Mission Del Rio)</t>
  </si>
  <si>
    <t>1.13 mi</t>
  </si>
  <si>
    <t>10503 Hueber Rd, San Antonio (Chisolm Trace)</t>
  </si>
  <si>
    <t>Rural 11</t>
  </si>
  <si>
    <t>Urban 11</t>
  </si>
  <si>
    <t>(To determine next one up)</t>
  </si>
  <si>
    <t>~22.34 mi</t>
  </si>
  <si>
    <t>~1.58 mi</t>
  </si>
  <si>
    <t>(wins on distance)</t>
  </si>
  <si>
    <t>(wins on pv)</t>
  </si>
  <si>
    <t>Terminated pending appeal</t>
  </si>
  <si>
    <t>TDHCA score pending appeal</t>
  </si>
  <si>
    <t>Rural 4</t>
  </si>
  <si>
    <t>120 Tennison Rd, Mt Pleasant(Lakeside Apartments)</t>
  </si>
  <si>
    <t>1100 feet</t>
  </si>
  <si>
    <t>1.44 mi</t>
  </si>
  <si>
    <t>602 W School St, Mt Pleasant (TRM Senior Apts)</t>
  </si>
  <si>
    <t>1220 Heritage Drive, Jacksonville (Heritage Place)</t>
  </si>
  <si>
    <t>1000 feet</t>
  </si>
  <si>
    <t>No award recommended, pending appeal</t>
  </si>
  <si>
    <t>Version Date: July 8, 2021</t>
  </si>
  <si>
    <t>Terminated/Withdrawn</t>
  </si>
  <si>
    <r>
      <t xml:space="preserve">Texas Department of Housing &amp; Community Affairs
2021 Competitive (9%) Housing Tax Credit (HTC) Program
Application Submission Log </t>
    </r>
    <r>
      <rPr>
        <b/>
        <sz val="14"/>
        <color rgb="FFFF0000"/>
        <rFont val="Calibri"/>
        <family val="2"/>
        <scheme val="minor"/>
      </rPr>
      <t/>
    </r>
  </si>
  <si>
    <t>At-Risk Set-Aside (includes USDA)</t>
  </si>
  <si>
    <t>Total Requested</t>
  </si>
  <si>
    <t>same census tract (see 21039)</t>
  </si>
  <si>
    <t>Total Applications: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</si>
</sst>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 numFmtId="169" formatCode="&quot;$&quot;#,##0.00"/>
  </numFmts>
  <fonts count="3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0"/>
      <color rgb="FF000000"/>
      <name val="Calibri"/>
      <family val="2"/>
      <scheme val="minor"/>
    </font>
    <font>
      <b/>
      <sz val="9"/>
      <color theme="1"/>
      <name val="Calibri"/>
      <family val="2"/>
      <scheme val="minor"/>
    </font>
    <font>
      <b/>
      <u/>
      <sz val="10"/>
      <color rgb="FF000000"/>
      <name val="Calibri"/>
      <family val="2"/>
    </font>
    <font>
      <sz val="11"/>
      <name val="Calibri"/>
      <family val="2"/>
    </font>
    <font>
      <i/>
      <sz val="10"/>
      <color theme="0" tint="-0.499984740745262"/>
      <name val="Calibri"/>
      <family val="2"/>
    </font>
    <font>
      <sz val="10"/>
      <name val="Calibri"/>
      <family val="2"/>
    </font>
    <font>
      <b/>
      <sz val="9"/>
      <color rgb="FF000000"/>
      <name val="Calibri"/>
      <family val="2"/>
    </font>
    <font>
      <b/>
      <sz val="9"/>
      <color indexed="8"/>
      <name val="Calibri"/>
      <family val="2"/>
      <scheme val="minor"/>
    </font>
    <font>
      <b/>
      <sz val="10"/>
      <color rgb="FF000000"/>
      <name val="Calibri"/>
      <family val="2"/>
    </font>
    <font>
      <sz val="10"/>
      <name val="Calibri"/>
      <family val="2"/>
      <scheme val="minor"/>
    </font>
    <font>
      <i/>
      <sz val="11"/>
      <color theme="0" tint="-0.14999847407452621"/>
      <name val="Calibri"/>
      <family val="2"/>
    </font>
    <font>
      <i/>
      <sz val="10"/>
      <color theme="0" tint="-0.14999847407452621"/>
      <name val="Calibri"/>
      <family val="2"/>
      <scheme val="minor"/>
    </font>
    <font>
      <i/>
      <sz val="10"/>
      <color theme="1"/>
      <name val="Calibri"/>
      <family val="2"/>
      <scheme val="minor"/>
    </font>
    <font>
      <i/>
      <sz val="10"/>
      <color rgb="FF000000"/>
      <name val="Calibri"/>
      <family val="2"/>
    </font>
    <font>
      <b/>
      <sz val="14"/>
      <color rgb="FF000000"/>
      <name val="Calibri"/>
      <family val="2"/>
      <scheme val="minor"/>
    </font>
    <font>
      <b/>
      <sz val="14"/>
      <color rgb="FFFF0000"/>
      <name val="Calibri"/>
      <family val="2"/>
      <scheme val="minor"/>
    </font>
    <font>
      <b/>
      <sz val="9"/>
      <name val="Calibri"/>
      <family val="2"/>
      <scheme val="minor"/>
    </font>
  </fonts>
  <fills count="10">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s>
  <cellStyleXfs count="11">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cellStyleXfs>
  <cellXfs count="280">
    <xf numFmtId="0" fontId="0" fillId="0" borderId="0" xfId="0"/>
    <xf numFmtId="0" fontId="7" fillId="0" borderId="0" xfId="0" applyFont="1" applyAlignment="1">
      <alignment wrapText="1"/>
    </xf>
    <xf numFmtId="0" fontId="8" fillId="0" borderId="0" xfId="0" applyFont="1"/>
    <xf numFmtId="0" fontId="8" fillId="0" borderId="0" xfId="0" applyFont="1" applyFill="1"/>
    <xf numFmtId="0" fontId="8" fillId="0" borderId="0" xfId="0" applyFont="1" applyAlignment="1">
      <alignment horizontal="center"/>
    </xf>
    <xf numFmtId="0" fontId="11" fillId="0" borderId="0" xfId="2" applyFont="1" applyFill="1" applyBorder="1" applyAlignment="1">
      <alignment horizontal="left"/>
    </xf>
    <xf numFmtId="165" fontId="8" fillId="0" borderId="0" xfId="3" applyNumberFormat="1" applyFont="1"/>
    <xf numFmtId="0" fontId="11" fillId="0" borderId="0" xfId="2" applyFont="1" applyFill="1" applyBorder="1" applyAlignment="1">
      <alignment horizontal="left" wrapText="1"/>
    </xf>
    <xf numFmtId="164" fontId="8" fillId="0" borderId="0" xfId="1" applyNumberFormat="1" applyFont="1" applyFill="1" applyAlignment="1">
      <alignment horizontal="center"/>
    </xf>
    <xf numFmtId="0" fontId="6" fillId="2" borderId="1" xfId="2" applyFont="1" applyFill="1" applyBorder="1" applyAlignment="1">
      <alignment horizontal="center" textRotation="90" wrapText="1"/>
    </xf>
    <xf numFmtId="2" fontId="6" fillId="2" borderId="1" xfId="2" applyNumberFormat="1" applyFont="1" applyFill="1" applyBorder="1" applyAlignment="1">
      <alignment horizontal="center" wrapText="1"/>
    </xf>
    <xf numFmtId="0" fontId="7" fillId="0" borderId="0" xfId="0" applyFont="1"/>
    <xf numFmtId="0" fontId="18" fillId="5" borderId="0" xfId="0" applyFont="1" applyFill="1" applyAlignment="1">
      <alignment horizontal="center"/>
    </xf>
    <xf numFmtId="0" fontId="7" fillId="0" borderId="0" xfId="0" applyNumberFormat="1" applyFont="1" applyFill="1" applyAlignment="1">
      <alignment horizontal="left"/>
    </xf>
    <xf numFmtId="0" fontId="7" fillId="0" borderId="0" xfId="0" applyFont="1" applyFill="1"/>
    <xf numFmtId="0" fontId="7" fillId="0" borderId="0" xfId="0" applyFont="1" applyFill="1" applyAlignment="1">
      <alignment horizontal="center"/>
    </xf>
    <xf numFmtId="1"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alignment horizontal="left"/>
    </xf>
    <xf numFmtId="0" fontId="19" fillId="3" borderId="1" xfId="0" applyFont="1" applyFill="1" applyBorder="1" applyAlignment="1">
      <alignment horizontal="center" textRotation="90" wrapText="1"/>
    </xf>
    <xf numFmtId="0" fontId="6" fillId="2" borderId="1" xfId="2" applyFont="1" applyFill="1" applyBorder="1" applyAlignment="1">
      <alignment horizontal="center" wrapText="1"/>
    </xf>
    <xf numFmtId="0" fontId="8" fillId="0" borderId="0" xfId="0" applyFont="1" applyFill="1" applyAlignment="1">
      <alignment horizontal="left"/>
    </xf>
    <xf numFmtId="0" fontId="16" fillId="0" borderId="0" xfId="0" applyFont="1" applyBorder="1" applyAlignment="1">
      <alignment horizontal="left"/>
    </xf>
    <xf numFmtId="164" fontId="7" fillId="0" borderId="0" xfId="3" applyNumberFormat="1" applyFont="1" applyFill="1" applyAlignment="1">
      <alignment horizontal="left"/>
    </xf>
    <xf numFmtId="164" fontId="6" fillId="2" borderId="1" xfId="3" applyNumberFormat="1" applyFont="1" applyFill="1" applyBorder="1" applyAlignment="1">
      <alignment horizontal="left" wrapText="1"/>
    </xf>
    <xf numFmtId="164" fontId="11" fillId="0" borderId="0" xfId="3" applyNumberFormat="1" applyFont="1" applyFill="1" applyBorder="1" applyAlignment="1">
      <alignment horizontal="left" wrapText="1"/>
    </xf>
    <xf numFmtId="164" fontId="4" fillId="0" borderId="0" xfId="3" applyNumberFormat="1" applyFont="1" applyFill="1" applyAlignment="1">
      <alignment horizontal="left"/>
    </xf>
    <xf numFmtId="164" fontId="7" fillId="0" borderId="0" xfId="0" applyNumberFormat="1" applyFont="1" applyFill="1" applyAlignment="1">
      <alignment horizontal="left"/>
    </xf>
    <xf numFmtId="164" fontId="16" fillId="0" borderId="0" xfId="3" applyNumberFormat="1" applyFont="1" applyFill="1" applyAlignment="1">
      <alignment horizontal="left"/>
    </xf>
    <xf numFmtId="164" fontId="7" fillId="0" borderId="0" xfId="0" applyNumberFormat="1" applyFont="1" applyAlignment="1">
      <alignment horizontal="left"/>
    </xf>
    <xf numFmtId="164" fontId="4" fillId="0" borderId="0" xfId="3" applyNumberFormat="1" applyFont="1" applyAlignment="1">
      <alignment horizontal="left"/>
    </xf>
    <xf numFmtId="164" fontId="18" fillId="0" borderId="0" xfId="3" applyNumberFormat="1" applyFont="1" applyFill="1" applyAlignment="1">
      <alignment horizontal="left"/>
    </xf>
    <xf numFmtId="164" fontId="8" fillId="0" borderId="0" xfId="3" applyNumberFormat="1" applyFont="1" applyFill="1" applyAlignment="1">
      <alignment horizontal="left"/>
    </xf>
    <xf numFmtId="164" fontId="8" fillId="0" borderId="0" xfId="0" applyNumberFormat="1" applyFont="1" applyAlignment="1">
      <alignment horizontal="left"/>
    </xf>
    <xf numFmtId="164" fontId="7" fillId="0" borderId="0" xfId="0" applyNumberFormat="1" applyFont="1" applyFill="1" applyAlignment="1">
      <alignment horizontal="left" wrapText="1"/>
    </xf>
    <xf numFmtId="0" fontId="8" fillId="4" borderId="0" xfId="0" applyFont="1" applyFill="1" applyProtection="1"/>
    <xf numFmtId="0" fontId="0" fillId="4" borderId="0" xfId="0" applyFill="1" applyAlignment="1" applyProtection="1">
      <alignment horizontal="center"/>
    </xf>
    <xf numFmtId="0" fontId="7" fillId="4" borderId="0" xfId="0" applyFont="1" applyFill="1" applyBorder="1" applyAlignment="1" applyProtection="1">
      <alignment vertical="center" wrapText="1"/>
    </xf>
    <xf numFmtId="0" fontId="0" fillId="4" borderId="0" xfId="0" applyFill="1"/>
    <xf numFmtId="0" fontId="19" fillId="4" borderId="0" xfId="0" applyFont="1" applyFill="1" applyBorder="1" applyAlignment="1" applyProtection="1">
      <alignment wrapText="1"/>
    </xf>
    <xf numFmtId="0" fontId="3" fillId="4" borderId="0" xfId="0" applyFont="1" applyFill="1" applyBorder="1" applyAlignment="1" applyProtection="1">
      <alignment horizontal="justify" vertical="center" wrapText="1"/>
    </xf>
    <xf numFmtId="0" fontId="3" fillId="4" borderId="0" xfId="0" applyFont="1" applyFill="1" applyBorder="1" applyAlignment="1" applyProtection="1">
      <alignment horizontal="center" vertical="center" wrapText="1"/>
    </xf>
    <xf numFmtId="0" fontId="13" fillId="4"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7" fillId="0" borderId="0" xfId="0" applyFont="1" applyFill="1" applyBorder="1"/>
    <xf numFmtId="0" fontId="8" fillId="0" borderId="0" xfId="0" applyFont="1" applyBorder="1"/>
    <xf numFmtId="0" fontId="24" fillId="3" borderId="1" xfId="0" applyFont="1" applyFill="1" applyBorder="1" applyAlignment="1">
      <alignment horizontal="center" textRotation="90" wrapText="1"/>
    </xf>
    <xf numFmtId="0" fontId="25" fillId="2" borderId="1" xfId="2" applyNumberFormat="1" applyFont="1" applyFill="1" applyBorder="1" applyAlignment="1">
      <alignment horizontal="center" textRotation="90" wrapText="1"/>
    </xf>
    <xf numFmtId="164" fontId="8" fillId="0" borderId="0" xfId="0" applyNumberFormat="1" applyFont="1" applyFill="1" applyAlignment="1">
      <alignment horizontal="left"/>
    </xf>
    <xf numFmtId="0" fontId="7" fillId="0" borderId="0" xfId="0" applyFont="1" applyFill="1" applyBorder="1" applyAlignment="1">
      <alignment horizontal="left"/>
    </xf>
    <xf numFmtId="0"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0" fontId="17" fillId="0" borderId="0" xfId="0" applyNumberFormat="1" applyFont="1" applyFill="1" applyBorder="1" applyAlignment="1">
      <alignment horizontal="left"/>
    </xf>
    <xf numFmtId="0" fontId="4" fillId="0" borderId="0" xfId="0" applyFont="1" applyFill="1" applyBorder="1" applyAlignment="1">
      <alignment horizontal="left"/>
    </xf>
    <xf numFmtId="0" fontId="21" fillId="0" borderId="0" xfId="0" applyFont="1" applyFill="1" applyBorder="1" applyAlignment="1">
      <alignment horizontal="left"/>
    </xf>
    <xf numFmtId="164" fontId="17" fillId="0" borderId="0" xfId="1" applyNumberFormat="1" applyFont="1" applyFill="1" applyBorder="1" applyAlignment="1">
      <alignment horizontal="left"/>
    </xf>
    <xf numFmtId="164" fontId="4" fillId="0" borderId="0" xfId="1" applyNumberFormat="1" applyFont="1" applyFill="1" applyBorder="1" applyAlignment="1">
      <alignment horizontal="left"/>
    </xf>
    <xf numFmtId="5" fontId="22" fillId="0" borderId="0" xfId="0" applyNumberFormat="1" applyFont="1" applyFill="1" applyBorder="1" applyAlignment="1">
      <alignment horizontal="left"/>
    </xf>
    <xf numFmtId="5" fontId="11" fillId="0" borderId="0" xfId="1" applyNumberFormat="1" applyFont="1" applyFill="1" applyBorder="1" applyAlignment="1">
      <alignment horizontal="left"/>
    </xf>
    <xf numFmtId="164" fontId="16" fillId="0" borderId="0" xfId="3" applyNumberFormat="1" applyFont="1" applyFill="1" applyBorder="1" applyAlignment="1">
      <alignment horizontal="left"/>
    </xf>
    <xf numFmtId="0" fontId="17" fillId="6" borderId="13" xfId="2" applyFont="1" applyFill="1" applyBorder="1" applyAlignment="1">
      <alignment horizontal="left" vertical="top"/>
    </xf>
    <xf numFmtId="0" fontId="17" fillId="0" borderId="0" xfId="0" applyFont="1" applyBorder="1" applyAlignment="1">
      <alignment horizontal="left"/>
    </xf>
    <xf numFmtId="0" fontId="7" fillId="7" borderId="0" xfId="0" applyNumberFormat="1" applyFont="1" applyFill="1" applyBorder="1" applyAlignment="1">
      <alignment horizontal="left"/>
    </xf>
    <xf numFmtId="0" fontId="7" fillId="7" borderId="0" xfId="0" applyFont="1" applyFill="1" applyBorder="1" applyAlignment="1">
      <alignment horizontal="left"/>
    </xf>
    <xf numFmtId="164" fontId="7" fillId="7" borderId="0" xfId="3" applyNumberFormat="1" applyFont="1" applyFill="1" applyBorder="1" applyAlignment="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vertical="center" wrapText="1"/>
    </xf>
    <xf numFmtId="0" fontId="8" fillId="0" borderId="0"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xf>
    <xf numFmtId="0" fontId="17" fillId="0" borderId="13" xfId="2" applyFont="1" applyFill="1" applyBorder="1" applyAlignment="1">
      <alignment horizontal="left" vertical="top"/>
    </xf>
    <xf numFmtId="0" fontId="4" fillId="6" borderId="13" xfId="2" applyFont="1" applyFill="1" applyBorder="1" applyAlignment="1">
      <alignment horizontal="left" vertical="top" wrapText="1"/>
    </xf>
    <xf numFmtId="5" fontId="17" fillId="0" borderId="13" xfId="1" applyNumberFormat="1" applyFont="1" applyFill="1" applyBorder="1" applyAlignment="1">
      <alignment horizontal="left"/>
    </xf>
    <xf numFmtId="0" fontId="17" fillId="0" borderId="13" xfId="0" applyFont="1" applyFill="1" applyBorder="1" applyAlignment="1">
      <alignment horizontal="left"/>
    </xf>
    <xf numFmtId="0" fontId="4" fillId="0" borderId="13" xfId="2" applyFont="1" applyFill="1" applyBorder="1" applyAlignment="1">
      <alignment horizontal="left" vertical="top" wrapText="1"/>
    </xf>
    <xf numFmtId="0" fontId="17" fillId="6" borderId="13" xfId="2" applyFont="1" applyFill="1" applyBorder="1" applyAlignment="1">
      <alignment horizontal="left" vertical="top" wrapText="1"/>
    </xf>
    <xf numFmtId="5" fontId="17" fillId="0" borderId="13" xfId="1" applyNumberFormat="1" applyFont="1" applyFill="1" applyBorder="1" applyAlignment="1">
      <alignment horizontal="left" wrapText="1"/>
    </xf>
    <xf numFmtId="0" fontId="4" fillId="0" borderId="13" xfId="0" applyFont="1" applyFill="1" applyBorder="1" applyAlignment="1">
      <alignment horizontal="left"/>
    </xf>
    <xf numFmtId="5" fontId="16" fillId="0" borderId="0" xfId="0" applyNumberFormat="1" applyFont="1" applyBorder="1" applyAlignment="1">
      <alignment horizontal="left"/>
    </xf>
    <xf numFmtId="0" fontId="6" fillId="2" borderId="14" xfId="2" applyFont="1" applyFill="1" applyBorder="1" applyAlignment="1">
      <alignment horizontal="left" textRotation="90" wrapText="1"/>
    </xf>
    <xf numFmtId="2" fontId="6" fillId="2" borderId="14" xfId="2" applyNumberFormat="1" applyFont="1" applyFill="1" applyBorder="1" applyAlignment="1">
      <alignment horizontal="left" wrapText="1"/>
    </xf>
    <xf numFmtId="0" fontId="26" fillId="3" borderId="14" xfId="4" applyFont="1" applyFill="1" applyBorder="1" applyAlignment="1">
      <alignment horizontal="left" textRotation="90" wrapText="1"/>
    </xf>
    <xf numFmtId="167" fontId="26" fillId="3" borderId="14" xfId="5" applyNumberFormat="1" applyFont="1" applyFill="1" applyBorder="1" applyAlignment="1">
      <alignment horizontal="left" textRotation="90" wrapText="1"/>
    </xf>
    <xf numFmtId="0" fontId="7" fillId="0" borderId="0" xfId="4" applyFont="1" applyAlignment="1">
      <alignment horizontal="right" wrapText="1"/>
    </xf>
    <xf numFmtId="0" fontId="8" fillId="0" borderId="0" xfId="4" applyFont="1"/>
    <xf numFmtId="0" fontId="7" fillId="0" borderId="0" xfId="4" applyFont="1" applyAlignment="1">
      <alignment wrapText="1"/>
    </xf>
    <xf numFmtId="168" fontId="8" fillId="0" borderId="0" xfId="4" applyNumberFormat="1" applyFont="1" applyAlignment="1" applyProtection="1">
      <alignment horizontal="left"/>
      <protection locked="0"/>
    </xf>
    <xf numFmtId="0" fontId="8" fillId="0" borderId="0" xfId="4" applyFont="1" applyAlignment="1">
      <alignment horizontal="left"/>
    </xf>
    <xf numFmtId="167" fontId="8" fillId="0" borderId="0" xfId="5" applyNumberFormat="1" applyFont="1" applyAlignment="1">
      <alignment horizontal="left"/>
    </xf>
    <xf numFmtId="0" fontId="8" fillId="0" borderId="0" xfId="4" applyFont="1" applyAlignment="1">
      <alignment horizontal="right"/>
    </xf>
    <xf numFmtId="0" fontId="26" fillId="0" borderId="0" xfId="4" applyFont="1" applyAlignment="1">
      <alignment horizontal="left"/>
    </xf>
    <xf numFmtId="0" fontId="7" fillId="0" borderId="0" xfId="4" applyFont="1" applyFill="1"/>
    <xf numFmtId="0" fontId="8" fillId="8" borderId="0" xfId="4" applyFont="1" applyFill="1" applyAlignment="1">
      <alignment horizontal="left"/>
    </xf>
    <xf numFmtId="0" fontId="7" fillId="8" borderId="0" xfId="4" applyFont="1" applyFill="1"/>
    <xf numFmtId="167" fontId="8" fillId="8" borderId="0" xfId="5" applyNumberFormat="1" applyFont="1" applyFill="1" applyAlignment="1">
      <alignment horizontal="left"/>
    </xf>
    <xf numFmtId="0" fontId="8" fillId="8" borderId="0" xfId="4" applyFont="1" applyFill="1" applyAlignment="1">
      <alignment horizontal="right"/>
    </xf>
    <xf numFmtId="0" fontId="8" fillId="8" borderId="0" xfId="4" applyFont="1" applyFill="1"/>
    <xf numFmtId="0" fontId="8" fillId="0" borderId="0" xfId="4" applyFont="1" applyFill="1" applyAlignment="1">
      <alignment horizontal="left"/>
    </xf>
    <xf numFmtId="167" fontId="8" fillId="0" borderId="0" xfId="5" applyNumberFormat="1" applyFont="1" applyFill="1" applyAlignment="1">
      <alignment horizontal="left"/>
    </xf>
    <xf numFmtId="0" fontId="8" fillId="0" borderId="0" xfId="4" applyFont="1" applyFill="1" applyAlignment="1">
      <alignment horizontal="right"/>
    </xf>
    <xf numFmtId="0" fontId="8" fillId="0" borderId="0" xfId="4" applyFont="1" applyFill="1"/>
    <xf numFmtId="0" fontId="26" fillId="9" borderId="0" xfId="4" applyFont="1" applyFill="1" applyAlignment="1">
      <alignment horizontal="left"/>
    </xf>
    <xf numFmtId="0" fontId="8" fillId="9" borderId="0" xfId="4" applyFont="1" applyFill="1" applyAlignment="1">
      <alignment horizontal="left"/>
    </xf>
    <xf numFmtId="167" fontId="8" fillId="9" borderId="0" xfId="5" applyNumberFormat="1" applyFont="1" applyFill="1" applyAlignment="1">
      <alignment horizontal="left"/>
    </xf>
    <xf numFmtId="0" fontId="8" fillId="9" borderId="0" xfId="4" applyFont="1" applyFill="1" applyAlignment="1">
      <alignment horizontal="right"/>
    </xf>
    <xf numFmtId="0" fontId="8" fillId="9" borderId="0" xfId="4" applyFont="1" applyFill="1"/>
    <xf numFmtId="1" fontId="8" fillId="8" borderId="0" xfId="5" applyNumberFormat="1" applyFont="1" applyFill="1" applyAlignment="1">
      <alignment horizontal="right"/>
    </xf>
    <xf numFmtId="1" fontId="8" fillId="0" borderId="0" xfId="5" applyNumberFormat="1" applyFont="1" applyAlignment="1">
      <alignment horizontal="right"/>
    </xf>
    <xf numFmtId="0" fontId="26" fillId="0" borderId="0" xfId="4" applyFont="1" applyFill="1" applyAlignment="1">
      <alignment horizontal="left"/>
    </xf>
    <xf numFmtId="0" fontId="7" fillId="0" borderId="15" xfId="4" applyFont="1" applyBorder="1" applyAlignment="1">
      <alignment horizontal="left"/>
    </xf>
    <xf numFmtId="0" fontId="7" fillId="8" borderId="15" xfId="4" applyFont="1" applyFill="1" applyBorder="1" applyAlignment="1">
      <alignment horizontal="left"/>
    </xf>
    <xf numFmtId="0" fontId="7" fillId="0" borderId="0" xfId="4" applyFont="1" applyBorder="1" applyAlignment="1">
      <alignment horizontal="left"/>
    </xf>
    <xf numFmtId="0" fontId="7" fillId="0" borderId="0" xfId="4" applyFont="1" applyAlignment="1">
      <alignment horizontal="left"/>
    </xf>
    <xf numFmtId="0" fontId="7" fillId="0" borderId="13" xfId="4" applyNumberFormat="1" applyFont="1" applyBorder="1" applyAlignment="1">
      <alignment horizontal="left"/>
    </xf>
    <xf numFmtId="0" fontId="7" fillId="0" borderId="13" xfId="4" applyFont="1" applyBorder="1" applyAlignment="1">
      <alignment horizontal="left"/>
    </xf>
    <xf numFmtId="167" fontId="8" fillId="0" borderId="0" xfId="5" applyNumberFormat="1" applyFont="1" applyAlignment="1">
      <alignment horizontal="right"/>
    </xf>
    <xf numFmtId="0" fontId="7" fillId="8" borderId="13" xfId="4" applyNumberFormat="1" applyFont="1" applyFill="1" applyBorder="1" applyAlignment="1">
      <alignment horizontal="left"/>
    </xf>
    <xf numFmtId="0" fontId="7" fillId="8" borderId="13" xfId="4" applyFont="1" applyFill="1" applyBorder="1" applyAlignment="1">
      <alignment horizontal="left"/>
    </xf>
    <xf numFmtId="167" fontId="8" fillId="8" borderId="0" xfId="5" applyNumberFormat="1" applyFont="1" applyFill="1" applyAlignment="1">
      <alignment horizontal="right"/>
    </xf>
    <xf numFmtId="167" fontId="8" fillId="0" borderId="0" xfId="5" applyNumberFormat="1" applyFont="1" applyFill="1" applyAlignment="1">
      <alignment horizontal="right"/>
    </xf>
    <xf numFmtId="0" fontId="7" fillId="8" borderId="0" xfId="4" applyNumberFormat="1" applyFont="1" applyFill="1" applyAlignment="1">
      <alignment horizontal="left"/>
    </xf>
    <xf numFmtId="0" fontId="7" fillId="0" borderId="0" xfId="4" applyNumberFormat="1" applyFont="1" applyFill="1" applyAlignment="1">
      <alignment horizontal="left"/>
    </xf>
    <xf numFmtId="1" fontId="7" fillId="0" borderId="0" xfId="4" applyNumberFormat="1" applyFont="1" applyFill="1" applyAlignment="1">
      <alignment horizontal="left"/>
    </xf>
    <xf numFmtId="0" fontId="7" fillId="0" borderId="0" xfId="4" applyNumberFormat="1" applyFont="1" applyBorder="1" applyAlignment="1">
      <alignment horizontal="left"/>
    </xf>
    <xf numFmtId="0" fontId="10" fillId="0" borderId="0" xfId="4" applyNumberFormat="1" applyFont="1" applyBorder="1" applyAlignment="1">
      <alignment horizontal="left"/>
    </xf>
    <xf numFmtId="0" fontId="7" fillId="8" borderId="0" xfId="4" applyNumberFormat="1" applyFont="1" applyFill="1" applyBorder="1" applyAlignment="1">
      <alignment horizontal="left"/>
    </xf>
    <xf numFmtId="0" fontId="7" fillId="8" borderId="0" xfId="4" applyFont="1" applyFill="1" applyBorder="1" applyAlignment="1">
      <alignment horizontal="left"/>
    </xf>
    <xf numFmtId="0" fontId="7" fillId="0" borderId="0" xfId="4" applyNumberFormat="1" applyFont="1" applyFill="1" applyBorder="1" applyAlignment="1">
      <alignment horizontal="left"/>
    </xf>
    <xf numFmtId="0" fontId="7" fillId="0" borderId="0" xfId="4" applyFont="1" applyFill="1" applyBorder="1" applyAlignment="1">
      <alignment horizontal="left"/>
    </xf>
    <xf numFmtId="0" fontId="27" fillId="0" borderId="0" xfId="4" applyFont="1" applyFill="1"/>
    <xf numFmtId="167" fontId="7" fillId="0" borderId="0" xfId="5" applyNumberFormat="1" applyFont="1" applyAlignment="1">
      <alignment horizontal="left"/>
    </xf>
    <xf numFmtId="0" fontId="7" fillId="0" borderId="0" xfId="4" applyFont="1" applyAlignment="1">
      <alignment horizontal="right"/>
    </xf>
    <xf numFmtId="0" fontId="7" fillId="0" borderId="0" xfId="4" applyFont="1"/>
    <xf numFmtId="167" fontId="7" fillId="0" borderId="0" xfId="5" applyNumberFormat="1" applyFont="1" applyAlignment="1">
      <alignment horizontal="right"/>
    </xf>
    <xf numFmtId="2" fontId="6" fillId="3" borderId="1" xfId="2" applyNumberFormat="1" applyFont="1" applyFill="1" applyBorder="1" applyAlignment="1">
      <alignment horizontal="center" wrapText="1"/>
    </xf>
    <xf numFmtId="169" fontId="28" fillId="0" borderId="0" xfId="0" applyNumberFormat="1" applyFont="1" applyFill="1" applyBorder="1" applyAlignment="1">
      <alignment horizontal="right"/>
    </xf>
    <xf numFmtId="0" fontId="30" fillId="0" borderId="0" xfId="0" applyFont="1" applyFill="1" applyAlignment="1">
      <alignment horizontal="left"/>
    </xf>
    <xf numFmtId="0" fontId="17" fillId="0" borderId="0" xfId="0" applyFont="1" applyFill="1" applyBorder="1" applyAlignment="1">
      <alignment horizontal="left"/>
    </xf>
    <xf numFmtId="5" fontId="17" fillId="3" borderId="17" xfId="0" applyNumberFormat="1" applyFont="1" applyFill="1" applyBorder="1" applyAlignment="1">
      <alignment horizontal="left"/>
    </xf>
    <xf numFmtId="0" fontId="17" fillId="3" borderId="17" xfId="0" applyFont="1" applyFill="1" applyBorder="1" applyAlignment="1">
      <alignment horizontal="left"/>
    </xf>
    <xf numFmtId="164" fontId="17" fillId="3" borderId="17" xfId="3" applyNumberFormat="1" applyFont="1" applyFill="1" applyBorder="1" applyAlignment="1">
      <alignment horizontal="left"/>
    </xf>
    <xf numFmtId="0" fontId="8" fillId="3" borderId="17" xfId="0" applyFont="1" applyFill="1" applyBorder="1" applyAlignment="1">
      <alignment horizontal="left"/>
    </xf>
    <xf numFmtId="0" fontId="17" fillId="3" borderId="16" xfId="0" applyFont="1" applyFill="1" applyBorder="1" applyAlignment="1">
      <alignment horizontal="left"/>
    </xf>
    <xf numFmtId="164" fontId="17" fillId="3" borderId="17" xfId="1" applyNumberFormat="1" applyFont="1" applyFill="1" applyBorder="1" applyAlignment="1">
      <alignment horizontal="left"/>
    </xf>
    <xf numFmtId="5" fontId="4" fillId="3" borderId="17" xfId="0" applyNumberFormat="1" applyFont="1" applyFill="1" applyBorder="1" applyAlignment="1">
      <alignment horizontal="left"/>
    </xf>
    <xf numFmtId="166" fontId="4" fillId="3" borderId="17" xfId="1" applyNumberFormat="1" applyFont="1" applyFill="1" applyBorder="1" applyAlignment="1">
      <alignment horizontal="left"/>
    </xf>
    <xf numFmtId="0" fontId="4" fillId="3" borderId="17" xfId="0" applyFont="1" applyFill="1" applyBorder="1" applyAlignment="1">
      <alignment horizontal="left"/>
    </xf>
    <xf numFmtId="164" fontId="7" fillId="0" borderId="0" xfId="3" applyNumberFormat="1" applyFont="1" applyFill="1" applyBorder="1" applyAlignment="1">
      <alignment horizontal="left"/>
    </xf>
    <xf numFmtId="0" fontId="8" fillId="7" borderId="0" xfId="0" applyFont="1" applyFill="1" applyBorder="1" applyAlignment="1">
      <alignment horizontal="left"/>
    </xf>
    <xf numFmtId="0" fontId="11" fillId="0" borderId="0" xfId="2" applyFont="1" applyFill="1" applyBorder="1" applyAlignment="1">
      <alignment horizontal="left" textRotation="90" wrapText="1"/>
    </xf>
    <xf numFmtId="164" fontId="11" fillId="0" borderId="0" xfId="1" applyNumberFormat="1" applyFont="1" applyFill="1" applyBorder="1" applyAlignment="1">
      <alignment horizontal="left" wrapText="1"/>
    </xf>
    <xf numFmtId="0" fontId="11" fillId="0" borderId="0" xfId="2" applyNumberFormat="1" applyFont="1" applyFill="1" applyBorder="1" applyAlignment="1">
      <alignment horizontal="left" textRotation="90" wrapText="1"/>
    </xf>
    <xf numFmtId="0" fontId="4" fillId="0" borderId="0" xfId="0" applyFont="1" applyFill="1" applyAlignment="1">
      <alignment horizontal="left"/>
    </xf>
    <xf numFmtId="0" fontId="7" fillId="0" borderId="0" xfId="0" applyFont="1" applyFill="1" applyAlignment="1">
      <alignment horizontal="left" wrapText="1"/>
    </xf>
    <xf numFmtId="0" fontId="23" fillId="0" borderId="0" xfId="0" applyFont="1" applyFill="1" applyAlignment="1">
      <alignment horizontal="left"/>
    </xf>
    <xf numFmtId="0" fontId="34" fillId="0" borderId="0" xfId="0" applyFont="1" applyFill="1" applyBorder="1" applyAlignment="1" applyProtection="1">
      <alignment horizontal="left"/>
    </xf>
    <xf numFmtId="0" fontId="17" fillId="0" borderId="0" xfId="0" applyFont="1" applyFill="1" applyAlignment="1">
      <alignment horizontal="left"/>
    </xf>
    <xf numFmtId="164" fontId="4" fillId="0" borderId="0" xfId="1" applyNumberFormat="1" applyFont="1" applyFill="1" applyAlignment="1">
      <alignment horizontal="left"/>
    </xf>
    <xf numFmtId="0" fontId="4" fillId="0" borderId="0" xfId="0" applyFont="1" applyAlignment="1">
      <alignment horizontal="left"/>
    </xf>
    <xf numFmtId="0" fontId="8" fillId="0" borderId="0" xfId="0" applyFont="1" applyAlignment="1">
      <alignment horizontal="left"/>
    </xf>
    <xf numFmtId="0" fontId="15" fillId="0" borderId="0" xfId="0" applyFont="1" applyFill="1" applyBorder="1" applyAlignment="1">
      <alignment horizontal="left"/>
    </xf>
    <xf numFmtId="0" fontId="16" fillId="0" borderId="0" xfId="0" applyNumberFormat="1" applyFont="1" applyFill="1" applyBorder="1" applyAlignment="1">
      <alignment horizontal="left"/>
    </xf>
    <xf numFmtId="164" fontId="16" fillId="0" borderId="0" xfId="1" applyNumberFormat="1" applyFont="1" applyFill="1" applyBorder="1" applyAlignment="1">
      <alignment horizontal="left"/>
    </xf>
    <xf numFmtId="0" fontId="15" fillId="0" borderId="0" xfId="0" applyFont="1" applyBorder="1" applyAlignment="1">
      <alignment horizontal="left"/>
    </xf>
    <xf numFmtId="0" fontId="8" fillId="0" borderId="0" xfId="0" applyFont="1" applyBorder="1" applyAlignment="1">
      <alignment horizontal="left"/>
    </xf>
    <xf numFmtId="0" fontId="0" fillId="0" borderId="0" xfId="0" applyBorder="1" applyAlignment="1">
      <alignment horizontal="left"/>
    </xf>
    <xf numFmtId="0" fontId="16" fillId="0" borderId="0" xfId="0" applyFont="1" applyFill="1" applyAlignment="1">
      <alignment horizontal="left"/>
    </xf>
    <xf numFmtId="0" fontId="16" fillId="0" borderId="0" xfId="0" applyFont="1" applyFill="1" applyBorder="1" applyAlignment="1">
      <alignment horizontal="left"/>
    </xf>
    <xf numFmtId="0" fontId="26" fillId="0" borderId="0" xfId="0" applyFont="1" applyBorder="1" applyAlignment="1">
      <alignment horizontal="left"/>
    </xf>
    <xf numFmtId="0" fontId="10" fillId="0" borderId="0" xfId="0" applyFont="1" applyFill="1" applyBorder="1" applyAlignment="1">
      <alignment horizontal="left"/>
    </xf>
    <xf numFmtId="0" fontId="7" fillId="0" borderId="0" xfId="0" applyFont="1" applyBorder="1" applyAlignment="1">
      <alignment horizontal="left"/>
    </xf>
    <xf numFmtId="169" fontId="29" fillId="0" borderId="0" xfId="0" applyNumberFormat="1" applyFont="1" applyFill="1" applyBorder="1" applyAlignment="1">
      <alignment horizontal="left"/>
    </xf>
    <xf numFmtId="0" fontId="7" fillId="0" borderId="0" xfId="0" applyFont="1" applyFill="1" applyBorder="1" applyAlignment="1">
      <alignment horizontal="left" wrapText="1"/>
    </xf>
    <xf numFmtId="3" fontId="7" fillId="0" borderId="0" xfId="0" applyNumberFormat="1" applyFont="1" applyFill="1" applyAlignment="1">
      <alignment horizontal="left" wrapText="1"/>
    </xf>
    <xf numFmtId="0" fontId="7" fillId="0" borderId="0" xfId="0" applyFont="1" applyAlignment="1">
      <alignment horizontal="left"/>
    </xf>
    <xf numFmtId="5" fontId="29" fillId="0" borderId="0" xfId="0" applyNumberFormat="1" applyFont="1" applyFill="1" applyAlignment="1">
      <alignment horizontal="left"/>
    </xf>
    <xf numFmtId="0" fontId="4" fillId="0" borderId="0" xfId="0" applyFont="1" applyBorder="1" applyAlignment="1">
      <alignment horizontal="left"/>
    </xf>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NumberFormat="1" applyFont="1" applyFill="1" applyAlignment="1">
      <alignment horizontal="left"/>
    </xf>
    <xf numFmtId="164" fontId="18" fillId="0" borderId="0" xfId="1" applyNumberFormat="1" applyFont="1" applyFill="1" applyAlignment="1">
      <alignment horizontal="left"/>
    </xf>
    <xf numFmtId="0" fontId="18" fillId="0" borderId="0" xfId="0" applyNumberFormat="1" applyFont="1" applyFill="1" applyBorder="1" applyAlignment="1">
      <alignment horizontal="left"/>
    </xf>
    <xf numFmtId="164" fontId="18" fillId="0" borderId="0" xfId="1" applyNumberFormat="1" applyFont="1" applyFill="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164" fontId="8" fillId="0" borderId="0" xfId="1" applyNumberFormat="1" applyFont="1" applyFill="1" applyAlignment="1">
      <alignment horizontal="left"/>
    </xf>
    <xf numFmtId="0" fontId="15" fillId="0" borderId="0" xfId="0" applyFont="1" applyFill="1" applyAlignment="1">
      <alignment horizontal="left"/>
    </xf>
    <xf numFmtId="0" fontId="16" fillId="0" borderId="0" xfId="0" applyNumberFormat="1" applyFont="1" applyFill="1" applyAlignment="1">
      <alignment horizontal="left"/>
    </xf>
    <xf numFmtId="164" fontId="16" fillId="0" borderId="0" xfId="1" applyNumberFormat="1" applyFont="1" applyFill="1" applyAlignment="1">
      <alignment horizontal="left"/>
    </xf>
    <xf numFmtId="0" fontId="15" fillId="0" borderId="0" xfId="0" applyFont="1" applyAlignment="1">
      <alignment horizontal="left"/>
    </xf>
    <xf numFmtId="0" fontId="0" fillId="0" borderId="0" xfId="0" applyAlignment="1">
      <alignment horizontal="left"/>
    </xf>
    <xf numFmtId="0" fontId="1" fillId="0" borderId="0" xfId="0" applyFont="1" applyFill="1" applyBorder="1" applyAlignment="1">
      <alignment horizontal="left"/>
    </xf>
    <xf numFmtId="164" fontId="28" fillId="0" borderId="0" xfId="0" applyNumberFormat="1" applyFont="1" applyFill="1" applyBorder="1" applyAlignment="1">
      <alignment horizontal="left"/>
    </xf>
    <xf numFmtId="0" fontId="16" fillId="0" borderId="0" xfId="0" applyNumberFormat="1" applyFont="1" applyBorder="1" applyAlignment="1">
      <alignment horizontal="left"/>
    </xf>
    <xf numFmtId="0" fontId="14" fillId="0" borderId="0" xfId="2" applyFont="1" applyFill="1" applyBorder="1" applyAlignment="1">
      <alignment horizontal="left" wrapText="1"/>
    </xf>
    <xf numFmtId="0" fontId="9" fillId="0" borderId="0" xfId="2" applyFont="1" applyFill="1" applyBorder="1" applyAlignment="1">
      <alignment horizontal="left"/>
    </xf>
    <xf numFmtId="0" fontId="9" fillId="0" borderId="0" xfId="2" applyFont="1" applyFill="1" applyBorder="1" applyAlignment="1">
      <alignment horizontal="left" wrapText="1"/>
    </xf>
    <xf numFmtId="5" fontId="9" fillId="0" borderId="12" xfId="1" applyNumberFormat="1" applyFont="1" applyFill="1" applyBorder="1" applyAlignment="1">
      <alignment horizontal="left"/>
    </xf>
    <xf numFmtId="5" fontId="9" fillId="0" borderId="0" xfId="1" applyNumberFormat="1" applyFont="1" applyFill="1" applyBorder="1" applyAlignment="1">
      <alignment horizontal="left"/>
    </xf>
    <xf numFmtId="0" fontId="11" fillId="4" borderId="13" xfId="2" applyFont="1" applyFill="1" applyBorder="1" applyAlignment="1">
      <alignment horizontal="left"/>
    </xf>
    <xf numFmtId="0" fontId="14" fillId="4" borderId="13" xfId="2" applyFont="1" applyFill="1" applyBorder="1" applyAlignment="1">
      <alignment horizontal="left" wrapText="1"/>
    </xf>
    <xf numFmtId="5" fontId="11" fillId="0" borderId="13" xfId="1" applyNumberFormat="1" applyFont="1" applyFill="1" applyBorder="1" applyAlignment="1">
      <alignment horizontal="left" wrapText="1"/>
    </xf>
    <xf numFmtId="165" fontId="7" fillId="0" borderId="0" xfId="3" applyNumberFormat="1" applyFont="1" applyFill="1" applyBorder="1" applyAlignment="1">
      <alignment horizontal="left"/>
    </xf>
    <xf numFmtId="3" fontId="7" fillId="0" borderId="0" xfId="0" applyNumberFormat="1" applyFont="1" applyFill="1" applyBorder="1" applyAlignment="1">
      <alignment horizontal="left"/>
    </xf>
    <xf numFmtId="0" fontId="7" fillId="9" borderId="0" xfId="0" applyNumberFormat="1" applyFont="1" applyFill="1" applyBorder="1" applyAlignment="1">
      <alignment horizontal="left"/>
    </xf>
    <xf numFmtId="0" fontId="7" fillId="9" borderId="0" xfId="0" applyFont="1" applyFill="1" applyBorder="1" applyAlignment="1">
      <alignment horizontal="left"/>
    </xf>
    <xf numFmtId="164" fontId="7" fillId="9" borderId="0" xfId="3" applyNumberFormat="1" applyFont="1" applyFill="1" applyBorder="1" applyAlignment="1">
      <alignment horizontal="left"/>
    </xf>
    <xf numFmtId="165" fontId="7" fillId="9" borderId="0" xfId="3" applyNumberFormat="1" applyFont="1" applyFill="1" applyBorder="1" applyAlignment="1">
      <alignment horizontal="left"/>
    </xf>
    <xf numFmtId="164" fontId="7" fillId="9" borderId="0" xfId="0" applyNumberFormat="1" applyFont="1" applyFill="1" applyBorder="1" applyAlignment="1">
      <alignment horizontal="left"/>
    </xf>
    <xf numFmtId="0" fontId="7" fillId="0" borderId="13" xfId="0" applyFont="1" applyFill="1" applyBorder="1" applyAlignment="1">
      <alignment horizontal="left"/>
    </xf>
    <xf numFmtId="164" fontId="13" fillId="0" borderId="13" xfId="0" applyNumberFormat="1" applyFont="1" applyFill="1" applyBorder="1" applyAlignment="1">
      <alignment horizontal="left" wrapText="1"/>
    </xf>
    <xf numFmtId="0" fontId="7" fillId="9" borderId="0" xfId="0" applyNumberFormat="1" applyFont="1" applyFill="1" applyAlignment="1">
      <alignment horizontal="left"/>
    </xf>
    <xf numFmtId="0" fontId="7" fillId="9" borderId="0" xfId="0" applyFont="1" applyFill="1" applyAlignment="1">
      <alignment horizontal="left"/>
    </xf>
    <xf numFmtId="164" fontId="7" fillId="9" borderId="0" xfId="0" applyNumberFormat="1" applyFont="1" applyFill="1" applyAlignment="1">
      <alignment horizontal="left"/>
    </xf>
    <xf numFmtId="0" fontId="18" fillId="9" borderId="0" xfId="0" applyFont="1" applyFill="1" applyAlignment="1">
      <alignment horizontal="left"/>
    </xf>
    <xf numFmtId="0" fontId="8" fillId="9" borderId="0" xfId="0" applyFont="1" applyFill="1" applyAlignment="1">
      <alignment horizontal="left"/>
    </xf>
    <xf numFmtId="0" fontId="8" fillId="9" borderId="0" xfId="0" applyFont="1" applyFill="1" applyBorder="1" applyAlignment="1">
      <alignment horizontal="left"/>
    </xf>
    <xf numFmtId="164" fontId="8" fillId="9" borderId="0" xfId="3" applyNumberFormat="1" applyFont="1" applyFill="1" applyAlignment="1">
      <alignment horizontal="left"/>
    </xf>
    <xf numFmtId="164" fontId="8" fillId="9" borderId="0" xfId="1" applyNumberFormat="1" applyFont="1" applyFill="1" applyAlignment="1">
      <alignment horizontal="left"/>
    </xf>
    <xf numFmtId="0" fontId="18" fillId="0" borderId="13" xfId="0" applyFont="1" applyFill="1" applyBorder="1" applyAlignment="1">
      <alignment horizontal="left"/>
    </xf>
    <xf numFmtId="164" fontId="16" fillId="0" borderId="13" xfId="3" applyNumberFormat="1" applyFont="1" applyFill="1" applyBorder="1" applyAlignment="1">
      <alignment horizontal="left"/>
    </xf>
    <xf numFmtId="1" fontId="7" fillId="9" borderId="0" xfId="0" applyNumberFormat="1" applyFont="1" applyFill="1" applyAlignment="1">
      <alignment horizontal="left"/>
    </xf>
    <xf numFmtId="0" fontId="31" fillId="0" borderId="0" xfId="0" applyFont="1" applyFill="1" applyAlignment="1">
      <alignment horizontal="left"/>
    </xf>
    <xf numFmtId="0" fontId="11" fillId="0" borderId="13" xfId="2" applyFont="1" applyFill="1" applyBorder="1" applyAlignment="1">
      <alignment horizontal="left"/>
    </xf>
    <xf numFmtId="5" fontId="11" fillId="0" borderId="13" xfId="1" applyNumberFormat="1" applyFont="1" applyFill="1" applyBorder="1" applyAlignment="1">
      <alignment horizontal="left"/>
    </xf>
    <xf numFmtId="0" fontId="16" fillId="0" borderId="13" xfId="0" applyFont="1" applyBorder="1" applyAlignment="1">
      <alignment horizontal="left"/>
    </xf>
    <xf numFmtId="5" fontId="16" fillId="0" borderId="13" xfId="0" applyNumberFormat="1" applyFont="1" applyBorder="1" applyAlignment="1">
      <alignment horizontal="left"/>
    </xf>
    <xf numFmtId="0" fontId="15" fillId="0" borderId="13" xfId="0" applyFont="1" applyBorder="1" applyAlignment="1">
      <alignment horizontal="left"/>
    </xf>
    <xf numFmtId="0" fontId="16" fillId="0" borderId="13" xfId="0" applyNumberFormat="1" applyFont="1" applyBorder="1" applyAlignment="1">
      <alignment horizontal="left"/>
    </xf>
    <xf numFmtId="0" fontId="4" fillId="0" borderId="13" xfId="0" applyFont="1" applyBorder="1" applyAlignment="1">
      <alignment horizontal="left"/>
    </xf>
    <xf numFmtId="164" fontId="16" fillId="0" borderId="13" xfId="3" applyNumberFormat="1" applyFont="1" applyBorder="1" applyAlignment="1">
      <alignment horizontal="left"/>
    </xf>
    <xf numFmtId="164" fontId="16" fillId="0" borderId="13" xfId="1" applyNumberFormat="1" applyFont="1" applyFill="1" applyBorder="1" applyAlignment="1">
      <alignment horizontal="left"/>
    </xf>
    <xf numFmtId="164" fontId="8" fillId="9" borderId="0" xfId="0" applyNumberFormat="1" applyFont="1" applyFill="1" applyAlignment="1">
      <alignment horizontal="left"/>
    </xf>
    <xf numFmtId="1" fontId="7" fillId="0" borderId="0" xfId="0" applyNumberFormat="1" applyFont="1" applyFill="1" applyBorder="1" applyAlignment="1">
      <alignment horizontal="left"/>
    </xf>
    <xf numFmtId="1" fontId="7" fillId="9" borderId="0" xfId="0" applyNumberFormat="1" applyFont="1" applyFill="1" applyBorder="1" applyAlignment="1">
      <alignment horizontal="left"/>
    </xf>
    <xf numFmtId="164" fontId="7" fillId="0" borderId="13" xfId="0" applyNumberFormat="1" applyFont="1" applyFill="1" applyBorder="1" applyAlignment="1">
      <alignment horizontal="left"/>
    </xf>
    <xf numFmtId="0" fontId="7" fillId="0" borderId="19" xfId="0" applyFont="1" applyFill="1" applyBorder="1" applyAlignment="1">
      <alignment horizontal="left"/>
    </xf>
    <xf numFmtId="164" fontId="7" fillId="0" borderId="19" xfId="0" applyNumberFormat="1" applyFont="1" applyFill="1" applyBorder="1" applyAlignment="1">
      <alignment horizontal="left"/>
    </xf>
    <xf numFmtId="0" fontId="15" fillId="0" borderId="18" xfId="0" applyFont="1" applyBorder="1" applyAlignment="1">
      <alignment horizontal="left"/>
    </xf>
    <xf numFmtId="0" fontId="11" fillId="4" borderId="18" xfId="2" applyFont="1" applyFill="1" applyBorder="1" applyAlignment="1">
      <alignment horizontal="left"/>
    </xf>
    <xf numFmtId="164" fontId="16" fillId="0" borderId="18" xfId="3" applyNumberFormat="1" applyFont="1" applyBorder="1" applyAlignment="1">
      <alignment horizontal="left"/>
    </xf>
    <xf numFmtId="164" fontId="16" fillId="0" borderId="18" xfId="1" applyNumberFormat="1" applyFont="1" applyFill="1" applyBorder="1" applyAlignment="1">
      <alignment horizontal="left"/>
    </xf>
    <xf numFmtId="0" fontId="17" fillId="3" borderId="17" xfId="0" applyFont="1" applyFill="1" applyBorder="1" applyAlignment="1">
      <alignment horizontal="right"/>
    </xf>
    <xf numFmtId="0" fontId="8" fillId="3" borderId="3" xfId="0" applyFont="1" applyFill="1" applyBorder="1" applyAlignment="1" applyProtection="1">
      <alignment horizontal="justify" vertical="center" wrapText="1"/>
    </xf>
    <xf numFmtId="0" fontId="8" fillId="3" borderId="2" xfId="0" applyFont="1" applyFill="1" applyBorder="1" applyAlignment="1" applyProtection="1">
      <alignment horizontal="justify" vertical="center" wrapText="1"/>
    </xf>
    <xf numFmtId="0" fontId="8" fillId="3" borderId="4" xfId="0" applyFont="1" applyFill="1" applyBorder="1" applyAlignment="1" applyProtection="1">
      <alignment horizontal="justify" vertical="center" wrapText="1"/>
    </xf>
    <xf numFmtId="0" fontId="8" fillId="3" borderId="8"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center" wrapText="1"/>
    </xf>
    <xf numFmtId="0" fontId="8" fillId="3" borderId="9" xfId="0" applyFont="1" applyFill="1" applyBorder="1" applyAlignment="1" applyProtection="1">
      <alignment horizontal="justify" vertical="center" wrapText="1"/>
    </xf>
    <xf numFmtId="0" fontId="8" fillId="3" borderId="5" xfId="0" applyFont="1" applyFill="1" applyBorder="1" applyAlignment="1" applyProtection="1">
      <alignment horizontal="justify" vertical="center" wrapText="1"/>
    </xf>
    <xf numFmtId="0" fontId="8" fillId="3" borderId="6" xfId="0" applyFont="1" applyFill="1" applyBorder="1" applyAlignment="1" applyProtection="1">
      <alignment horizontal="justify" vertical="center" wrapText="1"/>
    </xf>
    <xf numFmtId="0" fontId="8" fillId="3" borderId="7" xfId="0" applyFont="1" applyFill="1" applyBorder="1" applyAlignment="1" applyProtection="1">
      <alignment horizontal="justify" vertical="center" wrapText="1"/>
    </xf>
    <xf numFmtId="0" fontId="32" fillId="4" borderId="0" xfId="0" applyFont="1" applyFill="1" applyAlignment="1" applyProtection="1">
      <alignment horizontal="left" vertical="center" wrapText="1"/>
    </xf>
    <xf numFmtId="0" fontId="17" fillId="3" borderId="17" xfId="0" applyFont="1" applyFill="1" applyBorder="1" applyAlignment="1">
      <alignment horizontal="right"/>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4" borderId="0" xfId="0" applyFont="1" applyFill="1" applyBorder="1" applyAlignment="1" applyProtection="1">
      <alignment horizontal="justify" vertical="center" wrapText="1"/>
    </xf>
    <xf numFmtId="0" fontId="7" fillId="4" borderId="9" xfId="0" applyFont="1" applyFill="1" applyBorder="1" applyAlignment="1" applyProtection="1">
      <alignment horizontal="justify"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7" fillId="6" borderId="13" xfId="2" applyFont="1" applyFill="1" applyBorder="1" applyAlignment="1">
      <alignment horizontal="right" vertical="top"/>
    </xf>
    <xf numFmtId="0" fontId="0" fillId="0" borderId="13" xfId="0" applyBorder="1" applyAlignment="1">
      <alignment horizontal="right"/>
    </xf>
    <xf numFmtId="0" fontId="6" fillId="2" borderId="10" xfId="2" applyFont="1" applyFill="1" applyBorder="1" applyAlignment="1">
      <alignment horizontal="center" wrapText="1"/>
    </xf>
    <xf numFmtId="0" fontId="0" fillId="0" borderId="11" xfId="0" applyBorder="1" applyAlignment="1">
      <alignment horizontal="center" wrapText="1"/>
    </xf>
    <xf numFmtId="0" fontId="10" fillId="3" borderId="14" xfId="4" applyFont="1" applyFill="1" applyBorder="1" applyAlignment="1">
      <alignment horizontal="left" wrapText="1"/>
    </xf>
  </cellXfs>
  <cellStyles count="11">
    <cellStyle name="Comma" xfId="3" builtinId="3"/>
    <cellStyle name="Currency" xfId="1" builtinId="4"/>
    <cellStyle name="Currency 2" xfId="7"/>
    <cellStyle name="Normal" xfId="0" builtinId="0"/>
    <cellStyle name="Normal 2" xfId="4"/>
    <cellStyle name="Normal 2 2" xfId="9"/>
    <cellStyle name="Normal 3" xfId="6"/>
    <cellStyle name="Normal_Sheet1" xfId="2"/>
    <cellStyle name="Percent 2" xfId="5"/>
    <cellStyle name="Percent 2 2" xfId="10"/>
    <cellStyle name="Percent 3" xfId="8"/>
  </cellStyles>
  <dxfs count="0"/>
  <tableStyles count="0" defaultTableStyle="TableStyleMedium9"/>
  <colors>
    <mruColors>
      <color rgb="FFB3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22"/>
  <sheetViews>
    <sheetView tabSelected="1" view="pageBreakPreview" zoomScale="110" zoomScaleNormal="60" zoomScaleSheetLayoutView="110" workbookViewId="0">
      <selection activeCell="A5" sqref="A5:B5"/>
    </sheetView>
  </sheetViews>
  <sheetFormatPr defaultColWidth="9.140625" defaultRowHeight="12.75" x14ac:dyDescent="0.2"/>
  <cols>
    <col min="1" max="1" width="6.7109375" style="2" customWidth="1"/>
    <col min="2" max="2" width="19.28515625" style="2" customWidth="1"/>
    <col min="3" max="3" width="12.140625" style="2" customWidth="1"/>
    <col min="4" max="4" width="11" style="46" customWidth="1"/>
    <col min="5" max="5" width="10.85546875" style="4" customWidth="1"/>
    <col min="6" max="6" width="6.7109375" style="2" customWidth="1"/>
    <col min="7" max="7" width="9.28515625" style="2" customWidth="1"/>
    <col min="8" max="8" width="3.140625" style="4" customWidth="1"/>
    <col min="9" max="9" width="6.7109375" style="2" customWidth="1"/>
    <col min="10" max="10" width="2.7109375" style="4" customWidth="1"/>
    <col min="11" max="12" width="2.42578125" style="4" customWidth="1"/>
    <col min="13" max="13" width="4" style="2" customWidth="1"/>
    <col min="14" max="14" width="4.28515625" style="2" customWidth="1"/>
    <col min="15" max="15" width="3.5703125" style="2" customWidth="1"/>
    <col min="16" max="16" width="4.42578125" style="2" customWidth="1"/>
    <col min="17" max="17" width="15" style="2" customWidth="1"/>
    <col min="18" max="18" width="14.7109375" style="6" customWidth="1"/>
    <col min="19" max="19" width="2.85546875" style="8" customWidth="1"/>
    <col min="20" max="20" width="16.42578125" style="2" customWidth="1"/>
    <col min="21" max="21" width="13" style="2" customWidth="1"/>
    <col min="22" max="22" width="3.5703125" style="2" customWidth="1"/>
    <col min="23" max="28" width="3.28515625" style="2" customWidth="1"/>
    <col min="29" max="29" width="4.140625" style="2" customWidth="1"/>
    <col min="30" max="30" width="3.28515625" style="2" customWidth="1"/>
    <col min="31" max="31" width="3.5703125" style="2" customWidth="1"/>
    <col min="32" max="32" width="25.140625" style="21" customWidth="1"/>
    <col min="33" max="33" width="2" style="2" customWidth="1"/>
    <col min="34" max="16384" width="9.140625" style="2"/>
  </cols>
  <sheetData>
    <row r="1" spans="1:111" ht="67.150000000000006" customHeight="1" thickBot="1" x14ac:dyDescent="0.3">
      <c r="A1" s="35"/>
      <c r="B1" s="35"/>
      <c r="C1" s="253" t="s">
        <v>766</v>
      </c>
      <c r="D1" s="253"/>
      <c r="E1" s="253"/>
      <c r="F1" s="253"/>
      <c r="G1" s="253"/>
      <c r="H1" s="253"/>
      <c r="I1" s="253"/>
      <c r="J1" s="253"/>
      <c r="K1" s="253"/>
      <c r="L1" s="253"/>
      <c r="M1" s="253"/>
      <c r="N1" s="253"/>
      <c r="O1" s="253"/>
      <c r="P1" s="253"/>
      <c r="Q1" s="253"/>
      <c r="R1" s="253"/>
      <c r="S1" s="36"/>
      <c r="T1" s="35"/>
      <c r="U1" s="35"/>
      <c r="V1" s="35"/>
      <c r="W1" s="35"/>
      <c r="X1" s="35"/>
      <c r="Y1" s="35"/>
      <c r="Z1" s="35"/>
      <c r="AA1" s="35"/>
      <c r="AB1" s="35"/>
      <c r="AC1" s="35"/>
      <c r="AD1" s="35"/>
      <c r="AE1" s="35"/>
      <c r="AF1" s="66"/>
      <c r="AG1"/>
      <c r="AI1" s="12"/>
    </row>
    <row r="2" spans="1:111" ht="10.15" customHeight="1" x14ac:dyDescent="0.25">
      <c r="A2" s="264" t="s">
        <v>371</v>
      </c>
      <c r="B2" s="264"/>
      <c r="C2" s="264"/>
      <c r="D2" s="264"/>
      <c r="E2" s="264"/>
      <c r="F2" s="264"/>
      <c r="G2" s="264"/>
      <c r="H2" s="264"/>
      <c r="I2" s="265"/>
      <c r="J2" s="255" t="s">
        <v>79</v>
      </c>
      <c r="K2" s="256"/>
      <c r="L2" s="256"/>
      <c r="M2" s="256"/>
      <c r="N2" s="256"/>
      <c r="O2" s="256"/>
      <c r="P2" s="257"/>
      <c r="Q2" s="37"/>
      <c r="R2" s="266" t="s">
        <v>665</v>
      </c>
      <c r="S2" s="267"/>
      <c r="T2" s="267"/>
      <c r="U2" s="267"/>
      <c r="V2" s="267"/>
      <c r="W2" s="267"/>
      <c r="X2" s="267"/>
      <c r="Y2" s="268"/>
      <c r="Z2" s="38"/>
      <c r="AA2" s="244" t="s">
        <v>673</v>
      </c>
      <c r="AB2" s="245"/>
      <c r="AC2" s="245"/>
      <c r="AD2" s="245"/>
      <c r="AE2" s="245"/>
      <c r="AF2" s="246"/>
      <c r="AG2"/>
    </row>
    <row r="3" spans="1:111" ht="114.6" customHeight="1" x14ac:dyDescent="0.25">
      <c r="A3" s="264"/>
      <c r="B3" s="264"/>
      <c r="C3" s="264"/>
      <c r="D3" s="264"/>
      <c r="E3" s="264"/>
      <c r="F3" s="264"/>
      <c r="G3" s="264"/>
      <c r="H3" s="264"/>
      <c r="I3" s="265"/>
      <c r="J3" s="258"/>
      <c r="K3" s="259"/>
      <c r="L3" s="259"/>
      <c r="M3" s="259"/>
      <c r="N3" s="259"/>
      <c r="O3" s="259"/>
      <c r="P3" s="260"/>
      <c r="Q3" s="38"/>
      <c r="R3" s="269"/>
      <c r="S3" s="270"/>
      <c r="T3" s="270"/>
      <c r="U3" s="270"/>
      <c r="V3" s="270"/>
      <c r="W3" s="270"/>
      <c r="X3" s="270"/>
      <c r="Y3" s="271"/>
      <c r="Z3" s="38"/>
      <c r="AA3" s="247"/>
      <c r="AB3" s="248"/>
      <c r="AC3" s="248"/>
      <c r="AD3" s="248"/>
      <c r="AE3" s="248"/>
      <c r="AF3" s="249"/>
      <c r="AG3"/>
    </row>
    <row r="4" spans="1:111" s="3" customFormat="1" ht="17.45" customHeight="1" thickBot="1" x14ac:dyDescent="0.3">
      <c r="A4" s="264"/>
      <c r="B4" s="264"/>
      <c r="C4" s="264"/>
      <c r="D4" s="264"/>
      <c r="E4" s="264"/>
      <c r="F4" s="264"/>
      <c r="G4" s="264"/>
      <c r="H4" s="264"/>
      <c r="I4" s="265"/>
      <c r="J4" s="261"/>
      <c r="K4" s="262"/>
      <c r="L4" s="262"/>
      <c r="M4" s="262"/>
      <c r="N4" s="262"/>
      <c r="O4" s="262"/>
      <c r="P4" s="263"/>
      <c r="Q4" s="38"/>
      <c r="R4" s="272"/>
      <c r="S4" s="273"/>
      <c r="T4" s="273"/>
      <c r="U4" s="273"/>
      <c r="V4" s="273"/>
      <c r="W4" s="273"/>
      <c r="X4" s="273"/>
      <c r="Y4" s="274"/>
      <c r="Z4" s="38"/>
      <c r="AA4" s="250"/>
      <c r="AB4" s="251"/>
      <c r="AC4" s="251"/>
      <c r="AD4" s="251"/>
      <c r="AE4" s="251"/>
      <c r="AF4" s="252"/>
      <c r="AG4"/>
    </row>
    <row r="5" spans="1:111" s="3" customFormat="1" ht="16.899999999999999" customHeight="1" x14ac:dyDescent="0.25">
      <c r="A5" s="156" t="s">
        <v>764</v>
      </c>
      <c r="B5" s="39"/>
      <c r="C5" s="40"/>
      <c r="D5" s="40"/>
      <c r="E5" s="41"/>
      <c r="F5" s="42"/>
      <c r="G5" s="42"/>
      <c r="H5" s="42"/>
      <c r="I5" s="42"/>
      <c r="J5" s="38"/>
      <c r="K5" s="38"/>
      <c r="L5" s="38"/>
      <c r="M5" s="38"/>
      <c r="N5" s="38"/>
      <c r="O5" s="38"/>
      <c r="P5" s="38"/>
      <c r="Q5" s="37"/>
      <c r="R5" s="43"/>
      <c r="S5" s="43"/>
      <c r="T5" s="43"/>
      <c r="U5" s="43"/>
      <c r="V5" s="43"/>
      <c r="W5" s="43"/>
      <c r="X5" s="43"/>
      <c r="Y5" s="43"/>
      <c r="Z5" s="38"/>
      <c r="AA5" s="44"/>
      <c r="AB5" s="44"/>
      <c r="AC5" s="44"/>
      <c r="AD5" s="44"/>
      <c r="AE5" s="44"/>
      <c r="AF5" s="67"/>
      <c r="AG5"/>
    </row>
    <row r="6" spans="1:111" s="1" customFormat="1" ht="87" customHeight="1" x14ac:dyDescent="0.25">
      <c r="A6" s="9" t="s">
        <v>0</v>
      </c>
      <c r="B6" s="20" t="s">
        <v>2</v>
      </c>
      <c r="C6" s="20" t="s">
        <v>10</v>
      </c>
      <c r="D6" s="277" t="s">
        <v>1</v>
      </c>
      <c r="E6" s="278"/>
      <c r="F6" s="20" t="s">
        <v>11</v>
      </c>
      <c r="G6" s="20" t="s">
        <v>3</v>
      </c>
      <c r="H6" s="9" t="s">
        <v>4</v>
      </c>
      <c r="I6" s="9" t="s">
        <v>12</v>
      </c>
      <c r="J6" s="9" t="s">
        <v>9</v>
      </c>
      <c r="K6" s="9" t="s">
        <v>8</v>
      </c>
      <c r="L6" s="9" t="s">
        <v>7</v>
      </c>
      <c r="M6" s="9" t="s">
        <v>18</v>
      </c>
      <c r="N6" s="9" t="s">
        <v>13</v>
      </c>
      <c r="O6" s="9" t="s">
        <v>14</v>
      </c>
      <c r="P6" s="9" t="s">
        <v>5</v>
      </c>
      <c r="Q6" s="9" t="s">
        <v>78</v>
      </c>
      <c r="R6" s="24" t="s">
        <v>6</v>
      </c>
      <c r="S6" s="9" t="s">
        <v>86</v>
      </c>
      <c r="T6" s="20" t="s">
        <v>80</v>
      </c>
      <c r="U6" s="10" t="s">
        <v>16</v>
      </c>
      <c r="V6" s="48" t="s">
        <v>15</v>
      </c>
      <c r="W6" s="47" t="s">
        <v>149</v>
      </c>
      <c r="X6" s="47" t="s">
        <v>150</v>
      </c>
      <c r="Y6" s="47" t="s">
        <v>151</v>
      </c>
      <c r="Z6" s="47" t="s">
        <v>152</v>
      </c>
      <c r="AA6" s="47" t="s">
        <v>153</v>
      </c>
      <c r="AB6" s="47" t="s">
        <v>154</v>
      </c>
      <c r="AC6" s="47" t="s">
        <v>146</v>
      </c>
      <c r="AD6" s="19" t="s">
        <v>662</v>
      </c>
      <c r="AE6" s="19" t="s">
        <v>663</v>
      </c>
      <c r="AF6" s="135" t="s">
        <v>155</v>
      </c>
      <c r="AJ6"/>
      <c r="AK6"/>
      <c r="AL6"/>
      <c r="AM6"/>
      <c r="AN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s="154" customFormat="1" ht="14.45" customHeight="1" x14ac:dyDescent="0.25">
      <c r="A7" s="5" t="s">
        <v>767</v>
      </c>
      <c r="B7" s="7"/>
      <c r="C7" s="5"/>
      <c r="D7" s="7"/>
      <c r="E7" s="7"/>
      <c r="F7" s="7"/>
      <c r="G7" s="7"/>
      <c r="H7" s="150"/>
      <c r="I7" s="150"/>
      <c r="J7" s="150"/>
      <c r="K7" s="150"/>
      <c r="L7" s="150"/>
      <c r="M7" s="150"/>
      <c r="N7" s="150"/>
      <c r="O7" s="150"/>
      <c r="P7" s="150"/>
      <c r="Q7" s="150"/>
      <c r="R7" s="25"/>
      <c r="S7" s="151"/>
      <c r="T7" s="7"/>
      <c r="U7" s="152"/>
      <c r="V7" s="153"/>
      <c r="W7" s="152"/>
      <c r="X7" s="152"/>
      <c r="Y7" s="152"/>
      <c r="Z7" s="152"/>
      <c r="AA7" s="152"/>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row>
    <row r="8" spans="1:111" s="18" customFormat="1" ht="14.45" customHeight="1" x14ac:dyDescent="0.2">
      <c r="A8" s="13" t="s">
        <v>181</v>
      </c>
      <c r="B8" s="18" t="s">
        <v>182</v>
      </c>
      <c r="C8" s="18" t="s">
        <v>183</v>
      </c>
      <c r="D8" s="50" t="s">
        <v>56</v>
      </c>
      <c r="F8" s="18">
        <v>78520</v>
      </c>
      <c r="G8" s="18" t="s">
        <v>47</v>
      </c>
      <c r="H8" s="18">
        <v>11</v>
      </c>
      <c r="I8" s="18" t="s">
        <v>51</v>
      </c>
      <c r="J8" s="18" t="s">
        <v>161</v>
      </c>
      <c r="L8" s="18" t="s">
        <v>161</v>
      </c>
      <c r="M8" s="18" t="s">
        <v>75</v>
      </c>
      <c r="N8" s="18">
        <v>44</v>
      </c>
      <c r="O8" s="18">
        <v>0</v>
      </c>
      <c r="P8" s="18">
        <v>44</v>
      </c>
      <c r="Q8" s="18" t="s">
        <v>48</v>
      </c>
      <c r="R8" s="23">
        <v>1180840</v>
      </c>
      <c r="T8" s="18" t="s">
        <v>184</v>
      </c>
      <c r="U8" s="18">
        <v>48061014001</v>
      </c>
      <c r="V8" s="18">
        <v>126</v>
      </c>
      <c r="W8" s="21">
        <v>17</v>
      </c>
      <c r="X8" s="21">
        <v>4</v>
      </c>
      <c r="Y8" s="21">
        <v>8</v>
      </c>
      <c r="Z8" s="21">
        <v>0</v>
      </c>
      <c r="AA8" s="21">
        <v>4</v>
      </c>
      <c r="AB8" s="21">
        <v>7</v>
      </c>
      <c r="AC8" s="18">
        <f t="shared" ref="AC8:AC27" si="0">SUM(V8:AB8)</f>
        <v>166</v>
      </c>
      <c r="AD8" s="18" t="s">
        <v>664</v>
      </c>
      <c r="AE8" s="18" t="s">
        <v>664</v>
      </c>
    </row>
    <row r="9" spans="1:111" s="18" customFormat="1" ht="14.45" customHeight="1" x14ac:dyDescent="0.2">
      <c r="A9" s="13" t="s">
        <v>188</v>
      </c>
      <c r="B9" s="18" t="s">
        <v>189</v>
      </c>
      <c r="C9" s="18" t="s">
        <v>190</v>
      </c>
      <c r="D9" s="50" t="s">
        <v>60</v>
      </c>
      <c r="F9" s="18">
        <v>76105</v>
      </c>
      <c r="G9" s="18" t="s">
        <v>61</v>
      </c>
      <c r="H9" s="18">
        <v>3</v>
      </c>
      <c r="I9" s="18" t="s">
        <v>51</v>
      </c>
      <c r="J9" s="18" t="s">
        <v>161</v>
      </c>
      <c r="L9" s="18" t="s">
        <v>161</v>
      </c>
      <c r="M9" s="18" t="s">
        <v>77</v>
      </c>
      <c r="N9" s="18">
        <v>145</v>
      </c>
      <c r="O9" s="18">
        <v>65</v>
      </c>
      <c r="P9" s="18">
        <v>210</v>
      </c>
      <c r="Q9" s="18" t="s">
        <v>48</v>
      </c>
      <c r="R9" s="23">
        <v>2000000</v>
      </c>
      <c r="T9" s="18" t="s">
        <v>128</v>
      </c>
      <c r="U9" s="18">
        <v>48439103601</v>
      </c>
      <c r="V9" s="18">
        <v>124</v>
      </c>
      <c r="W9" s="21">
        <v>17</v>
      </c>
      <c r="X9" s="21">
        <v>4</v>
      </c>
      <c r="Y9" s="21">
        <v>0</v>
      </c>
      <c r="Z9" s="21">
        <v>8</v>
      </c>
      <c r="AA9" s="21">
        <v>4</v>
      </c>
      <c r="AB9" s="21">
        <v>7</v>
      </c>
      <c r="AC9" s="18">
        <f t="shared" si="0"/>
        <v>164</v>
      </c>
      <c r="AD9" s="18" t="s">
        <v>664</v>
      </c>
      <c r="AE9" s="18" t="s">
        <v>675</v>
      </c>
    </row>
    <row r="10" spans="1:111" s="18" customFormat="1" ht="14.45" customHeight="1" x14ac:dyDescent="0.2">
      <c r="A10" s="13" t="s">
        <v>191</v>
      </c>
      <c r="B10" s="18" t="s">
        <v>192</v>
      </c>
      <c r="C10" s="18" t="s">
        <v>193</v>
      </c>
      <c r="D10" s="50" t="s">
        <v>194</v>
      </c>
      <c r="F10" s="18">
        <v>76513</v>
      </c>
      <c r="G10" s="18" t="s">
        <v>55</v>
      </c>
      <c r="H10" s="18">
        <v>8</v>
      </c>
      <c r="I10" s="18" t="s">
        <v>51</v>
      </c>
      <c r="K10" s="18" t="s">
        <v>161</v>
      </c>
      <c r="M10" s="18" t="s">
        <v>76</v>
      </c>
      <c r="N10" s="18">
        <v>142</v>
      </c>
      <c r="O10" s="18">
        <v>0</v>
      </c>
      <c r="P10" s="18">
        <v>142</v>
      </c>
      <c r="Q10" s="18" t="s">
        <v>48</v>
      </c>
      <c r="R10" s="23">
        <v>1452135</v>
      </c>
      <c r="T10" s="18" t="s">
        <v>83</v>
      </c>
      <c r="U10" s="18">
        <v>48027021700</v>
      </c>
      <c r="V10" s="18">
        <v>131</v>
      </c>
      <c r="W10" s="21">
        <v>17</v>
      </c>
      <c r="X10" s="21">
        <v>4</v>
      </c>
      <c r="Y10" s="21">
        <v>0</v>
      </c>
      <c r="Z10" s="21">
        <v>8</v>
      </c>
      <c r="AA10" s="21">
        <v>4</v>
      </c>
      <c r="AB10" s="21">
        <v>0</v>
      </c>
      <c r="AC10" s="18">
        <f t="shared" si="0"/>
        <v>164</v>
      </c>
      <c r="AD10" s="18" t="s">
        <v>664</v>
      </c>
      <c r="AE10" s="18" t="s">
        <v>664</v>
      </c>
    </row>
    <row r="11" spans="1:111" s="18" customFormat="1" ht="14.45" customHeight="1" x14ac:dyDescent="0.2">
      <c r="A11" s="13" t="s">
        <v>195</v>
      </c>
      <c r="B11" s="18" t="s">
        <v>196</v>
      </c>
      <c r="C11" s="18" t="s">
        <v>197</v>
      </c>
      <c r="D11" s="50" t="s">
        <v>198</v>
      </c>
      <c r="F11" s="18">
        <v>75839</v>
      </c>
      <c r="G11" s="18" t="s">
        <v>199</v>
      </c>
      <c r="H11" s="18">
        <v>4</v>
      </c>
      <c r="I11" s="18" t="s">
        <v>45</v>
      </c>
      <c r="K11" s="18" t="s">
        <v>161</v>
      </c>
      <c r="M11" s="18" t="s">
        <v>76</v>
      </c>
      <c r="N11" s="18">
        <v>52</v>
      </c>
      <c r="O11" s="18">
        <v>2</v>
      </c>
      <c r="P11" s="18">
        <v>54</v>
      </c>
      <c r="Q11" s="18" t="s">
        <v>48</v>
      </c>
      <c r="R11" s="23">
        <v>617000</v>
      </c>
      <c r="T11" s="18" t="s">
        <v>82</v>
      </c>
      <c r="U11" s="18">
        <v>48001951000</v>
      </c>
      <c r="V11" s="18">
        <v>124</v>
      </c>
      <c r="W11" s="21">
        <v>17</v>
      </c>
      <c r="X11" s="21">
        <v>8</v>
      </c>
      <c r="Y11" s="21">
        <v>0</v>
      </c>
      <c r="Z11" s="155">
        <v>8</v>
      </c>
      <c r="AA11" s="21">
        <v>0</v>
      </c>
      <c r="AB11" s="21">
        <v>7</v>
      </c>
      <c r="AC11" s="18">
        <f t="shared" si="0"/>
        <v>164</v>
      </c>
      <c r="AD11" s="18" t="s">
        <v>664</v>
      </c>
      <c r="AE11" s="18" t="s">
        <v>664</v>
      </c>
      <c r="AF11" s="21"/>
    </row>
    <row r="12" spans="1:111" s="18" customFormat="1" ht="14.45" customHeight="1" x14ac:dyDescent="0.2">
      <c r="A12" s="13" t="s">
        <v>200</v>
      </c>
      <c r="B12" s="18" t="s">
        <v>201</v>
      </c>
      <c r="C12" s="18" t="s">
        <v>202</v>
      </c>
      <c r="D12" s="50" t="s">
        <v>194</v>
      </c>
      <c r="F12" s="18">
        <v>76513</v>
      </c>
      <c r="G12" s="18" t="s">
        <v>55</v>
      </c>
      <c r="H12" s="18">
        <v>8</v>
      </c>
      <c r="I12" s="18" t="s">
        <v>51</v>
      </c>
      <c r="K12" s="18" t="s">
        <v>161</v>
      </c>
      <c r="M12" s="18" t="s">
        <v>76</v>
      </c>
      <c r="N12" s="18">
        <v>80</v>
      </c>
      <c r="O12" s="18">
        <v>0</v>
      </c>
      <c r="P12" s="18">
        <v>80</v>
      </c>
      <c r="Q12" s="18" t="s">
        <v>48</v>
      </c>
      <c r="R12" s="23">
        <v>822000</v>
      </c>
      <c r="T12" s="18" t="s">
        <v>83</v>
      </c>
      <c r="U12" s="18">
        <v>48027021500</v>
      </c>
      <c r="V12" s="18">
        <v>124</v>
      </c>
      <c r="W12" s="21">
        <v>17</v>
      </c>
      <c r="X12" s="21">
        <v>4</v>
      </c>
      <c r="Y12" s="21">
        <v>0</v>
      </c>
      <c r="Z12" s="21">
        <v>8</v>
      </c>
      <c r="AA12" s="21">
        <v>4</v>
      </c>
      <c r="AB12" s="21">
        <v>7</v>
      </c>
      <c r="AC12" s="18">
        <f t="shared" si="0"/>
        <v>164</v>
      </c>
      <c r="AD12" s="18" t="s">
        <v>664</v>
      </c>
      <c r="AE12" s="18" t="s">
        <v>664</v>
      </c>
    </row>
    <row r="13" spans="1:111" s="18" customFormat="1" ht="14.45" customHeight="1" x14ac:dyDescent="0.2">
      <c r="A13" s="13" t="s">
        <v>203</v>
      </c>
      <c r="B13" s="18" t="s">
        <v>204</v>
      </c>
      <c r="C13" s="18" t="s">
        <v>205</v>
      </c>
      <c r="D13" s="50" t="s">
        <v>206</v>
      </c>
      <c r="F13" s="18" t="s">
        <v>207</v>
      </c>
      <c r="G13" s="18" t="s">
        <v>208</v>
      </c>
      <c r="H13" s="18">
        <v>8</v>
      </c>
      <c r="I13" s="18" t="s">
        <v>45</v>
      </c>
      <c r="K13" s="18" t="s">
        <v>161</v>
      </c>
      <c r="M13" s="18" t="s">
        <v>76</v>
      </c>
      <c r="N13" s="18">
        <v>32</v>
      </c>
      <c r="O13" s="18">
        <v>0</v>
      </c>
      <c r="P13" s="18">
        <v>32</v>
      </c>
      <c r="Q13" s="18" t="s">
        <v>48</v>
      </c>
      <c r="R13" s="23">
        <v>352429</v>
      </c>
      <c r="T13" s="18" t="s">
        <v>83</v>
      </c>
      <c r="U13" s="18" t="s">
        <v>209</v>
      </c>
      <c r="V13" s="18">
        <v>124</v>
      </c>
      <c r="W13" s="21">
        <v>17</v>
      </c>
      <c r="X13" s="21">
        <v>4</v>
      </c>
      <c r="Y13" s="21">
        <v>0</v>
      </c>
      <c r="Z13" s="21">
        <v>8</v>
      </c>
      <c r="AA13" s="21">
        <v>4</v>
      </c>
      <c r="AB13" s="21">
        <v>7</v>
      </c>
      <c r="AC13" s="18">
        <f t="shared" si="0"/>
        <v>164</v>
      </c>
      <c r="AD13" s="18" t="s">
        <v>664</v>
      </c>
      <c r="AE13" s="18" t="s">
        <v>664</v>
      </c>
    </row>
    <row r="14" spans="1:111" s="18" customFormat="1" ht="14.45" customHeight="1" x14ac:dyDescent="0.2">
      <c r="A14" s="13" t="s">
        <v>210</v>
      </c>
      <c r="B14" s="18" t="s">
        <v>211</v>
      </c>
      <c r="C14" s="18" t="s">
        <v>212</v>
      </c>
      <c r="D14" s="50" t="s">
        <v>109</v>
      </c>
      <c r="F14" s="18">
        <v>78119</v>
      </c>
      <c r="G14" s="18" t="s">
        <v>110</v>
      </c>
      <c r="H14" s="18">
        <v>9</v>
      </c>
      <c r="I14" s="18" t="s">
        <v>45</v>
      </c>
      <c r="K14" s="18" t="s">
        <v>161</v>
      </c>
      <c r="M14" s="18" t="s">
        <v>76</v>
      </c>
      <c r="N14" s="18">
        <v>46</v>
      </c>
      <c r="O14" s="18">
        <v>2</v>
      </c>
      <c r="P14" s="18">
        <v>48</v>
      </c>
      <c r="Q14" s="18" t="s">
        <v>48</v>
      </c>
      <c r="R14" s="23">
        <v>545000</v>
      </c>
      <c r="T14" s="18" t="s">
        <v>111</v>
      </c>
      <c r="U14" s="18">
        <v>48255970300</v>
      </c>
      <c r="V14" s="18">
        <v>124</v>
      </c>
      <c r="W14" s="21">
        <v>17</v>
      </c>
      <c r="X14" s="21">
        <v>4</v>
      </c>
      <c r="Y14" s="21">
        <v>0</v>
      </c>
      <c r="Z14" s="21">
        <v>8</v>
      </c>
      <c r="AA14" s="21">
        <v>4</v>
      </c>
      <c r="AB14" s="21">
        <v>7</v>
      </c>
      <c r="AC14" s="18">
        <f t="shared" si="0"/>
        <v>164</v>
      </c>
      <c r="AD14" s="18" t="s">
        <v>664</v>
      </c>
      <c r="AE14" s="18" t="s">
        <v>664</v>
      </c>
    </row>
    <row r="15" spans="1:111" s="18" customFormat="1" ht="14.45" customHeight="1" x14ac:dyDescent="0.2">
      <c r="A15" s="13" t="s">
        <v>213</v>
      </c>
      <c r="B15" s="18" t="s">
        <v>214</v>
      </c>
      <c r="C15" s="18" t="s">
        <v>215</v>
      </c>
      <c r="D15" s="50" t="s">
        <v>216</v>
      </c>
      <c r="F15" s="18">
        <v>75976</v>
      </c>
      <c r="G15" s="18" t="s">
        <v>217</v>
      </c>
      <c r="H15" s="18">
        <v>4</v>
      </c>
      <c r="I15" s="18" t="s">
        <v>45</v>
      </c>
      <c r="K15" s="18" t="s">
        <v>161</v>
      </c>
      <c r="M15" s="18" t="s">
        <v>76</v>
      </c>
      <c r="N15" s="18">
        <v>53</v>
      </c>
      <c r="O15" s="18">
        <v>1</v>
      </c>
      <c r="P15" s="18">
        <v>54</v>
      </c>
      <c r="Q15" s="18" t="s">
        <v>48</v>
      </c>
      <c r="R15" s="23">
        <v>646500</v>
      </c>
      <c r="T15" s="18" t="s">
        <v>82</v>
      </c>
      <c r="U15" s="18">
        <v>48073951100</v>
      </c>
      <c r="V15" s="18">
        <v>124</v>
      </c>
      <c r="W15" s="21">
        <v>17</v>
      </c>
      <c r="X15" s="21">
        <v>8</v>
      </c>
      <c r="Y15" s="21">
        <v>0</v>
      </c>
      <c r="Z15" s="21">
        <v>8</v>
      </c>
      <c r="AA15" s="21">
        <v>0</v>
      </c>
      <c r="AB15" s="21">
        <v>7</v>
      </c>
      <c r="AC15" s="18">
        <f t="shared" si="0"/>
        <v>164</v>
      </c>
      <c r="AD15" s="18" t="s">
        <v>664</v>
      </c>
      <c r="AE15" s="18" t="s">
        <v>664</v>
      </c>
      <c r="AF15" s="21"/>
    </row>
    <row r="16" spans="1:111" s="18" customFormat="1" ht="14.45" customHeight="1" x14ac:dyDescent="0.2">
      <c r="A16" s="13" t="s">
        <v>218</v>
      </c>
      <c r="B16" s="18" t="s">
        <v>219</v>
      </c>
      <c r="C16" s="18" t="s">
        <v>112</v>
      </c>
      <c r="D16" s="50" t="s">
        <v>113</v>
      </c>
      <c r="F16" s="18">
        <v>78596</v>
      </c>
      <c r="G16" s="18" t="s">
        <v>73</v>
      </c>
      <c r="H16" s="18">
        <v>11</v>
      </c>
      <c r="I16" s="18" t="s">
        <v>51</v>
      </c>
      <c r="J16" s="18" t="s">
        <v>161</v>
      </c>
      <c r="L16" s="18" t="s">
        <v>161</v>
      </c>
      <c r="M16" s="18" t="s">
        <v>77</v>
      </c>
      <c r="N16" s="18">
        <v>44</v>
      </c>
      <c r="O16" s="18">
        <v>6</v>
      </c>
      <c r="P16" s="18">
        <v>50</v>
      </c>
      <c r="Q16" s="18" t="s">
        <v>48</v>
      </c>
      <c r="R16" s="23">
        <v>1210000</v>
      </c>
      <c r="T16" s="18" t="s">
        <v>84</v>
      </c>
      <c r="U16" s="18">
        <v>48215022701</v>
      </c>
      <c r="V16" s="18">
        <v>124</v>
      </c>
      <c r="W16" s="21">
        <v>17</v>
      </c>
      <c r="X16" s="21">
        <v>4</v>
      </c>
      <c r="Y16" s="21">
        <v>8</v>
      </c>
      <c r="Z16" s="21">
        <v>0</v>
      </c>
      <c r="AA16" s="21">
        <v>4</v>
      </c>
      <c r="AB16" s="21">
        <v>7</v>
      </c>
      <c r="AC16" s="18">
        <f>SUM(V16:AB16)</f>
        <v>164</v>
      </c>
      <c r="AD16" s="18" t="s">
        <v>664</v>
      </c>
      <c r="AF16" s="21"/>
    </row>
    <row r="17" spans="1:32" s="18" customFormat="1" ht="14.45" customHeight="1" x14ac:dyDescent="0.2">
      <c r="A17" s="13" t="s">
        <v>225</v>
      </c>
      <c r="B17" s="18" t="s">
        <v>226</v>
      </c>
      <c r="C17" s="18" t="s">
        <v>227</v>
      </c>
      <c r="D17" s="50" t="s">
        <v>228</v>
      </c>
      <c r="F17" s="18">
        <v>75604</v>
      </c>
      <c r="G17" s="18" t="s">
        <v>229</v>
      </c>
      <c r="H17" s="18">
        <v>4</v>
      </c>
      <c r="I17" s="18" t="s">
        <v>51</v>
      </c>
      <c r="J17" s="18" t="s">
        <v>161</v>
      </c>
      <c r="L17" s="18" t="s">
        <v>161</v>
      </c>
      <c r="M17" s="18" t="s">
        <v>76</v>
      </c>
      <c r="N17" s="18">
        <v>120</v>
      </c>
      <c r="O17" s="18">
        <v>0</v>
      </c>
      <c r="P17" s="18">
        <v>120</v>
      </c>
      <c r="Q17" s="18" t="s">
        <v>48</v>
      </c>
      <c r="R17" s="23">
        <v>1409488</v>
      </c>
      <c r="T17" s="18" t="s">
        <v>95</v>
      </c>
      <c r="U17" s="18">
        <v>48183000700</v>
      </c>
      <c r="V17" s="18">
        <v>131</v>
      </c>
      <c r="W17" s="21">
        <v>17</v>
      </c>
      <c r="X17" s="21">
        <v>4</v>
      </c>
      <c r="Y17" s="21">
        <v>8</v>
      </c>
      <c r="Z17" s="21">
        <v>0</v>
      </c>
      <c r="AA17" s="21">
        <v>4</v>
      </c>
      <c r="AB17" s="21">
        <v>0</v>
      </c>
      <c r="AC17" s="18">
        <f t="shared" si="0"/>
        <v>164</v>
      </c>
      <c r="AD17" s="18" t="s">
        <v>664</v>
      </c>
      <c r="AE17" s="18" t="s">
        <v>675</v>
      </c>
    </row>
    <row r="18" spans="1:32" s="18" customFormat="1" ht="14.45" customHeight="1" x14ac:dyDescent="0.2">
      <c r="A18" s="13" t="s">
        <v>230</v>
      </c>
      <c r="B18" s="18" t="s">
        <v>231</v>
      </c>
      <c r="C18" s="18" t="s">
        <v>232</v>
      </c>
      <c r="D18" s="50" t="s">
        <v>52</v>
      </c>
      <c r="F18" s="18">
        <v>77009</v>
      </c>
      <c r="G18" s="18" t="s">
        <v>53</v>
      </c>
      <c r="H18" s="18">
        <v>6</v>
      </c>
      <c r="I18" s="18" t="s">
        <v>51</v>
      </c>
      <c r="J18" s="18" t="s">
        <v>161</v>
      </c>
      <c r="M18" s="18" t="s">
        <v>76</v>
      </c>
      <c r="N18" s="18">
        <v>63</v>
      </c>
      <c r="O18" s="18">
        <v>1</v>
      </c>
      <c r="P18" s="18">
        <v>64</v>
      </c>
      <c r="Q18" s="18" t="s">
        <v>46</v>
      </c>
      <c r="R18" s="23">
        <v>871608</v>
      </c>
      <c r="T18" s="18" t="s">
        <v>81</v>
      </c>
      <c r="U18" s="18">
        <v>48201210600</v>
      </c>
      <c r="V18" s="18">
        <v>130</v>
      </c>
      <c r="W18" s="21">
        <v>17</v>
      </c>
      <c r="X18" s="21">
        <v>4</v>
      </c>
      <c r="Y18" s="21">
        <v>0</v>
      </c>
      <c r="Z18" s="21">
        <v>8</v>
      </c>
      <c r="AA18" s="21">
        <v>4</v>
      </c>
      <c r="AB18" s="21">
        <v>0</v>
      </c>
      <c r="AC18" s="18">
        <f t="shared" si="0"/>
        <v>163</v>
      </c>
      <c r="AD18" s="18" t="s">
        <v>664</v>
      </c>
      <c r="AE18" s="18" t="s">
        <v>664</v>
      </c>
    </row>
    <row r="19" spans="1:32" s="18" customFormat="1" ht="14.45" customHeight="1" x14ac:dyDescent="0.2">
      <c r="A19" s="13" t="s">
        <v>233</v>
      </c>
      <c r="B19" s="18" t="s">
        <v>234</v>
      </c>
      <c r="C19" s="18" t="s">
        <v>235</v>
      </c>
      <c r="D19" s="50" t="s">
        <v>52</v>
      </c>
      <c r="F19" s="18">
        <v>77024</v>
      </c>
      <c r="G19" s="18" t="s">
        <v>53</v>
      </c>
      <c r="H19" s="18">
        <v>6</v>
      </c>
      <c r="I19" s="18" t="s">
        <v>51</v>
      </c>
      <c r="J19" s="18" t="s">
        <v>161</v>
      </c>
      <c r="M19" s="18" t="s">
        <v>75</v>
      </c>
      <c r="N19" s="18">
        <v>150</v>
      </c>
      <c r="O19" s="18">
        <v>0</v>
      </c>
      <c r="P19" s="18">
        <v>150</v>
      </c>
      <c r="Q19" s="18" t="s">
        <v>48</v>
      </c>
      <c r="R19" s="23">
        <v>2000000</v>
      </c>
      <c r="T19" s="18" t="s">
        <v>108</v>
      </c>
      <c r="U19" s="18">
        <v>48201510900</v>
      </c>
      <c r="V19" s="18">
        <v>130</v>
      </c>
      <c r="W19" s="21">
        <v>17</v>
      </c>
      <c r="X19" s="21">
        <v>4</v>
      </c>
      <c r="Y19" s="21">
        <v>8</v>
      </c>
      <c r="Z19" s="21">
        <v>0</v>
      </c>
      <c r="AA19" s="21">
        <v>4</v>
      </c>
      <c r="AB19" s="21">
        <v>0</v>
      </c>
      <c r="AC19" s="18">
        <f t="shared" si="0"/>
        <v>163</v>
      </c>
      <c r="AD19" s="18" t="s">
        <v>664</v>
      </c>
      <c r="AE19" s="18" t="s">
        <v>664</v>
      </c>
      <c r="AF19" s="21"/>
    </row>
    <row r="20" spans="1:32" s="18" customFormat="1" ht="14.45" customHeight="1" x14ac:dyDescent="0.2">
      <c r="A20" s="13" t="s">
        <v>168</v>
      </c>
      <c r="B20" s="18" t="s">
        <v>169</v>
      </c>
      <c r="C20" s="18" t="s">
        <v>170</v>
      </c>
      <c r="D20" s="50" t="s">
        <v>171</v>
      </c>
      <c r="F20" s="18">
        <v>77493</v>
      </c>
      <c r="G20" s="18" t="s">
        <v>53</v>
      </c>
      <c r="H20" s="18">
        <v>6</v>
      </c>
      <c r="I20" s="18" t="s">
        <v>51</v>
      </c>
      <c r="K20" s="18" t="s">
        <v>161</v>
      </c>
      <c r="M20" s="18" t="s">
        <v>76</v>
      </c>
      <c r="N20" s="18">
        <v>48</v>
      </c>
      <c r="O20" s="18">
        <v>0</v>
      </c>
      <c r="P20" s="18">
        <v>48</v>
      </c>
      <c r="Q20" s="18" t="s">
        <v>48</v>
      </c>
      <c r="R20" s="23">
        <v>476081</v>
      </c>
      <c r="T20" s="18" t="s">
        <v>107</v>
      </c>
      <c r="U20" s="18">
        <v>48201542700</v>
      </c>
      <c r="V20" s="18">
        <v>130</v>
      </c>
      <c r="W20" s="21">
        <v>17</v>
      </c>
      <c r="X20" s="21">
        <v>8</v>
      </c>
      <c r="Y20" s="21">
        <v>8</v>
      </c>
      <c r="Z20" s="21">
        <v>0</v>
      </c>
      <c r="AA20" s="21">
        <v>0</v>
      </c>
      <c r="AB20" s="21">
        <v>0</v>
      </c>
      <c r="AC20" s="18">
        <f t="shared" si="0"/>
        <v>163</v>
      </c>
      <c r="AD20" s="18" t="s">
        <v>664</v>
      </c>
      <c r="AE20" s="18" t="s">
        <v>664</v>
      </c>
    </row>
    <row r="21" spans="1:32" s="18" customFormat="1" ht="14.45" customHeight="1" x14ac:dyDescent="0.2">
      <c r="A21" s="13" t="s">
        <v>163</v>
      </c>
      <c r="B21" s="18" t="s">
        <v>164</v>
      </c>
      <c r="C21" s="18" t="s">
        <v>165</v>
      </c>
      <c r="D21" s="50" t="s">
        <v>166</v>
      </c>
      <c r="F21" s="18">
        <v>79512</v>
      </c>
      <c r="G21" s="18" t="s">
        <v>167</v>
      </c>
      <c r="H21" s="18">
        <v>2</v>
      </c>
      <c r="I21" s="18" t="s">
        <v>45</v>
      </c>
      <c r="K21" s="18" t="s">
        <v>161</v>
      </c>
      <c r="M21" s="18" t="s">
        <v>76</v>
      </c>
      <c r="N21" s="18">
        <v>31</v>
      </c>
      <c r="O21" s="18">
        <v>1</v>
      </c>
      <c r="P21" s="18">
        <v>32</v>
      </c>
      <c r="Q21" s="18" t="s">
        <v>48</v>
      </c>
      <c r="R21" s="23">
        <v>312529</v>
      </c>
      <c r="T21" s="18" t="s">
        <v>162</v>
      </c>
      <c r="U21" s="18">
        <v>48335950200</v>
      </c>
      <c r="V21" s="18">
        <v>130</v>
      </c>
      <c r="W21" s="21">
        <v>17</v>
      </c>
      <c r="X21" s="21">
        <v>8</v>
      </c>
      <c r="Y21" s="21">
        <v>0</v>
      </c>
      <c r="Z21" s="21">
        <v>8</v>
      </c>
      <c r="AA21" s="21">
        <v>0</v>
      </c>
      <c r="AB21" s="21">
        <v>0</v>
      </c>
      <c r="AC21" s="18">
        <f t="shared" si="0"/>
        <v>163</v>
      </c>
      <c r="AD21" s="18" t="s">
        <v>664</v>
      </c>
      <c r="AE21" s="18" t="s">
        <v>664</v>
      </c>
    </row>
    <row r="22" spans="1:32" s="18" customFormat="1" ht="14.45" customHeight="1" x14ac:dyDescent="0.2">
      <c r="A22" s="13" t="s">
        <v>156</v>
      </c>
      <c r="B22" s="18" t="s">
        <v>157</v>
      </c>
      <c r="C22" s="18" t="s">
        <v>158</v>
      </c>
      <c r="D22" s="50" t="s">
        <v>159</v>
      </c>
      <c r="F22" s="18">
        <v>76932</v>
      </c>
      <c r="G22" s="18" t="s">
        <v>160</v>
      </c>
      <c r="H22" s="18">
        <v>12</v>
      </c>
      <c r="I22" s="18" t="s">
        <v>45</v>
      </c>
      <c r="K22" s="18" t="s">
        <v>161</v>
      </c>
      <c r="M22" s="18" t="s">
        <v>76</v>
      </c>
      <c r="N22" s="18">
        <v>19</v>
      </c>
      <c r="O22" s="18">
        <v>1</v>
      </c>
      <c r="P22" s="18">
        <v>20</v>
      </c>
      <c r="Q22" s="18" t="s">
        <v>46</v>
      </c>
      <c r="R22" s="23">
        <v>211840.94</v>
      </c>
      <c r="T22" s="18" t="s">
        <v>162</v>
      </c>
      <c r="U22" s="18">
        <v>48383950100</v>
      </c>
      <c r="V22" s="18">
        <v>130</v>
      </c>
      <c r="W22" s="21">
        <v>17</v>
      </c>
      <c r="X22" s="21">
        <v>8</v>
      </c>
      <c r="Y22" s="21">
        <v>0</v>
      </c>
      <c r="Z22" s="21">
        <v>8</v>
      </c>
      <c r="AA22" s="21">
        <v>0</v>
      </c>
      <c r="AB22" s="21">
        <v>0</v>
      </c>
      <c r="AC22" s="18">
        <f t="shared" si="0"/>
        <v>163</v>
      </c>
      <c r="AD22" s="18" t="s">
        <v>664</v>
      </c>
      <c r="AE22" s="18" t="s">
        <v>664</v>
      </c>
    </row>
    <row r="23" spans="1:32" s="18" customFormat="1" ht="14.45" customHeight="1" x14ac:dyDescent="0.2">
      <c r="A23" s="13" t="s">
        <v>239</v>
      </c>
      <c r="B23" s="18" t="s">
        <v>240</v>
      </c>
      <c r="C23" s="18" t="s">
        <v>241</v>
      </c>
      <c r="D23" s="50" t="s">
        <v>242</v>
      </c>
      <c r="F23" s="18">
        <v>76059</v>
      </c>
      <c r="G23" s="18" t="s">
        <v>243</v>
      </c>
      <c r="H23" s="18">
        <v>3</v>
      </c>
      <c r="I23" s="18" t="s">
        <v>45</v>
      </c>
      <c r="K23" s="18" t="s">
        <v>161</v>
      </c>
      <c r="M23" s="18" t="s">
        <v>76</v>
      </c>
      <c r="N23" s="18">
        <v>36</v>
      </c>
      <c r="O23" s="18">
        <v>0</v>
      </c>
      <c r="P23" s="18">
        <v>36</v>
      </c>
      <c r="Q23" s="18" t="s">
        <v>46</v>
      </c>
      <c r="R23" s="23">
        <v>392000</v>
      </c>
      <c r="T23" s="18" t="s">
        <v>85</v>
      </c>
      <c r="U23" s="18">
        <v>48251130304</v>
      </c>
      <c r="V23" s="18">
        <v>129</v>
      </c>
      <c r="W23" s="21">
        <v>17</v>
      </c>
      <c r="X23" s="21">
        <v>4</v>
      </c>
      <c r="Y23" s="21">
        <v>0</v>
      </c>
      <c r="Z23" s="21">
        <v>8</v>
      </c>
      <c r="AA23" s="21">
        <v>4</v>
      </c>
      <c r="AB23" s="21">
        <v>0</v>
      </c>
      <c r="AC23" s="18">
        <f>SUM(V23:AB23)</f>
        <v>162</v>
      </c>
      <c r="AD23" s="18" t="s">
        <v>664</v>
      </c>
    </row>
    <row r="24" spans="1:32" s="18" customFormat="1" ht="14.45" customHeight="1" x14ac:dyDescent="0.2">
      <c r="A24" s="13" t="s">
        <v>172</v>
      </c>
      <c r="B24" s="18" t="s">
        <v>173</v>
      </c>
      <c r="C24" s="18" t="s">
        <v>174</v>
      </c>
      <c r="D24" s="50" t="s">
        <v>175</v>
      </c>
      <c r="F24" s="18">
        <v>77465</v>
      </c>
      <c r="G24" s="18" t="s">
        <v>176</v>
      </c>
      <c r="H24" s="18">
        <v>6</v>
      </c>
      <c r="I24" s="18" t="s">
        <v>45</v>
      </c>
      <c r="K24" s="18" t="s">
        <v>161</v>
      </c>
      <c r="M24" s="18" t="s">
        <v>76</v>
      </c>
      <c r="N24" s="18">
        <v>56</v>
      </c>
      <c r="O24" s="18">
        <v>0</v>
      </c>
      <c r="P24" s="18">
        <v>56</v>
      </c>
      <c r="Q24" s="18" t="s">
        <v>48</v>
      </c>
      <c r="R24" s="23">
        <v>517641</v>
      </c>
      <c r="T24" s="18" t="s">
        <v>107</v>
      </c>
      <c r="U24" s="18">
        <v>48321730600</v>
      </c>
      <c r="V24" s="18">
        <v>122</v>
      </c>
      <c r="W24" s="21">
        <v>17</v>
      </c>
      <c r="X24" s="21">
        <v>8</v>
      </c>
      <c r="Y24" s="21">
        <v>0</v>
      </c>
      <c r="Z24" s="21">
        <v>8</v>
      </c>
      <c r="AA24" s="21">
        <v>0</v>
      </c>
      <c r="AB24" s="21">
        <v>7</v>
      </c>
      <c r="AC24" s="18">
        <f t="shared" si="0"/>
        <v>162</v>
      </c>
      <c r="AD24" s="18" t="s">
        <v>664</v>
      </c>
      <c r="AE24" s="18" t="s">
        <v>664</v>
      </c>
      <c r="AF24" s="21"/>
    </row>
    <row r="25" spans="1:32" s="18" customFormat="1" ht="14.45" customHeight="1" x14ac:dyDescent="0.2">
      <c r="A25" s="13" t="s">
        <v>236</v>
      </c>
      <c r="B25" s="18" t="s">
        <v>237</v>
      </c>
      <c r="C25" s="18" t="s">
        <v>238</v>
      </c>
      <c r="D25" s="50" t="s">
        <v>52</v>
      </c>
      <c r="F25" s="18">
        <v>77099</v>
      </c>
      <c r="G25" s="18" t="s">
        <v>53</v>
      </c>
      <c r="H25" s="18">
        <v>6</v>
      </c>
      <c r="I25" s="18" t="s">
        <v>51</v>
      </c>
      <c r="J25" s="18" t="s">
        <v>161</v>
      </c>
      <c r="M25" s="18" t="s">
        <v>76</v>
      </c>
      <c r="N25" s="18">
        <v>61</v>
      </c>
      <c r="O25" s="18">
        <v>1</v>
      </c>
      <c r="P25" s="18">
        <v>62</v>
      </c>
      <c r="Q25" s="18" t="s">
        <v>46</v>
      </c>
      <c r="R25" s="23">
        <v>660000</v>
      </c>
      <c r="T25" s="18" t="s">
        <v>81</v>
      </c>
      <c r="U25" s="18">
        <v>48201453403</v>
      </c>
      <c r="V25" s="18">
        <v>124</v>
      </c>
      <c r="W25" s="21">
        <v>17</v>
      </c>
      <c r="X25" s="21">
        <v>8</v>
      </c>
      <c r="Y25" s="21">
        <v>0</v>
      </c>
      <c r="Z25" s="21">
        <v>8</v>
      </c>
      <c r="AA25" s="21">
        <v>0</v>
      </c>
      <c r="AB25" s="21">
        <v>5</v>
      </c>
      <c r="AC25" s="18">
        <f t="shared" si="0"/>
        <v>162</v>
      </c>
      <c r="AD25" s="18" t="s">
        <v>664</v>
      </c>
    </row>
    <row r="26" spans="1:32" s="18" customFormat="1" ht="14.45" customHeight="1" x14ac:dyDescent="0.2">
      <c r="A26" s="13" t="s">
        <v>244</v>
      </c>
      <c r="B26" s="18" t="s">
        <v>245</v>
      </c>
      <c r="C26" s="18" t="s">
        <v>246</v>
      </c>
      <c r="D26" s="50" t="s">
        <v>247</v>
      </c>
      <c r="F26" s="18" t="s">
        <v>248</v>
      </c>
      <c r="G26" s="18" t="s">
        <v>110</v>
      </c>
      <c r="H26" s="18">
        <v>9</v>
      </c>
      <c r="I26" s="18" t="s">
        <v>45</v>
      </c>
      <c r="J26" s="18" t="s">
        <v>161</v>
      </c>
      <c r="L26" s="18" t="s">
        <v>161</v>
      </c>
      <c r="M26" s="18" t="s">
        <v>77</v>
      </c>
      <c r="N26" s="18">
        <v>72</v>
      </c>
      <c r="O26" s="18">
        <v>8</v>
      </c>
      <c r="P26" s="18">
        <v>80</v>
      </c>
      <c r="Q26" s="18" t="s">
        <v>48</v>
      </c>
      <c r="R26" s="23">
        <v>900000</v>
      </c>
      <c r="T26" s="18" t="s">
        <v>249</v>
      </c>
      <c r="U26" s="18" t="s">
        <v>250</v>
      </c>
      <c r="V26" s="18">
        <v>123</v>
      </c>
      <c r="W26" s="21">
        <v>17</v>
      </c>
      <c r="X26" s="21">
        <v>4</v>
      </c>
      <c r="Y26" s="21">
        <v>0</v>
      </c>
      <c r="Z26" s="21">
        <v>8</v>
      </c>
      <c r="AA26" s="21">
        <v>4</v>
      </c>
      <c r="AB26" s="21">
        <v>5</v>
      </c>
      <c r="AC26" s="18">
        <f t="shared" si="0"/>
        <v>161</v>
      </c>
      <c r="AD26" s="18" t="s">
        <v>671</v>
      </c>
      <c r="AE26" s="18" t="s">
        <v>671</v>
      </c>
    </row>
    <row r="27" spans="1:32" s="18" customFormat="1" ht="14.45" customHeight="1" x14ac:dyDescent="0.2">
      <c r="A27" s="18" t="s">
        <v>251</v>
      </c>
      <c r="B27" s="18" t="s">
        <v>252</v>
      </c>
      <c r="C27" s="18" t="s">
        <v>253</v>
      </c>
      <c r="D27" s="50" t="s">
        <v>254</v>
      </c>
      <c r="F27" s="18">
        <v>79322</v>
      </c>
      <c r="G27" s="18" t="s">
        <v>255</v>
      </c>
      <c r="H27" s="18">
        <v>1</v>
      </c>
      <c r="I27" s="18" t="s">
        <v>45</v>
      </c>
      <c r="K27" s="18" t="s">
        <v>161</v>
      </c>
      <c r="M27" s="18" t="s">
        <v>76</v>
      </c>
      <c r="N27" s="18">
        <v>24</v>
      </c>
      <c r="O27" s="18">
        <v>0</v>
      </c>
      <c r="P27" s="18">
        <v>24</v>
      </c>
      <c r="Q27" s="18" t="s">
        <v>46</v>
      </c>
      <c r="R27" s="23">
        <v>265000</v>
      </c>
      <c r="T27" s="18" t="s">
        <v>85</v>
      </c>
      <c r="U27" s="18">
        <v>48107950100</v>
      </c>
      <c r="V27" s="18">
        <v>123</v>
      </c>
      <c r="W27" s="21">
        <v>17</v>
      </c>
      <c r="X27" s="21">
        <v>4</v>
      </c>
      <c r="Y27" s="21">
        <v>0</v>
      </c>
      <c r="Z27" s="21">
        <v>8</v>
      </c>
      <c r="AA27" s="21">
        <v>4</v>
      </c>
      <c r="AB27" s="21">
        <v>3</v>
      </c>
      <c r="AC27" s="18">
        <f t="shared" si="0"/>
        <v>159</v>
      </c>
      <c r="AD27" s="18" t="s">
        <v>671</v>
      </c>
      <c r="AE27" s="18" t="s">
        <v>671</v>
      </c>
    </row>
    <row r="28" spans="1:32" s="18" customFormat="1" ht="14.45" customHeight="1" x14ac:dyDescent="0.2">
      <c r="A28" s="13" t="s">
        <v>220</v>
      </c>
      <c r="B28" s="18" t="s">
        <v>221</v>
      </c>
      <c r="C28" s="18" t="s">
        <v>222</v>
      </c>
      <c r="D28" s="50" t="s">
        <v>223</v>
      </c>
      <c r="F28" s="18">
        <v>79763</v>
      </c>
      <c r="G28" s="18" t="s">
        <v>224</v>
      </c>
      <c r="H28" s="18">
        <v>12</v>
      </c>
      <c r="I28" s="18" t="s">
        <v>51</v>
      </c>
      <c r="J28" s="18" t="s">
        <v>161</v>
      </c>
      <c r="M28" s="18" t="s">
        <v>77</v>
      </c>
      <c r="N28" s="18">
        <v>80</v>
      </c>
      <c r="O28" s="18">
        <v>0</v>
      </c>
      <c r="P28" s="18">
        <v>80</v>
      </c>
      <c r="Q28" s="18" t="s">
        <v>48</v>
      </c>
      <c r="R28" s="23">
        <v>1626015.3299999998</v>
      </c>
      <c r="T28" s="18" t="s">
        <v>141</v>
      </c>
      <c r="U28" s="18">
        <v>48135001100</v>
      </c>
      <c r="V28" s="18">
        <v>131</v>
      </c>
      <c r="W28" s="21">
        <v>17</v>
      </c>
      <c r="X28" s="21">
        <v>4</v>
      </c>
      <c r="Y28" s="21">
        <v>8</v>
      </c>
      <c r="Z28" s="21">
        <v>0</v>
      </c>
      <c r="AA28" s="21">
        <v>4</v>
      </c>
      <c r="AB28" s="21">
        <v>0</v>
      </c>
      <c r="AC28" s="18">
        <v>159</v>
      </c>
      <c r="AD28" s="18" t="s">
        <v>671</v>
      </c>
      <c r="AE28" s="18" t="s">
        <v>671</v>
      </c>
      <c r="AF28" s="137"/>
    </row>
    <row r="29" spans="1:32" s="64" customFormat="1" ht="14.45" customHeight="1" x14ac:dyDescent="0.2">
      <c r="A29" s="63" t="s">
        <v>185</v>
      </c>
      <c r="B29" s="64" t="s">
        <v>186</v>
      </c>
      <c r="C29" s="64" t="s">
        <v>187</v>
      </c>
      <c r="D29" s="64" t="s">
        <v>65</v>
      </c>
      <c r="F29" s="64">
        <v>78702</v>
      </c>
      <c r="G29" s="64" t="s">
        <v>64</v>
      </c>
      <c r="H29" s="64">
        <v>7</v>
      </c>
      <c r="I29" s="64" t="s">
        <v>51</v>
      </c>
      <c r="J29" s="64" t="s">
        <v>161</v>
      </c>
      <c r="L29" s="64" t="s">
        <v>161</v>
      </c>
      <c r="M29" s="64" t="s">
        <v>76</v>
      </c>
      <c r="N29" s="64">
        <v>174</v>
      </c>
      <c r="O29" s="64">
        <v>10</v>
      </c>
      <c r="P29" s="64">
        <v>184</v>
      </c>
      <c r="Q29" s="64" t="s">
        <v>48</v>
      </c>
      <c r="R29" s="65">
        <v>0</v>
      </c>
      <c r="T29" s="64" t="s">
        <v>114</v>
      </c>
      <c r="U29" s="64">
        <v>48453000804</v>
      </c>
      <c r="V29" s="64">
        <v>124</v>
      </c>
      <c r="W29" s="149"/>
      <c r="X29" s="149"/>
      <c r="Y29" s="149"/>
      <c r="Z29" s="149"/>
      <c r="AA29" s="149"/>
      <c r="AB29" s="149"/>
      <c r="AD29" s="64" t="s">
        <v>671</v>
      </c>
      <c r="AE29" s="64" t="s">
        <v>671</v>
      </c>
      <c r="AF29" s="64" t="s">
        <v>672</v>
      </c>
    </row>
    <row r="30" spans="1:32" s="64" customFormat="1" ht="14.45" customHeight="1" x14ac:dyDescent="0.2">
      <c r="A30" s="63" t="s">
        <v>177</v>
      </c>
      <c r="B30" s="64" t="s">
        <v>178</v>
      </c>
      <c r="C30" s="64" t="s">
        <v>179</v>
      </c>
      <c r="D30" s="64" t="s">
        <v>180</v>
      </c>
      <c r="F30" s="64">
        <v>77418</v>
      </c>
      <c r="G30" s="64" t="s">
        <v>65</v>
      </c>
      <c r="H30" s="64">
        <v>6</v>
      </c>
      <c r="I30" s="64" t="s">
        <v>45</v>
      </c>
      <c r="K30" s="64" t="s">
        <v>161</v>
      </c>
      <c r="M30" s="64" t="s">
        <v>76</v>
      </c>
      <c r="N30" s="64">
        <v>40</v>
      </c>
      <c r="O30" s="64">
        <v>0</v>
      </c>
      <c r="P30" s="64">
        <v>40</v>
      </c>
      <c r="Q30" s="64" t="s">
        <v>48</v>
      </c>
      <c r="R30" s="65">
        <v>0</v>
      </c>
      <c r="T30" s="64" t="s">
        <v>107</v>
      </c>
      <c r="U30" s="64">
        <v>48015760502</v>
      </c>
      <c r="V30" s="64">
        <v>129</v>
      </c>
      <c r="W30" s="149"/>
      <c r="X30" s="149"/>
      <c r="Y30" s="149"/>
      <c r="Z30" s="149"/>
      <c r="AA30" s="149"/>
      <c r="AB30" s="149"/>
      <c r="AD30" s="64" t="s">
        <v>671</v>
      </c>
      <c r="AE30" s="64" t="s">
        <v>671</v>
      </c>
      <c r="AF30" s="149" t="s">
        <v>441</v>
      </c>
    </row>
    <row r="31" spans="1:32" s="54" customFormat="1" ht="14.45" customHeight="1" x14ac:dyDescent="0.25">
      <c r="A31" s="71" t="s">
        <v>106</v>
      </c>
      <c r="B31" s="72"/>
      <c r="C31" s="73">
        <v>14377867</v>
      </c>
      <c r="D31" s="74"/>
      <c r="E31" s="53"/>
      <c r="J31" s="55"/>
      <c r="M31" s="61"/>
      <c r="N31" s="275" t="s">
        <v>768</v>
      </c>
      <c r="O31" s="276"/>
      <c r="P31" s="276"/>
      <c r="Q31" s="276"/>
      <c r="R31" s="56">
        <f>SUM(R8:R30)</f>
        <v>18468107.269999996</v>
      </c>
      <c r="AF31" s="136"/>
    </row>
    <row r="32" spans="1:32" s="54" customFormat="1" ht="14.45" customHeight="1" x14ac:dyDescent="0.25">
      <c r="A32" s="75"/>
      <c r="B32" s="76" t="s">
        <v>17</v>
      </c>
      <c r="C32" s="77">
        <v>4135906</v>
      </c>
      <c r="D32" s="78"/>
      <c r="J32" s="55"/>
      <c r="Q32" s="57"/>
      <c r="R32" s="57"/>
      <c r="AF32" s="58"/>
    </row>
    <row r="33" spans="1:102" s="11" customFormat="1" ht="14.45" customHeight="1" x14ac:dyDescent="0.2">
      <c r="A33" s="13"/>
      <c r="B33" s="14"/>
      <c r="C33" s="14"/>
      <c r="D33" s="45"/>
      <c r="E33" s="14"/>
      <c r="F33" s="14"/>
      <c r="G33" s="14"/>
      <c r="H33" s="14"/>
      <c r="I33" s="14"/>
      <c r="J33" s="15"/>
      <c r="K33" s="15"/>
      <c r="L33" s="15"/>
      <c r="M33" s="14"/>
      <c r="N33" s="14"/>
      <c r="O33" s="14"/>
      <c r="P33" s="14"/>
      <c r="Q33" s="14"/>
      <c r="R33" s="23"/>
      <c r="S33" s="15"/>
      <c r="T33" s="14"/>
      <c r="U33" s="14"/>
      <c r="V33" s="14"/>
      <c r="W33" s="2"/>
      <c r="X33" s="2"/>
      <c r="Y33" s="2"/>
      <c r="Z33" s="2"/>
      <c r="AA33" s="2"/>
      <c r="AB33" s="2"/>
      <c r="AC33" s="14"/>
      <c r="AF33" s="18"/>
    </row>
    <row r="34" spans="1:102" s="160" customFormat="1" ht="14.45" customHeight="1" x14ac:dyDescent="0.25">
      <c r="A34" s="157" t="s">
        <v>19</v>
      </c>
      <c r="B34" s="153"/>
      <c r="C34" s="153"/>
      <c r="D34" s="54"/>
      <c r="E34" s="153"/>
      <c r="F34" s="153"/>
      <c r="G34" s="153"/>
      <c r="H34" s="153"/>
      <c r="I34" s="153"/>
      <c r="J34" s="153"/>
      <c r="K34" s="153"/>
      <c r="L34" s="153"/>
      <c r="M34" s="153"/>
      <c r="N34" s="153"/>
      <c r="O34" s="153"/>
      <c r="P34" s="153"/>
      <c r="Q34" s="153"/>
      <c r="R34" s="26"/>
      <c r="S34" s="158"/>
      <c r="T34" s="153"/>
      <c r="U34" s="153"/>
      <c r="V34" s="153"/>
      <c r="W34" s="159"/>
      <c r="X34" s="159"/>
      <c r="Y34" s="159"/>
      <c r="Z34" s="159"/>
      <c r="AA34" s="159"/>
      <c r="AC34" s="18"/>
      <c r="AF34" s="21"/>
    </row>
    <row r="35" spans="1:102" s="18" customFormat="1" ht="14.45" customHeight="1" x14ac:dyDescent="0.2">
      <c r="A35" s="13" t="s">
        <v>256</v>
      </c>
      <c r="B35" s="18" t="s">
        <v>257</v>
      </c>
      <c r="C35" s="18" t="s">
        <v>258</v>
      </c>
      <c r="D35" s="50" t="s">
        <v>259</v>
      </c>
      <c r="F35" s="18">
        <v>79065</v>
      </c>
      <c r="G35" s="18" t="s">
        <v>260</v>
      </c>
      <c r="H35" s="18">
        <v>1</v>
      </c>
      <c r="I35" s="18" t="s">
        <v>45</v>
      </c>
      <c r="M35" s="18" t="s">
        <v>75</v>
      </c>
      <c r="N35" s="18">
        <v>34</v>
      </c>
      <c r="O35" s="18">
        <v>2</v>
      </c>
      <c r="P35" s="18">
        <v>36</v>
      </c>
      <c r="Q35" s="18" t="s">
        <v>46</v>
      </c>
      <c r="R35" s="27">
        <v>732863</v>
      </c>
      <c r="T35" s="18" t="s">
        <v>93</v>
      </c>
      <c r="U35" s="18">
        <v>48179950400</v>
      </c>
      <c r="V35" s="18">
        <v>133</v>
      </c>
      <c r="W35" s="21">
        <v>17</v>
      </c>
      <c r="X35" s="21">
        <v>4</v>
      </c>
      <c r="Y35" s="21">
        <v>0</v>
      </c>
      <c r="Z35" s="21">
        <v>8</v>
      </c>
      <c r="AA35" s="21">
        <v>4</v>
      </c>
      <c r="AB35" s="21">
        <v>0</v>
      </c>
      <c r="AC35" s="18">
        <v>166</v>
      </c>
      <c r="AD35" s="18" t="s">
        <v>664</v>
      </c>
      <c r="AE35" s="18" t="s">
        <v>675</v>
      </c>
    </row>
    <row r="36" spans="1:102" s="18" customFormat="1" ht="14.45" customHeight="1" x14ac:dyDescent="0.2">
      <c r="A36" s="13" t="s">
        <v>261</v>
      </c>
      <c r="B36" s="18" t="s">
        <v>262</v>
      </c>
      <c r="C36" s="18" t="s">
        <v>263</v>
      </c>
      <c r="D36" s="50" t="s">
        <v>264</v>
      </c>
      <c r="F36" s="18">
        <v>79015</v>
      </c>
      <c r="G36" s="18" t="s">
        <v>265</v>
      </c>
      <c r="H36" s="18">
        <v>1</v>
      </c>
      <c r="I36" s="18" t="s">
        <v>45</v>
      </c>
      <c r="M36" s="18" t="s">
        <v>75</v>
      </c>
      <c r="N36" s="18">
        <v>65</v>
      </c>
      <c r="O36" s="18">
        <v>7</v>
      </c>
      <c r="P36" s="18">
        <v>72</v>
      </c>
      <c r="Q36" s="18" t="s">
        <v>46</v>
      </c>
      <c r="R36" s="27">
        <v>1079569</v>
      </c>
      <c r="T36" s="18" t="s">
        <v>266</v>
      </c>
      <c r="U36" s="18">
        <v>48381021801</v>
      </c>
      <c r="V36" s="18">
        <v>133</v>
      </c>
      <c r="W36" s="21">
        <v>17</v>
      </c>
      <c r="X36" s="21">
        <v>4</v>
      </c>
      <c r="Y36" s="21">
        <v>8</v>
      </c>
      <c r="Z36" s="21">
        <v>0</v>
      </c>
      <c r="AA36" s="21">
        <v>4</v>
      </c>
      <c r="AB36" s="21">
        <v>0</v>
      </c>
      <c r="AC36" s="18">
        <v>166</v>
      </c>
      <c r="AD36" s="18" t="s">
        <v>664</v>
      </c>
    </row>
    <row r="37" spans="1:102" s="68" customFormat="1" ht="14.45" customHeight="1" x14ac:dyDescent="0.25">
      <c r="A37" s="5" t="s">
        <v>147</v>
      </c>
      <c r="B37" s="195"/>
      <c r="C37" s="59">
        <v>743276</v>
      </c>
      <c r="D37" s="161"/>
      <c r="E37" s="161"/>
      <c r="F37" s="161"/>
      <c r="G37" s="161"/>
      <c r="H37" s="161"/>
      <c r="I37" s="162"/>
      <c r="J37" s="161"/>
      <c r="K37" s="54"/>
      <c r="L37" s="161"/>
      <c r="M37" s="161"/>
      <c r="N37" s="161"/>
      <c r="O37" s="161"/>
      <c r="P37" s="161"/>
      <c r="Q37" s="5" t="s">
        <v>768</v>
      </c>
      <c r="R37" s="60">
        <f>SUM(R35:R36)</f>
        <v>1812432</v>
      </c>
      <c r="S37" s="163"/>
      <c r="T37" s="161"/>
      <c r="U37" s="161"/>
      <c r="V37" s="161"/>
      <c r="W37" s="161"/>
      <c r="X37" s="161"/>
      <c r="Y37" s="161"/>
      <c r="Z37" s="161"/>
      <c r="AA37" s="161"/>
      <c r="AC37" s="50"/>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row>
    <row r="38" spans="1:102" s="21" customFormat="1" ht="14.45" customHeight="1" collapsed="1" x14ac:dyDescent="0.25">
      <c r="A38" s="153"/>
      <c r="B38" s="153"/>
      <c r="C38" s="153"/>
      <c r="D38" s="54"/>
      <c r="E38" s="153"/>
      <c r="F38" s="153"/>
      <c r="G38" s="153"/>
      <c r="H38" s="153"/>
      <c r="I38" s="153"/>
      <c r="J38" s="153"/>
      <c r="K38" s="153"/>
      <c r="L38" s="153"/>
      <c r="M38" s="153"/>
      <c r="N38" s="153"/>
      <c r="O38" s="153"/>
      <c r="P38" s="153"/>
      <c r="Q38" s="153"/>
      <c r="R38" s="26"/>
      <c r="S38" s="158"/>
      <c r="T38" s="153"/>
      <c r="U38" s="153"/>
      <c r="V38" s="153"/>
      <c r="W38" s="153"/>
      <c r="X38" s="153"/>
      <c r="Y38" s="153"/>
      <c r="Z38" s="153"/>
      <c r="AA38" s="153"/>
      <c r="AC38" s="18"/>
    </row>
    <row r="39" spans="1:102" s="21" customFormat="1" ht="14.45" customHeight="1" x14ac:dyDescent="0.25">
      <c r="A39" s="157" t="s">
        <v>20</v>
      </c>
      <c r="B39" s="153"/>
      <c r="C39" s="153"/>
      <c r="D39" s="54"/>
      <c r="E39" s="153"/>
      <c r="F39" s="153"/>
      <c r="G39" s="153"/>
      <c r="H39" s="153"/>
      <c r="I39" s="153"/>
      <c r="J39" s="153"/>
      <c r="K39" s="153"/>
      <c r="L39" s="153"/>
      <c r="M39" s="153"/>
      <c r="N39" s="153"/>
      <c r="O39" s="153"/>
      <c r="P39" s="153"/>
      <c r="Q39" s="153"/>
      <c r="R39" s="26"/>
      <c r="S39" s="158"/>
      <c r="T39" s="153"/>
      <c r="U39" s="153"/>
      <c r="V39" s="153"/>
      <c r="W39" s="153"/>
      <c r="X39" s="153"/>
      <c r="Y39" s="153"/>
      <c r="Z39" s="153"/>
      <c r="AA39" s="153"/>
      <c r="AC39" s="18"/>
    </row>
    <row r="40" spans="1:102" s="18" customFormat="1" ht="14.45" customHeight="1" x14ac:dyDescent="0.2">
      <c r="A40" s="13" t="s">
        <v>267</v>
      </c>
      <c r="B40" s="18" t="s">
        <v>268</v>
      </c>
      <c r="C40" s="18" t="s">
        <v>269</v>
      </c>
      <c r="D40" s="50" t="s">
        <v>270</v>
      </c>
      <c r="F40" s="18">
        <v>79401</v>
      </c>
      <c r="G40" s="18" t="s">
        <v>270</v>
      </c>
      <c r="H40" s="18">
        <v>1</v>
      </c>
      <c r="I40" s="18" t="s">
        <v>51</v>
      </c>
      <c r="M40" s="18" t="s">
        <v>75</v>
      </c>
      <c r="N40" s="18">
        <v>56</v>
      </c>
      <c r="O40" s="18">
        <v>0</v>
      </c>
      <c r="P40" s="18">
        <v>56</v>
      </c>
      <c r="Q40" s="18" t="s">
        <v>48</v>
      </c>
      <c r="R40" s="27">
        <v>1270819</v>
      </c>
      <c r="T40" s="18" t="s">
        <v>123</v>
      </c>
      <c r="U40" s="18">
        <v>48303000700</v>
      </c>
      <c r="V40" s="18">
        <v>139</v>
      </c>
      <c r="W40" s="18">
        <v>17</v>
      </c>
      <c r="X40" s="18">
        <v>4</v>
      </c>
      <c r="Y40" s="18">
        <v>8</v>
      </c>
      <c r="Z40" s="18">
        <v>0</v>
      </c>
      <c r="AA40" s="18">
        <v>4</v>
      </c>
      <c r="AB40" s="18">
        <v>0</v>
      </c>
      <c r="AC40" s="18">
        <v>172</v>
      </c>
      <c r="AD40" s="18" t="s">
        <v>664</v>
      </c>
      <c r="AE40" s="18" t="s">
        <v>664</v>
      </c>
      <c r="AF40" s="21"/>
    </row>
    <row r="41" spans="1:102" s="165" customFormat="1" ht="14.45" customHeight="1" x14ac:dyDescent="0.25">
      <c r="A41" s="5" t="s">
        <v>147</v>
      </c>
      <c r="B41" s="195"/>
      <c r="C41" s="59">
        <v>1289463</v>
      </c>
      <c r="D41" s="161"/>
      <c r="E41" s="161"/>
      <c r="F41" s="161"/>
      <c r="G41" s="161"/>
      <c r="H41" s="161"/>
      <c r="I41" s="162"/>
      <c r="J41" s="161"/>
      <c r="K41" s="54"/>
      <c r="L41" s="161"/>
      <c r="M41" s="161"/>
      <c r="N41" s="161"/>
      <c r="O41" s="161"/>
      <c r="P41" s="161"/>
      <c r="Q41" s="5" t="s">
        <v>768</v>
      </c>
      <c r="R41" s="60">
        <f>SUM(R40:R40)</f>
        <v>1270819</v>
      </c>
      <c r="S41" s="163"/>
      <c r="T41" s="161"/>
      <c r="U41" s="161"/>
      <c r="V41" s="161"/>
      <c r="W41" s="164"/>
      <c r="X41" s="164"/>
      <c r="Y41" s="164"/>
      <c r="Z41" s="164"/>
      <c r="AA41" s="164"/>
      <c r="AC41" s="50"/>
      <c r="AE41" s="166"/>
      <c r="AF41" s="69"/>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row>
    <row r="42" spans="1:102" s="160" customFormat="1" ht="14.45" customHeight="1" collapsed="1" x14ac:dyDescent="0.25">
      <c r="A42" s="153"/>
      <c r="B42" s="153"/>
      <c r="C42" s="153"/>
      <c r="D42" s="54"/>
      <c r="E42" s="153"/>
      <c r="F42" s="153"/>
      <c r="G42" s="153"/>
      <c r="H42" s="153"/>
      <c r="I42" s="153"/>
      <c r="J42" s="153"/>
      <c r="K42" s="153"/>
      <c r="L42" s="153"/>
      <c r="M42" s="153"/>
      <c r="N42" s="153"/>
      <c r="O42" s="153"/>
      <c r="P42" s="153"/>
      <c r="Q42" s="153"/>
      <c r="R42" s="26"/>
      <c r="S42" s="158"/>
      <c r="T42" s="153"/>
      <c r="U42" s="153"/>
      <c r="V42" s="153"/>
      <c r="W42" s="159"/>
      <c r="X42" s="159"/>
      <c r="Y42" s="159"/>
      <c r="Z42" s="159"/>
      <c r="AA42" s="159"/>
      <c r="AC42" s="18"/>
      <c r="AF42" s="21"/>
    </row>
    <row r="43" spans="1:102" s="160" customFormat="1" ht="14.45" customHeight="1" x14ac:dyDescent="0.25">
      <c r="A43" s="167" t="s">
        <v>21</v>
      </c>
      <c r="B43" s="153"/>
      <c r="C43" s="153"/>
      <c r="D43" s="54"/>
      <c r="E43" s="153"/>
      <c r="F43" s="153"/>
      <c r="G43" s="153"/>
      <c r="H43" s="153"/>
      <c r="I43" s="153"/>
      <c r="J43" s="153"/>
      <c r="K43" s="153"/>
      <c r="L43" s="153"/>
      <c r="M43" s="153"/>
      <c r="N43" s="153"/>
      <c r="O43" s="153"/>
      <c r="P43" s="153"/>
      <c r="Q43" s="153"/>
      <c r="R43" s="26"/>
      <c r="S43" s="158"/>
      <c r="T43" s="153"/>
      <c r="U43" s="153"/>
      <c r="V43" s="153"/>
      <c r="W43" s="159"/>
      <c r="X43" s="159"/>
      <c r="Y43" s="159"/>
      <c r="Z43" s="159"/>
      <c r="AA43" s="159"/>
      <c r="AC43" s="18"/>
      <c r="AF43" s="21"/>
    </row>
    <row r="44" spans="1:102" s="213" customFormat="1" ht="14.45" customHeight="1" x14ac:dyDescent="0.2">
      <c r="A44" s="212" t="s">
        <v>276</v>
      </c>
      <c r="B44" s="213" t="s">
        <v>277</v>
      </c>
      <c r="C44" s="213" t="s">
        <v>278</v>
      </c>
      <c r="D44" s="206" t="s">
        <v>279</v>
      </c>
      <c r="F44" s="213">
        <v>76354</v>
      </c>
      <c r="G44" s="213" t="s">
        <v>280</v>
      </c>
      <c r="H44" s="213">
        <v>2</v>
      </c>
      <c r="I44" s="213" t="s">
        <v>45</v>
      </c>
      <c r="M44" s="213" t="s">
        <v>75</v>
      </c>
      <c r="N44" s="213">
        <v>43</v>
      </c>
      <c r="O44" s="213">
        <v>6</v>
      </c>
      <c r="P44" s="213">
        <v>49</v>
      </c>
      <c r="Q44" s="213" t="s">
        <v>48</v>
      </c>
      <c r="R44" s="214">
        <v>600000</v>
      </c>
      <c r="T44" s="213" t="s">
        <v>117</v>
      </c>
      <c r="U44" s="213">
        <v>48485013501</v>
      </c>
      <c r="V44" s="213">
        <v>128</v>
      </c>
      <c r="W44" s="213">
        <v>17</v>
      </c>
      <c r="X44" s="213">
        <v>4</v>
      </c>
      <c r="Y44" s="213">
        <v>8</v>
      </c>
      <c r="Z44" s="213">
        <v>0</v>
      </c>
      <c r="AA44" s="213">
        <v>4</v>
      </c>
      <c r="AB44" s="213">
        <v>0</v>
      </c>
      <c r="AC44" s="213">
        <v>161</v>
      </c>
      <c r="AD44" s="213" t="s">
        <v>671</v>
      </c>
      <c r="AE44" s="213" t="s">
        <v>671</v>
      </c>
      <c r="AF44" s="213" t="s">
        <v>678</v>
      </c>
    </row>
    <row r="45" spans="1:102" s="18" customFormat="1" ht="14.45" customHeight="1" x14ac:dyDescent="0.2">
      <c r="A45" s="13" t="s">
        <v>271</v>
      </c>
      <c r="B45" s="18" t="s">
        <v>272</v>
      </c>
      <c r="C45" s="18" t="s">
        <v>273</v>
      </c>
      <c r="D45" s="50" t="s">
        <v>274</v>
      </c>
      <c r="F45" s="18">
        <v>79556</v>
      </c>
      <c r="G45" s="18" t="s">
        <v>275</v>
      </c>
      <c r="H45" s="18">
        <v>2</v>
      </c>
      <c r="I45" s="18" t="s">
        <v>45</v>
      </c>
      <c r="M45" s="18" t="s">
        <v>75</v>
      </c>
      <c r="N45" s="18">
        <v>52</v>
      </c>
      <c r="O45" s="18">
        <v>0</v>
      </c>
      <c r="P45" s="18">
        <v>52</v>
      </c>
      <c r="Q45" s="18" t="s">
        <v>46</v>
      </c>
      <c r="R45" s="27">
        <v>900000</v>
      </c>
      <c r="T45" s="18" t="s">
        <v>93</v>
      </c>
      <c r="U45" s="18">
        <v>48353950200</v>
      </c>
      <c r="V45" s="18">
        <v>125</v>
      </c>
      <c r="W45" s="18">
        <v>17</v>
      </c>
      <c r="X45" s="18">
        <v>4</v>
      </c>
      <c r="Y45" s="18">
        <v>8</v>
      </c>
      <c r="Z45" s="18">
        <v>0</v>
      </c>
      <c r="AA45" s="18">
        <v>4</v>
      </c>
      <c r="AB45" s="18">
        <v>0</v>
      </c>
      <c r="AC45" s="18">
        <f>SUM(V45,W45,X45,Y45,Z45,AA45,AB45)</f>
        <v>158</v>
      </c>
      <c r="AD45" s="18" t="s">
        <v>664</v>
      </c>
      <c r="AE45" s="18" t="s">
        <v>664</v>
      </c>
    </row>
    <row r="46" spans="1:102" s="165" customFormat="1" ht="14.45" customHeight="1" x14ac:dyDescent="0.25">
      <c r="A46" s="5" t="s">
        <v>147</v>
      </c>
      <c r="B46" s="195"/>
      <c r="C46" s="59">
        <v>600000</v>
      </c>
      <c r="D46" s="161"/>
      <c r="E46" s="161"/>
      <c r="F46" s="161"/>
      <c r="G46" s="161"/>
      <c r="H46" s="161"/>
      <c r="I46" s="162"/>
      <c r="J46" s="161"/>
      <c r="K46" s="54"/>
      <c r="L46" s="161"/>
      <c r="M46" s="161"/>
      <c r="N46" s="161"/>
      <c r="O46" s="161"/>
      <c r="P46" s="161"/>
      <c r="Q46" s="5" t="s">
        <v>768</v>
      </c>
      <c r="R46" s="60">
        <f>SUM(R45:R45)</f>
        <v>900000</v>
      </c>
      <c r="S46" s="163"/>
      <c r="T46" s="161"/>
      <c r="U46" s="161"/>
      <c r="V46" s="161"/>
      <c r="W46" s="164"/>
      <c r="X46" s="164"/>
      <c r="Y46" s="164"/>
      <c r="Z46" s="164"/>
      <c r="AA46" s="164"/>
      <c r="AC46" s="50"/>
      <c r="AE46" s="166"/>
      <c r="AF46" s="69"/>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row>
    <row r="47" spans="1:102" s="160" customFormat="1" ht="14.45" customHeight="1" collapsed="1" x14ac:dyDescent="0.25">
      <c r="A47" s="153"/>
      <c r="B47" s="153"/>
      <c r="C47" s="153"/>
      <c r="D47" s="54"/>
      <c r="E47" s="153"/>
      <c r="F47" s="153"/>
      <c r="G47" s="153"/>
      <c r="H47" s="153"/>
      <c r="I47" s="153"/>
      <c r="J47" s="153"/>
      <c r="K47" s="153"/>
      <c r="L47" s="153"/>
      <c r="M47" s="153"/>
      <c r="N47" s="153"/>
      <c r="O47" s="153"/>
      <c r="P47" s="153"/>
      <c r="Q47" s="153"/>
      <c r="R47" s="26"/>
      <c r="S47" s="158"/>
      <c r="T47" s="153"/>
      <c r="U47" s="153"/>
      <c r="V47" s="153"/>
      <c r="W47" s="159"/>
      <c r="X47" s="159"/>
      <c r="Y47" s="159"/>
      <c r="Z47" s="159"/>
      <c r="AA47" s="159"/>
      <c r="AC47" s="18"/>
      <c r="AF47" s="21"/>
    </row>
    <row r="48" spans="1:102" s="160" customFormat="1" ht="14.45" customHeight="1" x14ac:dyDescent="0.25">
      <c r="A48" s="157" t="s">
        <v>22</v>
      </c>
      <c r="B48" s="153"/>
      <c r="C48" s="153"/>
      <c r="D48" s="54"/>
      <c r="E48" s="153"/>
      <c r="F48" s="153"/>
      <c r="G48" s="153"/>
      <c r="H48" s="153"/>
      <c r="I48" s="153"/>
      <c r="J48" s="153"/>
      <c r="K48" s="153"/>
      <c r="L48" s="153"/>
      <c r="M48" s="153"/>
      <c r="N48" s="153"/>
      <c r="O48" s="153"/>
      <c r="P48" s="153"/>
      <c r="Q48" s="153"/>
      <c r="R48" s="26"/>
      <c r="S48" s="158"/>
      <c r="T48" s="153"/>
      <c r="U48" s="153"/>
      <c r="V48" s="153"/>
      <c r="W48" s="159"/>
      <c r="X48" s="159"/>
      <c r="Y48" s="159"/>
      <c r="Z48" s="159"/>
      <c r="AA48" s="159"/>
      <c r="AC48" s="18"/>
      <c r="AF48" s="21"/>
    </row>
    <row r="49" spans="1:102" s="18" customFormat="1" ht="14.45" customHeight="1" x14ac:dyDescent="0.2">
      <c r="A49" s="16" t="s">
        <v>284</v>
      </c>
      <c r="B49" s="18" t="s">
        <v>285</v>
      </c>
      <c r="C49" s="18" t="s">
        <v>286</v>
      </c>
      <c r="D49" s="50" t="s">
        <v>59</v>
      </c>
      <c r="F49" s="18">
        <v>79605</v>
      </c>
      <c r="G49" s="18" t="s">
        <v>58</v>
      </c>
      <c r="H49" s="18">
        <v>2</v>
      </c>
      <c r="I49" s="18" t="s">
        <v>51</v>
      </c>
      <c r="M49" s="18" t="s">
        <v>75</v>
      </c>
      <c r="N49" s="18">
        <v>72</v>
      </c>
      <c r="O49" s="18">
        <v>8</v>
      </c>
      <c r="P49" s="18">
        <v>80</v>
      </c>
      <c r="Q49" s="18" t="s">
        <v>48</v>
      </c>
      <c r="R49" s="27">
        <v>946000</v>
      </c>
      <c r="T49" s="18" t="s">
        <v>117</v>
      </c>
      <c r="U49" s="18">
        <v>48441011400</v>
      </c>
      <c r="V49" s="18">
        <v>133</v>
      </c>
      <c r="W49" s="18">
        <v>17</v>
      </c>
      <c r="X49" s="18">
        <v>4</v>
      </c>
      <c r="Y49" s="18">
        <v>8</v>
      </c>
      <c r="Z49" s="18">
        <v>0</v>
      </c>
      <c r="AA49" s="18">
        <v>4</v>
      </c>
      <c r="AB49" s="18">
        <v>0</v>
      </c>
      <c r="AC49" s="18">
        <v>166</v>
      </c>
      <c r="AD49" s="18" t="s">
        <v>664</v>
      </c>
    </row>
    <row r="50" spans="1:102" s="18" customFormat="1" ht="14.45" customHeight="1" x14ac:dyDescent="0.2">
      <c r="A50" s="13" t="s">
        <v>281</v>
      </c>
      <c r="B50" s="18" t="s">
        <v>282</v>
      </c>
      <c r="C50" s="18" t="s">
        <v>118</v>
      </c>
      <c r="D50" s="50" t="s">
        <v>59</v>
      </c>
      <c r="F50" s="18">
        <v>79602</v>
      </c>
      <c r="G50" s="18" t="s">
        <v>58</v>
      </c>
      <c r="H50" s="18">
        <v>2</v>
      </c>
      <c r="I50" s="18" t="s">
        <v>51</v>
      </c>
      <c r="M50" s="18" t="s">
        <v>75</v>
      </c>
      <c r="N50" s="18">
        <v>29</v>
      </c>
      <c r="O50" s="18">
        <v>0</v>
      </c>
      <c r="P50" s="18">
        <v>29</v>
      </c>
      <c r="Q50" s="18" t="s">
        <v>46</v>
      </c>
      <c r="R50" s="27">
        <v>600000</v>
      </c>
      <c r="T50" s="18" t="s">
        <v>283</v>
      </c>
      <c r="U50" s="18">
        <v>48441011900</v>
      </c>
      <c r="V50" s="18">
        <v>132</v>
      </c>
      <c r="W50" s="18">
        <v>17</v>
      </c>
      <c r="X50" s="18">
        <v>4</v>
      </c>
      <c r="Y50" s="18">
        <v>8</v>
      </c>
      <c r="Z50" s="18">
        <v>0</v>
      </c>
      <c r="AA50" s="18">
        <v>4</v>
      </c>
      <c r="AB50" s="18">
        <v>0</v>
      </c>
      <c r="AC50" s="18">
        <f>SUM(V50,W50,X50,Y50,Z50, AA50,AB50)</f>
        <v>165</v>
      </c>
      <c r="AD50" s="18" t="s">
        <v>664</v>
      </c>
      <c r="AE50" s="18" t="s">
        <v>664</v>
      </c>
      <c r="AF50" s="18" t="s">
        <v>755</v>
      </c>
    </row>
    <row r="51" spans="1:102" s="169" customFormat="1" ht="14.45" customHeight="1" x14ac:dyDescent="0.25">
      <c r="A51" s="5" t="s">
        <v>147</v>
      </c>
      <c r="B51" s="7"/>
      <c r="C51" s="59">
        <v>639787</v>
      </c>
      <c r="D51" s="168"/>
      <c r="E51" s="168"/>
      <c r="F51" s="168"/>
      <c r="G51" s="168"/>
      <c r="H51" s="168"/>
      <c r="I51" s="162"/>
      <c r="J51" s="168"/>
      <c r="K51" s="138"/>
      <c r="L51" s="168"/>
      <c r="M51" s="168"/>
      <c r="N51" s="168"/>
      <c r="O51" s="168"/>
      <c r="P51" s="168"/>
      <c r="Q51" s="5" t="s">
        <v>768</v>
      </c>
      <c r="R51" s="60">
        <f>SUM(R49:R49)</f>
        <v>946000</v>
      </c>
      <c r="S51" s="163"/>
      <c r="T51" s="168"/>
      <c r="U51" s="168"/>
      <c r="V51" s="168"/>
      <c r="W51" s="22"/>
      <c r="X51" s="22"/>
      <c r="Y51" s="22"/>
      <c r="Z51" s="22"/>
      <c r="AA51" s="22"/>
      <c r="AC51" s="170"/>
      <c r="AE51" s="62"/>
      <c r="AF51" s="138"/>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row>
    <row r="52" spans="1:102" s="160" customFormat="1" ht="14.45" customHeight="1" collapsed="1" x14ac:dyDescent="0.25">
      <c r="A52" s="153"/>
      <c r="B52" s="153"/>
      <c r="C52" s="153"/>
      <c r="D52" s="54"/>
      <c r="E52" s="153"/>
      <c r="F52" s="153"/>
      <c r="G52" s="153"/>
      <c r="H52" s="153"/>
      <c r="I52" s="153"/>
      <c r="J52" s="153"/>
      <c r="K52" s="153"/>
      <c r="L52" s="153"/>
      <c r="M52" s="153"/>
      <c r="N52" s="153"/>
      <c r="O52" s="153"/>
      <c r="P52" s="153"/>
      <c r="Q52" s="153"/>
      <c r="R52" s="26"/>
      <c r="S52" s="158"/>
      <c r="T52" s="153"/>
      <c r="U52" s="153"/>
      <c r="V52" s="153"/>
      <c r="W52" s="159"/>
      <c r="X52" s="159"/>
      <c r="Y52" s="159"/>
      <c r="Z52" s="159"/>
      <c r="AA52" s="159"/>
      <c r="AC52" s="18"/>
      <c r="AF52" s="21"/>
    </row>
    <row r="53" spans="1:102" s="160" customFormat="1" ht="14.45" customHeight="1" x14ac:dyDescent="0.25">
      <c r="A53" s="167" t="s">
        <v>23</v>
      </c>
      <c r="B53" s="153"/>
      <c r="C53" s="153"/>
      <c r="D53" s="54"/>
      <c r="E53" s="153"/>
      <c r="F53" s="153"/>
      <c r="G53" s="153"/>
      <c r="H53" s="153"/>
      <c r="I53" s="153"/>
      <c r="J53" s="153"/>
      <c r="K53" s="153"/>
      <c r="L53" s="153"/>
      <c r="M53" s="153"/>
      <c r="N53" s="153"/>
      <c r="O53" s="153"/>
      <c r="P53" s="153"/>
      <c r="Q53" s="153"/>
      <c r="R53" s="26"/>
      <c r="S53" s="158"/>
      <c r="T53" s="153"/>
      <c r="U53" s="153"/>
      <c r="V53" s="153"/>
      <c r="W53" s="159"/>
      <c r="X53" s="159"/>
      <c r="Y53" s="159"/>
      <c r="Z53" s="159"/>
      <c r="AA53" s="159"/>
      <c r="AC53" s="18"/>
      <c r="AF53" s="21"/>
    </row>
    <row r="54" spans="1:102" s="18" customFormat="1" ht="14.45" customHeight="1" x14ac:dyDescent="0.2">
      <c r="A54" s="13" t="s">
        <v>287</v>
      </c>
      <c r="B54" s="18" t="s">
        <v>288</v>
      </c>
      <c r="C54" s="18" t="s">
        <v>289</v>
      </c>
      <c r="D54" s="50" t="s">
        <v>290</v>
      </c>
      <c r="F54" s="18">
        <v>75142</v>
      </c>
      <c r="G54" s="18" t="s">
        <v>290</v>
      </c>
      <c r="H54" s="18">
        <v>3</v>
      </c>
      <c r="I54" s="18" t="s">
        <v>45</v>
      </c>
      <c r="M54" s="18" t="s">
        <v>75</v>
      </c>
      <c r="N54" s="18">
        <v>54</v>
      </c>
      <c r="O54" s="18">
        <v>18</v>
      </c>
      <c r="P54" s="18">
        <v>72</v>
      </c>
      <c r="Q54" s="18" t="s">
        <v>48</v>
      </c>
      <c r="R54" s="27">
        <v>910554</v>
      </c>
      <c r="T54" s="18" t="s">
        <v>119</v>
      </c>
      <c r="U54" s="18">
        <v>48257051202</v>
      </c>
      <c r="V54" s="18">
        <v>132</v>
      </c>
      <c r="W54" s="18">
        <v>17</v>
      </c>
      <c r="X54" s="18">
        <v>4</v>
      </c>
      <c r="Y54" s="18">
        <v>0</v>
      </c>
      <c r="Z54" s="18">
        <v>8</v>
      </c>
      <c r="AA54" s="18">
        <v>4</v>
      </c>
      <c r="AB54" s="18">
        <v>0</v>
      </c>
      <c r="AC54" s="18">
        <v>165</v>
      </c>
      <c r="AD54" s="18" t="s">
        <v>664</v>
      </c>
      <c r="AE54" s="18" t="s">
        <v>675</v>
      </c>
    </row>
    <row r="55" spans="1:102" s="165" customFormat="1" ht="14.45" customHeight="1" x14ac:dyDescent="0.25">
      <c r="A55" s="5" t="s">
        <v>147</v>
      </c>
      <c r="B55" s="195"/>
      <c r="C55" s="59">
        <v>615524</v>
      </c>
      <c r="D55" s="161"/>
      <c r="E55" s="161"/>
      <c r="F55" s="161"/>
      <c r="G55" s="161"/>
      <c r="H55" s="161"/>
      <c r="I55" s="162"/>
      <c r="J55" s="161"/>
      <c r="K55" s="54"/>
      <c r="L55" s="161"/>
      <c r="M55" s="161"/>
      <c r="N55" s="161"/>
      <c r="O55" s="161"/>
      <c r="P55" s="161"/>
      <c r="Q55" s="5" t="s">
        <v>768</v>
      </c>
      <c r="R55" s="60">
        <f>SUM(R54:R54)</f>
        <v>910554</v>
      </c>
      <c r="S55" s="163"/>
      <c r="T55" s="161"/>
      <c r="U55" s="161"/>
      <c r="V55" s="161"/>
      <c r="W55" s="164"/>
      <c r="X55" s="164"/>
      <c r="Y55" s="164"/>
      <c r="Z55" s="164"/>
      <c r="AA55" s="164"/>
      <c r="AC55" s="50"/>
      <c r="AE55" s="166"/>
      <c r="AF55" s="69"/>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row>
    <row r="56" spans="1:102" s="160" customFormat="1" ht="14.45" customHeight="1" collapsed="1" x14ac:dyDescent="0.25">
      <c r="A56" s="153"/>
      <c r="B56" s="153"/>
      <c r="C56" s="153"/>
      <c r="D56" s="54"/>
      <c r="E56" s="153"/>
      <c r="F56" s="153"/>
      <c r="G56" s="153"/>
      <c r="H56" s="153"/>
      <c r="I56" s="153"/>
      <c r="J56" s="153"/>
      <c r="K56" s="153"/>
      <c r="L56" s="153"/>
      <c r="M56" s="153"/>
      <c r="N56" s="153"/>
      <c r="O56" s="153"/>
      <c r="P56" s="153"/>
      <c r="Q56" s="153"/>
      <c r="R56" s="26"/>
      <c r="S56" s="158"/>
      <c r="T56" s="153"/>
      <c r="U56" s="153"/>
      <c r="V56" s="153"/>
      <c r="W56" s="159"/>
      <c r="X56" s="159"/>
      <c r="Y56" s="159"/>
      <c r="Z56" s="159"/>
      <c r="AA56" s="159"/>
      <c r="AC56" s="18"/>
      <c r="AF56" s="21"/>
    </row>
    <row r="57" spans="1:102" s="160" customFormat="1" ht="14.45" customHeight="1" x14ac:dyDescent="0.25">
      <c r="A57" s="157" t="s">
        <v>24</v>
      </c>
      <c r="B57" s="153"/>
      <c r="C57" s="153"/>
      <c r="D57" s="54"/>
      <c r="E57" s="153"/>
      <c r="F57" s="153"/>
      <c r="G57" s="153"/>
      <c r="H57" s="153"/>
      <c r="I57" s="153"/>
      <c r="J57" s="153"/>
      <c r="K57" s="153"/>
      <c r="L57" s="153"/>
      <c r="M57" s="153"/>
      <c r="N57" s="153"/>
      <c r="O57" s="153"/>
      <c r="P57" s="153"/>
      <c r="Q57" s="153"/>
      <c r="R57" s="26"/>
      <c r="S57" s="158"/>
      <c r="T57" s="153"/>
      <c r="U57" s="153"/>
      <c r="V57" s="153"/>
      <c r="W57" s="159"/>
      <c r="X57" s="159"/>
      <c r="Y57" s="159"/>
      <c r="Z57" s="159"/>
      <c r="AA57" s="159"/>
      <c r="AC57" s="18"/>
      <c r="AF57" s="21"/>
    </row>
    <row r="58" spans="1:102" s="50" customFormat="1" ht="14.45" customHeight="1" x14ac:dyDescent="0.2">
      <c r="A58" s="51" t="s">
        <v>296</v>
      </c>
      <c r="B58" s="50" t="s">
        <v>297</v>
      </c>
      <c r="C58" s="50" t="s">
        <v>298</v>
      </c>
      <c r="D58" s="50" t="s">
        <v>116</v>
      </c>
      <c r="F58" s="50">
        <v>75226</v>
      </c>
      <c r="G58" s="50" t="s">
        <v>116</v>
      </c>
      <c r="H58" s="50">
        <v>3</v>
      </c>
      <c r="I58" s="50" t="s">
        <v>51</v>
      </c>
      <c r="M58" s="50" t="s">
        <v>75</v>
      </c>
      <c r="N58" s="50">
        <v>71</v>
      </c>
      <c r="O58" s="50">
        <v>16</v>
      </c>
      <c r="P58" s="50">
        <v>87</v>
      </c>
      <c r="Q58" s="50" t="s">
        <v>48</v>
      </c>
      <c r="R58" s="148">
        <v>1500000</v>
      </c>
      <c r="S58" s="203"/>
      <c r="T58" s="50" t="s">
        <v>90</v>
      </c>
      <c r="U58" s="50">
        <v>48113001502</v>
      </c>
      <c r="V58" s="50">
        <v>132</v>
      </c>
      <c r="W58" s="50">
        <v>17</v>
      </c>
      <c r="X58" s="50">
        <v>4</v>
      </c>
      <c r="Y58" s="50">
        <v>0</v>
      </c>
      <c r="Z58" s="50">
        <v>8</v>
      </c>
      <c r="AA58" s="50">
        <v>4</v>
      </c>
      <c r="AB58" s="50">
        <v>7</v>
      </c>
      <c r="AC58" s="50">
        <v>172</v>
      </c>
      <c r="AD58" s="50" t="s">
        <v>664</v>
      </c>
      <c r="AE58" s="50" t="s">
        <v>664</v>
      </c>
    </row>
    <row r="59" spans="1:102" s="50" customFormat="1" ht="14.45" customHeight="1" x14ac:dyDescent="0.2">
      <c r="A59" s="51" t="s">
        <v>306</v>
      </c>
      <c r="B59" s="50" t="s">
        <v>307</v>
      </c>
      <c r="C59" s="50" t="s">
        <v>308</v>
      </c>
      <c r="D59" s="50" t="s">
        <v>63</v>
      </c>
      <c r="F59" s="50">
        <v>75024</v>
      </c>
      <c r="G59" s="50" t="s">
        <v>62</v>
      </c>
      <c r="H59" s="50">
        <v>3</v>
      </c>
      <c r="I59" s="50" t="s">
        <v>51</v>
      </c>
      <c r="M59" s="50" t="s">
        <v>75</v>
      </c>
      <c r="N59" s="50">
        <v>108</v>
      </c>
      <c r="O59" s="50">
        <v>72</v>
      </c>
      <c r="P59" s="50">
        <v>180</v>
      </c>
      <c r="Q59" s="50" t="s">
        <v>46</v>
      </c>
      <c r="R59" s="148">
        <v>1500000</v>
      </c>
      <c r="S59" s="203"/>
      <c r="T59" s="50" t="s">
        <v>91</v>
      </c>
      <c r="U59" s="50">
        <v>48085031656</v>
      </c>
      <c r="V59" s="50">
        <v>139</v>
      </c>
      <c r="W59" s="50">
        <v>17</v>
      </c>
      <c r="X59" s="50">
        <v>4</v>
      </c>
      <c r="Y59" s="50">
        <v>0</v>
      </c>
      <c r="Z59" s="50">
        <v>8</v>
      </c>
      <c r="AA59" s="50">
        <v>4</v>
      </c>
      <c r="AB59" s="50">
        <v>0</v>
      </c>
      <c r="AC59" s="50">
        <v>172</v>
      </c>
      <c r="AD59" s="50" t="s">
        <v>664</v>
      </c>
      <c r="AE59" s="50" t="s">
        <v>664</v>
      </c>
    </row>
    <row r="60" spans="1:102" s="50" customFormat="1" ht="14.45" customHeight="1" x14ac:dyDescent="0.2">
      <c r="A60" s="51" t="s">
        <v>299</v>
      </c>
      <c r="B60" s="50" t="s">
        <v>300</v>
      </c>
      <c r="C60" s="50" t="s">
        <v>301</v>
      </c>
      <c r="D60" s="50" t="s">
        <v>121</v>
      </c>
      <c r="F60" s="50">
        <v>75060</v>
      </c>
      <c r="G60" s="50" t="s">
        <v>116</v>
      </c>
      <c r="H60" s="50">
        <v>3</v>
      </c>
      <c r="I60" s="50" t="s">
        <v>51</v>
      </c>
      <c r="M60" s="50" t="s">
        <v>75</v>
      </c>
      <c r="N60" s="50">
        <v>78</v>
      </c>
      <c r="O60" s="50">
        <v>0</v>
      </c>
      <c r="P60" s="50">
        <v>78</v>
      </c>
      <c r="Q60" s="50" t="s">
        <v>46</v>
      </c>
      <c r="R60" s="148">
        <v>1500000</v>
      </c>
      <c r="S60" s="203"/>
      <c r="T60" s="50" t="s">
        <v>122</v>
      </c>
      <c r="U60" s="50">
        <v>48113015306</v>
      </c>
      <c r="V60" s="50">
        <v>139</v>
      </c>
      <c r="W60" s="50">
        <v>17</v>
      </c>
      <c r="X60" s="50">
        <v>4</v>
      </c>
      <c r="Y60" s="50">
        <v>8</v>
      </c>
      <c r="Z60" s="50">
        <v>0</v>
      </c>
      <c r="AA60" s="50">
        <v>4</v>
      </c>
      <c r="AB60" s="50">
        <v>0</v>
      </c>
      <c r="AC60" s="50">
        <v>172</v>
      </c>
      <c r="AD60" s="50" t="s">
        <v>664</v>
      </c>
      <c r="AE60" s="50" t="s">
        <v>664</v>
      </c>
    </row>
    <row r="61" spans="1:102" s="206" customFormat="1" ht="14.45" customHeight="1" x14ac:dyDescent="0.2">
      <c r="A61" s="205" t="s">
        <v>350</v>
      </c>
      <c r="B61" s="206" t="s">
        <v>351</v>
      </c>
      <c r="C61" s="206" t="s">
        <v>352</v>
      </c>
      <c r="D61" s="206" t="s">
        <v>116</v>
      </c>
      <c r="F61" s="206">
        <v>75235</v>
      </c>
      <c r="G61" s="206" t="s">
        <v>116</v>
      </c>
      <c r="H61" s="206">
        <v>3</v>
      </c>
      <c r="I61" s="206" t="s">
        <v>51</v>
      </c>
      <c r="L61" s="206" t="s">
        <v>161</v>
      </c>
      <c r="M61" s="206" t="s">
        <v>75</v>
      </c>
      <c r="N61" s="206">
        <v>84</v>
      </c>
      <c r="O61" s="206">
        <v>0</v>
      </c>
      <c r="P61" s="206">
        <v>84</v>
      </c>
      <c r="Q61" s="206" t="s">
        <v>46</v>
      </c>
      <c r="R61" s="207">
        <v>1448770.41</v>
      </c>
      <c r="S61" s="208"/>
      <c r="T61" s="206" t="s">
        <v>346</v>
      </c>
      <c r="U61" s="206">
        <v>48113000406</v>
      </c>
      <c r="V61" s="206">
        <v>131</v>
      </c>
      <c r="W61" s="206">
        <v>17</v>
      </c>
      <c r="X61" s="206">
        <v>4</v>
      </c>
      <c r="Y61" s="206">
        <v>8</v>
      </c>
      <c r="Z61" s="206">
        <v>0</v>
      </c>
      <c r="AA61" s="206">
        <v>4</v>
      </c>
      <c r="AB61" s="206">
        <v>7</v>
      </c>
      <c r="AC61" s="206">
        <v>171</v>
      </c>
      <c r="AD61" s="206" t="s">
        <v>671</v>
      </c>
      <c r="AE61" s="206" t="s">
        <v>671</v>
      </c>
      <c r="AF61" s="206" t="s">
        <v>754</v>
      </c>
    </row>
    <row r="62" spans="1:102" s="50" customFormat="1" ht="14.45" customHeight="1" x14ac:dyDescent="0.2">
      <c r="A62" s="51" t="s">
        <v>316</v>
      </c>
      <c r="B62" s="50" t="s">
        <v>317</v>
      </c>
      <c r="C62" s="50" t="s">
        <v>318</v>
      </c>
      <c r="D62" s="50" t="s">
        <v>120</v>
      </c>
      <c r="F62" s="50">
        <v>75040</v>
      </c>
      <c r="G62" s="50" t="s">
        <v>116</v>
      </c>
      <c r="H62" s="50">
        <v>3</v>
      </c>
      <c r="I62" s="50" t="s">
        <v>51</v>
      </c>
      <c r="M62" s="50" t="s">
        <v>75</v>
      </c>
      <c r="N62" s="50">
        <v>80</v>
      </c>
      <c r="O62" s="50">
        <v>27</v>
      </c>
      <c r="P62" s="50">
        <v>107</v>
      </c>
      <c r="Q62" s="50" t="s">
        <v>48</v>
      </c>
      <c r="R62" s="148">
        <v>1500000</v>
      </c>
      <c r="S62" s="203"/>
      <c r="T62" s="50" t="s">
        <v>315</v>
      </c>
      <c r="U62" s="50">
        <v>48113018203</v>
      </c>
      <c r="V62" s="50">
        <v>138</v>
      </c>
      <c r="W62" s="50">
        <v>17</v>
      </c>
      <c r="X62" s="50">
        <v>4</v>
      </c>
      <c r="Y62" s="50">
        <v>0</v>
      </c>
      <c r="Z62" s="50">
        <v>8</v>
      </c>
      <c r="AA62" s="50">
        <v>4</v>
      </c>
      <c r="AB62" s="50">
        <v>0</v>
      </c>
      <c r="AC62" s="50">
        <v>171</v>
      </c>
      <c r="AD62" s="50" t="s">
        <v>664</v>
      </c>
      <c r="AE62" s="50" t="s">
        <v>664</v>
      </c>
    </row>
    <row r="63" spans="1:102" s="206" customFormat="1" ht="14.45" customHeight="1" x14ac:dyDescent="0.2">
      <c r="A63" s="205" t="s">
        <v>319</v>
      </c>
      <c r="B63" s="206" t="s">
        <v>320</v>
      </c>
      <c r="C63" s="206" t="s">
        <v>321</v>
      </c>
      <c r="D63" s="206" t="s">
        <v>120</v>
      </c>
      <c r="F63" s="206">
        <v>75040</v>
      </c>
      <c r="G63" s="206" t="s">
        <v>116</v>
      </c>
      <c r="H63" s="206">
        <v>3</v>
      </c>
      <c r="I63" s="206" t="s">
        <v>51</v>
      </c>
      <c r="M63" s="206" t="s">
        <v>75</v>
      </c>
      <c r="N63" s="206">
        <v>60</v>
      </c>
      <c r="O63" s="206">
        <v>0</v>
      </c>
      <c r="P63" s="206">
        <v>60</v>
      </c>
      <c r="Q63" s="206" t="s">
        <v>46</v>
      </c>
      <c r="R63" s="207">
        <v>1158455</v>
      </c>
      <c r="S63" s="208"/>
      <c r="T63" s="206" t="s">
        <v>283</v>
      </c>
      <c r="U63" s="206">
        <v>48113018204</v>
      </c>
      <c r="V63" s="206">
        <v>138</v>
      </c>
      <c r="W63" s="206">
        <v>17</v>
      </c>
      <c r="X63" s="206">
        <v>4</v>
      </c>
      <c r="Y63" s="206">
        <v>0</v>
      </c>
      <c r="Z63" s="206">
        <v>8</v>
      </c>
      <c r="AA63" s="206">
        <v>4</v>
      </c>
      <c r="AB63" s="206">
        <v>0</v>
      </c>
      <c r="AC63" s="206">
        <v>171</v>
      </c>
      <c r="AD63" s="206" t="s">
        <v>671</v>
      </c>
      <c r="AE63" s="206" t="s">
        <v>671</v>
      </c>
      <c r="AF63" s="206" t="s">
        <v>369</v>
      </c>
    </row>
    <row r="64" spans="1:102" s="50" customFormat="1" ht="14.45" customHeight="1" x14ac:dyDescent="0.2">
      <c r="A64" s="51" t="s">
        <v>323</v>
      </c>
      <c r="B64" s="50" t="s">
        <v>324</v>
      </c>
      <c r="C64" s="50" t="s">
        <v>325</v>
      </c>
      <c r="D64" s="50" t="s">
        <v>63</v>
      </c>
      <c r="F64" s="50">
        <v>75074</v>
      </c>
      <c r="G64" s="50" t="s">
        <v>62</v>
      </c>
      <c r="H64" s="50">
        <v>3</v>
      </c>
      <c r="I64" s="50" t="s">
        <v>51</v>
      </c>
      <c r="M64" s="50" t="s">
        <v>75</v>
      </c>
      <c r="N64" s="50">
        <v>80</v>
      </c>
      <c r="O64" s="50">
        <v>20</v>
      </c>
      <c r="P64" s="50">
        <v>100</v>
      </c>
      <c r="Q64" s="50" t="s">
        <v>46</v>
      </c>
      <c r="R64" s="148">
        <v>1411814.52</v>
      </c>
      <c r="S64" s="203"/>
      <c r="T64" s="50" t="s">
        <v>322</v>
      </c>
      <c r="U64" s="50">
        <v>48085032012</v>
      </c>
      <c r="V64" s="50">
        <v>138</v>
      </c>
      <c r="W64" s="50">
        <v>17</v>
      </c>
      <c r="X64" s="50">
        <v>4</v>
      </c>
      <c r="Y64" s="50">
        <v>0</v>
      </c>
      <c r="Z64" s="50">
        <v>8</v>
      </c>
      <c r="AA64" s="50">
        <v>4</v>
      </c>
      <c r="AB64" s="50">
        <v>0</v>
      </c>
      <c r="AC64" s="50">
        <v>171</v>
      </c>
      <c r="AD64" s="50" t="s">
        <v>664</v>
      </c>
      <c r="AE64" s="50" t="s">
        <v>664</v>
      </c>
    </row>
    <row r="65" spans="1:32" s="50" customFormat="1" ht="14.45" customHeight="1" x14ac:dyDescent="0.2">
      <c r="A65" s="51" t="s">
        <v>326</v>
      </c>
      <c r="B65" s="50" t="s">
        <v>327</v>
      </c>
      <c r="C65" s="50" t="s">
        <v>328</v>
      </c>
      <c r="D65" s="50" t="s">
        <v>115</v>
      </c>
      <c r="F65" s="50">
        <v>75051</v>
      </c>
      <c r="G65" s="50" t="s">
        <v>116</v>
      </c>
      <c r="H65" s="50">
        <v>3</v>
      </c>
      <c r="I65" s="50" t="s">
        <v>51</v>
      </c>
      <c r="M65" s="50" t="s">
        <v>75</v>
      </c>
      <c r="N65" s="50">
        <v>38</v>
      </c>
      <c r="O65" s="50">
        <v>0</v>
      </c>
      <c r="P65" s="50">
        <v>38</v>
      </c>
      <c r="Q65" s="50" t="s">
        <v>46</v>
      </c>
      <c r="R65" s="148">
        <v>782000</v>
      </c>
      <c r="S65" s="203"/>
      <c r="T65" s="50" t="s">
        <v>93</v>
      </c>
      <c r="U65" s="50">
        <v>48113016201</v>
      </c>
      <c r="V65" s="50">
        <v>138</v>
      </c>
      <c r="W65" s="50">
        <v>17</v>
      </c>
      <c r="X65" s="50">
        <v>4</v>
      </c>
      <c r="Y65" s="50">
        <v>8</v>
      </c>
      <c r="Z65" s="50">
        <v>0</v>
      </c>
      <c r="AA65" s="50">
        <v>4</v>
      </c>
      <c r="AB65" s="50">
        <v>0</v>
      </c>
      <c r="AC65" s="50">
        <v>171</v>
      </c>
      <c r="AD65" s="50" t="s">
        <v>664</v>
      </c>
      <c r="AE65" s="50" t="s">
        <v>664</v>
      </c>
    </row>
    <row r="66" spans="1:32" s="50" customFormat="1" ht="14.45" customHeight="1" x14ac:dyDescent="0.2">
      <c r="A66" s="50" t="s">
        <v>330</v>
      </c>
      <c r="B66" s="50" t="s">
        <v>331</v>
      </c>
      <c r="C66" s="50" t="s">
        <v>332</v>
      </c>
      <c r="D66" s="50" t="s">
        <v>333</v>
      </c>
      <c r="F66" s="50">
        <v>76114</v>
      </c>
      <c r="G66" s="50" t="s">
        <v>61</v>
      </c>
      <c r="H66" s="50">
        <v>3</v>
      </c>
      <c r="I66" s="50" t="s">
        <v>51</v>
      </c>
      <c r="M66" s="50" t="s">
        <v>75</v>
      </c>
      <c r="N66" s="50">
        <v>102</v>
      </c>
      <c r="O66" s="50">
        <v>18</v>
      </c>
      <c r="P66" s="50">
        <v>120</v>
      </c>
      <c r="Q66" s="50" t="s">
        <v>46</v>
      </c>
      <c r="R66" s="148">
        <v>1500000</v>
      </c>
      <c r="S66" s="203"/>
      <c r="T66" s="50" t="s">
        <v>329</v>
      </c>
      <c r="U66" s="50">
        <v>48439110600</v>
      </c>
      <c r="V66" s="50">
        <v>138</v>
      </c>
      <c r="W66" s="50">
        <v>17</v>
      </c>
      <c r="X66" s="50">
        <v>4</v>
      </c>
      <c r="Y66" s="50">
        <v>0</v>
      </c>
      <c r="Z66" s="50">
        <v>8</v>
      </c>
      <c r="AA66" s="50">
        <v>4</v>
      </c>
      <c r="AB66" s="50">
        <v>0</v>
      </c>
      <c r="AC66" s="50">
        <v>171</v>
      </c>
      <c r="AD66" s="50" t="s">
        <v>664</v>
      </c>
    </row>
    <row r="67" spans="1:32" s="50" customFormat="1" ht="14.45" customHeight="1" x14ac:dyDescent="0.2">
      <c r="A67" s="51" t="s">
        <v>334</v>
      </c>
      <c r="B67" s="50" t="s">
        <v>335</v>
      </c>
      <c r="C67" s="50" t="s">
        <v>336</v>
      </c>
      <c r="D67" s="50" t="s">
        <v>116</v>
      </c>
      <c r="F67" s="50">
        <v>75216</v>
      </c>
      <c r="G67" s="50" t="s">
        <v>116</v>
      </c>
      <c r="H67" s="50">
        <v>3</v>
      </c>
      <c r="I67" s="50" t="s">
        <v>51</v>
      </c>
      <c r="L67" s="50" t="s">
        <v>161</v>
      </c>
      <c r="M67" s="50" t="s">
        <v>75</v>
      </c>
      <c r="N67" s="204">
        <v>85</v>
      </c>
      <c r="O67" s="204">
        <v>22</v>
      </c>
      <c r="P67" s="204">
        <v>107</v>
      </c>
      <c r="Q67" s="50" t="s">
        <v>48</v>
      </c>
      <c r="R67" s="148">
        <v>1500000</v>
      </c>
      <c r="S67" s="203"/>
      <c r="T67" s="50" t="s">
        <v>124</v>
      </c>
      <c r="U67" s="50">
        <v>48113008603</v>
      </c>
      <c r="V67" s="50">
        <v>131</v>
      </c>
      <c r="W67" s="50">
        <v>17</v>
      </c>
      <c r="X67" s="50">
        <v>4</v>
      </c>
      <c r="Y67" s="50">
        <v>8</v>
      </c>
      <c r="Z67" s="50">
        <v>0</v>
      </c>
      <c r="AA67" s="50">
        <v>4</v>
      </c>
      <c r="AB67" s="50">
        <v>7</v>
      </c>
      <c r="AC67" s="50">
        <v>171</v>
      </c>
      <c r="AD67" s="50" t="s">
        <v>671</v>
      </c>
      <c r="AE67" s="50" t="s">
        <v>671</v>
      </c>
    </row>
    <row r="68" spans="1:32" s="206" customFormat="1" ht="14.45" customHeight="1" x14ac:dyDescent="0.2">
      <c r="A68" s="206" t="s">
        <v>337</v>
      </c>
      <c r="B68" s="206" t="s">
        <v>338</v>
      </c>
      <c r="C68" s="206" t="s">
        <v>339</v>
      </c>
      <c r="D68" s="206" t="s">
        <v>60</v>
      </c>
      <c r="F68" s="206">
        <v>76111</v>
      </c>
      <c r="G68" s="206" t="s">
        <v>61</v>
      </c>
      <c r="H68" s="206">
        <v>3</v>
      </c>
      <c r="I68" s="206" t="s">
        <v>51</v>
      </c>
      <c r="L68" s="206" t="s">
        <v>161</v>
      </c>
      <c r="M68" s="206" t="s">
        <v>75</v>
      </c>
      <c r="N68" s="206">
        <v>63</v>
      </c>
      <c r="O68" s="206">
        <v>7</v>
      </c>
      <c r="P68" s="206">
        <v>70</v>
      </c>
      <c r="Q68" s="206" t="s">
        <v>46</v>
      </c>
      <c r="R68" s="207">
        <v>1095000</v>
      </c>
      <c r="S68" s="208"/>
      <c r="T68" s="206" t="s">
        <v>124</v>
      </c>
      <c r="U68" s="206">
        <v>48439101202</v>
      </c>
      <c r="V68" s="206">
        <v>131</v>
      </c>
      <c r="W68" s="206">
        <v>17</v>
      </c>
      <c r="X68" s="206">
        <v>4</v>
      </c>
      <c r="Y68" s="206">
        <v>8</v>
      </c>
      <c r="Z68" s="206">
        <v>0</v>
      </c>
      <c r="AA68" s="206">
        <v>4</v>
      </c>
      <c r="AB68" s="206">
        <v>7</v>
      </c>
      <c r="AC68" s="206">
        <v>171</v>
      </c>
      <c r="AD68" s="206" t="s">
        <v>671</v>
      </c>
      <c r="AE68" s="206" t="s">
        <v>671</v>
      </c>
      <c r="AF68" s="206" t="s">
        <v>666</v>
      </c>
    </row>
    <row r="69" spans="1:32" s="50" customFormat="1" ht="14.45" customHeight="1" x14ac:dyDescent="0.2">
      <c r="A69" s="51" t="s">
        <v>340</v>
      </c>
      <c r="B69" s="50" t="s">
        <v>341</v>
      </c>
      <c r="C69" s="50" t="s">
        <v>342</v>
      </c>
      <c r="D69" s="50" t="s">
        <v>120</v>
      </c>
      <c r="F69" s="50">
        <v>75042</v>
      </c>
      <c r="G69" s="50" t="s">
        <v>116</v>
      </c>
      <c r="H69" s="50">
        <v>3</v>
      </c>
      <c r="I69" s="50" t="s">
        <v>51</v>
      </c>
      <c r="M69" s="50" t="s">
        <v>75</v>
      </c>
      <c r="N69" s="204">
        <v>74</v>
      </c>
      <c r="O69" s="204">
        <v>32</v>
      </c>
      <c r="P69" s="204">
        <v>106</v>
      </c>
      <c r="Q69" s="50" t="s">
        <v>48</v>
      </c>
      <c r="R69" s="148">
        <v>1260000</v>
      </c>
      <c r="S69" s="203"/>
      <c r="T69" s="50" t="s">
        <v>92</v>
      </c>
      <c r="U69" s="50">
        <v>48113018900</v>
      </c>
      <c r="V69" s="50">
        <v>131</v>
      </c>
      <c r="W69" s="50">
        <v>17</v>
      </c>
      <c r="X69" s="50">
        <v>4</v>
      </c>
      <c r="Y69" s="50">
        <v>0</v>
      </c>
      <c r="Z69" s="50">
        <v>8</v>
      </c>
      <c r="AA69" s="50">
        <v>4</v>
      </c>
      <c r="AB69" s="50">
        <v>7</v>
      </c>
      <c r="AC69" s="50">
        <v>171</v>
      </c>
      <c r="AD69" s="50" t="s">
        <v>664</v>
      </c>
      <c r="AE69" s="50" t="s">
        <v>664</v>
      </c>
    </row>
    <row r="70" spans="1:32" s="50" customFormat="1" ht="14.45" customHeight="1" x14ac:dyDescent="0.2">
      <c r="A70" s="51" t="s">
        <v>343</v>
      </c>
      <c r="B70" s="50" t="s">
        <v>344</v>
      </c>
      <c r="C70" s="50" t="s">
        <v>345</v>
      </c>
      <c r="D70" s="50" t="s">
        <v>60</v>
      </c>
      <c r="F70" s="50">
        <v>76104</v>
      </c>
      <c r="G70" s="50" t="s">
        <v>61</v>
      </c>
      <c r="H70" s="50">
        <v>3</v>
      </c>
      <c r="I70" s="50" t="s">
        <v>51</v>
      </c>
      <c r="M70" s="50" t="s">
        <v>75</v>
      </c>
      <c r="N70" s="50">
        <v>60</v>
      </c>
      <c r="O70" s="50">
        <v>7</v>
      </c>
      <c r="P70" s="50">
        <v>67</v>
      </c>
      <c r="Q70" s="50" t="s">
        <v>48</v>
      </c>
      <c r="R70" s="148">
        <v>1500000</v>
      </c>
      <c r="S70" s="203"/>
      <c r="T70" s="50" t="s">
        <v>102</v>
      </c>
      <c r="U70" s="50">
        <v>48439123500</v>
      </c>
      <c r="V70" s="50">
        <v>131</v>
      </c>
      <c r="W70" s="50">
        <v>17</v>
      </c>
      <c r="X70" s="50">
        <v>4</v>
      </c>
      <c r="Y70" s="50">
        <v>0</v>
      </c>
      <c r="Z70" s="50">
        <v>8</v>
      </c>
      <c r="AA70" s="50">
        <v>4</v>
      </c>
      <c r="AB70" s="50">
        <v>7</v>
      </c>
      <c r="AC70" s="50">
        <v>171</v>
      </c>
      <c r="AD70" s="50" t="s">
        <v>664</v>
      </c>
      <c r="AE70" s="50" t="s">
        <v>664</v>
      </c>
    </row>
    <row r="71" spans="1:32" s="206" customFormat="1" ht="14.45" customHeight="1" x14ac:dyDescent="0.2">
      <c r="A71" s="205" t="s">
        <v>353</v>
      </c>
      <c r="B71" s="206" t="s">
        <v>354</v>
      </c>
      <c r="C71" s="206" t="s">
        <v>355</v>
      </c>
      <c r="D71" s="206" t="s">
        <v>121</v>
      </c>
      <c r="F71" s="206">
        <v>75060</v>
      </c>
      <c r="G71" s="206" t="s">
        <v>116</v>
      </c>
      <c r="H71" s="206">
        <v>3</v>
      </c>
      <c r="I71" s="206" t="s">
        <v>51</v>
      </c>
      <c r="M71" s="206" t="s">
        <v>75</v>
      </c>
      <c r="N71" s="206">
        <v>76</v>
      </c>
      <c r="O71" s="206">
        <v>0</v>
      </c>
      <c r="P71" s="206">
        <v>76</v>
      </c>
      <c r="Q71" s="206" t="s">
        <v>48</v>
      </c>
      <c r="R71" s="207">
        <v>1500000</v>
      </c>
      <c r="S71" s="208"/>
      <c r="T71" s="206" t="s">
        <v>87</v>
      </c>
      <c r="U71" s="206">
        <v>48113014901</v>
      </c>
      <c r="V71" s="206">
        <v>131</v>
      </c>
      <c r="W71" s="206">
        <v>17</v>
      </c>
      <c r="X71" s="206">
        <v>4</v>
      </c>
      <c r="Y71" s="206">
        <v>8</v>
      </c>
      <c r="Z71" s="206">
        <v>0</v>
      </c>
      <c r="AA71" s="206">
        <v>4</v>
      </c>
      <c r="AB71" s="206">
        <v>7</v>
      </c>
      <c r="AC71" s="206">
        <v>171</v>
      </c>
      <c r="AD71" s="206" t="s">
        <v>671</v>
      </c>
      <c r="AE71" s="206" t="s">
        <v>671</v>
      </c>
      <c r="AF71" s="206" t="s">
        <v>370</v>
      </c>
    </row>
    <row r="72" spans="1:32" s="50" customFormat="1" ht="14.45" customHeight="1" x14ac:dyDescent="0.2">
      <c r="A72" s="51" t="s">
        <v>360</v>
      </c>
      <c r="B72" s="50" t="s">
        <v>361</v>
      </c>
      <c r="C72" s="50" t="s">
        <v>362</v>
      </c>
      <c r="D72" s="50" t="s">
        <v>125</v>
      </c>
      <c r="F72" s="50">
        <v>76108</v>
      </c>
      <c r="G72" s="50" t="s">
        <v>61</v>
      </c>
      <c r="H72" s="50">
        <v>3</v>
      </c>
      <c r="I72" s="50" t="s">
        <v>51</v>
      </c>
      <c r="M72" s="50" t="s">
        <v>75</v>
      </c>
      <c r="N72" s="50">
        <v>85</v>
      </c>
      <c r="O72" s="50">
        <v>11</v>
      </c>
      <c r="P72" s="50">
        <v>96</v>
      </c>
      <c r="Q72" s="50" t="s">
        <v>48</v>
      </c>
      <c r="R72" s="148">
        <v>1500000</v>
      </c>
      <c r="S72" s="203"/>
      <c r="T72" s="50" t="s">
        <v>322</v>
      </c>
      <c r="U72" s="50">
        <v>48439110701</v>
      </c>
      <c r="V72" s="50">
        <v>130</v>
      </c>
      <c r="W72" s="50">
        <v>17</v>
      </c>
      <c r="X72" s="50">
        <v>4</v>
      </c>
      <c r="Y72" s="50">
        <v>0</v>
      </c>
      <c r="Z72" s="50">
        <v>8</v>
      </c>
      <c r="AA72" s="50">
        <v>4</v>
      </c>
      <c r="AB72" s="50">
        <v>7</v>
      </c>
      <c r="AC72" s="50">
        <v>170</v>
      </c>
      <c r="AD72" s="50" t="s">
        <v>664</v>
      </c>
      <c r="AE72" s="50" t="s">
        <v>664</v>
      </c>
    </row>
    <row r="73" spans="1:32" s="206" customFormat="1" ht="14.45" customHeight="1" x14ac:dyDescent="0.2">
      <c r="A73" s="205" t="s">
        <v>364</v>
      </c>
      <c r="B73" s="206" t="s">
        <v>126</v>
      </c>
      <c r="C73" s="206" t="s">
        <v>365</v>
      </c>
      <c r="D73" s="206" t="s">
        <v>60</v>
      </c>
      <c r="F73" s="206">
        <v>76102</v>
      </c>
      <c r="G73" s="206" t="s">
        <v>61</v>
      </c>
      <c r="H73" s="206">
        <v>3</v>
      </c>
      <c r="I73" s="206" t="s">
        <v>51</v>
      </c>
      <c r="L73" s="206" t="s">
        <v>161</v>
      </c>
      <c r="M73" s="206" t="s">
        <v>75</v>
      </c>
      <c r="N73" s="206">
        <v>61</v>
      </c>
      <c r="O73" s="206">
        <v>7</v>
      </c>
      <c r="P73" s="206">
        <v>68</v>
      </c>
      <c r="Q73" s="206" t="s">
        <v>359</v>
      </c>
      <c r="R73" s="207">
        <v>928630</v>
      </c>
      <c r="S73" s="208" t="s">
        <v>161</v>
      </c>
      <c r="T73" s="206" t="s">
        <v>127</v>
      </c>
      <c r="U73" s="206">
        <v>48439101700</v>
      </c>
      <c r="V73" s="206">
        <v>130</v>
      </c>
      <c r="W73" s="206">
        <v>17</v>
      </c>
      <c r="X73" s="206">
        <v>4</v>
      </c>
      <c r="Y73" s="206">
        <v>8</v>
      </c>
      <c r="Z73" s="206">
        <v>0</v>
      </c>
      <c r="AA73" s="206">
        <v>4</v>
      </c>
      <c r="AB73" s="206">
        <v>7</v>
      </c>
      <c r="AC73" s="206">
        <v>170</v>
      </c>
      <c r="AD73" s="206" t="s">
        <v>671</v>
      </c>
      <c r="AE73" s="206" t="s">
        <v>671</v>
      </c>
      <c r="AF73" s="206" t="s">
        <v>442</v>
      </c>
    </row>
    <row r="74" spans="1:32" s="50" customFormat="1" ht="14.45" customHeight="1" x14ac:dyDescent="0.2">
      <c r="A74" s="51" t="s">
        <v>347</v>
      </c>
      <c r="B74" s="50" t="s">
        <v>348</v>
      </c>
      <c r="C74" s="50" t="s">
        <v>349</v>
      </c>
      <c r="D74" s="50" t="s">
        <v>60</v>
      </c>
      <c r="F74" s="50">
        <v>76111</v>
      </c>
      <c r="G74" s="50" t="s">
        <v>61</v>
      </c>
      <c r="H74" s="50">
        <v>3</v>
      </c>
      <c r="I74" s="50" t="s">
        <v>51</v>
      </c>
      <c r="M74" s="50" t="s">
        <v>75</v>
      </c>
      <c r="N74" s="50">
        <v>79</v>
      </c>
      <c r="O74" s="50">
        <v>15</v>
      </c>
      <c r="P74" s="50">
        <v>94</v>
      </c>
      <c r="Q74" s="50" t="s">
        <v>48</v>
      </c>
      <c r="R74" s="148">
        <v>1500000</v>
      </c>
      <c r="S74" s="203"/>
      <c r="T74" s="50" t="s">
        <v>283</v>
      </c>
      <c r="U74" s="50">
        <v>48439101202</v>
      </c>
      <c r="V74" s="50">
        <v>131</v>
      </c>
      <c r="W74" s="50">
        <v>17</v>
      </c>
      <c r="X74" s="50">
        <v>4</v>
      </c>
      <c r="Y74" s="50">
        <v>0</v>
      </c>
      <c r="Z74" s="50">
        <v>0</v>
      </c>
      <c r="AA74" s="50">
        <v>4</v>
      </c>
      <c r="AB74" s="50">
        <v>7</v>
      </c>
      <c r="AC74" s="50">
        <f>SUM(V74,W74,X74,Y74,Z74,AA74,AB74)</f>
        <v>163</v>
      </c>
      <c r="AD74" s="50" t="s">
        <v>664</v>
      </c>
    </row>
    <row r="75" spans="1:32" s="206" customFormat="1" ht="14.45" customHeight="1" x14ac:dyDescent="0.2">
      <c r="A75" s="206" t="s">
        <v>292</v>
      </c>
      <c r="B75" s="206" t="s">
        <v>293</v>
      </c>
      <c r="C75" s="206" t="s">
        <v>294</v>
      </c>
      <c r="D75" s="206" t="s">
        <v>116</v>
      </c>
      <c r="F75" s="206">
        <v>75240</v>
      </c>
      <c r="G75" s="206" t="s">
        <v>116</v>
      </c>
      <c r="H75" s="206">
        <v>3</v>
      </c>
      <c r="I75" s="206" t="s">
        <v>51</v>
      </c>
      <c r="M75" s="206" t="s">
        <v>75</v>
      </c>
      <c r="N75" s="206">
        <v>80</v>
      </c>
      <c r="O75" s="206">
        <v>20</v>
      </c>
      <c r="P75" s="206">
        <v>100</v>
      </c>
      <c r="Q75" s="206" t="s">
        <v>46</v>
      </c>
      <c r="R75" s="207">
        <v>1500000</v>
      </c>
      <c r="S75" s="208"/>
      <c r="T75" s="206" t="s">
        <v>295</v>
      </c>
      <c r="U75" s="206">
        <v>48113013626</v>
      </c>
      <c r="V75" s="206">
        <v>130</v>
      </c>
      <c r="W75" s="206">
        <v>17</v>
      </c>
      <c r="X75" s="206">
        <v>4</v>
      </c>
      <c r="Y75" s="206">
        <v>8</v>
      </c>
      <c r="Z75" s="206">
        <v>0</v>
      </c>
      <c r="AA75" s="206">
        <v>4</v>
      </c>
      <c r="AB75" s="206">
        <v>0</v>
      </c>
      <c r="AC75" s="206">
        <f>SUM(V75,W75,X75,Y75,Z75,AA75,AB75)</f>
        <v>163</v>
      </c>
      <c r="AD75" s="206" t="s">
        <v>671</v>
      </c>
      <c r="AE75" s="206" t="s">
        <v>671</v>
      </c>
      <c r="AF75" s="206" t="s">
        <v>666</v>
      </c>
    </row>
    <row r="76" spans="1:32" s="206" customFormat="1" ht="14.45" customHeight="1" x14ac:dyDescent="0.2">
      <c r="A76" s="205" t="s">
        <v>302</v>
      </c>
      <c r="B76" s="206" t="s">
        <v>303</v>
      </c>
      <c r="C76" s="206" t="s">
        <v>304</v>
      </c>
      <c r="D76" s="206" t="s">
        <v>63</v>
      </c>
      <c r="F76" s="206">
        <v>75093</v>
      </c>
      <c r="G76" s="206" t="s">
        <v>62</v>
      </c>
      <c r="H76" s="206">
        <v>3</v>
      </c>
      <c r="I76" s="206" t="s">
        <v>51</v>
      </c>
      <c r="M76" s="206" t="s">
        <v>75</v>
      </c>
      <c r="N76" s="206">
        <v>108</v>
      </c>
      <c r="O76" s="206">
        <v>72</v>
      </c>
      <c r="P76" s="206">
        <v>180</v>
      </c>
      <c r="Q76" s="206" t="s">
        <v>46</v>
      </c>
      <c r="R76" s="207">
        <v>1500000</v>
      </c>
      <c r="S76" s="208"/>
      <c r="T76" s="206" t="s">
        <v>305</v>
      </c>
      <c r="U76" s="206">
        <v>48085031649</v>
      </c>
      <c r="V76" s="206">
        <v>139</v>
      </c>
      <c r="W76" s="206">
        <v>17</v>
      </c>
      <c r="X76" s="206">
        <v>4</v>
      </c>
      <c r="Y76" s="206">
        <v>-8</v>
      </c>
      <c r="Z76" s="206">
        <v>0</v>
      </c>
      <c r="AA76" s="206">
        <v>4</v>
      </c>
      <c r="AB76" s="206">
        <v>0</v>
      </c>
      <c r="AC76" s="206">
        <f>SUM(V76,W76,X76,Y76,Z76,AA76,AB76)</f>
        <v>156</v>
      </c>
      <c r="AD76" s="206" t="s">
        <v>671</v>
      </c>
      <c r="AE76" s="206" t="s">
        <v>671</v>
      </c>
      <c r="AF76" s="206" t="s">
        <v>666</v>
      </c>
    </row>
    <row r="77" spans="1:32" s="50" customFormat="1" ht="14.45" customHeight="1" x14ac:dyDescent="0.2">
      <c r="A77" s="51" t="s">
        <v>312</v>
      </c>
      <c r="B77" s="50" t="s">
        <v>313</v>
      </c>
      <c r="C77" s="50" t="s">
        <v>314</v>
      </c>
      <c r="D77" s="50" t="s">
        <v>116</v>
      </c>
      <c r="F77" s="50">
        <v>75243</v>
      </c>
      <c r="G77" s="50" t="s">
        <v>116</v>
      </c>
      <c r="H77" s="50">
        <v>3</v>
      </c>
      <c r="I77" s="50" t="s">
        <v>51</v>
      </c>
      <c r="M77" s="50" t="s">
        <v>75</v>
      </c>
      <c r="N77" s="50">
        <v>103</v>
      </c>
      <c r="O77" s="50">
        <v>86</v>
      </c>
      <c r="P77" s="50">
        <v>189</v>
      </c>
      <c r="Q77" s="50" t="s">
        <v>48</v>
      </c>
      <c r="R77" s="148">
        <v>1500000</v>
      </c>
      <c r="S77" s="203"/>
      <c r="T77" s="50" t="s">
        <v>305</v>
      </c>
      <c r="U77" s="50">
        <v>48113007805</v>
      </c>
      <c r="V77" s="50">
        <v>138</v>
      </c>
      <c r="W77" s="50">
        <v>17</v>
      </c>
      <c r="X77" s="50">
        <v>4</v>
      </c>
      <c r="Y77" s="50">
        <v>-8</v>
      </c>
      <c r="Z77" s="50">
        <v>0</v>
      </c>
      <c r="AA77" s="50">
        <v>4</v>
      </c>
      <c r="AB77" s="50">
        <v>0</v>
      </c>
      <c r="AC77" s="50">
        <f>SUM(V77, W77,X77,Y77,Z77,AA77,AB77)</f>
        <v>155</v>
      </c>
      <c r="AD77" s="50" t="s">
        <v>664</v>
      </c>
    </row>
    <row r="78" spans="1:32" s="206" customFormat="1" ht="14.45" customHeight="1" x14ac:dyDescent="0.2">
      <c r="A78" s="205" t="s">
        <v>366</v>
      </c>
      <c r="B78" s="206" t="s">
        <v>367</v>
      </c>
      <c r="C78" s="206" t="s">
        <v>368</v>
      </c>
      <c r="D78" s="206" t="s">
        <v>363</v>
      </c>
      <c r="F78" s="206">
        <v>75208</v>
      </c>
      <c r="G78" s="206" t="s">
        <v>363</v>
      </c>
      <c r="H78" s="206">
        <v>3</v>
      </c>
      <c r="I78" s="206" t="s">
        <v>51</v>
      </c>
      <c r="M78" s="206" t="s">
        <v>75</v>
      </c>
      <c r="N78" s="206">
        <v>189</v>
      </c>
      <c r="O78" s="206">
        <v>43</v>
      </c>
      <c r="P78" s="206">
        <v>232</v>
      </c>
      <c r="Q78" s="206" t="s">
        <v>48</v>
      </c>
      <c r="R78" s="207">
        <v>0</v>
      </c>
      <c r="S78" s="208"/>
      <c r="T78" s="206" t="s">
        <v>141</v>
      </c>
      <c r="U78" s="206">
        <v>48121021405</v>
      </c>
      <c r="V78" s="206">
        <v>133</v>
      </c>
      <c r="AD78" s="206" t="s">
        <v>671</v>
      </c>
      <c r="AE78" s="206" t="s">
        <v>671</v>
      </c>
      <c r="AF78" s="206" t="s">
        <v>765</v>
      </c>
    </row>
    <row r="79" spans="1:32" s="206" customFormat="1" ht="14.45" customHeight="1" x14ac:dyDescent="0.2">
      <c r="A79" s="205" t="s">
        <v>356</v>
      </c>
      <c r="B79" s="206" t="s">
        <v>357</v>
      </c>
      <c r="C79" s="206" t="s">
        <v>358</v>
      </c>
      <c r="D79" s="206" t="s">
        <v>116</v>
      </c>
      <c r="F79" s="206">
        <v>75235</v>
      </c>
      <c r="G79" s="206" t="s">
        <v>116</v>
      </c>
      <c r="H79" s="206">
        <v>3</v>
      </c>
      <c r="I79" s="206" t="s">
        <v>51</v>
      </c>
      <c r="M79" s="206" t="s">
        <v>75</v>
      </c>
      <c r="N79" s="206">
        <v>75</v>
      </c>
      <c r="O79" s="206">
        <v>14</v>
      </c>
      <c r="P79" s="206">
        <v>89</v>
      </c>
      <c r="Q79" s="206" t="s">
        <v>48</v>
      </c>
      <c r="R79" s="207">
        <v>0</v>
      </c>
      <c r="S79" s="208"/>
      <c r="T79" s="206" t="s">
        <v>123</v>
      </c>
      <c r="U79" s="206">
        <v>48113000406</v>
      </c>
      <c r="V79" s="206">
        <v>138</v>
      </c>
      <c r="AD79" s="206" t="s">
        <v>671</v>
      </c>
      <c r="AE79" s="206" t="s">
        <v>671</v>
      </c>
      <c r="AF79" s="206" t="s">
        <v>672</v>
      </c>
    </row>
    <row r="80" spans="1:32" s="206" customFormat="1" ht="14.45" customHeight="1" x14ac:dyDescent="0.2">
      <c r="A80" s="205" t="s">
        <v>309</v>
      </c>
      <c r="B80" s="206" t="s">
        <v>310</v>
      </c>
      <c r="C80" s="206" t="s">
        <v>311</v>
      </c>
      <c r="D80" s="206" t="s">
        <v>116</v>
      </c>
      <c r="F80" s="206">
        <v>75235</v>
      </c>
      <c r="G80" s="206" t="s">
        <v>116</v>
      </c>
      <c r="H80" s="206">
        <v>3</v>
      </c>
      <c r="I80" s="206" t="s">
        <v>51</v>
      </c>
      <c r="M80" s="206" t="s">
        <v>75</v>
      </c>
      <c r="N80" s="206">
        <v>82</v>
      </c>
      <c r="O80" s="206">
        <v>20</v>
      </c>
      <c r="P80" s="206">
        <v>102</v>
      </c>
      <c r="Q80" s="206" t="s">
        <v>48</v>
      </c>
      <c r="R80" s="209">
        <v>0</v>
      </c>
      <c r="S80" s="208"/>
      <c r="T80" s="206" t="s">
        <v>295</v>
      </c>
      <c r="U80" s="206">
        <v>48113000401</v>
      </c>
      <c r="V80" s="206">
        <v>132</v>
      </c>
      <c r="AD80" s="206" t="s">
        <v>671</v>
      </c>
      <c r="AE80" s="206" t="s">
        <v>671</v>
      </c>
      <c r="AF80" s="206" t="s">
        <v>441</v>
      </c>
    </row>
    <row r="81" spans="1:102" s="171" customFormat="1" ht="14.45" customHeight="1" x14ac:dyDescent="0.25">
      <c r="A81" s="5" t="s">
        <v>147</v>
      </c>
      <c r="B81" s="50"/>
      <c r="C81" s="59">
        <v>16894134</v>
      </c>
      <c r="D81" s="22" t="s">
        <v>291</v>
      </c>
      <c r="E81" s="79">
        <f>C81*0.4121</f>
        <v>6962072.6214000005</v>
      </c>
      <c r="F81" s="50"/>
      <c r="G81" s="50"/>
      <c r="H81" s="50"/>
      <c r="I81" s="50"/>
      <c r="J81" s="50"/>
      <c r="K81" s="50"/>
      <c r="L81" s="50"/>
      <c r="M81" s="50"/>
      <c r="N81" s="50"/>
      <c r="O81" s="50"/>
      <c r="P81" s="210"/>
      <c r="Q81" s="200" t="s">
        <v>768</v>
      </c>
      <c r="R81" s="211">
        <f>SUM(R58:R80)</f>
        <v>27584669.93</v>
      </c>
      <c r="S81" s="50"/>
      <c r="T81" s="50"/>
      <c r="U81" s="50"/>
      <c r="V81" s="50"/>
      <c r="AC81" s="50"/>
      <c r="AF81" s="172"/>
    </row>
    <row r="82" spans="1:102" s="175" customFormat="1" ht="14.45" customHeight="1" x14ac:dyDescent="0.2">
      <c r="A82" s="17"/>
      <c r="B82" s="154"/>
      <c r="C82" s="18"/>
      <c r="D82" s="173"/>
      <c r="E82" s="154"/>
      <c r="F82" s="154"/>
      <c r="G82" s="154"/>
      <c r="H82" s="154"/>
      <c r="I82" s="154"/>
      <c r="J82" s="18"/>
      <c r="K82" s="18"/>
      <c r="L82" s="18"/>
      <c r="M82" s="154"/>
      <c r="N82" s="174"/>
      <c r="O82" s="174"/>
      <c r="P82" s="174"/>
      <c r="R82" s="29"/>
      <c r="S82" s="154"/>
      <c r="T82" s="154"/>
      <c r="U82" s="154"/>
      <c r="V82" s="154"/>
      <c r="AC82" s="18"/>
      <c r="AF82" s="176"/>
    </row>
    <row r="83" spans="1:102" s="160" customFormat="1" ht="14.45" customHeight="1" x14ac:dyDescent="0.25">
      <c r="A83" s="167" t="s">
        <v>25</v>
      </c>
      <c r="B83" s="159"/>
      <c r="C83" s="159"/>
      <c r="D83" s="177"/>
      <c r="E83" s="159"/>
      <c r="F83" s="159"/>
      <c r="G83" s="159"/>
      <c r="H83" s="159"/>
      <c r="I83" s="159"/>
      <c r="J83" s="159"/>
      <c r="K83" s="159"/>
      <c r="L83" s="159"/>
      <c r="M83" s="159"/>
      <c r="N83" s="159"/>
      <c r="O83" s="159"/>
      <c r="P83" s="159"/>
      <c r="Q83" s="159"/>
      <c r="R83" s="30"/>
      <c r="S83" s="158"/>
      <c r="T83" s="159"/>
      <c r="U83" s="159"/>
      <c r="V83" s="159"/>
      <c r="W83" s="159"/>
      <c r="X83" s="159"/>
      <c r="Y83" s="159"/>
      <c r="Z83" s="159"/>
      <c r="AA83" s="159"/>
      <c r="AC83" s="18"/>
      <c r="AF83" s="21"/>
    </row>
    <row r="84" spans="1:102" s="18" customFormat="1" ht="14.45" customHeight="1" x14ac:dyDescent="0.2">
      <c r="A84" s="13" t="s">
        <v>372</v>
      </c>
      <c r="B84" s="18" t="s">
        <v>373</v>
      </c>
      <c r="C84" s="18" t="s">
        <v>374</v>
      </c>
      <c r="D84" s="50" t="s">
        <v>375</v>
      </c>
      <c r="F84" s="18">
        <v>75801</v>
      </c>
      <c r="G84" s="18" t="s">
        <v>199</v>
      </c>
      <c r="H84" s="18">
        <v>4</v>
      </c>
      <c r="I84" s="18" t="s">
        <v>45</v>
      </c>
      <c r="M84" s="18" t="s">
        <v>75</v>
      </c>
      <c r="N84" s="18">
        <v>80</v>
      </c>
      <c r="O84" s="18">
        <v>0</v>
      </c>
      <c r="P84" s="18">
        <v>80</v>
      </c>
      <c r="Q84" s="18" t="s">
        <v>46</v>
      </c>
      <c r="R84" s="27">
        <v>1260000</v>
      </c>
      <c r="T84" s="18" t="s">
        <v>92</v>
      </c>
      <c r="U84" s="18">
        <v>48001950901</v>
      </c>
      <c r="V84" s="18">
        <v>134</v>
      </c>
      <c r="W84" s="18">
        <v>17</v>
      </c>
      <c r="X84" s="18">
        <v>4</v>
      </c>
      <c r="Y84" s="18">
        <v>0</v>
      </c>
      <c r="Z84" s="18">
        <v>8</v>
      </c>
      <c r="AA84" s="18">
        <v>4</v>
      </c>
      <c r="AB84" s="18">
        <v>0</v>
      </c>
      <c r="AC84" s="18">
        <v>167</v>
      </c>
      <c r="AD84" s="18" t="s">
        <v>664</v>
      </c>
      <c r="AE84" s="18" t="s">
        <v>664</v>
      </c>
    </row>
    <row r="85" spans="1:102" s="213" customFormat="1" ht="14.45" customHeight="1" x14ac:dyDescent="0.2">
      <c r="A85" s="212" t="s">
        <v>376</v>
      </c>
      <c r="B85" s="213" t="s">
        <v>377</v>
      </c>
      <c r="C85" s="213" t="s">
        <v>378</v>
      </c>
      <c r="D85" s="206" t="s">
        <v>379</v>
      </c>
      <c r="F85" s="213">
        <v>75672</v>
      </c>
      <c r="G85" s="213" t="s">
        <v>380</v>
      </c>
      <c r="H85" s="213">
        <v>4</v>
      </c>
      <c r="I85" s="213" t="s">
        <v>45</v>
      </c>
      <c r="M85" s="213" t="s">
        <v>75</v>
      </c>
      <c r="N85" s="213">
        <v>44</v>
      </c>
      <c r="O85" s="213">
        <v>4</v>
      </c>
      <c r="P85" s="213">
        <v>48</v>
      </c>
      <c r="Q85" s="213" t="s">
        <v>46</v>
      </c>
      <c r="R85" s="214">
        <v>1041113</v>
      </c>
      <c r="T85" s="213" t="s">
        <v>89</v>
      </c>
      <c r="U85" s="213">
        <v>48203020502</v>
      </c>
      <c r="V85" s="213">
        <v>133</v>
      </c>
      <c r="W85" s="213">
        <v>17</v>
      </c>
      <c r="X85" s="213">
        <v>4</v>
      </c>
      <c r="Y85" s="213">
        <v>0</v>
      </c>
      <c r="Z85" s="213">
        <v>8</v>
      </c>
      <c r="AA85" s="213">
        <v>4</v>
      </c>
      <c r="AB85" s="213">
        <v>0</v>
      </c>
      <c r="AC85" s="213">
        <v>166</v>
      </c>
      <c r="AD85" s="213" t="s">
        <v>671</v>
      </c>
      <c r="AE85" s="213" t="s">
        <v>671</v>
      </c>
      <c r="AF85" s="213" t="s">
        <v>677</v>
      </c>
    </row>
    <row r="86" spans="1:102" s="213" customFormat="1" ht="14.45" customHeight="1" x14ac:dyDescent="0.2">
      <c r="A86" s="212" t="s">
        <v>381</v>
      </c>
      <c r="B86" s="213" t="s">
        <v>382</v>
      </c>
      <c r="C86" s="213" t="s">
        <v>383</v>
      </c>
      <c r="D86" s="206" t="s">
        <v>384</v>
      </c>
      <c r="F86" s="213">
        <v>75766</v>
      </c>
      <c r="G86" s="213" t="s">
        <v>217</v>
      </c>
      <c r="H86" s="213">
        <v>4</v>
      </c>
      <c r="I86" s="213" t="s">
        <v>45</v>
      </c>
      <c r="M86" s="213" t="s">
        <v>75</v>
      </c>
      <c r="N86" s="213">
        <v>72</v>
      </c>
      <c r="O86" s="213">
        <v>0</v>
      </c>
      <c r="P86" s="213">
        <v>72</v>
      </c>
      <c r="Q86" s="213" t="s">
        <v>46</v>
      </c>
      <c r="R86" s="214">
        <v>1100000</v>
      </c>
      <c r="T86" s="213" t="s">
        <v>92</v>
      </c>
      <c r="U86" s="213">
        <v>48005000800</v>
      </c>
      <c r="V86" s="213">
        <v>132</v>
      </c>
      <c r="W86" s="213">
        <v>17</v>
      </c>
      <c r="X86" s="213">
        <v>4</v>
      </c>
      <c r="Y86" s="213">
        <v>0</v>
      </c>
      <c r="Z86" s="213">
        <v>8</v>
      </c>
      <c r="AA86" s="213">
        <v>4</v>
      </c>
      <c r="AB86" s="213">
        <v>0</v>
      </c>
      <c r="AC86" s="213">
        <v>165</v>
      </c>
      <c r="AD86" s="213" t="s">
        <v>671</v>
      </c>
      <c r="AE86" s="213" t="s">
        <v>671</v>
      </c>
      <c r="AF86" s="213" t="s">
        <v>677</v>
      </c>
    </row>
    <row r="87" spans="1:102" s="18" customFormat="1" ht="14.45" customHeight="1" x14ac:dyDescent="0.2">
      <c r="A87" s="16" t="s">
        <v>385</v>
      </c>
      <c r="B87" s="18" t="s">
        <v>386</v>
      </c>
      <c r="C87" s="18" t="s">
        <v>387</v>
      </c>
      <c r="D87" s="50" t="s">
        <v>388</v>
      </c>
      <c r="F87" s="18">
        <v>75455</v>
      </c>
      <c r="G87" s="18" t="s">
        <v>389</v>
      </c>
      <c r="H87" s="18">
        <v>4</v>
      </c>
      <c r="I87" s="18" t="s">
        <v>45</v>
      </c>
      <c r="M87" s="18" t="s">
        <v>75</v>
      </c>
      <c r="N87" s="18">
        <v>41</v>
      </c>
      <c r="O87" s="18">
        <v>3</v>
      </c>
      <c r="P87" s="18">
        <v>44</v>
      </c>
      <c r="Q87" s="18" t="s">
        <v>48</v>
      </c>
      <c r="R87" s="27">
        <v>842283</v>
      </c>
      <c r="T87" s="18" t="s">
        <v>390</v>
      </c>
      <c r="U87" s="18">
        <v>48449950800</v>
      </c>
      <c r="V87" s="18">
        <v>132</v>
      </c>
      <c r="W87" s="18">
        <v>17</v>
      </c>
      <c r="X87" s="18">
        <v>4</v>
      </c>
      <c r="Y87" s="18">
        <v>0</v>
      </c>
      <c r="Z87" s="18">
        <v>8</v>
      </c>
      <c r="AA87" s="18">
        <v>4</v>
      </c>
      <c r="AB87" s="18">
        <v>0</v>
      </c>
      <c r="AC87" s="18">
        <v>165</v>
      </c>
      <c r="AD87" s="18" t="s">
        <v>671</v>
      </c>
      <c r="AE87" s="18" t="s">
        <v>671</v>
      </c>
    </row>
    <row r="88" spans="1:102" s="21" customFormat="1" ht="14.45" customHeight="1" x14ac:dyDescent="0.2">
      <c r="A88" s="196" t="s">
        <v>391</v>
      </c>
      <c r="B88" s="197" t="s">
        <v>392</v>
      </c>
      <c r="C88" s="198" t="s">
        <v>393</v>
      </c>
      <c r="D88" s="178" t="s">
        <v>388</v>
      </c>
      <c r="E88" s="179"/>
      <c r="F88" s="179">
        <v>75455</v>
      </c>
      <c r="G88" s="179" t="s">
        <v>389</v>
      </c>
      <c r="H88" s="179">
        <v>4</v>
      </c>
      <c r="I88" s="180" t="s">
        <v>45</v>
      </c>
      <c r="J88" s="179"/>
      <c r="L88" s="179"/>
      <c r="M88" s="179" t="s">
        <v>75</v>
      </c>
      <c r="N88" s="179">
        <v>34</v>
      </c>
      <c r="O88" s="179">
        <v>2</v>
      </c>
      <c r="P88" s="179">
        <v>36</v>
      </c>
      <c r="Q88" s="196" t="s">
        <v>46</v>
      </c>
      <c r="R88" s="31">
        <v>663018</v>
      </c>
      <c r="S88" s="181"/>
      <c r="T88" s="179" t="s">
        <v>96</v>
      </c>
      <c r="U88" s="179">
        <v>48449950800</v>
      </c>
      <c r="V88" s="179">
        <v>132</v>
      </c>
      <c r="W88" s="179">
        <v>17</v>
      </c>
      <c r="X88" s="179">
        <v>4</v>
      </c>
      <c r="Y88" s="179">
        <v>0</v>
      </c>
      <c r="Z88" s="179">
        <v>8</v>
      </c>
      <c r="AA88" s="179">
        <v>4</v>
      </c>
      <c r="AB88" s="21">
        <v>0</v>
      </c>
      <c r="AC88" s="18">
        <v>165</v>
      </c>
      <c r="AD88" s="21" t="s">
        <v>671</v>
      </c>
      <c r="AE88" s="21" t="s">
        <v>671</v>
      </c>
    </row>
    <row r="89" spans="1:102" s="165" customFormat="1" ht="14.45" customHeight="1" x14ac:dyDescent="0.25">
      <c r="A89" s="5" t="s">
        <v>147</v>
      </c>
      <c r="B89" s="197"/>
      <c r="C89" s="59">
        <v>1435491</v>
      </c>
      <c r="D89" s="178"/>
      <c r="E89" s="178"/>
      <c r="F89" s="178"/>
      <c r="G89" s="178"/>
      <c r="H89" s="178"/>
      <c r="I89" s="182"/>
      <c r="J89" s="178"/>
      <c r="K89" s="68"/>
      <c r="L89" s="178"/>
      <c r="M89" s="178"/>
      <c r="N89" s="178"/>
      <c r="O89" s="220"/>
      <c r="P89" s="220"/>
      <c r="Q89" s="200" t="s">
        <v>768</v>
      </c>
      <c r="R89" s="221">
        <f>SUM(R84:R88)</f>
        <v>4906414</v>
      </c>
      <c r="S89" s="183"/>
      <c r="T89" s="178"/>
      <c r="U89" s="178"/>
      <c r="V89" s="178"/>
      <c r="W89" s="184"/>
      <c r="X89" s="184"/>
      <c r="Y89" s="184"/>
      <c r="Z89" s="184"/>
      <c r="AA89" s="184"/>
      <c r="AC89" s="50"/>
      <c r="AF89" s="68"/>
    </row>
    <row r="90" spans="1:102" s="160" customFormat="1" ht="14.45" customHeight="1" x14ac:dyDescent="0.2">
      <c r="A90" s="196"/>
      <c r="B90" s="197"/>
      <c r="C90" s="199"/>
      <c r="D90" s="178"/>
      <c r="E90" s="179"/>
      <c r="F90" s="179"/>
      <c r="G90" s="179"/>
      <c r="H90" s="179"/>
      <c r="I90" s="180"/>
      <c r="J90" s="179"/>
      <c r="K90" s="21"/>
      <c r="L90" s="179"/>
      <c r="M90" s="179"/>
      <c r="N90" s="179"/>
      <c r="O90" s="179"/>
      <c r="P90" s="179"/>
      <c r="Q90" s="196"/>
      <c r="R90" s="31"/>
      <c r="S90" s="181"/>
      <c r="T90" s="179"/>
      <c r="U90" s="179"/>
      <c r="V90" s="179"/>
      <c r="W90" s="185"/>
      <c r="X90" s="185"/>
      <c r="Y90" s="185"/>
      <c r="Z90" s="185"/>
      <c r="AA90" s="185"/>
      <c r="AC90" s="18"/>
      <c r="AF90" s="21"/>
    </row>
    <row r="91" spans="1:102" s="160" customFormat="1" ht="14.45" customHeight="1" x14ac:dyDescent="0.25">
      <c r="A91" s="167" t="s">
        <v>26</v>
      </c>
      <c r="B91" s="153"/>
      <c r="C91" s="153"/>
      <c r="D91" s="54"/>
      <c r="E91" s="153"/>
      <c r="F91" s="153"/>
      <c r="G91" s="153"/>
      <c r="H91" s="153"/>
      <c r="I91" s="153"/>
      <c r="J91" s="153"/>
      <c r="K91" s="153"/>
      <c r="L91" s="153"/>
      <c r="M91" s="153"/>
      <c r="N91" s="153"/>
      <c r="O91" s="153"/>
      <c r="P91" s="153"/>
      <c r="Q91" s="153"/>
      <c r="R91" s="26"/>
      <c r="S91" s="158"/>
      <c r="T91" s="153"/>
      <c r="U91" s="153"/>
      <c r="V91" s="153"/>
      <c r="W91" s="159"/>
      <c r="X91" s="159"/>
      <c r="Y91" s="159"/>
      <c r="Z91" s="159"/>
      <c r="AA91" s="159"/>
      <c r="AC91" s="18"/>
      <c r="AF91" s="21"/>
    </row>
    <row r="92" spans="1:102" s="21" customFormat="1" ht="14.45" customHeight="1" x14ac:dyDescent="0.2">
      <c r="A92" s="179" t="s">
        <v>399</v>
      </c>
      <c r="B92" s="21" t="s">
        <v>400</v>
      </c>
      <c r="C92" s="21" t="s">
        <v>443</v>
      </c>
      <c r="D92" s="68" t="s">
        <v>228</v>
      </c>
      <c r="F92" s="21">
        <v>75605</v>
      </c>
      <c r="G92" s="21" t="s">
        <v>229</v>
      </c>
      <c r="H92" s="21">
        <v>4</v>
      </c>
      <c r="I92" s="21" t="s">
        <v>51</v>
      </c>
      <c r="M92" s="21" t="s">
        <v>75</v>
      </c>
      <c r="N92" s="21">
        <v>60</v>
      </c>
      <c r="O92" s="21">
        <v>0</v>
      </c>
      <c r="P92" s="21">
        <v>60</v>
      </c>
      <c r="Q92" s="21" t="s">
        <v>46</v>
      </c>
      <c r="R92" s="32">
        <v>976694</v>
      </c>
      <c r="S92" s="186"/>
      <c r="T92" s="21" t="s">
        <v>89</v>
      </c>
      <c r="U92" s="21">
        <v>48183000200</v>
      </c>
      <c r="V92" s="21">
        <v>135</v>
      </c>
      <c r="W92" s="21">
        <v>17</v>
      </c>
      <c r="X92" s="21">
        <v>4</v>
      </c>
      <c r="Y92" s="21">
        <v>0</v>
      </c>
      <c r="Z92" s="21">
        <v>8</v>
      </c>
      <c r="AA92" s="21">
        <v>4</v>
      </c>
      <c r="AB92" s="21">
        <v>0</v>
      </c>
      <c r="AC92" s="18">
        <v>168</v>
      </c>
      <c r="AD92" s="21" t="s">
        <v>664</v>
      </c>
      <c r="AE92" s="21" t="s">
        <v>664</v>
      </c>
    </row>
    <row r="93" spans="1:102" s="216" customFormat="1" ht="14.45" customHeight="1" x14ac:dyDescent="0.2">
      <c r="A93" s="215" t="s">
        <v>397</v>
      </c>
      <c r="B93" s="216" t="s">
        <v>398</v>
      </c>
      <c r="C93" s="216" t="s">
        <v>444</v>
      </c>
      <c r="D93" s="217" t="s">
        <v>228</v>
      </c>
      <c r="F93" s="216">
        <v>75605</v>
      </c>
      <c r="G93" s="216" t="s">
        <v>229</v>
      </c>
      <c r="H93" s="216">
        <v>4</v>
      </c>
      <c r="I93" s="216" t="s">
        <v>51</v>
      </c>
      <c r="M93" s="216" t="s">
        <v>75</v>
      </c>
      <c r="N93" s="216">
        <v>62</v>
      </c>
      <c r="O93" s="216">
        <v>0</v>
      </c>
      <c r="P93" s="216">
        <v>62</v>
      </c>
      <c r="Q93" s="216" t="s">
        <v>46</v>
      </c>
      <c r="R93" s="218">
        <v>1191000</v>
      </c>
      <c r="S93" s="219"/>
      <c r="T93" s="216" t="s">
        <v>93</v>
      </c>
      <c r="U93" s="216">
        <v>48183000200</v>
      </c>
      <c r="V93" s="216">
        <v>135</v>
      </c>
      <c r="W93" s="216">
        <v>17</v>
      </c>
      <c r="X93" s="216">
        <v>4</v>
      </c>
      <c r="Y93" s="216">
        <v>8</v>
      </c>
      <c r="Z93" s="216">
        <v>0</v>
      </c>
      <c r="AA93" s="216">
        <v>4</v>
      </c>
      <c r="AB93" s="216">
        <v>0</v>
      </c>
      <c r="AC93" s="213">
        <v>168</v>
      </c>
      <c r="AD93" s="216" t="s">
        <v>671</v>
      </c>
      <c r="AE93" s="216" t="s">
        <v>671</v>
      </c>
      <c r="AF93" s="216" t="s">
        <v>669</v>
      </c>
    </row>
    <row r="94" spans="1:102" s="21" customFormat="1" ht="14.45" customHeight="1" x14ac:dyDescent="0.2">
      <c r="A94" s="179" t="s">
        <v>395</v>
      </c>
      <c r="B94" s="21" t="s">
        <v>396</v>
      </c>
      <c r="C94" s="21" t="s">
        <v>445</v>
      </c>
      <c r="D94" s="68" t="s">
        <v>446</v>
      </c>
      <c r="F94" s="21">
        <v>75703</v>
      </c>
      <c r="G94" s="21" t="s">
        <v>447</v>
      </c>
      <c r="H94" s="21">
        <v>4</v>
      </c>
      <c r="I94" s="21" t="s">
        <v>51</v>
      </c>
      <c r="M94" s="21" t="s">
        <v>75</v>
      </c>
      <c r="N94" s="21">
        <v>60</v>
      </c>
      <c r="O94" s="21">
        <v>0</v>
      </c>
      <c r="P94" s="21">
        <v>60</v>
      </c>
      <c r="Q94" s="21" t="s">
        <v>48</v>
      </c>
      <c r="R94" s="32">
        <v>1241604</v>
      </c>
      <c r="S94" s="186"/>
      <c r="T94" s="21" t="s">
        <v>448</v>
      </c>
      <c r="U94" s="21">
        <v>48423002004</v>
      </c>
      <c r="V94" s="21">
        <v>135</v>
      </c>
      <c r="W94" s="21">
        <v>17</v>
      </c>
      <c r="X94" s="21">
        <v>4</v>
      </c>
      <c r="Y94" s="21">
        <v>0</v>
      </c>
      <c r="Z94" s="21">
        <v>8</v>
      </c>
      <c r="AA94" s="21">
        <v>4</v>
      </c>
      <c r="AB94" s="21">
        <v>0</v>
      </c>
      <c r="AC94" s="18">
        <v>168</v>
      </c>
      <c r="AD94" s="21" t="s">
        <v>664</v>
      </c>
    </row>
    <row r="95" spans="1:102" s="160" customFormat="1" ht="14.45" customHeight="1" x14ac:dyDescent="0.2">
      <c r="A95" s="179" t="s">
        <v>449</v>
      </c>
      <c r="B95" s="21" t="s">
        <v>450</v>
      </c>
      <c r="C95" s="21" t="s">
        <v>451</v>
      </c>
      <c r="D95" s="68" t="s">
        <v>228</v>
      </c>
      <c r="E95" s="21"/>
      <c r="F95" s="21">
        <v>75605</v>
      </c>
      <c r="G95" s="21" t="s">
        <v>229</v>
      </c>
      <c r="H95" s="21">
        <v>4</v>
      </c>
      <c r="I95" s="21" t="s">
        <v>51</v>
      </c>
      <c r="J95" s="21"/>
      <c r="K95" s="21"/>
      <c r="L95" s="21"/>
      <c r="M95" s="21" t="s">
        <v>75</v>
      </c>
      <c r="N95" s="21">
        <v>65</v>
      </c>
      <c r="O95" s="21">
        <v>0</v>
      </c>
      <c r="P95" s="21">
        <v>65</v>
      </c>
      <c r="Q95" s="21" t="s">
        <v>46</v>
      </c>
      <c r="R95" s="32">
        <v>1234409</v>
      </c>
      <c r="S95" s="186"/>
      <c r="T95" s="21" t="s">
        <v>94</v>
      </c>
      <c r="U95" s="21">
        <v>48183000401</v>
      </c>
      <c r="V95" s="21">
        <v>134</v>
      </c>
      <c r="W95" s="160">
        <v>17</v>
      </c>
      <c r="X95" s="160">
        <v>4</v>
      </c>
      <c r="Y95" s="160">
        <v>8</v>
      </c>
      <c r="Z95" s="160">
        <v>0</v>
      </c>
      <c r="AA95" s="160">
        <v>4</v>
      </c>
      <c r="AB95" s="160">
        <v>0</v>
      </c>
      <c r="AC95" s="18">
        <v>167</v>
      </c>
      <c r="AD95" s="160" t="s">
        <v>671</v>
      </c>
      <c r="AE95" s="160" t="s">
        <v>671</v>
      </c>
      <c r="AF95" s="21"/>
    </row>
    <row r="96" spans="1:102" s="165" customFormat="1" ht="14.45" customHeight="1" x14ac:dyDescent="0.25">
      <c r="A96" s="5" t="s">
        <v>147</v>
      </c>
      <c r="B96" s="195"/>
      <c r="C96" s="59">
        <v>1389125</v>
      </c>
      <c r="D96" s="161"/>
      <c r="E96" s="161"/>
      <c r="F96" s="161"/>
      <c r="G96" s="161"/>
      <c r="H96" s="161"/>
      <c r="I96" s="162"/>
      <c r="J96" s="161"/>
      <c r="K96" s="54"/>
      <c r="L96" s="161"/>
      <c r="M96" s="161"/>
      <c r="N96" s="161"/>
      <c r="O96" s="161"/>
      <c r="P96" s="161"/>
      <c r="Q96" s="5" t="s">
        <v>768</v>
      </c>
      <c r="R96" s="60">
        <f>SUM(R92:R95)</f>
        <v>4643707</v>
      </c>
      <c r="S96" s="163"/>
      <c r="T96" s="161"/>
      <c r="U96" s="161"/>
      <c r="V96" s="161"/>
      <c r="W96" s="164"/>
      <c r="X96" s="164"/>
      <c r="Y96" s="164"/>
      <c r="Z96" s="164"/>
      <c r="AA96" s="164"/>
      <c r="AC96" s="50"/>
      <c r="AE96" s="166"/>
      <c r="AF96" s="69"/>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row>
    <row r="97" spans="1:102" s="160" customFormat="1" ht="14.45" customHeight="1" x14ac:dyDescent="0.25">
      <c r="A97" s="5"/>
      <c r="B97" s="195"/>
      <c r="C97" s="59"/>
      <c r="D97" s="161"/>
      <c r="E97" s="187"/>
      <c r="F97" s="187"/>
      <c r="G97" s="187"/>
      <c r="H97" s="187"/>
      <c r="I97" s="188"/>
      <c r="J97" s="187"/>
      <c r="K97" s="153"/>
      <c r="L97" s="187"/>
      <c r="M97" s="187"/>
      <c r="N97" s="187"/>
      <c r="O97" s="187"/>
      <c r="P97" s="187"/>
      <c r="Q97" s="5"/>
      <c r="R97" s="28"/>
      <c r="S97" s="189"/>
      <c r="T97" s="187"/>
      <c r="U97" s="187"/>
      <c r="V97" s="187"/>
      <c r="W97" s="190"/>
      <c r="X97" s="190"/>
      <c r="Y97" s="190"/>
      <c r="Z97" s="190"/>
      <c r="AA97" s="190"/>
      <c r="AC97" s="18"/>
      <c r="AE97" s="191"/>
      <c r="AF97" s="70"/>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row>
    <row r="98" spans="1:102" s="160" customFormat="1" ht="14.45" customHeight="1" x14ac:dyDescent="0.25">
      <c r="A98" s="167" t="s">
        <v>27</v>
      </c>
      <c r="B98" s="153"/>
      <c r="C98" s="153"/>
      <c r="D98" s="54"/>
      <c r="E98" s="153"/>
      <c r="F98" s="153"/>
      <c r="G98" s="153"/>
      <c r="H98" s="153"/>
      <c r="I98" s="153"/>
      <c r="J98" s="153"/>
      <c r="K98" s="153"/>
      <c r="L98" s="153"/>
      <c r="M98" s="153"/>
      <c r="N98" s="153"/>
      <c r="O98" s="153"/>
      <c r="P98" s="153"/>
      <c r="Q98" s="153"/>
      <c r="R98" s="26"/>
      <c r="S98" s="158"/>
      <c r="T98" s="153"/>
      <c r="U98" s="153"/>
      <c r="V98" s="153"/>
      <c r="W98" s="159"/>
      <c r="X98" s="159"/>
      <c r="Y98" s="159"/>
      <c r="Z98" s="159"/>
      <c r="AA98" s="159"/>
      <c r="AC98" s="18"/>
      <c r="AF98" s="21"/>
    </row>
    <row r="99" spans="1:102" s="18" customFormat="1" ht="14.45" customHeight="1" x14ac:dyDescent="0.2">
      <c r="A99" s="13" t="s">
        <v>452</v>
      </c>
      <c r="B99" s="18" t="s">
        <v>401</v>
      </c>
      <c r="C99" s="18" t="s">
        <v>453</v>
      </c>
      <c r="D99" s="50" t="s">
        <v>454</v>
      </c>
      <c r="F99" s="18">
        <v>75901</v>
      </c>
      <c r="G99" s="18" t="s">
        <v>455</v>
      </c>
      <c r="H99" s="18">
        <v>5</v>
      </c>
      <c r="I99" s="18" t="s">
        <v>45</v>
      </c>
      <c r="M99" s="18" t="s">
        <v>75</v>
      </c>
      <c r="N99" s="18">
        <v>72</v>
      </c>
      <c r="O99" s="18">
        <v>8</v>
      </c>
      <c r="P99" s="18">
        <v>80</v>
      </c>
      <c r="Q99" s="18" t="s">
        <v>48</v>
      </c>
      <c r="R99" s="27">
        <v>1069042</v>
      </c>
      <c r="T99" s="18" t="s">
        <v>117</v>
      </c>
      <c r="U99" s="18">
        <v>48005000800</v>
      </c>
      <c r="V99" s="18">
        <v>134</v>
      </c>
      <c r="W99" s="18">
        <v>17</v>
      </c>
      <c r="X99" s="18">
        <v>4</v>
      </c>
      <c r="Y99" s="18">
        <v>0</v>
      </c>
      <c r="Z99" s="18">
        <v>8</v>
      </c>
      <c r="AA99" s="18">
        <v>4</v>
      </c>
      <c r="AB99" s="18">
        <v>0</v>
      </c>
      <c r="AC99" s="18">
        <v>167</v>
      </c>
      <c r="AD99" s="18" t="s">
        <v>664</v>
      </c>
      <c r="AE99" s="18" t="s">
        <v>675</v>
      </c>
    </row>
    <row r="100" spans="1:102" s="213" customFormat="1" ht="14.45" customHeight="1" x14ac:dyDescent="0.2">
      <c r="A100" s="222" t="s">
        <v>456</v>
      </c>
      <c r="B100" s="213" t="s">
        <v>402</v>
      </c>
      <c r="C100" s="213" t="s">
        <v>457</v>
      </c>
      <c r="D100" s="206" t="s">
        <v>454</v>
      </c>
      <c r="F100" s="213">
        <v>75901</v>
      </c>
      <c r="G100" s="213" t="s">
        <v>455</v>
      </c>
      <c r="H100" s="213">
        <v>5</v>
      </c>
      <c r="I100" s="213" t="s">
        <v>45</v>
      </c>
      <c r="M100" s="213" t="s">
        <v>75</v>
      </c>
      <c r="N100" s="213">
        <v>72</v>
      </c>
      <c r="O100" s="213">
        <v>0</v>
      </c>
      <c r="P100" s="213">
        <v>72</v>
      </c>
      <c r="Q100" s="213" t="s">
        <v>46</v>
      </c>
      <c r="R100" s="214">
        <v>1060000</v>
      </c>
      <c r="T100" s="213" t="s">
        <v>92</v>
      </c>
      <c r="U100" s="213">
        <v>48005000800</v>
      </c>
      <c r="V100" s="213">
        <v>134</v>
      </c>
      <c r="W100" s="213">
        <v>17</v>
      </c>
      <c r="X100" s="213">
        <v>4</v>
      </c>
      <c r="Y100" s="213">
        <v>0</v>
      </c>
      <c r="Z100" s="213">
        <v>8</v>
      </c>
      <c r="AA100" s="213">
        <v>4</v>
      </c>
      <c r="AB100" s="213">
        <v>0</v>
      </c>
      <c r="AC100" s="213">
        <v>167</v>
      </c>
      <c r="AD100" s="213" t="s">
        <v>664</v>
      </c>
      <c r="AE100" s="213" t="s">
        <v>664</v>
      </c>
      <c r="AF100" s="213" t="s">
        <v>677</v>
      </c>
    </row>
    <row r="101" spans="1:102" s="175" customFormat="1" ht="14.45" customHeight="1" x14ac:dyDescent="0.2">
      <c r="A101" s="16" t="s">
        <v>458</v>
      </c>
      <c r="B101" s="18" t="s">
        <v>459</v>
      </c>
      <c r="C101" s="18" t="s">
        <v>460</v>
      </c>
      <c r="D101" s="50" t="s">
        <v>461</v>
      </c>
      <c r="E101" s="18"/>
      <c r="F101" s="18">
        <v>77657</v>
      </c>
      <c r="G101" s="18" t="s">
        <v>462</v>
      </c>
      <c r="H101" s="18">
        <v>5</v>
      </c>
      <c r="I101" s="18" t="s">
        <v>45</v>
      </c>
      <c r="J101" s="18"/>
      <c r="K101" s="18"/>
      <c r="L101" s="18" t="s">
        <v>161</v>
      </c>
      <c r="M101" s="18" t="s">
        <v>75</v>
      </c>
      <c r="N101" s="18">
        <v>80</v>
      </c>
      <c r="O101" s="18">
        <v>0</v>
      </c>
      <c r="P101" s="18">
        <v>80</v>
      </c>
      <c r="Q101" s="18" t="s">
        <v>46</v>
      </c>
      <c r="R101" s="27">
        <v>1324086</v>
      </c>
      <c r="S101" s="18"/>
      <c r="T101" s="18" t="s">
        <v>95</v>
      </c>
      <c r="U101" s="18">
        <v>48199030502</v>
      </c>
      <c r="V101" s="18">
        <v>130</v>
      </c>
      <c r="W101" s="175">
        <v>8.5</v>
      </c>
      <c r="X101" s="175">
        <v>4</v>
      </c>
      <c r="Y101" s="175">
        <v>0</v>
      </c>
      <c r="Z101" s="175">
        <v>4</v>
      </c>
      <c r="AA101" s="175">
        <v>4</v>
      </c>
      <c r="AB101" s="175">
        <v>0</v>
      </c>
      <c r="AC101" s="18">
        <v>150.5</v>
      </c>
      <c r="AD101" s="175" t="s">
        <v>671</v>
      </c>
      <c r="AE101" s="175" t="s">
        <v>671</v>
      </c>
      <c r="AF101" s="18"/>
    </row>
    <row r="102" spans="1:102" s="165" customFormat="1" ht="14.45" customHeight="1" x14ac:dyDescent="0.25">
      <c r="A102" s="5" t="s">
        <v>147</v>
      </c>
      <c r="B102" s="195"/>
      <c r="C102" s="59">
        <v>1084599</v>
      </c>
      <c r="D102" s="161"/>
      <c r="E102" s="161"/>
      <c r="F102" s="161"/>
      <c r="G102" s="161"/>
      <c r="H102" s="161"/>
      <c r="I102" s="162"/>
      <c r="J102" s="161"/>
      <c r="K102" s="54"/>
      <c r="L102" s="161"/>
      <c r="M102" s="161"/>
      <c r="N102" s="161"/>
      <c r="O102" s="161"/>
      <c r="P102" s="161"/>
      <c r="Q102" s="5" t="s">
        <v>768</v>
      </c>
      <c r="R102" s="60">
        <f>SUM(R99:R101)</f>
        <v>3453128</v>
      </c>
      <c r="S102" s="163"/>
      <c r="T102" s="161"/>
      <c r="U102" s="161"/>
      <c r="V102" s="161"/>
      <c r="W102" s="164"/>
      <c r="X102" s="164"/>
      <c r="Y102" s="164"/>
      <c r="Z102" s="164"/>
      <c r="AA102" s="164"/>
      <c r="AC102" s="50"/>
      <c r="AE102" s="166"/>
      <c r="AF102" s="69"/>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row>
    <row r="103" spans="1:102" s="160" customFormat="1" ht="14.45" customHeight="1" x14ac:dyDescent="0.25">
      <c r="A103" s="5"/>
      <c r="B103" s="195"/>
      <c r="C103" s="59"/>
      <c r="D103" s="161"/>
      <c r="E103" s="187"/>
      <c r="F103" s="187"/>
      <c r="G103" s="187"/>
      <c r="H103" s="187"/>
      <c r="I103" s="188"/>
      <c r="J103" s="187"/>
      <c r="K103" s="153"/>
      <c r="L103" s="187"/>
      <c r="M103" s="187"/>
      <c r="N103" s="187"/>
      <c r="O103" s="187"/>
      <c r="P103" s="187"/>
      <c r="Q103" s="5"/>
      <c r="R103" s="28"/>
      <c r="S103" s="189"/>
      <c r="T103" s="187"/>
      <c r="U103" s="187"/>
      <c r="V103" s="187"/>
      <c r="W103" s="190"/>
      <c r="X103" s="190"/>
      <c r="Y103" s="190"/>
      <c r="Z103" s="190"/>
      <c r="AA103" s="190"/>
      <c r="AC103" s="18"/>
      <c r="AE103" s="191"/>
      <c r="AF103" s="70"/>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row>
    <row r="104" spans="1:102" s="160" customFormat="1" ht="14.45" customHeight="1" x14ac:dyDescent="0.25">
      <c r="A104" s="167" t="s">
        <v>28</v>
      </c>
      <c r="B104" s="153"/>
      <c r="C104" s="153"/>
      <c r="D104" s="54"/>
      <c r="E104" s="153"/>
      <c r="F104" s="153"/>
      <c r="G104" s="153"/>
      <c r="H104" s="153"/>
      <c r="I104" s="153"/>
      <c r="J104" s="153"/>
      <c r="K104" s="153"/>
      <c r="L104" s="153"/>
      <c r="M104" s="153"/>
      <c r="N104" s="153"/>
      <c r="O104" s="153"/>
      <c r="P104" s="153"/>
      <c r="Q104" s="153"/>
      <c r="R104" s="26"/>
      <c r="S104" s="158"/>
      <c r="T104" s="153"/>
      <c r="U104" s="153"/>
      <c r="V104" s="153"/>
      <c r="W104" s="159"/>
      <c r="X104" s="159"/>
      <c r="Y104" s="159"/>
      <c r="Z104" s="159"/>
      <c r="AA104" s="159"/>
      <c r="AC104" s="18"/>
      <c r="AF104" s="21"/>
    </row>
    <row r="105" spans="1:102" s="18" customFormat="1" ht="14.45" customHeight="1" x14ac:dyDescent="0.2">
      <c r="A105" s="13" t="s">
        <v>468</v>
      </c>
      <c r="B105" s="18" t="s">
        <v>469</v>
      </c>
      <c r="C105" s="18" t="s">
        <v>470</v>
      </c>
      <c r="D105" s="50" t="s">
        <v>465</v>
      </c>
      <c r="F105" s="18">
        <v>77708</v>
      </c>
      <c r="G105" s="18" t="s">
        <v>466</v>
      </c>
      <c r="H105" s="18">
        <v>5</v>
      </c>
      <c r="I105" s="18" t="s">
        <v>51</v>
      </c>
      <c r="M105" s="18" t="s">
        <v>75</v>
      </c>
      <c r="N105" s="18">
        <v>72</v>
      </c>
      <c r="O105" s="18">
        <v>10</v>
      </c>
      <c r="P105" s="18">
        <v>82</v>
      </c>
      <c r="Q105" s="18" t="s">
        <v>48</v>
      </c>
      <c r="R105" s="27">
        <v>984000</v>
      </c>
      <c r="T105" s="18" t="s">
        <v>117</v>
      </c>
      <c r="U105" s="18">
        <v>48245000101</v>
      </c>
      <c r="V105" s="18">
        <v>131</v>
      </c>
      <c r="W105" s="18">
        <v>0</v>
      </c>
      <c r="X105" s="18">
        <v>4</v>
      </c>
      <c r="Y105" s="18">
        <v>0</v>
      </c>
      <c r="Z105" s="18">
        <v>0</v>
      </c>
      <c r="AA105" s="18">
        <v>4</v>
      </c>
      <c r="AB105" s="18">
        <v>0</v>
      </c>
      <c r="AC105" s="18">
        <v>139</v>
      </c>
      <c r="AD105" s="18" t="s">
        <v>664</v>
      </c>
    </row>
    <row r="106" spans="1:102" s="213" customFormat="1" ht="14.45" customHeight="1" x14ac:dyDescent="0.2">
      <c r="A106" s="222">
        <v>21200</v>
      </c>
      <c r="B106" s="213" t="s">
        <v>463</v>
      </c>
      <c r="C106" s="213" t="s">
        <v>464</v>
      </c>
      <c r="D106" s="206" t="s">
        <v>465</v>
      </c>
      <c r="F106" s="213">
        <v>77701</v>
      </c>
      <c r="G106" s="213" t="s">
        <v>466</v>
      </c>
      <c r="H106" s="213">
        <v>5</v>
      </c>
      <c r="I106" s="213" t="s">
        <v>51</v>
      </c>
      <c r="M106" s="213" t="s">
        <v>75</v>
      </c>
      <c r="N106" s="213">
        <v>52</v>
      </c>
      <c r="O106" s="213">
        <v>53</v>
      </c>
      <c r="P106" s="213">
        <v>105</v>
      </c>
      <c r="Q106" s="213" t="s">
        <v>46</v>
      </c>
      <c r="R106" s="214">
        <v>1480817</v>
      </c>
      <c r="S106" s="213" t="s">
        <v>161</v>
      </c>
      <c r="T106" s="213" t="s">
        <v>467</v>
      </c>
      <c r="U106" s="213">
        <v>48245011700</v>
      </c>
      <c r="V106" s="213">
        <v>116</v>
      </c>
      <c r="AD106" s="213" t="s">
        <v>671</v>
      </c>
      <c r="AE106" s="213" t="s">
        <v>671</v>
      </c>
      <c r="AF106" s="213" t="s">
        <v>672</v>
      </c>
    </row>
    <row r="107" spans="1:102" s="165" customFormat="1" ht="14.45" customHeight="1" x14ac:dyDescent="0.25">
      <c r="A107" s="5" t="s">
        <v>147</v>
      </c>
      <c r="B107" s="195"/>
      <c r="C107" s="59">
        <v>1001516</v>
      </c>
      <c r="D107" s="161"/>
      <c r="E107" s="161"/>
      <c r="F107" s="161"/>
      <c r="G107" s="161"/>
      <c r="H107" s="161"/>
      <c r="I107" s="162"/>
      <c r="J107" s="161"/>
      <c r="K107" s="54"/>
      <c r="L107" s="161"/>
      <c r="M107" s="161"/>
      <c r="N107" s="161"/>
      <c r="O107" s="161"/>
      <c r="P107" s="161"/>
      <c r="Q107" s="5" t="s">
        <v>768</v>
      </c>
      <c r="R107" s="60">
        <f>SUM(R106:R106)</f>
        <v>1480817</v>
      </c>
      <c r="S107" s="163"/>
      <c r="T107" s="161"/>
      <c r="U107" s="161"/>
      <c r="V107" s="161"/>
      <c r="W107" s="164"/>
      <c r="X107" s="164"/>
      <c r="Y107" s="164"/>
      <c r="Z107" s="164"/>
      <c r="AA107" s="164"/>
      <c r="AC107" s="50"/>
      <c r="AE107" s="166"/>
      <c r="AF107" s="69"/>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row>
    <row r="108" spans="1:102" s="160" customFormat="1" ht="14.45" customHeight="1" collapsed="1" x14ac:dyDescent="0.25">
      <c r="A108" s="153"/>
      <c r="B108" s="153"/>
      <c r="C108" s="153"/>
      <c r="D108" s="54"/>
      <c r="E108" s="153"/>
      <c r="F108" s="153"/>
      <c r="G108" s="153"/>
      <c r="H108" s="153"/>
      <c r="I108" s="153"/>
      <c r="J108" s="153"/>
      <c r="K108" s="153"/>
      <c r="L108" s="153"/>
      <c r="M108" s="153"/>
      <c r="N108" s="153"/>
      <c r="O108" s="153"/>
      <c r="P108" s="153"/>
      <c r="Q108" s="153"/>
      <c r="R108" s="26"/>
      <c r="S108" s="158"/>
      <c r="T108" s="153"/>
      <c r="U108" s="153"/>
      <c r="V108" s="153"/>
      <c r="W108" s="159"/>
      <c r="X108" s="159"/>
      <c r="Y108" s="159"/>
      <c r="Z108" s="159"/>
      <c r="AA108" s="159"/>
      <c r="AC108" s="18"/>
      <c r="AF108" s="21"/>
    </row>
    <row r="109" spans="1:102" s="160" customFormat="1" ht="14.45" customHeight="1" x14ac:dyDescent="0.25">
      <c r="A109" s="167" t="s">
        <v>29</v>
      </c>
      <c r="B109" s="153"/>
      <c r="C109" s="153"/>
      <c r="D109" s="54"/>
      <c r="E109" s="153"/>
      <c r="F109" s="153"/>
      <c r="G109" s="153"/>
      <c r="H109" s="153"/>
      <c r="I109" s="153"/>
      <c r="J109" s="153"/>
      <c r="K109" s="153"/>
      <c r="L109" s="153"/>
      <c r="M109" s="153"/>
      <c r="N109" s="153"/>
      <c r="O109" s="153"/>
      <c r="P109" s="153"/>
      <c r="Q109" s="153"/>
      <c r="R109" s="26"/>
      <c r="S109" s="158"/>
      <c r="T109" s="153"/>
      <c r="U109" s="153"/>
      <c r="V109" s="153"/>
      <c r="W109" s="159"/>
      <c r="X109" s="159"/>
      <c r="Y109" s="159"/>
      <c r="Z109" s="159"/>
      <c r="AA109" s="159"/>
      <c r="AC109" s="18"/>
      <c r="AF109" s="21"/>
    </row>
    <row r="110" spans="1:102" s="18" customFormat="1" ht="14.45" customHeight="1" x14ac:dyDescent="0.2">
      <c r="A110" s="16" t="s">
        <v>471</v>
      </c>
      <c r="B110" s="18" t="s">
        <v>472</v>
      </c>
      <c r="C110" s="18" t="s">
        <v>473</v>
      </c>
      <c r="D110" s="50" t="s">
        <v>474</v>
      </c>
      <c r="F110" s="18">
        <v>77377</v>
      </c>
      <c r="G110" s="18" t="s">
        <v>53</v>
      </c>
      <c r="H110" s="18">
        <v>6</v>
      </c>
      <c r="I110" s="18" t="s">
        <v>45</v>
      </c>
      <c r="L110" s="18" t="s">
        <v>161</v>
      </c>
      <c r="M110" s="18" t="s">
        <v>75</v>
      </c>
      <c r="N110" s="18">
        <v>50</v>
      </c>
      <c r="O110" s="18">
        <v>9</v>
      </c>
      <c r="P110" s="18">
        <v>59</v>
      </c>
      <c r="Q110" s="18" t="s">
        <v>46</v>
      </c>
      <c r="R110" s="27">
        <v>900000</v>
      </c>
      <c r="T110" s="18" t="s">
        <v>475</v>
      </c>
      <c r="U110" s="18">
        <v>48201555501</v>
      </c>
      <c r="V110" s="18">
        <v>134</v>
      </c>
      <c r="W110" s="18">
        <v>17</v>
      </c>
      <c r="X110" s="18">
        <v>4</v>
      </c>
      <c r="Y110" s="18">
        <v>8</v>
      </c>
      <c r="Z110" s="18">
        <v>0</v>
      </c>
      <c r="AA110" s="18">
        <v>4</v>
      </c>
      <c r="AB110" s="18">
        <v>0</v>
      </c>
      <c r="AC110" s="18">
        <v>167</v>
      </c>
      <c r="AD110" s="18" t="s">
        <v>664</v>
      </c>
      <c r="AE110" s="18" t="s">
        <v>675</v>
      </c>
    </row>
    <row r="111" spans="1:102" s="18" customFormat="1" ht="14.45" customHeight="1" x14ac:dyDescent="0.2">
      <c r="A111" s="13" t="s">
        <v>476</v>
      </c>
      <c r="B111" s="18" t="s">
        <v>477</v>
      </c>
      <c r="C111" s="18" t="s">
        <v>478</v>
      </c>
      <c r="D111" s="50" t="s">
        <v>479</v>
      </c>
      <c r="F111" s="18">
        <v>77515</v>
      </c>
      <c r="G111" s="18" t="s">
        <v>480</v>
      </c>
      <c r="H111" s="18">
        <v>6</v>
      </c>
      <c r="I111" s="18" t="s">
        <v>45</v>
      </c>
      <c r="M111" s="18" t="s">
        <v>75</v>
      </c>
      <c r="N111" s="18">
        <v>42</v>
      </c>
      <c r="O111" s="18">
        <v>6</v>
      </c>
      <c r="P111" s="18">
        <v>48</v>
      </c>
      <c r="Q111" s="18" t="s">
        <v>48</v>
      </c>
      <c r="R111" s="27">
        <v>600000</v>
      </c>
      <c r="T111" s="18" t="s">
        <v>481</v>
      </c>
      <c r="U111" s="18">
        <v>48039662100</v>
      </c>
      <c r="V111" s="18">
        <v>132</v>
      </c>
      <c r="W111" s="18">
        <v>17</v>
      </c>
      <c r="X111" s="18">
        <v>4</v>
      </c>
      <c r="Y111" s="18">
        <v>0</v>
      </c>
      <c r="Z111" s="18">
        <v>8</v>
      </c>
      <c r="AA111" s="18">
        <v>4</v>
      </c>
      <c r="AB111" s="18">
        <v>0</v>
      </c>
      <c r="AC111" s="18">
        <v>165</v>
      </c>
      <c r="AD111" s="18" t="s">
        <v>664</v>
      </c>
    </row>
    <row r="112" spans="1:102" s="165" customFormat="1" ht="14.45" customHeight="1" x14ac:dyDescent="0.25">
      <c r="A112" s="5" t="s">
        <v>147</v>
      </c>
      <c r="B112" s="195"/>
      <c r="C112" s="59">
        <v>600000</v>
      </c>
      <c r="D112" s="161"/>
      <c r="E112" s="161"/>
      <c r="F112" s="161"/>
      <c r="G112" s="161"/>
      <c r="H112" s="161"/>
      <c r="I112" s="162"/>
      <c r="J112" s="161"/>
      <c r="K112" s="54"/>
      <c r="L112" s="161"/>
      <c r="M112" s="161"/>
      <c r="N112" s="161"/>
      <c r="O112" s="161"/>
      <c r="P112" s="161"/>
      <c r="Q112" s="5" t="s">
        <v>768</v>
      </c>
      <c r="R112" s="60">
        <f>SUM(R110:R111)</f>
        <v>1500000</v>
      </c>
      <c r="S112" s="163"/>
      <c r="T112" s="161"/>
      <c r="U112" s="161"/>
      <c r="V112" s="161"/>
      <c r="W112" s="164"/>
      <c r="X112" s="164"/>
      <c r="Y112" s="164"/>
      <c r="Z112" s="164"/>
      <c r="AA112" s="164"/>
      <c r="AC112" s="50"/>
      <c r="AE112" s="166"/>
      <c r="AF112" s="69"/>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row>
    <row r="113" spans="1:32" s="160" customFormat="1" ht="14.45" customHeight="1" collapsed="1" x14ac:dyDescent="0.25">
      <c r="A113" s="153"/>
      <c r="B113" s="153"/>
      <c r="C113" s="153"/>
      <c r="D113" s="54"/>
      <c r="E113" s="153"/>
      <c r="F113" s="153"/>
      <c r="G113" s="153"/>
      <c r="H113" s="153"/>
      <c r="I113" s="153"/>
      <c r="J113" s="153"/>
      <c r="K113" s="153"/>
      <c r="L113" s="153"/>
      <c r="M113" s="153"/>
      <c r="N113" s="153"/>
      <c r="O113" s="153"/>
      <c r="P113" s="153"/>
      <c r="Q113" s="153"/>
      <c r="R113" s="26"/>
      <c r="S113" s="158"/>
      <c r="T113" s="153"/>
      <c r="U113" s="153"/>
      <c r="V113" s="153"/>
      <c r="W113" s="159"/>
      <c r="X113" s="159"/>
      <c r="Y113" s="159"/>
      <c r="Z113" s="159"/>
      <c r="AA113" s="159"/>
      <c r="AC113" s="18"/>
      <c r="AF113" s="21"/>
    </row>
    <row r="114" spans="1:32" s="160" customFormat="1" ht="14.45" customHeight="1" x14ac:dyDescent="0.25">
      <c r="A114" s="167" t="s">
        <v>30</v>
      </c>
      <c r="B114" s="153"/>
      <c r="C114" s="153"/>
      <c r="D114" s="54"/>
      <c r="E114" s="153"/>
      <c r="F114" s="153"/>
      <c r="G114" s="153"/>
      <c r="H114" s="153"/>
      <c r="I114" s="153"/>
      <c r="J114" s="153"/>
      <c r="K114" s="153"/>
      <c r="L114" s="153"/>
      <c r="M114" s="153"/>
      <c r="N114" s="153"/>
      <c r="O114" s="153"/>
      <c r="P114" s="153"/>
      <c r="Q114" s="153"/>
      <c r="R114" s="26"/>
      <c r="S114" s="158"/>
      <c r="T114" s="153"/>
      <c r="U114" s="153"/>
      <c r="V114" s="153"/>
      <c r="W114" s="159"/>
      <c r="X114" s="159"/>
      <c r="Y114" s="159"/>
      <c r="Z114" s="159"/>
      <c r="AA114" s="159"/>
      <c r="AC114" s="18"/>
      <c r="AF114" s="21"/>
    </row>
    <row r="115" spans="1:32" s="18" customFormat="1" ht="14.45" customHeight="1" x14ac:dyDescent="0.2">
      <c r="A115" s="13" t="s">
        <v>486</v>
      </c>
      <c r="B115" s="18" t="s">
        <v>487</v>
      </c>
      <c r="C115" s="18" t="s">
        <v>488</v>
      </c>
      <c r="D115" s="50" t="s">
        <v>52</v>
      </c>
      <c r="F115" s="18">
        <v>77057</v>
      </c>
      <c r="G115" s="18" t="s">
        <v>53</v>
      </c>
      <c r="H115" s="18">
        <v>6</v>
      </c>
      <c r="I115" s="18" t="s">
        <v>51</v>
      </c>
      <c r="L115" s="18" t="s">
        <v>161</v>
      </c>
      <c r="M115" s="18" t="s">
        <v>75</v>
      </c>
      <c r="N115" s="18">
        <v>82</v>
      </c>
      <c r="O115" s="18">
        <v>3</v>
      </c>
      <c r="P115" s="18">
        <v>85</v>
      </c>
      <c r="Q115" s="18" t="s">
        <v>46</v>
      </c>
      <c r="R115" s="27">
        <v>1500000</v>
      </c>
      <c r="T115" s="18" t="s">
        <v>489</v>
      </c>
      <c r="U115" s="18">
        <v>48201432001</v>
      </c>
      <c r="V115" s="18">
        <v>131</v>
      </c>
      <c r="W115" s="18">
        <v>17</v>
      </c>
      <c r="X115" s="18">
        <v>4</v>
      </c>
      <c r="Y115" s="18">
        <v>8</v>
      </c>
      <c r="Z115" s="18">
        <v>0</v>
      </c>
      <c r="AA115" s="18">
        <v>4</v>
      </c>
      <c r="AB115" s="18">
        <v>7</v>
      </c>
      <c r="AC115" s="18">
        <v>171</v>
      </c>
      <c r="AD115" s="18" t="s">
        <v>664</v>
      </c>
      <c r="AE115" s="18" t="s">
        <v>664</v>
      </c>
    </row>
    <row r="116" spans="1:32" s="18" customFormat="1" ht="14.45" customHeight="1" x14ac:dyDescent="0.2">
      <c r="A116" s="13" t="s">
        <v>407</v>
      </c>
      <c r="B116" s="18" t="s">
        <v>408</v>
      </c>
      <c r="C116" s="18" t="s">
        <v>497</v>
      </c>
      <c r="D116" s="50" t="s">
        <v>52</v>
      </c>
      <c r="F116" s="18">
        <v>77082</v>
      </c>
      <c r="G116" s="18" t="s">
        <v>53</v>
      </c>
      <c r="H116" s="18">
        <v>6</v>
      </c>
      <c r="I116" s="18" t="s">
        <v>51</v>
      </c>
      <c r="M116" s="18" t="s">
        <v>75</v>
      </c>
      <c r="N116" s="18">
        <v>79</v>
      </c>
      <c r="O116" s="18">
        <v>11</v>
      </c>
      <c r="P116" s="18">
        <v>90</v>
      </c>
      <c r="Q116" s="18" t="s">
        <v>46</v>
      </c>
      <c r="R116" s="27">
        <v>1500000</v>
      </c>
      <c r="T116" s="18" t="s">
        <v>485</v>
      </c>
      <c r="U116" s="18">
        <v>48201452100</v>
      </c>
      <c r="V116" s="18">
        <v>138</v>
      </c>
      <c r="W116" s="18">
        <v>17</v>
      </c>
      <c r="X116" s="18">
        <v>4</v>
      </c>
      <c r="Y116" s="18">
        <v>0</v>
      </c>
      <c r="Z116" s="18">
        <v>8</v>
      </c>
      <c r="AA116" s="18">
        <v>4</v>
      </c>
      <c r="AB116" s="18">
        <v>0</v>
      </c>
      <c r="AC116" s="18">
        <v>171</v>
      </c>
      <c r="AD116" s="18" t="s">
        <v>664</v>
      </c>
      <c r="AE116" s="18" t="s">
        <v>664</v>
      </c>
    </row>
    <row r="117" spans="1:32" s="18" customFormat="1" ht="14.45" customHeight="1" x14ac:dyDescent="0.2">
      <c r="A117" s="13" t="s">
        <v>403</v>
      </c>
      <c r="B117" s="18" t="s">
        <v>404</v>
      </c>
      <c r="C117" s="18" t="s">
        <v>498</v>
      </c>
      <c r="D117" s="50" t="s">
        <v>52</v>
      </c>
      <c r="F117" s="18">
        <v>77058</v>
      </c>
      <c r="G117" s="18" t="s">
        <v>53</v>
      </c>
      <c r="H117" s="18">
        <v>6</v>
      </c>
      <c r="I117" s="18" t="s">
        <v>51</v>
      </c>
      <c r="M117" s="18" t="s">
        <v>75</v>
      </c>
      <c r="N117" s="18">
        <v>88</v>
      </c>
      <c r="O117" s="18">
        <v>60</v>
      </c>
      <c r="P117" s="18">
        <v>148</v>
      </c>
      <c r="Q117" s="18" t="s">
        <v>46</v>
      </c>
      <c r="R117" s="27">
        <v>1500000</v>
      </c>
      <c r="T117" s="18" t="s">
        <v>499</v>
      </c>
      <c r="U117" s="18">
        <v>48201341100</v>
      </c>
      <c r="V117" s="18">
        <v>138</v>
      </c>
      <c r="W117" s="18">
        <v>17</v>
      </c>
      <c r="X117" s="18">
        <v>4</v>
      </c>
      <c r="Y117" s="18">
        <v>0</v>
      </c>
      <c r="Z117" s="18">
        <v>8</v>
      </c>
      <c r="AA117" s="18">
        <v>4</v>
      </c>
      <c r="AB117" s="18">
        <v>0</v>
      </c>
      <c r="AC117" s="18">
        <v>171</v>
      </c>
      <c r="AD117" s="18" t="s">
        <v>664</v>
      </c>
      <c r="AE117" s="18" t="s">
        <v>664</v>
      </c>
    </row>
    <row r="118" spans="1:32" s="18" customFormat="1" ht="14.45" customHeight="1" x14ac:dyDescent="0.2">
      <c r="A118" s="13" t="s">
        <v>490</v>
      </c>
      <c r="B118" s="18" t="s">
        <v>491</v>
      </c>
      <c r="C118" s="18" t="s">
        <v>492</v>
      </c>
      <c r="D118" s="50" t="s">
        <v>52</v>
      </c>
      <c r="F118" s="18">
        <v>77008</v>
      </c>
      <c r="G118" s="18" t="s">
        <v>53</v>
      </c>
      <c r="H118" s="18">
        <v>6</v>
      </c>
      <c r="I118" s="18" t="s">
        <v>51</v>
      </c>
      <c r="M118" s="18" t="s">
        <v>75</v>
      </c>
      <c r="N118" s="18">
        <v>93</v>
      </c>
      <c r="O118" s="18">
        <v>24</v>
      </c>
      <c r="P118" s="18">
        <v>117</v>
      </c>
      <c r="Q118" s="18" t="s">
        <v>46</v>
      </c>
      <c r="R118" s="27">
        <v>1500000</v>
      </c>
      <c r="T118" s="18" t="s">
        <v>493</v>
      </c>
      <c r="U118" s="18">
        <v>48201511001</v>
      </c>
      <c r="V118" s="18">
        <v>138</v>
      </c>
      <c r="W118" s="18">
        <v>17</v>
      </c>
      <c r="X118" s="18">
        <v>4</v>
      </c>
      <c r="Y118" s="18">
        <v>8</v>
      </c>
      <c r="Z118" s="18">
        <v>0</v>
      </c>
      <c r="AA118" s="18">
        <v>4</v>
      </c>
      <c r="AB118" s="18">
        <v>0</v>
      </c>
      <c r="AC118" s="18">
        <v>171</v>
      </c>
      <c r="AD118" s="18" t="s">
        <v>664</v>
      </c>
      <c r="AE118" s="18" t="s">
        <v>664</v>
      </c>
    </row>
    <row r="119" spans="1:32" s="18" customFormat="1" ht="14.45" customHeight="1" x14ac:dyDescent="0.2">
      <c r="A119" s="16" t="s">
        <v>494</v>
      </c>
      <c r="B119" s="18" t="s">
        <v>495</v>
      </c>
      <c r="C119" s="18" t="s">
        <v>496</v>
      </c>
      <c r="D119" s="50" t="s">
        <v>52</v>
      </c>
      <c r="F119" s="18">
        <v>77072</v>
      </c>
      <c r="G119" s="18" t="s">
        <v>53</v>
      </c>
      <c r="H119" s="18">
        <v>6</v>
      </c>
      <c r="I119" s="18" t="s">
        <v>51</v>
      </c>
      <c r="M119" s="18" t="s">
        <v>75</v>
      </c>
      <c r="N119" s="18">
        <v>79</v>
      </c>
      <c r="O119" s="18">
        <v>41</v>
      </c>
      <c r="P119" s="18">
        <v>120</v>
      </c>
      <c r="Q119" s="18" t="s">
        <v>48</v>
      </c>
      <c r="R119" s="27">
        <v>1500000</v>
      </c>
      <c r="T119" s="18" t="s">
        <v>485</v>
      </c>
      <c r="U119" s="18">
        <v>48201452300</v>
      </c>
      <c r="V119" s="18">
        <v>131</v>
      </c>
      <c r="W119" s="18">
        <v>17</v>
      </c>
      <c r="X119" s="18">
        <v>8</v>
      </c>
      <c r="Y119" s="18">
        <v>0</v>
      </c>
      <c r="Z119" s="18">
        <v>8</v>
      </c>
      <c r="AA119" s="18">
        <v>0</v>
      </c>
      <c r="AB119" s="18">
        <v>7</v>
      </c>
      <c r="AC119" s="18">
        <v>171</v>
      </c>
      <c r="AD119" s="18" t="s">
        <v>664</v>
      </c>
      <c r="AE119" s="18" t="s">
        <v>664</v>
      </c>
    </row>
    <row r="120" spans="1:32" s="18" customFormat="1" ht="14.45" customHeight="1" x14ac:dyDescent="0.2">
      <c r="A120" s="13" t="s">
        <v>405</v>
      </c>
      <c r="B120" s="18" t="s">
        <v>406</v>
      </c>
      <c r="C120" s="18" t="s">
        <v>501</v>
      </c>
      <c r="D120" s="50" t="s">
        <v>52</v>
      </c>
      <c r="F120" s="18">
        <v>77004</v>
      </c>
      <c r="G120" s="18" t="s">
        <v>53</v>
      </c>
      <c r="H120" s="18">
        <v>6</v>
      </c>
      <c r="I120" s="18" t="s">
        <v>51</v>
      </c>
      <c r="M120" s="18" t="s">
        <v>75</v>
      </c>
      <c r="N120" s="18">
        <v>74</v>
      </c>
      <c r="O120" s="18">
        <v>2</v>
      </c>
      <c r="P120" s="18">
        <v>76</v>
      </c>
      <c r="Q120" s="18" t="s">
        <v>48</v>
      </c>
      <c r="R120" s="27">
        <v>1500000</v>
      </c>
      <c r="T120" s="18" t="s">
        <v>97</v>
      </c>
      <c r="U120" s="18">
        <v>48201312400</v>
      </c>
      <c r="V120" s="18">
        <v>131</v>
      </c>
      <c r="W120" s="18">
        <v>17</v>
      </c>
      <c r="X120" s="18">
        <v>4</v>
      </c>
      <c r="Y120" s="18">
        <v>8</v>
      </c>
      <c r="Z120" s="18">
        <v>0</v>
      </c>
      <c r="AA120" s="18">
        <v>4</v>
      </c>
      <c r="AB120" s="18">
        <v>7</v>
      </c>
      <c r="AC120" s="18">
        <v>171</v>
      </c>
      <c r="AD120" s="18" t="s">
        <v>664</v>
      </c>
      <c r="AE120" s="18" t="s">
        <v>675</v>
      </c>
    </row>
    <row r="121" spans="1:32" s="213" customFormat="1" ht="14.45" customHeight="1" x14ac:dyDescent="0.2">
      <c r="A121" s="212" t="s">
        <v>409</v>
      </c>
      <c r="B121" s="213" t="s">
        <v>410</v>
      </c>
      <c r="C121" s="213" t="s">
        <v>502</v>
      </c>
      <c r="D121" s="206" t="s">
        <v>503</v>
      </c>
      <c r="F121" s="213">
        <v>77301</v>
      </c>
      <c r="G121" s="213" t="s">
        <v>504</v>
      </c>
      <c r="H121" s="213">
        <v>6</v>
      </c>
      <c r="I121" s="213" t="s">
        <v>51</v>
      </c>
      <c r="M121" s="213" t="s">
        <v>75</v>
      </c>
      <c r="N121" s="213">
        <v>48</v>
      </c>
      <c r="O121" s="213">
        <v>0</v>
      </c>
      <c r="P121" s="213">
        <v>48</v>
      </c>
      <c r="Q121" s="213" t="s">
        <v>46</v>
      </c>
      <c r="R121" s="214">
        <v>877082</v>
      </c>
      <c r="T121" s="213" t="s">
        <v>283</v>
      </c>
      <c r="U121" s="213">
        <v>48339693101</v>
      </c>
      <c r="V121" s="213">
        <v>131</v>
      </c>
      <c r="W121" s="213">
        <v>17</v>
      </c>
      <c r="X121" s="213">
        <v>4</v>
      </c>
      <c r="Y121" s="213">
        <v>0</v>
      </c>
      <c r="Z121" s="213">
        <v>8</v>
      </c>
      <c r="AA121" s="213">
        <v>4</v>
      </c>
      <c r="AB121" s="213">
        <v>7</v>
      </c>
      <c r="AC121" s="213">
        <v>171</v>
      </c>
      <c r="AD121" s="213" t="s">
        <v>671</v>
      </c>
      <c r="AE121" s="213" t="s">
        <v>671</v>
      </c>
      <c r="AF121" s="213" t="s">
        <v>666</v>
      </c>
    </row>
    <row r="122" spans="1:32" s="213" customFormat="1" ht="14.45" customHeight="1" x14ac:dyDescent="0.2">
      <c r="A122" s="212" t="s">
        <v>505</v>
      </c>
      <c r="B122" s="213" t="s">
        <v>506</v>
      </c>
      <c r="C122" s="213" t="s">
        <v>507</v>
      </c>
      <c r="D122" s="206" t="s">
        <v>52</v>
      </c>
      <c r="F122" s="213">
        <v>77003</v>
      </c>
      <c r="G122" s="213" t="s">
        <v>53</v>
      </c>
      <c r="H122" s="213">
        <v>6</v>
      </c>
      <c r="I122" s="213" t="s">
        <v>51</v>
      </c>
      <c r="L122" s="213" t="s">
        <v>161</v>
      </c>
      <c r="M122" s="213" t="s">
        <v>75</v>
      </c>
      <c r="N122" s="213">
        <v>112</v>
      </c>
      <c r="O122" s="213">
        <v>0</v>
      </c>
      <c r="P122" s="213">
        <v>112</v>
      </c>
      <c r="Q122" s="213" t="s">
        <v>46</v>
      </c>
      <c r="R122" s="214">
        <v>1500000</v>
      </c>
      <c r="T122" s="213" t="s">
        <v>508</v>
      </c>
      <c r="U122" s="213">
        <v>48201310200</v>
      </c>
      <c r="V122" s="213">
        <v>137</v>
      </c>
      <c r="W122" s="213">
        <v>17</v>
      </c>
      <c r="X122" s="213">
        <v>4</v>
      </c>
      <c r="Y122" s="213">
        <v>0</v>
      </c>
      <c r="Z122" s="213">
        <v>8</v>
      </c>
      <c r="AA122" s="213">
        <v>4</v>
      </c>
      <c r="AB122" s="213">
        <v>0</v>
      </c>
      <c r="AC122" s="213">
        <v>170</v>
      </c>
      <c r="AD122" s="213" t="s">
        <v>671</v>
      </c>
      <c r="AE122" s="213" t="s">
        <v>671</v>
      </c>
      <c r="AF122" s="213" t="s">
        <v>666</v>
      </c>
    </row>
    <row r="123" spans="1:32" s="18" customFormat="1" ht="14.45" customHeight="1" x14ac:dyDescent="0.2">
      <c r="A123" s="13" t="s">
        <v>509</v>
      </c>
      <c r="B123" s="18" t="s">
        <v>510</v>
      </c>
      <c r="C123" s="18" t="s">
        <v>511</v>
      </c>
      <c r="D123" s="50" t="s">
        <v>52</v>
      </c>
      <c r="F123" s="18">
        <v>77023</v>
      </c>
      <c r="G123" s="18" t="s">
        <v>53</v>
      </c>
      <c r="H123" s="18">
        <v>6</v>
      </c>
      <c r="I123" s="18" t="s">
        <v>51</v>
      </c>
      <c r="M123" s="18" t="s">
        <v>75</v>
      </c>
      <c r="N123" s="18">
        <v>109</v>
      </c>
      <c r="O123" s="18">
        <v>21</v>
      </c>
      <c r="P123" s="18">
        <v>130</v>
      </c>
      <c r="Q123" s="18" t="s">
        <v>48</v>
      </c>
      <c r="R123" s="27">
        <v>1500000</v>
      </c>
      <c r="T123" s="18" t="s">
        <v>512</v>
      </c>
      <c r="U123" s="18">
        <v>48201311800</v>
      </c>
      <c r="V123" s="18">
        <v>130</v>
      </c>
      <c r="W123" s="18">
        <v>17</v>
      </c>
      <c r="X123" s="18">
        <v>4</v>
      </c>
      <c r="Y123" s="18">
        <v>8</v>
      </c>
      <c r="Z123" s="18">
        <v>0</v>
      </c>
      <c r="AA123" s="18">
        <v>4</v>
      </c>
      <c r="AB123" s="18">
        <v>7</v>
      </c>
      <c r="AC123" s="18">
        <v>170</v>
      </c>
      <c r="AD123" s="18" t="s">
        <v>664</v>
      </c>
      <c r="AE123" s="18" t="s">
        <v>675</v>
      </c>
    </row>
    <row r="124" spans="1:32" s="213" customFormat="1" ht="14.45" customHeight="1" x14ac:dyDescent="0.2">
      <c r="A124" s="212" t="s">
        <v>513</v>
      </c>
      <c r="B124" s="213" t="s">
        <v>514</v>
      </c>
      <c r="C124" s="213" t="s">
        <v>515</v>
      </c>
      <c r="D124" s="206" t="s">
        <v>52</v>
      </c>
      <c r="F124" s="213">
        <v>77040</v>
      </c>
      <c r="G124" s="213" t="s">
        <v>53</v>
      </c>
      <c r="H124" s="213">
        <v>6</v>
      </c>
      <c r="I124" s="213" t="s">
        <v>51</v>
      </c>
      <c r="M124" s="213" t="s">
        <v>75</v>
      </c>
      <c r="N124" s="213">
        <v>86</v>
      </c>
      <c r="O124" s="213">
        <v>22</v>
      </c>
      <c r="P124" s="213">
        <v>108</v>
      </c>
      <c r="Q124" s="213" t="s">
        <v>46</v>
      </c>
      <c r="R124" s="214">
        <v>1477650.8060639999</v>
      </c>
      <c r="T124" s="213" t="s">
        <v>516</v>
      </c>
      <c r="U124" s="213">
        <v>48201534203</v>
      </c>
      <c r="V124" s="213">
        <v>136</v>
      </c>
      <c r="W124" s="213">
        <v>17</v>
      </c>
      <c r="X124" s="213">
        <v>4</v>
      </c>
      <c r="Y124" s="213">
        <v>8</v>
      </c>
      <c r="Z124" s="213">
        <v>0</v>
      </c>
      <c r="AA124" s="213">
        <v>4</v>
      </c>
      <c r="AB124" s="213">
        <v>0</v>
      </c>
      <c r="AC124" s="213">
        <v>169</v>
      </c>
      <c r="AD124" s="213" t="s">
        <v>671</v>
      </c>
      <c r="AE124" s="213" t="s">
        <v>671</v>
      </c>
      <c r="AF124" s="213" t="s">
        <v>666</v>
      </c>
    </row>
    <row r="125" spans="1:32" s="18" customFormat="1" ht="14.45" customHeight="1" x14ac:dyDescent="0.2">
      <c r="A125" s="13" t="s">
        <v>524</v>
      </c>
      <c r="B125" s="18" t="s">
        <v>525</v>
      </c>
      <c r="C125" s="18" t="s">
        <v>526</v>
      </c>
      <c r="D125" s="50" t="s">
        <v>52</v>
      </c>
      <c r="F125" s="18">
        <v>77079</v>
      </c>
      <c r="G125" s="18" t="s">
        <v>53</v>
      </c>
      <c r="H125" s="18">
        <v>6</v>
      </c>
      <c r="I125" s="18" t="s">
        <v>51</v>
      </c>
      <c r="M125" s="18" t="s">
        <v>75</v>
      </c>
      <c r="N125" s="18">
        <v>85</v>
      </c>
      <c r="O125" s="18">
        <v>16</v>
      </c>
      <c r="P125" s="18">
        <v>101</v>
      </c>
      <c r="Q125" s="18" t="s">
        <v>48</v>
      </c>
      <c r="R125" s="27">
        <v>1500000</v>
      </c>
      <c r="T125" s="18" t="s">
        <v>527</v>
      </c>
      <c r="U125" s="18">
        <v>48201454400</v>
      </c>
      <c r="V125" s="18">
        <v>135</v>
      </c>
      <c r="W125" s="18">
        <v>17</v>
      </c>
      <c r="X125" s="18">
        <v>4</v>
      </c>
      <c r="Y125" s="18">
        <v>0</v>
      </c>
      <c r="Z125" s="18">
        <v>8</v>
      </c>
      <c r="AA125" s="18">
        <v>4</v>
      </c>
      <c r="AB125" s="18">
        <v>0</v>
      </c>
      <c r="AC125" s="18">
        <v>168</v>
      </c>
      <c r="AD125" s="18" t="s">
        <v>664</v>
      </c>
      <c r="AE125" s="18" t="s">
        <v>664</v>
      </c>
    </row>
    <row r="126" spans="1:32" s="18" customFormat="1" ht="14.45" customHeight="1" x14ac:dyDescent="0.2">
      <c r="A126" s="13" t="s">
        <v>521</v>
      </c>
      <c r="B126" s="18" t="s">
        <v>522</v>
      </c>
      <c r="C126" s="18" t="s">
        <v>523</v>
      </c>
      <c r="D126" s="50" t="s">
        <v>52</v>
      </c>
      <c r="F126" s="18">
        <v>77087</v>
      </c>
      <c r="G126" s="18" t="s">
        <v>53</v>
      </c>
      <c r="H126" s="18">
        <v>6</v>
      </c>
      <c r="I126" s="18" t="s">
        <v>51</v>
      </c>
      <c r="M126" s="18" t="s">
        <v>75</v>
      </c>
      <c r="N126" s="18">
        <v>62</v>
      </c>
      <c r="O126" s="18">
        <v>7</v>
      </c>
      <c r="P126" s="18">
        <v>69</v>
      </c>
      <c r="Q126" s="18" t="s">
        <v>48</v>
      </c>
      <c r="R126" s="27">
        <v>1500000</v>
      </c>
      <c r="T126" s="18" t="s">
        <v>98</v>
      </c>
      <c r="U126" s="18">
        <v>48201332900</v>
      </c>
      <c r="V126" s="18">
        <v>128</v>
      </c>
      <c r="W126" s="18">
        <v>17</v>
      </c>
      <c r="X126" s="18">
        <v>4</v>
      </c>
      <c r="Y126" s="18">
        <v>0</v>
      </c>
      <c r="Z126" s="18">
        <v>8</v>
      </c>
      <c r="AA126" s="18">
        <v>4</v>
      </c>
      <c r="AB126" s="18">
        <v>7</v>
      </c>
      <c r="AC126" s="18">
        <v>168</v>
      </c>
      <c r="AD126" s="18" t="s">
        <v>664</v>
      </c>
      <c r="AE126" s="18" t="s">
        <v>664</v>
      </c>
    </row>
    <row r="127" spans="1:32" s="18" customFormat="1" ht="14.45" customHeight="1" x14ac:dyDescent="0.2">
      <c r="A127" s="13" t="s">
        <v>411</v>
      </c>
      <c r="B127" s="18" t="s">
        <v>412</v>
      </c>
      <c r="C127" s="18" t="s">
        <v>500</v>
      </c>
      <c r="D127" s="50" t="s">
        <v>52</v>
      </c>
      <c r="F127" s="18">
        <v>77057</v>
      </c>
      <c r="G127" s="18" t="s">
        <v>53</v>
      </c>
      <c r="H127" s="18">
        <v>6</v>
      </c>
      <c r="I127" s="18" t="s">
        <v>51</v>
      </c>
      <c r="M127" s="18" t="s">
        <v>75</v>
      </c>
      <c r="N127" s="18">
        <v>90</v>
      </c>
      <c r="O127" s="18">
        <v>10</v>
      </c>
      <c r="P127" s="18">
        <v>100</v>
      </c>
      <c r="Q127" s="18" t="s">
        <v>48</v>
      </c>
      <c r="R127" s="27">
        <v>1500000</v>
      </c>
      <c r="S127" s="18" t="s">
        <v>161</v>
      </c>
      <c r="T127" s="18" t="s">
        <v>100</v>
      </c>
      <c r="U127" s="18">
        <v>48201432702</v>
      </c>
      <c r="V127" s="18">
        <v>132</v>
      </c>
      <c r="W127" s="18">
        <v>17</v>
      </c>
      <c r="X127" s="18">
        <v>4</v>
      </c>
      <c r="Y127" s="18">
        <v>8</v>
      </c>
      <c r="Z127" s="18">
        <v>0</v>
      </c>
      <c r="AA127" s="18">
        <v>4</v>
      </c>
      <c r="AB127" s="18">
        <v>0</v>
      </c>
      <c r="AC127" s="18">
        <f>SUM(V127,W127,X127,Y127,Z127,AA127,AB127)</f>
        <v>165</v>
      </c>
      <c r="AD127" s="18" t="s">
        <v>664</v>
      </c>
      <c r="AF127" s="137"/>
    </row>
    <row r="128" spans="1:32" s="18" customFormat="1" ht="14.45" customHeight="1" x14ac:dyDescent="0.2">
      <c r="A128" s="16" t="s">
        <v>531</v>
      </c>
      <c r="B128" s="18" t="s">
        <v>532</v>
      </c>
      <c r="C128" s="18" t="s">
        <v>533</v>
      </c>
      <c r="D128" s="50" t="s">
        <v>52</v>
      </c>
      <c r="F128" s="18">
        <v>77018</v>
      </c>
      <c r="G128" s="18" t="s">
        <v>53</v>
      </c>
      <c r="H128" s="18">
        <v>6</v>
      </c>
      <c r="I128" s="18" t="s">
        <v>51</v>
      </c>
      <c r="M128" s="18" t="s">
        <v>75</v>
      </c>
      <c r="N128" s="18">
        <v>54</v>
      </c>
      <c r="O128" s="18">
        <v>6</v>
      </c>
      <c r="P128" s="18">
        <v>60</v>
      </c>
      <c r="Q128" s="18" t="s">
        <v>48</v>
      </c>
      <c r="R128" s="27">
        <v>1022258</v>
      </c>
      <c r="T128" s="18" t="s">
        <v>534</v>
      </c>
      <c r="U128" s="18">
        <v>48201531000</v>
      </c>
      <c r="V128" s="18">
        <v>137</v>
      </c>
      <c r="W128" s="18">
        <v>17</v>
      </c>
      <c r="X128" s="18">
        <v>4</v>
      </c>
      <c r="Y128" s="18">
        <v>0</v>
      </c>
      <c r="Z128" s="18">
        <v>0</v>
      </c>
      <c r="AA128" s="18">
        <v>4</v>
      </c>
      <c r="AB128" s="18">
        <v>0</v>
      </c>
      <c r="AC128" s="18">
        <v>162</v>
      </c>
      <c r="AD128" s="18" t="s">
        <v>664</v>
      </c>
    </row>
    <row r="129" spans="1:102" s="18" customFormat="1" ht="14.45" customHeight="1" x14ac:dyDescent="0.2">
      <c r="A129" s="13" t="s">
        <v>528</v>
      </c>
      <c r="B129" s="18" t="s">
        <v>529</v>
      </c>
      <c r="C129" s="18" t="s">
        <v>530</v>
      </c>
      <c r="D129" s="50" t="s">
        <v>52</v>
      </c>
      <c r="F129" s="18">
        <v>77070</v>
      </c>
      <c r="G129" s="18" t="s">
        <v>53</v>
      </c>
      <c r="H129" s="18">
        <v>6</v>
      </c>
      <c r="I129" s="18" t="s">
        <v>51</v>
      </c>
      <c r="M129" s="18" t="s">
        <v>75</v>
      </c>
      <c r="N129" s="18">
        <v>83</v>
      </c>
      <c r="O129" s="18">
        <v>14</v>
      </c>
      <c r="P129" s="18">
        <v>97</v>
      </c>
      <c r="Q129" s="18" t="s">
        <v>48</v>
      </c>
      <c r="R129" s="27">
        <v>1500000</v>
      </c>
      <c r="T129" s="18" t="s">
        <v>315</v>
      </c>
      <c r="U129" s="18">
        <v>48201552700</v>
      </c>
      <c r="V129" s="18">
        <v>137</v>
      </c>
      <c r="W129" s="18">
        <v>17</v>
      </c>
      <c r="X129" s="18">
        <v>4</v>
      </c>
      <c r="Y129" s="18">
        <v>-8</v>
      </c>
      <c r="Z129" s="18">
        <v>0</v>
      </c>
      <c r="AA129" s="18">
        <v>4</v>
      </c>
      <c r="AB129" s="18">
        <v>0</v>
      </c>
      <c r="AC129" s="18">
        <f>SUM(V129,W129,X129,Y129,Z129,AA129,AB129)</f>
        <v>154</v>
      </c>
      <c r="AD129" s="18" t="s">
        <v>671</v>
      </c>
      <c r="AE129" s="18" t="s">
        <v>671</v>
      </c>
    </row>
    <row r="130" spans="1:102" s="213" customFormat="1" ht="14.45" customHeight="1" x14ac:dyDescent="0.2">
      <c r="A130" s="212" t="s">
        <v>517</v>
      </c>
      <c r="B130" s="213" t="s">
        <v>518</v>
      </c>
      <c r="C130" s="213" t="s">
        <v>519</v>
      </c>
      <c r="D130" s="206" t="s">
        <v>52</v>
      </c>
      <c r="F130" s="213">
        <v>77033</v>
      </c>
      <c r="G130" s="213" t="s">
        <v>53</v>
      </c>
      <c r="H130" s="213">
        <v>6</v>
      </c>
      <c r="I130" s="213" t="s">
        <v>51</v>
      </c>
      <c r="L130" s="213" t="s">
        <v>161</v>
      </c>
      <c r="M130" s="213" t="s">
        <v>75</v>
      </c>
      <c r="N130" s="213">
        <v>72</v>
      </c>
      <c r="O130" s="213">
        <v>0</v>
      </c>
      <c r="P130" s="213">
        <v>72</v>
      </c>
      <c r="Q130" s="213" t="s">
        <v>359</v>
      </c>
      <c r="R130" s="214">
        <v>0</v>
      </c>
      <c r="S130" s="213" t="s">
        <v>161</v>
      </c>
      <c r="T130" s="213" t="s">
        <v>520</v>
      </c>
      <c r="U130" s="213">
        <v>48201332100</v>
      </c>
      <c r="V130" s="213">
        <v>130</v>
      </c>
      <c r="AD130" s="213" t="s">
        <v>671</v>
      </c>
      <c r="AE130" s="213" t="s">
        <v>671</v>
      </c>
      <c r="AF130" s="213" t="s">
        <v>672</v>
      </c>
    </row>
    <row r="131" spans="1:102" s="213" customFormat="1" ht="14.45" customHeight="1" x14ac:dyDescent="0.2">
      <c r="A131" s="212" t="s">
        <v>535</v>
      </c>
      <c r="B131" s="213" t="s">
        <v>536</v>
      </c>
      <c r="C131" s="213" t="s">
        <v>537</v>
      </c>
      <c r="D131" s="206" t="s">
        <v>52</v>
      </c>
      <c r="F131" s="213">
        <v>77009</v>
      </c>
      <c r="G131" s="213" t="s">
        <v>53</v>
      </c>
      <c r="H131" s="213">
        <v>6</v>
      </c>
      <c r="I131" s="213" t="s">
        <v>51</v>
      </c>
      <c r="L131" s="213" t="s">
        <v>161</v>
      </c>
      <c r="M131" s="213" t="s">
        <v>75</v>
      </c>
      <c r="N131" s="213">
        <v>82</v>
      </c>
      <c r="O131" s="213">
        <v>4</v>
      </c>
      <c r="P131" s="213">
        <v>86</v>
      </c>
      <c r="Q131" s="213" t="s">
        <v>48</v>
      </c>
      <c r="R131" s="214">
        <v>0</v>
      </c>
      <c r="T131" s="213" t="s">
        <v>538</v>
      </c>
      <c r="U131" s="213">
        <v>48201210800</v>
      </c>
      <c r="V131" s="213">
        <v>131</v>
      </c>
      <c r="AD131" s="213" t="s">
        <v>671</v>
      </c>
      <c r="AE131" s="213" t="s">
        <v>671</v>
      </c>
      <c r="AF131" s="213" t="s">
        <v>441</v>
      </c>
    </row>
    <row r="132" spans="1:102" s="213" customFormat="1" ht="14.45" customHeight="1" x14ac:dyDescent="0.2">
      <c r="A132" s="222" t="s">
        <v>482</v>
      </c>
      <c r="B132" s="213" t="s">
        <v>483</v>
      </c>
      <c r="C132" s="213" t="s">
        <v>484</v>
      </c>
      <c r="D132" s="206" t="s">
        <v>52</v>
      </c>
      <c r="F132" s="213">
        <v>77043</v>
      </c>
      <c r="G132" s="213" t="s">
        <v>53</v>
      </c>
      <c r="H132" s="213">
        <v>6</v>
      </c>
      <c r="I132" s="213" t="s">
        <v>51</v>
      </c>
      <c r="M132" s="213" t="s">
        <v>75</v>
      </c>
      <c r="N132" s="213">
        <v>83</v>
      </c>
      <c r="O132" s="213">
        <v>37</v>
      </c>
      <c r="P132" s="213">
        <v>120</v>
      </c>
      <c r="Q132" s="213" t="s">
        <v>46</v>
      </c>
      <c r="R132" s="214">
        <v>0</v>
      </c>
      <c r="T132" s="213" t="s">
        <v>485</v>
      </c>
      <c r="U132" s="213">
        <v>48201522401</v>
      </c>
      <c r="V132" s="213">
        <v>139</v>
      </c>
      <c r="AD132" s="213" t="s">
        <v>671</v>
      </c>
      <c r="AE132" s="213" t="s">
        <v>671</v>
      </c>
      <c r="AF132" s="213" t="s">
        <v>441</v>
      </c>
    </row>
    <row r="133" spans="1:102" s="177" customFormat="1" ht="14.45" customHeight="1" x14ac:dyDescent="0.25">
      <c r="A133" s="5" t="s">
        <v>147</v>
      </c>
      <c r="B133" s="195"/>
      <c r="C133" s="59">
        <v>15550905</v>
      </c>
      <c r="D133" s="168" t="s">
        <v>394</v>
      </c>
      <c r="E133" s="79">
        <f>C133*0.4235</f>
        <v>6585808.2675000001</v>
      </c>
      <c r="F133" s="161"/>
      <c r="G133" s="161"/>
      <c r="H133" s="161"/>
      <c r="I133" s="162"/>
      <c r="J133" s="161"/>
      <c r="K133" s="54"/>
      <c r="L133" s="161"/>
      <c r="M133" s="161"/>
      <c r="N133" s="161"/>
      <c r="O133" s="161"/>
      <c r="P133" s="161"/>
      <c r="Q133" s="5" t="s">
        <v>768</v>
      </c>
      <c r="R133" s="60">
        <f>SUM(R115:R132)</f>
        <v>21376990.806064002</v>
      </c>
      <c r="S133" s="163"/>
      <c r="T133" s="161"/>
      <c r="U133" s="161"/>
      <c r="V133" s="161"/>
      <c r="W133" s="164"/>
      <c r="X133" s="164"/>
      <c r="Y133" s="164"/>
      <c r="Z133" s="164"/>
      <c r="AA133" s="164"/>
      <c r="AC133" s="192"/>
      <c r="AF133" s="193"/>
    </row>
    <row r="134" spans="1:102" s="160" customFormat="1" ht="14.45" customHeight="1" collapsed="1" x14ac:dyDescent="0.25">
      <c r="A134" s="153"/>
      <c r="B134" s="153"/>
      <c r="C134" s="153"/>
      <c r="D134" s="54"/>
      <c r="E134" s="153"/>
      <c r="F134" s="153"/>
      <c r="G134" s="153"/>
      <c r="H134" s="153"/>
      <c r="I134" s="153"/>
      <c r="J134" s="153"/>
      <c r="K134" s="153"/>
      <c r="L134" s="153"/>
      <c r="M134" s="153"/>
      <c r="N134" s="153"/>
      <c r="O134" s="153"/>
      <c r="P134" s="153"/>
      <c r="Q134" s="153"/>
      <c r="R134" s="26"/>
      <c r="S134" s="158"/>
      <c r="T134" s="153"/>
      <c r="U134" s="153"/>
      <c r="V134" s="153"/>
      <c r="W134" s="159"/>
      <c r="X134" s="159"/>
      <c r="Y134" s="159"/>
      <c r="Z134" s="159"/>
      <c r="AA134" s="159"/>
      <c r="AC134" s="18"/>
      <c r="AF134" s="21"/>
    </row>
    <row r="135" spans="1:102" s="160" customFormat="1" ht="14.45" customHeight="1" x14ac:dyDescent="0.25">
      <c r="A135" s="167" t="s">
        <v>31</v>
      </c>
      <c r="B135" s="153"/>
      <c r="C135" s="153"/>
      <c r="D135" s="54"/>
      <c r="E135" s="153"/>
      <c r="F135" s="153"/>
      <c r="G135" s="153"/>
      <c r="H135" s="153"/>
      <c r="I135" s="153"/>
      <c r="J135" s="153"/>
      <c r="K135" s="153"/>
      <c r="L135" s="153"/>
      <c r="M135" s="153"/>
      <c r="N135" s="153"/>
      <c r="O135" s="153"/>
      <c r="P135" s="153"/>
      <c r="Q135" s="153"/>
      <c r="R135" s="26"/>
      <c r="S135" s="158"/>
      <c r="T135" s="153"/>
      <c r="U135" s="153"/>
      <c r="V135" s="153"/>
      <c r="W135" s="159"/>
      <c r="X135" s="159"/>
      <c r="Y135" s="159"/>
      <c r="Z135" s="159"/>
      <c r="AA135" s="159"/>
      <c r="AC135" s="18"/>
      <c r="AF135" s="21"/>
    </row>
    <row r="136" spans="1:102" s="18" customFormat="1" ht="14.45" customHeight="1" x14ac:dyDescent="0.2">
      <c r="A136" s="13" t="s">
        <v>413</v>
      </c>
      <c r="B136" s="18" t="s">
        <v>130</v>
      </c>
      <c r="C136" s="18" t="s">
        <v>539</v>
      </c>
      <c r="D136" s="50" t="s">
        <v>131</v>
      </c>
      <c r="F136" s="18">
        <v>78634</v>
      </c>
      <c r="G136" s="18" t="s">
        <v>54</v>
      </c>
      <c r="H136" s="18">
        <v>7</v>
      </c>
      <c r="I136" s="18" t="s">
        <v>45</v>
      </c>
      <c r="M136" s="18" t="s">
        <v>75</v>
      </c>
      <c r="N136" s="18">
        <v>48</v>
      </c>
      <c r="O136" s="18">
        <v>12</v>
      </c>
      <c r="P136" s="18">
        <v>60</v>
      </c>
      <c r="Q136" s="18" t="s">
        <v>48</v>
      </c>
      <c r="R136" s="27">
        <v>900000</v>
      </c>
      <c r="T136" s="18" t="s">
        <v>88</v>
      </c>
      <c r="U136" s="18">
        <v>48491020809</v>
      </c>
      <c r="V136" s="18">
        <v>131</v>
      </c>
      <c r="W136" s="18">
        <v>17</v>
      </c>
      <c r="X136" s="18">
        <v>4</v>
      </c>
      <c r="Y136" s="18">
        <v>0</v>
      </c>
      <c r="Z136" s="18">
        <v>8</v>
      </c>
      <c r="AA136" s="18">
        <v>4</v>
      </c>
      <c r="AB136" s="18">
        <v>0</v>
      </c>
      <c r="AC136" s="18">
        <v>164</v>
      </c>
      <c r="AD136" s="18" t="s">
        <v>664</v>
      </c>
      <c r="AE136" s="18" t="s">
        <v>675</v>
      </c>
    </row>
    <row r="137" spans="1:102" s="18" customFormat="1" ht="14.45" customHeight="1" x14ac:dyDescent="0.2">
      <c r="A137" s="16" t="s">
        <v>414</v>
      </c>
      <c r="B137" s="18" t="s">
        <v>415</v>
      </c>
      <c r="C137" s="18" t="s">
        <v>540</v>
      </c>
      <c r="D137" s="50" t="s">
        <v>541</v>
      </c>
      <c r="F137" s="18">
        <v>76537</v>
      </c>
      <c r="G137" s="18" t="s">
        <v>54</v>
      </c>
      <c r="H137" s="18">
        <v>7</v>
      </c>
      <c r="I137" s="18" t="s">
        <v>45</v>
      </c>
      <c r="M137" s="18" t="s">
        <v>75</v>
      </c>
      <c r="N137" s="18">
        <v>60</v>
      </c>
      <c r="O137" s="18">
        <v>20</v>
      </c>
      <c r="P137" s="18">
        <v>80</v>
      </c>
      <c r="Q137" s="18" t="s">
        <v>46</v>
      </c>
      <c r="R137" s="27">
        <v>900000</v>
      </c>
      <c r="T137" s="18" t="s">
        <v>542</v>
      </c>
      <c r="U137" s="18">
        <v>48491021603</v>
      </c>
      <c r="V137" s="18">
        <v>131</v>
      </c>
      <c r="W137" s="18">
        <v>17</v>
      </c>
      <c r="X137" s="18">
        <v>4</v>
      </c>
      <c r="Y137" s="18">
        <v>0</v>
      </c>
      <c r="Z137" s="18">
        <v>8</v>
      </c>
      <c r="AA137" s="18">
        <v>4</v>
      </c>
      <c r="AB137" s="18">
        <v>0</v>
      </c>
      <c r="AC137" s="18">
        <v>164</v>
      </c>
      <c r="AD137" s="18" t="s">
        <v>664</v>
      </c>
    </row>
    <row r="138" spans="1:102" s="165" customFormat="1" ht="14.45" customHeight="1" x14ac:dyDescent="0.25">
      <c r="A138" s="5" t="s">
        <v>147</v>
      </c>
      <c r="B138" s="195"/>
      <c r="C138" s="59">
        <v>600000</v>
      </c>
      <c r="D138" s="161"/>
      <c r="E138" s="161"/>
      <c r="F138" s="161"/>
      <c r="G138" s="161"/>
      <c r="H138" s="161"/>
      <c r="I138" s="162"/>
      <c r="J138" s="161"/>
      <c r="K138" s="54"/>
      <c r="L138" s="161"/>
      <c r="M138" s="161"/>
      <c r="N138" s="161"/>
      <c r="O138" s="161"/>
      <c r="P138" s="161"/>
      <c r="Q138" s="5" t="s">
        <v>768</v>
      </c>
      <c r="R138" s="60">
        <f>SUM(R136:R137)</f>
        <v>1800000</v>
      </c>
      <c r="S138" s="163"/>
      <c r="T138" s="161"/>
      <c r="U138" s="161"/>
      <c r="V138" s="161"/>
      <c r="W138" s="164"/>
      <c r="X138" s="164"/>
      <c r="Y138" s="164"/>
      <c r="Z138" s="164"/>
      <c r="AA138" s="164"/>
      <c r="AC138" s="50"/>
      <c r="AE138" s="166"/>
      <c r="AF138" s="69"/>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row>
    <row r="139" spans="1:102" s="160" customFormat="1" ht="14.45" customHeight="1" collapsed="1" x14ac:dyDescent="0.25">
      <c r="A139" s="153"/>
      <c r="B139" s="153"/>
      <c r="C139" s="153"/>
      <c r="D139" s="54"/>
      <c r="E139" s="153"/>
      <c r="F139" s="153"/>
      <c r="G139" s="153"/>
      <c r="H139" s="153"/>
      <c r="I139" s="153"/>
      <c r="J139" s="153"/>
      <c r="K139" s="153"/>
      <c r="L139" s="153"/>
      <c r="M139" s="153"/>
      <c r="N139" s="153"/>
      <c r="O139" s="153"/>
      <c r="P139" s="153"/>
      <c r="Q139" s="153"/>
      <c r="R139" s="26"/>
      <c r="S139" s="158"/>
      <c r="T139" s="153"/>
      <c r="U139" s="153"/>
      <c r="V139" s="153"/>
      <c r="W139" s="159"/>
      <c r="X139" s="159"/>
      <c r="Y139" s="159"/>
      <c r="Z139" s="159"/>
      <c r="AA139" s="159"/>
      <c r="AC139" s="18"/>
      <c r="AF139" s="21"/>
    </row>
    <row r="140" spans="1:102" s="160" customFormat="1" ht="14.45" customHeight="1" x14ac:dyDescent="0.25">
      <c r="A140" s="167" t="s">
        <v>32</v>
      </c>
      <c r="B140" s="153"/>
      <c r="C140" s="153"/>
      <c r="D140" s="54"/>
      <c r="E140" s="153"/>
      <c r="F140" s="153"/>
      <c r="G140" s="153"/>
      <c r="H140" s="153"/>
      <c r="I140" s="153"/>
      <c r="J140" s="153"/>
      <c r="K140" s="153"/>
      <c r="L140" s="153"/>
      <c r="M140" s="153"/>
      <c r="N140" s="153"/>
      <c r="O140" s="153"/>
      <c r="P140" s="153"/>
      <c r="Q140" s="153"/>
      <c r="R140" s="26"/>
      <c r="S140" s="158"/>
      <c r="T140" s="153"/>
      <c r="U140" s="153"/>
      <c r="V140" s="153"/>
      <c r="W140" s="159"/>
      <c r="X140" s="159"/>
      <c r="Y140" s="159"/>
      <c r="Z140" s="159"/>
      <c r="AA140" s="159"/>
      <c r="AC140" s="18"/>
      <c r="AF140" s="21"/>
    </row>
    <row r="141" spans="1:102" s="21" customFormat="1" ht="14.45" customHeight="1" x14ac:dyDescent="0.2">
      <c r="A141" s="21" t="s">
        <v>544</v>
      </c>
      <c r="B141" s="21" t="s">
        <v>545</v>
      </c>
      <c r="C141" s="21" t="s">
        <v>546</v>
      </c>
      <c r="D141" s="68" t="s">
        <v>65</v>
      </c>
      <c r="F141" s="21">
        <v>78759</v>
      </c>
      <c r="G141" s="21" t="s">
        <v>64</v>
      </c>
      <c r="H141" s="21">
        <v>7</v>
      </c>
      <c r="I141" s="21" t="s">
        <v>51</v>
      </c>
      <c r="M141" s="21" t="s">
        <v>75</v>
      </c>
      <c r="N141" s="21">
        <v>82</v>
      </c>
      <c r="O141" s="21">
        <v>34</v>
      </c>
      <c r="P141" s="21">
        <v>116</v>
      </c>
      <c r="Q141" s="21" t="s">
        <v>48</v>
      </c>
      <c r="R141" s="49">
        <v>1500000</v>
      </c>
      <c r="T141" s="21" t="s">
        <v>547</v>
      </c>
      <c r="U141" s="21">
        <v>48453001753</v>
      </c>
      <c r="V141" s="21">
        <v>139</v>
      </c>
      <c r="W141" s="21">
        <v>17</v>
      </c>
      <c r="X141" s="21">
        <v>4</v>
      </c>
      <c r="Y141" s="21">
        <v>0</v>
      </c>
      <c r="Z141" s="21">
        <v>8</v>
      </c>
      <c r="AA141" s="21">
        <v>4</v>
      </c>
      <c r="AB141" s="21">
        <v>0</v>
      </c>
      <c r="AC141" s="21">
        <v>172</v>
      </c>
      <c r="AD141" s="21" t="s">
        <v>664</v>
      </c>
      <c r="AE141" s="21" t="s">
        <v>675</v>
      </c>
    </row>
    <row r="142" spans="1:102" s="21" customFormat="1" ht="14.45" customHeight="1" x14ac:dyDescent="0.2">
      <c r="A142" s="21" t="s">
        <v>420</v>
      </c>
      <c r="B142" s="21" t="s">
        <v>421</v>
      </c>
      <c r="C142" s="21" t="s">
        <v>543</v>
      </c>
      <c r="D142" s="68" t="s">
        <v>65</v>
      </c>
      <c r="F142" s="21">
        <v>78756</v>
      </c>
      <c r="G142" s="21" t="s">
        <v>64</v>
      </c>
      <c r="H142" s="21">
        <v>7</v>
      </c>
      <c r="I142" s="21" t="s">
        <v>51</v>
      </c>
      <c r="M142" s="21" t="s">
        <v>75</v>
      </c>
      <c r="N142" s="21">
        <v>80</v>
      </c>
      <c r="O142" s="21">
        <v>0</v>
      </c>
      <c r="P142" s="21">
        <v>80</v>
      </c>
      <c r="Q142" s="21" t="s">
        <v>48</v>
      </c>
      <c r="R142" s="49">
        <v>1500000</v>
      </c>
      <c r="T142" s="21" t="s">
        <v>90</v>
      </c>
      <c r="U142" s="21">
        <v>48453001505</v>
      </c>
      <c r="V142" s="21">
        <v>138</v>
      </c>
      <c r="W142" s="21">
        <v>17</v>
      </c>
      <c r="X142" s="21">
        <v>4</v>
      </c>
      <c r="Y142" s="21">
        <v>0</v>
      </c>
      <c r="Z142" s="21">
        <v>8</v>
      </c>
      <c r="AA142" s="21">
        <v>4</v>
      </c>
      <c r="AB142" s="21">
        <v>0</v>
      </c>
      <c r="AC142" s="21">
        <v>171</v>
      </c>
      <c r="AD142" s="21" t="s">
        <v>664</v>
      </c>
      <c r="AE142" s="21" t="s">
        <v>664</v>
      </c>
    </row>
    <row r="143" spans="1:102" s="21" customFormat="1" ht="14.45" customHeight="1" x14ac:dyDescent="0.2">
      <c r="A143" s="21" t="s">
        <v>418</v>
      </c>
      <c r="B143" s="21" t="s">
        <v>419</v>
      </c>
      <c r="C143" s="21" t="s">
        <v>551</v>
      </c>
      <c r="D143" s="68" t="s">
        <v>65</v>
      </c>
      <c r="F143" s="21">
        <v>78741</v>
      </c>
      <c r="G143" s="21" t="s">
        <v>64</v>
      </c>
      <c r="H143" s="21">
        <v>7</v>
      </c>
      <c r="I143" s="21" t="s">
        <v>51</v>
      </c>
      <c r="L143" s="21" t="s">
        <v>161</v>
      </c>
      <c r="M143" s="21" t="s">
        <v>75</v>
      </c>
      <c r="N143" s="21">
        <v>135</v>
      </c>
      <c r="O143" s="21">
        <v>0</v>
      </c>
      <c r="P143" s="21">
        <v>135</v>
      </c>
      <c r="Q143" s="21" t="s">
        <v>48</v>
      </c>
      <c r="R143" s="49">
        <v>1500000</v>
      </c>
      <c r="T143" s="21" t="s">
        <v>99</v>
      </c>
      <c r="U143" s="21">
        <v>48453002315</v>
      </c>
      <c r="V143" s="21">
        <v>131</v>
      </c>
      <c r="W143" s="21">
        <v>17</v>
      </c>
      <c r="X143" s="21">
        <v>8</v>
      </c>
      <c r="Y143" s="21">
        <v>8</v>
      </c>
      <c r="Z143" s="21">
        <v>0</v>
      </c>
      <c r="AA143" s="21">
        <v>0</v>
      </c>
      <c r="AB143" s="21">
        <v>7</v>
      </c>
      <c r="AC143" s="21">
        <v>171</v>
      </c>
      <c r="AD143" s="21" t="s">
        <v>664</v>
      </c>
      <c r="AF143" s="223"/>
    </row>
    <row r="144" spans="1:102" s="21" customFormat="1" ht="14.45" customHeight="1" x14ac:dyDescent="0.2">
      <c r="A144" s="21" t="s">
        <v>416</v>
      </c>
      <c r="B144" s="21" t="s">
        <v>417</v>
      </c>
      <c r="C144" s="21" t="s">
        <v>548</v>
      </c>
      <c r="D144" s="68" t="s">
        <v>549</v>
      </c>
      <c r="F144" s="21">
        <v>78745</v>
      </c>
      <c r="G144" s="21" t="s">
        <v>64</v>
      </c>
      <c r="H144" s="21">
        <v>7</v>
      </c>
      <c r="I144" s="21" t="s">
        <v>51</v>
      </c>
      <c r="M144" s="21" t="s">
        <v>75</v>
      </c>
      <c r="N144" s="21">
        <v>100</v>
      </c>
      <c r="O144" s="21">
        <v>0</v>
      </c>
      <c r="P144" s="21">
        <v>100</v>
      </c>
      <c r="Q144" s="21" t="s">
        <v>48</v>
      </c>
      <c r="R144" s="49">
        <v>1500000</v>
      </c>
      <c r="T144" s="21" t="s">
        <v>550</v>
      </c>
      <c r="U144" s="21">
        <v>48453002403</v>
      </c>
      <c r="V144" s="21">
        <v>131</v>
      </c>
      <c r="W144" s="21">
        <v>17</v>
      </c>
      <c r="X144" s="21">
        <v>4</v>
      </c>
      <c r="Y144" s="21">
        <v>0</v>
      </c>
      <c r="Z144" s="21">
        <v>8</v>
      </c>
      <c r="AA144" s="21">
        <v>4</v>
      </c>
      <c r="AB144" s="21">
        <v>7</v>
      </c>
      <c r="AC144" s="21">
        <v>171</v>
      </c>
      <c r="AD144" s="21" t="s">
        <v>671</v>
      </c>
      <c r="AE144" s="21" t="s">
        <v>671</v>
      </c>
    </row>
    <row r="145" spans="1:102" s="160" customFormat="1" ht="14.45" customHeight="1" x14ac:dyDescent="0.2">
      <c r="A145" s="160" t="s">
        <v>552</v>
      </c>
      <c r="B145" s="160" t="s">
        <v>553</v>
      </c>
      <c r="C145" s="160" t="s">
        <v>554</v>
      </c>
      <c r="D145" s="165" t="s">
        <v>549</v>
      </c>
      <c r="F145" s="160">
        <v>78752</v>
      </c>
      <c r="G145" s="160" t="s">
        <v>64</v>
      </c>
      <c r="H145" s="160">
        <v>7</v>
      </c>
      <c r="I145" s="160" t="s">
        <v>51</v>
      </c>
      <c r="M145" s="160" t="s">
        <v>75</v>
      </c>
      <c r="N145" s="160">
        <v>89</v>
      </c>
      <c r="O145" s="160">
        <v>0</v>
      </c>
      <c r="P145" s="160">
        <v>89</v>
      </c>
      <c r="Q145" s="160" t="s">
        <v>48</v>
      </c>
      <c r="R145" s="33">
        <v>1500000</v>
      </c>
      <c r="T145" s="160" t="s">
        <v>550</v>
      </c>
      <c r="U145" s="160">
        <v>48453001811</v>
      </c>
      <c r="V145" s="160">
        <v>130</v>
      </c>
      <c r="W145" s="160">
        <v>17</v>
      </c>
      <c r="X145" s="160">
        <v>4</v>
      </c>
      <c r="Y145" s="160">
        <v>0</v>
      </c>
      <c r="Z145" s="160">
        <v>8</v>
      </c>
      <c r="AA145" s="160">
        <v>4</v>
      </c>
      <c r="AB145" s="160">
        <v>7</v>
      </c>
      <c r="AC145" s="160">
        <v>170</v>
      </c>
      <c r="AD145" s="160" t="s">
        <v>671</v>
      </c>
      <c r="AE145" s="160" t="s">
        <v>671</v>
      </c>
      <c r="AF145" s="21"/>
    </row>
    <row r="146" spans="1:102" s="21" customFormat="1" ht="14.45" customHeight="1" x14ac:dyDescent="0.2">
      <c r="A146" s="21" t="s">
        <v>555</v>
      </c>
      <c r="B146" s="21" t="s">
        <v>556</v>
      </c>
      <c r="C146" s="21" t="s">
        <v>557</v>
      </c>
      <c r="D146" s="68" t="s">
        <v>65</v>
      </c>
      <c r="F146" s="21">
        <v>78721</v>
      </c>
      <c r="G146" s="21" t="s">
        <v>64</v>
      </c>
      <c r="H146" s="21">
        <v>7</v>
      </c>
      <c r="I146" s="21" t="s">
        <v>51</v>
      </c>
      <c r="M146" s="21" t="s">
        <v>75</v>
      </c>
      <c r="N146" s="21">
        <v>140</v>
      </c>
      <c r="O146" s="21">
        <v>0</v>
      </c>
      <c r="P146" s="21">
        <v>140</v>
      </c>
      <c r="Q146" s="21" t="s">
        <v>48</v>
      </c>
      <c r="R146" s="49">
        <v>1500000</v>
      </c>
      <c r="S146" s="21" t="s">
        <v>161</v>
      </c>
      <c r="T146" s="21" t="s">
        <v>558</v>
      </c>
      <c r="U146" s="21">
        <v>48453002111</v>
      </c>
      <c r="V146" s="21">
        <v>129</v>
      </c>
      <c r="W146" s="21">
        <v>17</v>
      </c>
      <c r="X146" s="21">
        <v>4</v>
      </c>
      <c r="Y146" s="21">
        <v>8</v>
      </c>
      <c r="Z146" s="21">
        <v>0</v>
      </c>
      <c r="AA146" s="21">
        <v>4</v>
      </c>
      <c r="AB146" s="21">
        <v>7</v>
      </c>
      <c r="AC146" s="21">
        <v>169</v>
      </c>
      <c r="AD146" s="21" t="s">
        <v>671</v>
      </c>
      <c r="AE146" s="21" t="s">
        <v>671</v>
      </c>
    </row>
    <row r="147" spans="1:102" s="177" customFormat="1" ht="14.45" customHeight="1" x14ac:dyDescent="0.25">
      <c r="A147" s="224" t="s">
        <v>147</v>
      </c>
      <c r="B147" s="201"/>
      <c r="C147" s="225">
        <v>4438365</v>
      </c>
      <c r="D147" s="226" t="s">
        <v>145</v>
      </c>
      <c r="E147" s="227">
        <f>C147*0.371</f>
        <v>1646633.415</v>
      </c>
      <c r="F147" s="228"/>
      <c r="G147" s="228"/>
      <c r="H147" s="228"/>
      <c r="I147" s="229"/>
      <c r="J147" s="228"/>
      <c r="K147" s="230"/>
      <c r="L147" s="228"/>
      <c r="M147" s="228"/>
      <c r="N147" s="228"/>
      <c r="O147" s="228"/>
      <c r="P147" s="228"/>
      <c r="Q147" s="200" t="s">
        <v>768</v>
      </c>
      <c r="R147" s="231">
        <f>SUM(R141:R146)</f>
        <v>9000000</v>
      </c>
      <c r="S147" s="232"/>
      <c r="T147" s="164"/>
      <c r="U147" s="164"/>
      <c r="V147" s="164"/>
      <c r="W147" s="164"/>
      <c r="X147" s="164"/>
      <c r="Y147" s="164"/>
      <c r="Z147" s="164"/>
      <c r="AA147" s="164"/>
      <c r="AC147" s="192"/>
      <c r="AF147" s="54"/>
    </row>
    <row r="148" spans="1:102" s="160" customFormat="1" ht="14.45" customHeight="1" collapsed="1" x14ac:dyDescent="0.25">
      <c r="A148" s="153"/>
      <c r="B148" s="153"/>
      <c r="C148" s="153"/>
      <c r="D148" s="54"/>
      <c r="E148" s="153"/>
      <c r="F148" s="153"/>
      <c r="G148" s="153"/>
      <c r="H148" s="153"/>
      <c r="I148" s="153"/>
      <c r="J148" s="153"/>
      <c r="K148" s="153"/>
      <c r="L148" s="153"/>
      <c r="M148" s="153"/>
      <c r="N148" s="153"/>
      <c r="O148" s="153"/>
      <c r="P148" s="153"/>
      <c r="Q148" s="153"/>
      <c r="R148" s="26"/>
      <c r="S148" s="158"/>
      <c r="T148" s="153"/>
      <c r="U148" s="153"/>
      <c r="V148" s="153"/>
      <c r="W148" s="159"/>
      <c r="X148" s="159"/>
      <c r="Y148" s="159"/>
      <c r="Z148" s="159"/>
      <c r="AA148" s="159"/>
      <c r="AC148" s="18"/>
      <c r="AF148" s="21"/>
    </row>
    <row r="149" spans="1:102" s="160" customFormat="1" ht="14.45" customHeight="1" x14ac:dyDescent="0.25">
      <c r="A149" s="167" t="s">
        <v>33</v>
      </c>
      <c r="B149" s="159"/>
      <c r="C149" s="159"/>
      <c r="D149" s="177"/>
      <c r="E149" s="159"/>
      <c r="F149" s="159"/>
      <c r="G149" s="159"/>
      <c r="H149" s="159"/>
      <c r="I149" s="159"/>
      <c r="J149" s="159"/>
      <c r="K149" s="159"/>
      <c r="L149" s="159"/>
      <c r="M149" s="159"/>
      <c r="N149" s="159"/>
      <c r="O149" s="159"/>
      <c r="P149" s="159"/>
      <c r="Q149" s="159"/>
      <c r="R149" s="30"/>
      <c r="S149" s="158"/>
      <c r="T149" s="159"/>
      <c r="U149" s="159"/>
      <c r="V149" s="159"/>
      <c r="W149" s="159"/>
      <c r="X149" s="159"/>
      <c r="Y149" s="159"/>
      <c r="Z149" s="159"/>
      <c r="AA149" s="159"/>
      <c r="AC149" s="18"/>
      <c r="AF149" s="21"/>
    </row>
    <row r="150" spans="1:102" s="165" customFormat="1" ht="14.45" customHeight="1" x14ac:dyDescent="0.25">
      <c r="A150" s="5" t="s">
        <v>147</v>
      </c>
      <c r="B150" s="195"/>
      <c r="C150" s="59">
        <v>724159</v>
      </c>
      <c r="D150" s="161"/>
      <c r="E150" s="161"/>
      <c r="F150" s="161"/>
      <c r="G150" s="161"/>
      <c r="H150" s="161"/>
      <c r="I150" s="162"/>
      <c r="J150" s="161"/>
      <c r="K150" s="54"/>
      <c r="L150" s="161"/>
      <c r="M150" s="161"/>
      <c r="N150" s="161"/>
      <c r="O150" s="161"/>
      <c r="P150" s="161"/>
      <c r="Q150" s="5" t="s">
        <v>768</v>
      </c>
      <c r="R150" s="60">
        <v>0</v>
      </c>
      <c r="S150" s="163"/>
      <c r="T150" s="161"/>
      <c r="U150" s="161"/>
      <c r="V150" s="161"/>
      <c r="W150" s="164"/>
      <c r="X150" s="164"/>
      <c r="Y150" s="164"/>
      <c r="Z150" s="164"/>
      <c r="AA150" s="164"/>
      <c r="AC150" s="50"/>
      <c r="AE150" s="166"/>
      <c r="AF150" s="69"/>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row>
    <row r="151" spans="1:102" s="160" customFormat="1" ht="14.45" customHeight="1" collapsed="1" x14ac:dyDescent="0.25">
      <c r="A151" s="153"/>
      <c r="B151" s="153"/>
      <c r="C151" s="153"/>
      <c r="D151" s="54"/>
      <c r="E151" s="153"/>
      <c r="F151" s="153"/>
      <c r="G151" s="153"/>
      <c r="H151" s="153"/>
      <c r="I151" s="153"/>
      <c r="J151" s="153"/>
      <c r="K151" s="153"/>
      <c r="L151" s="153"/>
      <c r="M151" s="153"/>
      <c r="N151" s="153"/>
      <c r="O151" s="153"/>
      <c r="P151" s="153"/>
      <c r="Q151" s="153"/>
      <c r="R151" s="26"/>
      <c r="S151" s="158"/>
      <c r="T151" s="153"/>
      <c r="U151" s="153"/>
      <c r="V151" s="153"/>
      <c r="W151" s="159"/>
      <c r="X151" s="159"/>
      <c r="Y151" s="159"/>
      <c r="Z151" s="159"/>
      <c r="AA151" s="159"/>
      <c r="AC151" s="18"/>
      <c r="AF151" s="21"/>
    </row>
    <row r="152" spans="1:102" s="160" customFormat="1" ht="14.45" customHeight="1" x14ac:dyDescent="0.25">
      <c r="A152" s="167" t="s">
        <v>34</v>
      </c>
      <c r="B152" s="153"/>
      <c r="C152" s="153"/>
      <c r="D152" s="54"/>
      <c r="E152" s="153"/>
      <c r="F152" s="153"/>
      <c r="G152" s="153"/>
      <c r="H152" s="153"/>
      <c r="I152" s="153"/>
      <c r="J152" s="153"/>
      <c r="K152" s="153"/>
      <c r="L152" s="153"/>
      <c r="M152" s="153"/>
      <c r="N152" s="153"/>
      <c r="O152" s="153"/>
      <c r="P152" s="153"/>
      <c r="Q152" s="153"/>
      <c r="R152" s="26"/>
      <c r="S152" s="158"/>
      <c r="T152" s="153"/>
      <c r="U152" s="153"/>
      <c r="V152" s="153"/>
      <c r="W152" s="159"/>
      <c r="X152" s="159"/>
      <c r="Y152" s="159"/>
      <c r="Z152" s="159"/>
      <c r="AA152" s="159"/>
      <c r="AC152" s="18"/>
      <c r="AF152" s="21"/>
    </row>
    <row r="153" spans="1:102" s="21" customFormat="1" ht="14.45" customHeight="1" x14ac:dyDescent="0.2">
      <c r="A153" s="21" t="s">
        <v>565</v>
      </c>
      <c r="B153" s="21" t="s">
        <v>133</v>
      </c>
      <c r="C153" s="21" t="s">
        <v>566</v>
      </c>
      <c r="D153" s="68" t="s">
        <v>66</v>
      </c>
      <c r="F153" s="21">
        <v>76706</v>
      </c>
      <c r="G153" s="21" t="s">
        <v>101</v>
      </c>
      <c r="H153" s="21">
        <v>8</v>
      </c>
      <c r="I153" s="21" t="s">
        <v>51</v>
      </c>
      <c r="M153" s="21" t="s">
        <v>75</v>
      </c>
      <c r="N153" s="21">
        <v>64</v>
      </c>
      <c r="O153" s="21">
        <v>0</v>
      </c>
      <c r="P153" s="21">
        <v>64</v>
      </c>
      <c r="Q153" s="21" t="s">
        <v>46</v>
      </c>
      <c r="R153" s="49">
        <v>1122000</v>
      </c>
      <c r="T153" s="21" t="s">
        <v>93</v>
      </c>
      <c r="U153" s="21">
        <v>48309000400</v>
      </c>
      <c r="V153" s="21">
        <v>131</v>
      </c>
      <c r="W153" s="21">
        <v>17</v>
      </c>
      <c r="X153" s="21">
        <v>4</v>
      </c>
      <c r="Y153" s="21">
        <v>0</v>
      </c>
      <c r="Z153" s="21">
        <v>8</v>
      </c>
      <c r="AA153" s="21">
        <v>4</v>
      </c>
      <c r="AB153" s="21">
        <v>7</v>
      </c>
      <c r="AC153" s="21">
        <v>171</v>
      </c>
      <c r="AD153" s="21" t="s">
        <v>664</v>
      </c>
      <c r="AE153" s="21" t="s">
        <v>664</v>
      </c>
    </row>
    <row r="154" spans="1:102" s="216" customFormat="1" ht="14.45" customHeight="1" x14ac:dyDescent="0.2">
      <c r="A154" s="216" t="s">
        <v>567</v>
      </c>
      <c r="B154" s="216" t="s">
        <v>568</v>
      </c>
      <c r="C154" s="216" t="s">
        <v>569</v>
      </c>
      <c r="D154" s="217" t="s">
        <v>66</v>
      </c>
      <c r="F154" s="216">
        <v>76706</v>
      </c>
      <c r="G154" s="216" t="s">
        <v>101</v>
      </c>
      <c r="H154" s="216">
        <v>8</v>
      </c>
      <c r="I154" s="216" t="s">
        <v>51</v>
      </c>
      <c r="M154" s="216" t="s">
        <v>75</v>
      </c>
      <c r="N154" s="216">
        <v>92</v>
      </c>
      <c r="O154" s="216">
        <v>10</v>
      </c>
      <c r="P154" s="216">
        <v>102</v>
      </c>
      <c r="Q154" s="216" t="s">
        <v>48</v>
      </c>
      <c r="R154" s="233">
        <v>1475694</v>
      </c>
      <c r="T154" s="216" t="s">
        <v>100</v>
      </c>
      <c r="U154" s="216">
        <v>48309000400</v>
      </c>
      <c r="V154" s="216">
        <v>131</v>
      </c>
      <c r="W154" s="216">
        <v>17</v>
      </c>
      <c r="X154" s="216">
        <v>4</v>
      </c>
      <c r="Y154" s="216">
        <v>0</v>
      </c>
      <c r="Z154" s="216">
        <v>8</v>
      </c>
      <c r="AA154" s="216">
        <v>4</v>
      </c>
      <c r="AB154" s="216">
        <v>5</v>
      </c>
      <c r="AC154" s="216">
        <v>169</v>
      </c>
      <c r="AD154" s="216" t="s">
        <v>671</v>
      </c>
      <c r="AE154" s="216" t="s">
        <v>671</v>
      </c>
      <c r="AF154" s="216" t="s">
        <v>667</v>
      </c>
    </row>
    <row r="155" spans="1:102" s="21" customFormat="1" ht="14.45" customHeight="1" x14ac:dyDescent="0.2">
      <c r="A155" s="21" t="s">
        <v>559</v>
      </c>
      <c r="B155" s="21" t="s">
        <v>560</v>
      </c>
      <c r="C155" s="21" t="s">
        <v>561</v>
      </c>
      <c r="D155" s="68" t="s">
        <v>66</v>
      </c>
      <c r="F155" s="21">
        <v>76711</v>
      </c>
      <c r="G155" s="21" t="s">
        <v>562</v>
      </c>
      <c r="H155" s="21">
        <v>8</v>
      </c>
      <c r="I155" s="21" t="s">
        <v>51</v>
      </c>
      <c r="L155" s="21" t="s">
        <v>161</v>
      </c>
      <c r="M155" s="21" t="s">
        <v>563</v>
      </c>
      <c r="N155" s="21">
        <v>34</v>
      </c>
      <c r="O155" s="21">
        <v>0</v>
      </c>
      <c r="P155" s="21">
        <v>34</v>
      </c>
      <c r="Q155" s="21" t="s">
        <v>359</v>
      </c>
      <c r="R155" s="49">
        <v>454000</v>
      </c>
      <c r="T155" s="21" t="s">
        <v>564</v>
      </c>
      <c r="U155" s="21">
        <v>48309004300</v>
      </c>
      <c r="V155" s="21">
        <v>135</v>
      </c>
      <c r="W155" s="21">
        <v>17</v>
      </c>
      <c r="X155" s="21">
        <v>4</v>
      </c>
      <c r="Y155" s="21">
        <v>8</v>
      </c>
      <c r="Z155" s="21">
        <v>0</v>
      </c>
      <c r="AA155" s="21">
        <v>4</v>
      </c>
      <c r="AB155" s="21">
        <v>0</v>
      </c>
      <c r="AC155" s="21">
        <f>SUM(V155,W155,X155,Y155,Z155,AA155,AB155)</f>
        <v>168</v>
      </c>
      <c r="AD155" s="21" t="s">
        <v>664</v>
      </c>
      <c r="AE155" s="21" t="s">
        <v>664</v>
      </c>
    </row>
    <row r="156" spans="1:102" s="21" customFormat="1" ht="14.45" customHeight="1" x14ac:dyDescent="0.2">
      <c r="A156" s="21" t="s">
        <v>570</v>
      </c>
      <c r="B156" s="21" t="s">
        <v>571</v>
      </c>
      <c r="C156" s="21" t="s">
        <v>572</v>
      </c>
      <c r="D156" s="68" t="s">
        <v>67</v>
      </c>
      <c r="F156" s="21">
        <v>76502</v>
      </c>
      <c r="G156" s="21" t="s">
        <v>55</v>
      </c>
      <c r="H156" s="21">
        <v>8</v>
      </c>
      <c r="I156" s="21" t="s">
        <v>51</v>
      </c>
      <c r="M156" s="21" t="s">
        <v>75</v>
      </c>
      <c r="N156" s="21">
        <v>90</v>
      </c>
      <c r="O156" s="21">
        <v>90</v>
      </c>
      <c r="P156" s="21">
        <v>180</v>
      </c>
      <c r="Q156" s="21" t="s">
        <v>48</v>
      </c>
      <c r="R156" s="49">
        <v>1500000</v>
      </c>
      <c r="T156" s="21" t="s">
        <v>91</v>
      </c>
      <c r="U156" s="21">
        <v>48027020300</v>
      </c>
      <c r="V156" s="21">
        <v>51</v>
      </c>
      <c r="W156" s="21">
        <v>0</v>
      </c>
      <c r="X156" s="21">
        <v>0</v>
      </c>
      <c r="Y156" s="21">
        <v>0</v>
      </c>
      <c r="Z156" s="21">
        <v>0</v>
      </c>
      <c r="AA156" s="21">
        <v>0</v>
      </c>
      <c r="AB156" s="21">
        <v>0</v>
      </c>
      <c r="AC156" s="21">
        <v>51</v>
      </c>
      <c r="AD156" s="21" t="s">
        <v>664</v>
      </c>
      <c r="AF156" s="223"/>
    </row>
    <row r="157" spans="1:102" s="165" customFormat="1" ht="14.45" customHeight="1" x14ac:dyDescent="0.25">
      <c r="A157" s="5" t="s">
        <v>147</v>
      </c>
      <c r="B157" s="195"/>
      <c r="C157" s="59">
        <v>2356371</v>
      </c>
      <c r="D157" s="161"/>
      <c r="E157" s="161"/>
      <c r="F157" s="161"/>
      <c r="G157" s="161"/>
      <c r="H157" s="161"/>
      <c r="I157" s="162"/>
      <c r="J157" s="161"/>
      <c r="K157" s="54"/>
      <c r="L157" s="161"/>
      <c r="M157" s="161"/>
      <c r="N157" s="161"/>
      <c r="O157" s="161"/>
      <c r="P157" s="161"/>
      <c r="Q157" s="5" t="s">
        <v>768</v>
      </c>
      <c r="R157" s="60">
        <f>SUM(R153:R156)</f>
        <v>4551694</v>
      </c>
      <c r="S157" s="163"/>
      <c r="T157" s="161"/>
      <c r="U157" s="161"/>
      <c r="V157" s="161"/>
      <c r="W157" s="164"/>
      <c r="X157" s="164"/>
      <c r="Y157" s="164"/>
      <c r="Z157" s="164"/>
      <c r="AA157" s="164"/>
      <c r="AC157" s="50"/>
      <c r="AE157" s="166"/>
      <c r="AF157" s="193"/>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row>
    <row r="158" spans="1:102" s="160" customFormat="1" ht="14.45" customHeight="1" collapsed="1" x14ac:dyDescent="0.25">
      <c r="A158" s="153"/>
      <c r="B158" s="153"/>
      <c r="C158" s="153"/>
      <c r="D158" s="54"/>
      <c r="E158" s="153"/>
      <c r="F158" s="153"/>
      <c r="G158" s="153"/>
      <c r="H158" s="153"/>
      <c r="I158" s="153"/>
      <c r="J158" s="153"/>
      <c r="K158" s="153"/>
      <c r="L158" s="153"/>
      <c r="M158" s="153"/>
      <c r="N158" s="153"/>
      <c r="O158" s="153"/>
      <c r="P158" s="153"/>
      <c r="Q158" s="153"/>
      <c r="R158" s="26"/>
      <c r="S158" s="158"/>
      <c r="T158" s="153"/>
      <c r="U158" s="153"/>
      <c r="V158" s="153"/>
      <c r="W158" s="159"/>
      <c r="X158" s="159"/>
      <c r="Y158" s="159"/>
      <c r="Z158" s="159"/>
      <c r="AA158" s="159"/>
      <c r="AC158" s="18"/>
      <c r="AF158" s="21"/>
    </row>
    <row r="159" spans="1:102" s="160" customFormat="1" ht="14.45" customHeight="1" x14ac:dyDescent="0.25">
      <c r="A159" s="167" t="s">
        <v>35</v>
      </c>
      <c r="B159" s="153"/>
      <c r="C159" s="153"/>
      <c r="D159" s="54"/>
      <c r="E159" s="153"/>
      <c r="F159" s="153"/>
      <c r="G159" s="153"/>
      <c r="H159" s="153"/>
      <c r="I159" s="153"/>
      <c r="J159" s="153"/>
      <c r="K159" s="153"/>
      <c r="L159" s="153"/>
      <c r="M159" s="153"/>
      <c r="N159" s="153"/>
      <c r="O159" s="153"/>
      <c r="P159" s="153"/>
      <c r="Q159" s="153"/>
      <c r="R159" s="26"/>
      <c r="S159" s="158"/>
      <c r="T159" s="153"/>
      <c r="U159" s="153"/>
      <c r="V159" s="153"/>
      <c r="W159" s="159"/>
      <c r="X159" s="159"/>
      <c r="Y159" s="159"/>
      <c r="Z159" s="159"/>
      <c r="AA159" s="159"/>
      <c r="AC159" s="18"/>
      <c r="AF159" s="21"/>
    </row>
    <row r="160" spans="1:102" s="18" customFormat="1" ht="14.45" customHeight="1" x14ac:dyDescent="0.2">
      <c r="A160" s="13" t="s">
        <v>573</v>
      </c>
      <c r="B160" s="18" t="s">
        <v>574</v>
      </c>
      <c r="C160" s="18" t="s">
        <v>575</v>
      </c>
      <c r="D160" s="50" t="s">
        <v>69</v>
      </c>
      <c r="F160" s="18">
        <v>78028</v>
      </c>
      <c r="G160" s="18" t="s">
        <v>68</v>
      </c>
      <c r="H160" s="18">
        <v>9</v>
      </c>
      <c r="I160" s="18" t="s">
        <v>45</v>
      </c>
      <c r="M160" s="18" t="s">
        <v>75</v>
      </c>
      <c r="N160" s="18">
        <v>32</v>
      </c>
      <c r="O160" s="18">
        <v>4</v>
      </c>
      <c r="P160" s="18">
        <v>36</v>
      </c>
      <c r="Q160" s="18" t="s">
        <v>48</v>
      </c>
      <c r="R160" s="27">
        <v>900000</v>
      </c>
      <c r="S160" s="18" t="s">
        <v>161</v>
      </c>
      <c r="T160" s="18" t="s">
        <v>283</v>
      </c>
      <c r="U160" s="18">
        <v>48265960500</v>
      </c>
      <c r="V160" s="18">
        <v>130</v>
      </c>
      <c r="W160" s="18">
        <v>17</v>
      </c>
      <c r="X160" s="18">
        <v>4</v>
      </c>
      <c r="Y160" s="18">
        <v>8</v>
      </c>
      <c r="Z160" s="18">
        <v>0</v>
      </c>
      <c r="AA160" s="18">
        <v>4</v>
      </c>
      <c r="AB160" s="18">
        <v>0</v>
      </c>
      <c r="AC160" s="18">
        <v>163</v>
      </c>
      <c r="AD160" s="18" t="s">
        <v>664</v>
      </c>
      <c r="AE160" s="18" t="s">
        <v>675</v>
      </c>
    </row>
    <row r="161" spans="1:102" s="165" customFormat="1" ht="14.45" customHeight="1" x14ac:dyDescent="0.25">
      <c r="A161" s="5" t="s">
        <v>147</v>
      </c>
      <c r="B161" s="195"/>
      <c r="C161" s="59">
        <v>600000</v>
      </c>
      <c r="D161" s="161"/>
      <c r="E161" s="161"/>
      <c r="F161" s="161"/>
      <c r="G161" s="161"/>
      <c r="H161" s="161"/>
      <c r="I161" s="162"/>
      <c r="J161" s="161"/>
      <c r="K161" s="54"/>
      <c r="L161" s="161"/>
      <c r="M161" s="161"/>
      <c r="N161" s="161"/>
      <c r="O161" s="161"/>
      <c r="P161" s="161"/>
      <c r="Q161" s="5" t="s">
        <v>768</v>
      </c>
      <c r="R161" s="60">
        <f>SUM(R160:R160)</f>
        <v>900000</v>
      </c>
      <c r="S161" s="163"/>
      <c r="T161" s="161"/>
      <c r="U161" s="161"/>
      <c r="V161" s="161"/>
      <c r="W161" s="164"/>
      <c r="X161" s="164"/>
      <c r="Y161" s="164"/>
      <c r="Z161" s="164"/>
      <c r="AA161" s="164"/>
      <c r="AC161" s="50"/>
      <c r="AE161" s="166"/>
      <c r="AF161" s="69"/>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row>
    <row r="162" spans="1:102" s="160" customFormat="1" ht="14.45" customHeight="1" collapsed="1" x14ac:dyDescent="0.25">
      <c r="A162" s="153"/>
      <c r="B162" s="153"/>
      <c r="C162" s="153"/>
      <c r="D162" s="54"/>
      <c r="E162" s="153"/>
      <c r="F162" s="153"/>
      <c r="G162" s="153"/>
      <c r="H162" s="153"/>
      <c r="I162" s="153"/>
      <c r="J162" s="153"/>
      <c r="K162" s="153"/>
      <c r="L162" s="153"/>
      <c r="M162" s="153"/>
      <c r="N162" s="153"/>
      <c r="O162" s="153"/>
      <c r="P162" s="153"/>
      <c r="Q162" s="153"/>
      <c r="R162" s="26"/>
      <c r="S162" s="158"/>
      <c r="T162" s="153"/>
      <c r="U162" s="153"/>
      <c r="V162" s="153"/>
      <c r="W162" s="159"/>
      <c r="X162" s="159"/>
      <c r="Y162" s="159"/>
      <c r="Z162" s="159"/>
      <c r="AA162" s="159"/>
      <c r="AC162" s="18"/>
      <c r="AF162" s="21"/>
    </row>
    <row r="163" spans="1:102" s="160" customFormat="1" ht="14.45" customHeight="1" x14ac:dyDescent="0.25">
      <c r="A163" s="167" t="s">
        <v>36</v>
      </c>
      <c r="B163" s="153"/>
      <c r="C163" s="153"/>
      <c r="D163" s="54"/>
      <c r="E163" s="153"/>
      <c r="F163" s="153"/>
      <c r="G163" s="153"/>
      <c r="H163" s="153"/>
      <c r="I163" s="153"/>
      <c r="J163" s="153"/>
      <c r="K163" s="153"/>
      <c r="L163" s="153"/>
      <c r="M163" s="153"/>
      <c r="N163" s="153"/>
      <c r="O163" s="153"/>
      <c r="P163" s="153"/>
      <c r="Q163" s="153"/>
      <c r="R163" s="26"/>
      <c r="S163" s="158"/>
      <c r="T163" s="153"/>
      <c r="U163" s="153"/>
      <c r="V163" s="153"/>
      <c r="W163" s="159"/>
      <c r="X163" s="159"/>
      <c r="Y163" s="159"/>
      <c r="Z163" s="159"/>
      <c r="AA163" s="159"/>
      <c r="AC163" s="18"/>
      <c r="AF163" s="21"/>
    </row>
    <row r="164" spans="1:102" s="18" customFormat="1" ht="14.45" customHeight="1" x14ac:dyDescent="0.2">
      <c r="A164" s="13" t="s">
        <v>427</v>
      </c>
      <c r="B164" s="18" t="s">
        <v>136</v>
      </c>
      <c r="C164" s="18" t="s">
        <v>137</v>
      </c>
      <c r="D164" s="50" t="s">
        <v>71</v>
      </c>
      <c r="F164" s="18">
        <v>78217</v>
      </c>
      <c r="G164" s="18" t="s">
        <v>70</v>
      </c>
      <c r="H164" s="18">
        <v>9</v>
      </c>
      <c r="I164" s="18" t="s">
        <v>51</v>
      </c>
      <c r="L164" s="18" t="s">
        <v>161</v>
      </c>
      <c r="M164" s="18" t="s">
        <v>75</v>
      </c>
      <c r="N164" s="18">
        <v>80</v>
      </c>
      <c r="O164" s="18">
        <v>12</v>
      </c>
      <c r="P164" s="18">
        <v>92</v>
      </c>
      <c r="Q164" s="18" t="s">
        <v>48</v>
      </c>
      <c r="R164" s="27">
        <v>1500000</v>
      </c>
      <c r="T164" s="18" t="s">
        <v>576</v>
      </c>
      <c r="U164" s="18">
        <v>48029121204</v>
      </c>
      <c r="V164" s="18">
        <v>132</v>
      </c>
      <c r="W164" s="18">
        <v>17</v>
      </c>
      <c r="X164" s="18">
        <v>4</v>
      </c>
      <c r="Y164" s="18">
        <v>8</v>
      </c>
      <c r="Z164" s="18">
        <v>0</v>
      </c>
      <c r="AA164" s="18">
        <v>4</v>
      </c>
      <c r="AB164" s="18">
        <v>7</v>
      </c>
      <c r="AC164" s="18">
        <v>172</v>
      </c>
      <c r="AD164" s="18" t="s">
        <v>664</v>
      </c>
      <c r="AE164" s="18" t="s">
        <v>664</v>
      </c>
    </row>
    <row r="165" spans="1:102" s="18" customFormat="1" ht="14.45" customHeight="1" x14ac:dyDescent="0.2">
      <c r="A165" s="13" t="s">
        <v>430</v>
      </c>
      <c r="B165" s="18" t="s">
        <v>431</v>
      </c>
      <c r="C165" s="18" t="s">
        <v>577</v>
      </c>
      <c r="D165" s="50" t="s">
        <v>71</v>
      </c>
      <c r="F165" s="18">
        <v>78240</v>
      </c>
      <c r="G165" s="18" t="s">
        <v>70</v>
      </c>
      <c r="H165" s="18">
        <v>9</v>
      </c>
      <c r="I165" s="18" t="s">
        <v>51</v>
      </c>
      <c r="L165" s="18" t="s">
        <v>161</v>
      </c>
      <c r="M165" s="18" t="s">
        <v>75</v>
      </c>
      <c r="N165" s="18">
        <v>135</v>
      </c>
      <c r="O165" s="18">
        <v>0</v>
      </c>
      <c r="P165" s="18">
        <v>135</v>
      </c>
      <c r="Q165" s="18" t="s">
        <v>46</v>
      </c>
      <c r="R165" s="27">
        <v>1500000</v>
      </c>
      <c r="T165" s="18" t="s">
        <v>578</v>
      </c>
      <c r="U165" s="18">
        <v>48029181504</v>
      </c>
      <c r="V165" s="18">
        <v>139</v>
      </c>
      <c r="W165" s="18">
        <v>17</v>
      </c>
      <c r="X165" s="18">
        <v>4</v>
      </c>
      <c r="Y165" s="18">
        <v>8</v>
      </c>
      <c r="Z165" s="18">
        <v>0</v>
      </c>
      <c r="AA165" s="18">
        <v>4</v>
      </c>
      <c r="AB165" s="18">
        <v>0</v>
      </c>
      <c r="AC165" s="18">
        <v>172</v>
      </c>
      <c r="AD165" s="18" t="s">
        <v>664</v>
      </c>
      <c r="AE165" s="18" t="s">
        <v>664</v>
      </c>
    </row>
    <row r="166" spans="1:102" s="213" customFormat="1" ht="14.45" customHeight="1" x14ac:dyDescent="0.2">
      <c r="A166" s="212" t="s">
        <v>422</v>
      </c>
      <c r="B166" s="213" t="s">
        <v>423</v>
      </c>
      <c r="C166" s="213" t="s">
        <v>579</v>
      </c>
      <c r="D166" s="206" t="s">
        <v>71</v>
      </c>
      <c r="F166" s="213">
        <v>78203</v>
      </c>
      <c r="G166" s="213" t="s">
        <v>70</v>
      </c>
      <c r="H166" s="213">
        <v>9</v>
      </c>
      <c r="I166" s="213" t="s">
        <v>51</v>
      </c>
      <c r="M166" s="213" t="s">
        <v>75</v>
      </c>
      <c r="N166" s="213">
        <v>81</v>
      </c>
      <c r="O166" s="213">
        <v>18</v>
      </c>
      <c r="P166" s="213">
        <v>99</v>
      </c>
      <c r="Q166" s="213" t="s">
        <v>46</v>
      </c>
      <c r="R166" s="214">
        <v>1500000</v>
      </c>
      <c r="T166" s="213" t="s">
        <v>538</v>
      </c>
      <c r="U166" s="213">
        <v>48029130402</v>
      </c>
      <c r="V166" s="213">
        <v>132</v>
      </c>
      <c r="W166" s="213">
        <v>17</v>
      </c>
      <c r="X166" s="213">
        <v>4</v>
      </c>
      <c r="Y166" s="213">
        <v>8</v>
      </c>
      <c r="Z166" s="213">
        <v>0</v>
      </c>
      <c r="AA166" s="213">
        <v>4</v>
      </c>
      <c r="AB166" s="213">
        <v>7</v>
      </c>
      <c r="AC166" s="213">
        <v>172</v>
      </c>
      <c r="AD166" s="213" t="s">
        <v>671</v>
      </c>
      <c r="AE166" s="213" t="s">
        <v>671</v>
      </c>
      <c r="AF166" s="213" t="s">
        <v>666</v>
      </c>
    </row>
    <row r="167" spans="1:102" s="213" customFormat="1" ht="14.45" customHeight="1" x14ac:dyDescent="0.2">
      <c r="A167" s="212" t="s">
        <v>424</v>
      </c>
      <c r="B167" s="213" t="s">
        <v>425</v>
      </c>
      <c r="C167" s="213" t="s">
        <v>580</v>
      </c>
      <c r="D167" s="206" t="s">
        <v>71</v>
      </c>
      <c r="F167" s="213">
        <v>78223</v>
      </c>
      <c r="G167" s="213" t="s">
        <v>70</v>
      </c>
      <c r="H167" s="213">
        <v>9</v>
      </c>
      <c r="I167" s="213" t="s">
        <v>51</v>
      </c>
      <c r="L167" s="213" t="s">
        <v>161</v>
      </c>
      <c r="M167" s="213" t="s">
        <v>75</v>
      </c>
      <c r="N167" s="213">
        <v>63</v>
      </c>
      <c r="O167" s="213">
        <v>0</v>
      </c>
      <c r="P167" s="213">
        <v>63</v>
      </c>
      <c r="Q167" s="213" t="s">
        <v>48</v>
      </c>
      <c r="R167" s="214">
        <v>1500000</v>
      </c>
      <c r="T167" s="213" t="s">
        <v>102</v>
      </c>
      <c r="U167" s="213">
        <v>48029140900</v>
      </c>
      <c r="V167" s="213">
        <v>132</v>
      </c>
      <c r="W167" s="213">
        <v>17</v>
      </c>
      <c r="X167" s="213">
        <v>4</v>
      </c>
      <c r="Y167" s="213">
        <v>8</v>
      </c>
      <c r="Z167" s="213">
        <v>0</v>
      </c>
      <c r="AA167" s="213">
        <v>4</v>
      </c>
      <c r="AB167" s="213">
        <v>7</v>
      </c>
      <c r="AC167" s="213">
        <v>172</v>
      </c>
      <c r="AD167" s="213" t="s">
        <v>671</v>
      </c>
      <c r="AE167" s="213" t="s">
        <v>671</v>
      </c>
      <c r="AF167" s="213" t="s">
        <v>677</v>
      </c>
    </row>
    <row r="168" spans="1:102" s="18" customFormat="1" ht="14.45" customHeight="1" x14ac:dyDescent="0.2">
      <c r="A168" s="13" t="s">
        <v>426</v>
      </c>
      <c r="B168" s="18" t="s">
        <v>134</v>
      </c>
      <c r="C168" s="18" t="s">
        <v>135</v>
      </c>
      <c r="D168" s="50" t="s">
        <v>71</v>
      </c>
      <c r="F168" s="18">
        <v>78230</v>
      </c>
      <c r="G168" s="18" t="s">
        <v>70</v>
      </c>
      <c r="H168" s="18">
        <v>9</v>
      </c>
      <c r="I168" s="18" t="s">
        <v>51</v>
      </c>
      <c r="L168" s="18" t="s">
        <v>161</v>
      </c>
      <c r="M168" s="18" t="s">
        <v>75</v>
      </c>
      <c r="N168" s="18">
        <v>60</v>
      </c>
      <c r="O168" s="18">
        <v>0</v>
      </c>
      <c r="P168" s="18">
        <v>60</v>
      </c>
      <c r="Q168" s="18" t="s">
        <v>48</v>
      </c>
      <c r="R168" s="27">
        <v>1500000</v>
      </c>
      <c r="T168" s="18" t="s">
        <v>102</v>
      </c>
      <c r="U168" s="18">
        <v>48029181813</v>
      </c>
      <c r="V168" s="18">
        <v>139</v>
      </c>
      <c r="W168" s="18">
        <v>17</v>
      </c>
      <c r="X168" s="18">
        <v>4</v>
      </c>
      <c r="Y168" s="18">
        <v>8</v>
      </c>
      <c r="Z168" s="18">
        <v>0</v>
      </c>
      <c r="AA168" s="18">
        <v>4</v>
      </c>
      <c r="AB168" s="18">
        <v>0</v>
      </c>
      <c r="AC168" s="18">
        <v>172</v>
      </c>
      <c r="AD168" s="18" t="s">
        <v>664</v>
      </c>
      <c r="AE168" s="18" t="s">
        <v>664</v>
      </c>
    </row>
    <row r="169" spans="1:102" s="213" customFormat="1" ht="14.45" customHeight="1" x14ac:dyDescent="0.2">
      <c r="A169" s="212" t="s">
        <v>581</v>
      </c>
      <c r="B169" s="213" t="s">
        <v>582</v>
      </c>
      <c r="C169" s="213" t="s">
        <v>583</v>
      </c>
      <c r="D169" s="206" t="s">
        <v>71</v>
      </c>
      <c r="F169" s="213">
        <v>78240</v>
      </c>
      <c r="G169" s="213" t="s">
        <v>70</v>
      </c>
      <c r="H169" s="213">
        <v>9</v>
      </c>
      <c r="I169" s="213" t="s">
        <v>51</v>
      </c>
      <c r="M169" s="213" t="s">
        <v>75</v>
      </c>
      <c r="N169" s="213">
        <v>62</v>
      </c>
      <c r="O169" s="213">
        <v>0</v>
      </c>
      <c r="P169" s="213">
        <v>62</v>
      </c>
      <c r="Q169" s="213" t="s">
        <v>48</v>
      </c>
      <c r="R169" s="214">
        <v>1500000</v>
      </c>
      <c r="T169" s="213" t="s">
        <v>98</v>
      </c>
      <c r="U169" s="213">
        <v>48029181404</v>
      </c>
      <c r="V169" s="213">
        <v>138</v>
      </c>
      <c r="W169" s="213">
        <v>17</v>
      </c>
      <c r="X169" s="213">
        <v>4</v>
      </c>
      <c r="Y169" s="213">
        <v>0</v>
      </c>
      <c r="Z169" s="213">
        <v>8</v>
      </c>
      <c r="AA169" s="213">
        <v>4</v>
      </c>
      <c r="AB169" s="213">
        <v>0</v>
      </c>
      <c r="AC169" s="213">
        <v>171</v>
      </c>
      <c r="AD169" s="213" t="s">
        <v>671</v>
      </c>
      <c r="AE169" s="213" t="s">
        <v>671</v>
      </c>
      <c r="AF169" s="213" t="s">
        <v>670</v>
      </c>
    </row>
    <row r="170" spans="1:102" s="18" customFormat="1" ht="14.45" customHeight="1" x14ac:dyDescent="0.2">
      <c r="A170" s="17" t="s">
        <v>584</v>
      </c>
      <c r="B170" s="18" t="s">
        <v>72</v>
      </c>
      <c r="C170" s="18" t="s">
        <v>138</v>
      </c>
      <c r="D170" s="173" t="s">
        <v>71</v>
      </c>
      <c r="E170" s="154"/>
      <c r="F170" s="154">
        <v>78210</v>
      </c>
      <c r="G170" s="154" t="s">
        <v>70</v>
      </c>
      <c r="H170" s="154">
        <v>9</v>
      </c>
      <c r="I170" s="154" t="s">
        <v>51</v>
      </c>
      <c r="L170" s="18" t="s">
        <v>161</v>
      </c>
      <c r="M170" s="154" t="s">
        <v>75</v>
      </c>
      <c r="N170" s="174">
        <v>86</v>
      </c>
      <c r="O170" s="174">
        <v>0</v>
      </c>
      <c r="P170" s="174">
        <v>86</v>
      </c>
      <c r="Q170" s="154" t="s">
        <v>48</v>
      </c>
      <c r="R170" s="34">
        <v>1500000</v>
      </c>
      <c r="S170" s="154"/>
      <c r="T170" s="154" t="s">
        <v>576</v>
      </c>
      <c r="U170" s="154">
        <v>48029140200</v>
      </c>
      <c r="V170" s="154">
        <v>131</v>
      </c>
      <c r="W170" s="18">
        <v>17</v>
      </c>
      <c r="X170" s="18">
        <v>4</v>
      </c>
      <c r="Y170" s="18">
        <v>8</v>
      </c>
      <c r="Z170" s="18">
        <v>0</v>
      </c>
      <c r="AA170" s="18">
        <v>4</v>
      </c>
      <c r="AB170" s="18">
        <v>7</v>
      </c>
      <c r="AC170" s="18">
        <v>171</v>
      </c>
      <c r="AD170" s="18" t="s">
        <v>664</v>
      </c>
    </row>
    <row r="171" spans="1:102" s="18" customFormat="1" ht="14.45" customHeight="1" x14ac:dyDescent="0.2">
      <c r="A171" s="13" t="s">
        <v>585</v>
      </c>
      <c r="B171" s="18" t="s">
        <v>586</v>
      </c>
      <c r="C171" s="18" t="s">
        <v>587</v>
      </c>
      <c r="D171" s="50" t="s">
        <v>71</v>
      </c>
      <c r="F171" s="18">
        <v>78212</v>
      </c>
      <c r="G171" s="18" t="s">
        <v>588</v>
      </c>
      <c r="H171" s="18">
        <v>9</v>
      </c>
      <c r="I171" s="18" t="s">
        <v>51</v>
      </c>
      <c r="M171" s="18" t="s">
        <v>75</v>
      </c>
      <c r="N171" s="18">
        <v>80</v>
      </c>
      <c r="O171" s="18">
        <v>0</v>
      </c>
      <c r="P171" s="18">
        <v>80</v>
      </c>
      <c r="Q171" s="18" t="s">
        <v>48</v>
      </c>
      <c r="R171" s="27">
        <v>1500000</v>
      </c>
      <c r="T171" s="18" t="s">
        <v>589</v>
      </c>
      <c r="U171" s="18">
        <v>48029110700</v>
      </c>
      <c r="V171" s="18">
        <v>131</v>
      </c>
      <c r="W171" s="18">
        <v>17</v>
      </c>
      <c r="X171" s="18">
        <v>4</v>
      </c>
      <c r="Y171" s="18">
        <v>8</v>
      </c>
      <c r="Z171" s="18">
        <v>0</v>
      </c>
      <c r="AA171" s="18">
        <v>4</v>
      </c>
      <c r="AB171" s="18">
        <v>7</v>
      </c>
      <c r="AC171" s="18">
        <v>171</v>
      </c>
      <c r="AD171" s="18" t="s">
        <v>671</v>
      </c>
      <c r="AE171" s="18" t="s">
        <v>671</v>
      </c>
    </row>
    <row r="172" spans="1:102" s="213" customFormat="1" ht="14.45" customHeight="1" x14ac:dyDescent="0.2">
      <c r="A172" s="222" t="s">
        <v>428</v>
      </c>
      <c r="B172" s="213" t="s">
        <v>429</v>
      </c>
      <c r="C172" s="213" t="s">
        <v>590</v>
      </c>
      <c r="D172" s="206" t="s">
        <v>71</v>
      </c>
      <c r="F172" s="213">
        <v>78240</v>
      </c>
      <c r="G172" s="213" t="s">
        <v>70</v>
      </c>
      <c r="H172" s="213">
        <v>9</v>
      </c>
      <c r="I172" s="213" t="s">
        <v>51</v>
      </c>
      <c r="L172" s="213" t="s">
        <v>161</v>
      </c>
      <c r="M172" s="213" t="s">
        <v>75</v>
      </c>
      <c r="N172" s="213">
        <v>80</v>
      </c>
      <c r="O172" s="213">
        <v>0</v>
      </c>
      <c r="P172" s="213">
        <v>80</v>
      </c>
      <c r="Q172" s="213" t="s">
        <v>46</v>
      </c>
      <c r="R172" s="214">
        <v>1500000</v>
      </c>
      <c r="T172" s="213" t="s">
        <v>576</v>
      </c>
      <c r="U172" s="213">
        <v>48029181504</v>
      </c>
      <c r="V172" s="213">
        <v>139</v>
      </c>
      <c r="W172" s="213">
        <v>17</v>
      </c>
      <c r="X172" s="213">
        <v>4</v>
      </c>
      <c r="Y172" s="213">
        <v>0</v>
      </c>
      <c r="Z172" s="213">
        <v>0</v>
      </c>
      <c r="AA172" s="213">
        <v>4</v>
      </c>
      <c r="AB172" s="213">
        <v>0</v>
      </c>
      <c r="AC172" s="213">
        <v>164</v>
      </c>
      <c r="AD172" s="213" t="s">
        <v>671</v>
      </c>
      <c r="AE172" s="213" t="s">
        <v>671</v>
      </c>
      <c r="AF172" s="213" t="s">
        <v>666</v>
      </c>
    </row>
    <row r="173" spans="1:102" s="177" customFormat="1" ht="14.45" customHeight="1" x14ac:dyDescent="0.25">
      <c r="A173" s="5" t="s">
        <v>147</v>
      </c>
      <c r="B173" s="195"/>
      <c r="C173" s="59">
        <v>5643097</v>
      </c>
      <c r="D173" s="168" t="s">
        <v>676</v>
      </c>
      <c r="E173" s="79">
        <f>C173*0.4305</f>
        <v>2429353.2585</v>
      </c>
      <c r="F173" s="161"/>
      <c r="G173" s="161"/>
      <c r="H173" s="161"/>
      <c r="I173" s="162"/>
      <c r="J173" s="161"/>
      <c r="K173" s="54"/>
      <c r="L173" s="161"/>
      <c r="M173" s="161"/>
      <c r="N173" s="161"/>
      <c r="O173" s="161"/>
      <c r="P173" s="161"/>
      <c r="Q173" s="5" t="s">
        <v>768</v>
      </c>
      <c r="R173" s="60">
        <f>SUM(R164:R172)</f>
        <v>13500000</v>
      </c>
      <c r="S173" s="163"/>
      <c r="T173" s="161"/>
      <c r="U173" s="161"/>
      <c r="V173" s="161"/>
      <c r="W173" s="164"/>
      <c r="X173" s="164"/>
      <c r="Y173" s="164"/>
      <c r="Z173" s="164"/>
      <c r="AA173" s="164"/>
      <c r="AC173" s="192"/>
      <c r="AF173" s="193"/>
    </row>
    <row r="174" spans="1:102" s="160" customFormat="1" ht="14.45" customHeight="1" collapsed="1" x14ac:dyDescent="0.25">
      <c r="A174" s="153"/>
      <c r="B174" s="153"/>
      <c r="C174" s="153"/>
      <c r="D174" s="54"/>
      <c r="E174" s="153"/>
      <c r="F174" s="153"/>
      <c r="G174" s="153"/>
      <c r="H174" s="153"/>
      <c r="I174" s="153"/>
      <c r="J174" s="153"/>
      <c r="K174" s="153"/>
      <c r="L174" s="153"/>
      <c r="M174" s="153"/>
      <c r="N174" s="153"/>
      <c r="O174" s="153"/>
      <c r="P174" s="153"/>
      <c r="Q174" s="153"/>
      <c r="R174" s="26"/>
      <c r="S174" s="158"/>
      <c r="T174" s="153"/>
      <c r="U174" s="153"/>
      <c r="V174" s="153"/>
      <c r="W174" s="159"/>
      <c r="X174" s="159"/>
      <c r="Y174" s="159"/>
      <c r="Z174" s="159"/>
      <c r="AA174" s="159"/>
      <c r="AC174" s="18"/>
      <c r="AF174" s="21"/>
    </row>
    <row r="175" spans="1:102" s="160" customFormat="1" ht="14.45" customHeight="1" x14ac:dyDescent="0.25">
      <c r="A175" s="167" t="s">
        <v>37</v>
      </c>
      <c r="B175" s="153"/>
      <c r="C175" s="153"/>
      <c r="D175" s="54"/>
      <c r="E175" s="153"/>
      <c r="F175" s="153"/>
      <c r="G175" s="153"/>
      <c r="H175" s="153"/>
      <c r="I175" s="153"/>
      <c r="J175" s="153"/>
      <c r="K175" s="153"/>
      <c r="L175" s="153"/>
      <c r="M175" s="153"/>
      <c r="N175" s="153"/>
      <c r="O175" s="153"/>
      <c r="P175" s="153"/>
      <c r="Q175" s="153"/>
      <c r="R175" s="26"/>
      <c r="S175" s="158"/>
      <c r="T175" s="153"/>
      <c r="U175" s="153"/>
      <c r="V175" s="153"/>
      <c r="W175" s="159"/>
      <c r="X175" s="159"/>
      <c r="Y175" s="159"/>
      <c r="Z175" s="159"/>
      <c r="AA175" s="159"/>
      <c r="AC175" s="18"/>
      <c r="AF175" s="21"/>
    </row>
    <row r="176" spans="1:102" s="213" customFormat="1" ht="14.45" customHeight="1" x14ac:dyDescent="0.2">
      <c r="A176" s="212" t="s">
        <v>591</v>
      </c>
      <c r="B176" s="213" t="s">
        <v>592</v>
      </c>
      <c r="C176" s="213" t="s">
        <v>593</v>
      </c>
      <c r="D176" s="206" t="s">
        <v>594</v>
      </c>
      <c r="F176" s="213">
        <v>78332</v>
      </c>
      <c r="G176" s="213" t="s">
        <v>595</v>
      </c>
      <c r="H176" s="213">
        <v>10</v>
      </c>
      <c r="I176" s="213" t="s">
        <v>45</v>
      </c>
      <c r="M176" s="213" t="s">
        <v>75</v>
      </c>
      <c r="N176" s="213">
        <v>67</v>
      </c>
      <c r="O176" s="213">
        <v>2</v>
      </c>
      <c r="P176" s="213">
        <v>69</v>
      </c>
      <c r="Q176" s="213" t="s">
        <v>46</v>
      </c>
      <c r="R176" s="214">
        <v>1064977</v>
      </c>
      <c r="T176" s="213" t="s">
        <v>129</v>
      </c>
      <c r="U176" s="213">
        <v>48249950400</v>
      </c>
      <c r="V176" s="213">
        <v>132</v>
      </c>
      <c r="W176" s="213">
        <v>17</v>
      </c>
      <c r="X176" s="213">
        <v>4</v>
      </c>
      <c r="Y176" s="213">
        <v>8</v>
      </c>
      <c r="Z176" s="213">
        <v>0</v>
      </c>
      <c r="AA176" s="213">
        <v>4</v>
      </c>
      <c r="AB176" s="213">
        <v>0</v>
      </c>
      <c r="AC176" s="213">
        <v>165</v>
      </c>
      <c r="AD176" s="213" t="s">
        <v>671</v>
      </c>
      <c r="AE176" s="213" t="s">
        <v>671</v>
      </c>
      <c r="AF176" s="213" t="s">
        <v>763</v>
      </c>
    </row>
    <row r="177" spans="1:102" s="18" customFormat="1" ht="14.45" customHeight="1" x14ac:dyDescent="0.2">
      <c r="A177" s="16" t="s">
        <v>596</v>
      </c>
      <c r="B177" s="18" t="s">
        <v>597</v>
      </c>
      <c r="C177" s="18" t="s">
        <v>598</v>
      </c>
      <c r="D177" s="50" t="s">
        <v>594</v>
      </c>
      <c r="F177" s="18">
        <v>78332</v>
      </c>
      <c r="G177" s="18" t="s">
        <v>595</v>
      </c>
      <c r="H177" s="18">
        <v>10</v>
      </c>
      <c r="I177" s="18" t="s">
        <v>45</v>
      </c>
      <c r="M177" s="18" t="s">
        <v>75</v>
      </c>
      <c r="N177" s="18">
        <v>56</v>
      </c>
      <c r="O177" s="18">
        <v>0</v>
      </c>
      <c r="P177" s="18">
        <v>56</v>
      </c>
      <c r="Q177" s="18" t="s">
        <v>46</v>
      </c>
      <c r="R177" s="27">
        <v>1064977</v>
      </c>
      <c r="T177" s="18" t="s">
        <v>94</v>
      </c>
      <c r="U177" s="18">
        <v>48249950400</v>
      </c>
      <c r="V177" s="18">
        <v>130</v>
      </c>
      <c r="W177" s="18">
        <v>17</v>
      </c>
      <c r="X177" s="18">
        <v>4</v>
      </c>
      <c r="Y177" s="18">
        <v>8</v>
      </c>
      <c r="Z177" s="18">
        <v>0</v>
      </c>
      <c r="AA177" s="18">
        <v>4</v>
      </c>
      <c r="AB177" s="18">
        <v>0</v>
      </c>
      <c r="AC177" s="18">
        <v>163</v>
      </c>
      <c r="AD177" s="18" t="s">
        <v>664</v>
      </c>
      <c r="AE177" s="18" t="s">
        <v>664</v>
      </c>
    </row>
    <row r="178" spans="1:102" s="177" customFormat="1" ht="14.45" customHeight="1" x14ac:dyDescent="0.25">
      <c r="A178" s="5" t="s">
        <v>147</v>
      </c>
      <c r="B178" s="195"/>
      <c r="C178" s="59">
        <v>724159</v>
      </c>
      <c r="D178" s="161"/>
      <c r="E178" s="161"/>
      <c r="F178" s="161"/>
      <c r="G178" s="161"/>
      <c r="H178" s="161"/>
      <c r="I178" s="162"/>
      <c r="J178" s="161"/>
      <c r="K178" s="54"/>
      <c r="L178" s="161"/>
      <c r="M178" s="161"/>
      <c r="N178" s="161"/>
      <c r="O178" s="161"/>
      <c r="P178" s="161"/>
      <c r="Q178" s="5" t="s">
        <v>768</v>
      </c>
      <c r="R178" s="60">
        <f>SUM(R176:R177)</f>
        <v>2129954</v>
      </c>
      <c r="S178" s="163"/>
      <c r="T178" s="161"/>
      <c r="U178" s="161"/>
      <c r="V178" s="161"/>
      <c r="W178" s="164"/>
      <c r="X178" s="164"/>
      <c r="Y178" s="164"/>
      <c r="Z178" s="164"/>
      <c r="AA178" s="164"/>
      <c r="AC178" s="192"/>
      <c r="AF178" s="54"/>
    </row>
    <row r="179" spans="1:102" s="160" customFormat="1" ht="14.45" customHeight="1" x14ac:dyDescent="0.25">
      <c r="A179" s="153"/>
      <c r="B179" s="153"/>
      <c r="C179" s="153"/>
      <c r="D179" s="54"/>
      <c r="E179" s="153"/>
      <c r="F179" s="153"/>
      <c r="G179" s="153"/>
      <c r="H179" s="153"/>
      <c r="I179" s="153"/>
      <c r="J179" s="153"/>
      <c r="K179" s="153"/>
      <c r="L179" s="153"/>
      <c r="M179" s="153"/>
      <c r="N179" s="153"/>
      <c r="O179" s="153"/>
      <c r="P179" s="153"/>
      <c r="Q179" s="153"/>
      <c r="R179" s="26"/>
      <c r="S179" s="158"/>
      <c r="T179" s="153"/>
      <c r="U179" s="153"/>
      <c r="V179" s="153"/>
      <c r="W179" s="159"/>
      <c r="X179" s="159"/>
      <c r="Y179" s="159"/>
      <c r="Z179" s="159"/>
      <c r="AA179" s="159"/>
      <c r="AC179" s="18"/>
      <c r="AF179" s="21"/>
    </row>
    <row r="180" spans="1:102" s="160" customFormat="1" ht="14.45" customHeight="1" x14ac:dyDescent="0.25">
      <c r="A180" s="167" t="s">
        <v>38</v>
      </c>
      <c r="B180" s="153"/>
      <c r="C180" s="153"/>
      <c r="D180" s="54"/>
      <c r="E180" s="153"/>
      <c r="F180" s="153"/>
      <c r="G180" s="153"/>
      <c r="H180" s="153"/>
      <c r="I180" s="153"/>
      <c r="J180" s="153"/>
      <c r="K180" s="153"/>
      <c r="L180" s="153"/>
      <c r="M180" s="153"/>
      <c r="N180" s="153"/>
      <c r="O180" s="153"/>
      <c r="P180" s="153"/>
      <c r="Q180" s="153"/>
      <c r="R180" s="26"/>
      <c r="S180" s="158"/>
      <c r="T180" s="153"/>
      <c r="U180" s="153"/>
      <c r="V180" s="153"/>
      <c r="W180" s="159"/>
      <c r="X180" s="159"/>
      <c r="Y180" s="159"/>
      <c r="Z180" s="159"/>
      <c r="AA180" s="159"/>
      <c r="AC180" s="18"/>
      <c r="AF180" s="21"/>
    </row>
    <row r="181" spans="1:102" s="18" customFormat="1" ht="14.45" customHeight="1" x14ac:dyDescent="0.2">
      <c r="A181" s="13">
        <v>21186</v>
      </c>
      <c r="B181" s="18" t="s">
        <v>599</v>
      </c>
      <c r="C181" s="18" t="s">
        <v>600</v>
      </c>
      <c r="D181" s="50" t="s">
        <v>49</v>
      </c>
      <c r="F181" s="18">
        <v>78401</v>
      </c>
      <c r="G181" s="18" t="s">
        <v>50</v>
      </c>
      <c r="H181" s="18">
        <v>10</v>
      </c>
      <c r="I181" s="18" t="s">
        <v>51</v>
      </c>
      <c r="L181" s="18" t="s">
        <v>161</v>
      </c>
      <c r="M181" s="18" t="s">
        <v>75</v>
      </c>
      <c r="N181" s="18">
        <v>72</v>
      </c>
      <c r="O181" s="18">
        <v>0</v>
      </c>
      <c r="P181" s="18">
        <v>72</v>
      </c>
      <c r="Q181" s="18" t="s">
        <v>48</v>
      </c>
      <c r="R181" s="27">
        <v>1500000</v>
      </c>
      <c r="T181" s="18" t="s">
        <v>84</v>
      </c>
      <c r="U181" s="18">
        <v>48355006400</v>
      </c>
      <c r="V181" s="18">
        <v>129</v>
      </c>
      <c r="W181" s="18">
        <v>17</v>
      </c>
      <c r="X181" s="18">
        <v>4</v>
      </c>
      <c r="Y181" s="18">
        <v>0</v>
      </c>
      <c r="Z181" s="18">
        <v>8</v>
      </c>
      <c r="AA181" s="18">
        <v>4</v>
      </c>
      <c r="AB181" s="18">
        <v>5</v>
      </c>
      <c r="AC181" s="18">
        <v>167</v>
      </c>
      <c r="AD181" s="18" t="s">
        <v>664</v>
      </c>
      <c r="AE181" s="18" t="s">
        <v>675</v>
      </c>
    </row>
    <row r="182" spans="1:102" s="213" customFormat="1" ht="14.45" customHeight="1" x14ac:dyDescent="0.2">
      <c r="A182" s="212" t="s">
        <v>601</v>
      </c>
      <c r="B182" s="213" t="s">
        <v>602</v>
      </c>
      <c r="C182" s="213" t="s">
        <v>603</v>
      </c>
      <c r="D182" s="206" t="s">
        <v>49</v>
      </c>
      <c r="F182" s="213">
        <v>78401</v>
      </c>
      <c r="G182" s="213" t="s">
        <v>50</v>
      </c>
      <c r="H182" s="213">
        <v>10</v>
      </c>
      <c r="I182" s="213" t="s">
        <v>51</v>
      </c>
      <c r="M182" s="213" t="s">
        <v>75</v>
      </c>
      <c r="N182" s="213">
        <v>69</v>
      </c>
      <c r="O182" s="213">
        <v>5</v>
      </c>
      <c r="P182" s="213">
        <v>74</v>
      </c>
      <c r="Q182" s="213" t="s">
        <v>48</v>
      </c>
      <c r="R182" s="214">
        <v>1383899</v>
      </c>
      <c r="T182" s="213" t="s">
        <v>132</v>
      </c>
      <c r="U182" s="213">
        <v>48355006400</v>
      </c>
      <c r="V182" s="213">
        <v>131</v>
      </c>
      <c r="W182" s="213">
        <v>14</v>
      </c>
      <c r="X182" s="213">
        <v>4</v>
      </c>
      <c r="Y182" s="213">
        <v>0</v>
      </c>
      <c r="Z182" s="213">
        <v>8</v>
      </c>
      <c r="AA182" s="213">
        <v>4</v>
      </c>
      <c r="AB182" s="213">
        <v>5</v>
      </c>
      <c r="AC182" s="213">
        <v>166</v>
      </c>
      <c r="AD182" s="213" t="s">
        <v>671</v>
      </c>
      <c r="AE182" s="213" t="s">
        <v>671</v>
      </c>
      <c r="AF182" s="213" t="s">
        <v>668</v>
      </c>
    </row>
    <row r="183" spans="1:102" s="165" customFormat="1" ht="14.45" customHeight="1" x14ac:dyDescent="0.25">
      <c r="A183" s="5" t="s">
        <v>147</v>
      </c>
      <c r="B183" s="195"/>
      <c r="C183" s="59">
        <v>1404274</v>
      </c>
      <c r="D183" s="161"/>
      <c r="E183" s="161"/>
      <c r="F183" s="161"/>
      <c r="G183" s="161"/>
      <c r="H183" s="161"/>
      <c r="I183" s="162"/>
      <c r="J183" s="161"/>
      <c r="K183" s="54"/>
      <c r="L183" s="161"/>
      <c r="M183" s="161"/>
      <c r="N183" s="161"/>
      <c r="O183" s="161"/>
      <c r="P183" s="161"/>
      <c r="Q183" s="5" t="s">
        <v>768</v>
      </c>
      <c r="R183" s="60">
        <f>SUM(R181:R182)</f>
        <v>2883899</v>
      </c>
      <c r="S183" s="163"/>
      <c r="T183" s="161"/>
      <c r="U183" s="161"/>
      <c r="V183" s="161"/>
      <c r="W183" s="164"/>
      <c r="X183" s="164"/>
      <c r="Y183" s="164"/>
      <c r="Z183" s="164"/>
      <c r="AA183" s="164"/>
      <c r="AC183" s="50"/>
      <c r="AE183" s="166"/>
      <c r="AF183" s="69"/>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166"/>
      <c r="BY183" s="166"/>
      <c r="BZ183" s="166"/>
      <c r="CA183" s="166"/>
      <c r="CB183" s="166"/>
      <c r="CC183" s="166"/>
      <c r="CD183" s="166"/>
      <c r="CE183" s="166"/>
      <c r="CF183" s="166"/>
      <c r="CG183" s="166"/>
      <c r="CH183" s="166"/>
      <c r="CI183" s="166"/>
      <c r="CJ183" s="166"/>
      <c r="CK183" s="166"/>
      <c r="CL183" s="166"/>
      <c r="CM183" s="166"/>
      <c r="CN183" s="166"/>
      <c r="CO183" s="166"/>
      <c r="CP183" s="166"/>
      <c r="CQ183" s="166"/>
      <c r="CR183" s="166"/>
      <c r="CS183" s="166"/>
      <c r="CT183" s="166"/>
      <c r="CU183" s="166"/>
      <c r="CV183" s="166"/>
      <c r="CW183" s="166"/>
      <c r="CX183" s="166"/>
    </row>
    <row r="184" spans="1:102" s="160" customFormat="1" ht="14.45" customHeight="1" collapsed="1" x14ac:dyDescent="0.25">
      <c r="A184" s="153"/>
      <c r="B184" s="153"/>
      <c r="C184" s="153"/>
      <c r="D184" s="54"/>
      <c r="E184" s="153"/>
      <c r="F184" s="153"/>
      <c r="G184" s="153"/>
      <c r="H184" s="153"/>
      <c r="I184" s="153"/>
      <c r="J184" s="153"/>
      <c r="K184" s="153"/>
      <c r="L184" s="153"/>
      <c r="M184" s="153"/>
      <c r="N184" s="153"/>
      <c r="O184" s="153"/>
      <c r="P184" s="153"/>
      <c r="Q184" s="153"/>
      <c r="R184" s="26"/>
      <c r="S184" s="158"/>
      <c r="T184" s="153"/>
      <c r="U184" s="153"/>
      <c r="V184" s="153"/>
      <c r="W184" s="159"/>
      <c r="X184" s="159"/>
      <c r="Y184" s="159"/>
      <c r="Z184" s="159"/>
      <c r="AA184" s="159"/>
      <c r="AC184" s="18"/>
      <c r="AF184" s="21"/>
    </row>
    <row r="185" spans="1:102" s="160" customFormat="1" ht="14.45" customHeight="1" x14ac:dyDescent="0.25">
      <c r="A185" s="167" t="s">
        <v>39</v>
      </c>
      <c r="B185" s="153"/>
      <c r="C185" s="153"/>
      <c r="D185" s="54"/>
      <c r="E185" s="153"/>
      <c r="F185" s="153"/>
      <c r="G185" s="153"/>
      <c r="H185" s="153"/>
      <c r="I185" s="153"/>
      <c r="J185" s="153"/>
      <c r="K185" s="153"/>
      <c r="L185" s="153"/>
      <c r="M185" s="153"/>
      <c r="N185" s="153"/>
      <c r="O185" s="153"/>
      <c r="P185" s="153"/>
      <c r="Q185" s="153"/>
      <c r="R185" s="26"/>
      <c r="S185" s="158"/>
      <c r="T185" s="153"/>
      <c r="U185" s="153"/>
      <c r="V185" s="153"/>
      <c r="W185" s="159"/>
      <c r="X185" s="159"/>
      <c r="Y185" s="159"/>
      <c r="Z185" s="159"/>
      <c r="AA185" s="159"/>
      <c r="AC185" s="18"/>
      <c r="AF185" s="21"/>
    </row>
    <row r="186" spans="1:102" s="18" customFormat="1" ht="14.45" customHeight="1" x14ac:dyDescent="0.2">
      <c r="A186" s="13" t="s">
        <v>604</v>
      </c>
      <c r="B186" s="18" t="s">
        <v>434</v>
      </c>
      <c r="C186" s="18" t="s">
        <v>605</v>
      </c>
      <c r="D186" s="50" t="s">
        <v>606</v>
      </c>
      <c r="F186" s="18">
        <v>78840</v>
      </c>
      <c r="G186" s="18" t="s">
        <v>607</v>
      </c>
      <c r="H186" s="18">
        <v>11</v>
      </c>
      <c r="I186" s="18" t="s">
        <v>45</v>
      </c>
      <c r="M186" s="18" t="s">
        <v>75</v>
      </c>
      <c r="N186" s="18">
        <v>55</v>
      </c>
      <c r="O186" s="18">
        <v>6</v>
      </c>
      <c r="P186" s="18">
        <v>61</v>
      </c>
      <c r="Q186" s="18" t="s">
        <v>48</v>
      </c>
      <c r="R186" s="27">
        <v>1006603</v>
      </c>
      <c r="T186" s="18" t="s">
        <v>266</v>
      </c>
      <c r="U186" s="18">
        <v>48465950400</v>
      </c>
      <c r="V186" s="18">
        <v>134</v>
      </c>
      <c r="W186" s="18">
        <v>17</v>
      </c>
      <c r="X186" s="18">
        <v>4</v>
      </c>
      <c r="Y186" s="18">
        <v>8</v>
      </c>
      <c r="Z186" s="18">
        <v>0</v>
      </c>
      <c r="AA186" s="18">
        <v>4</v>
      </c>
      <c r="AB186" s="18">
        <v>0</v>
      </c>
      <c r="AC186" s="18">
        <v>167</v>
      </c>
      <c r="AD186" s="18" t="s">
        <v>664</v>
      </c>
      <c r="AE186" s="18" t="s">
        <v>664</v>
      </c>
    </row>
    <row r="187" spans="1:102" s="18" customFormat="1" ht="14.45" customHeight="1" x14ac:dyDescent="0.2">
      <c r="A187" s="13" t="s">
        <v>608</v>
      </c>
      <c r="B187" s="18" t="s">
        <v>432</v>
      </c>
      <c r="C187" s="18" t="s">
        <v>609</v>
      </c>
      <c r="D187" s="50" t="s">
        <v>610</v>
      </c>
      <c r="F187" s="18">
        <v>78852</v>
      </c>
      <c r="G187" s="18" t="s">
        <v>611</v>
      </c>
      <c r="H187" s="18">
        <v>11</v>
      </c>
      <c r="I187" s="18" t="s">
        <v>45</v>
      </c>
      <c r="M187" s="18" t="s">
        <v>75</v>
      </c>
      <c r="N187" s="18">
        <v>48</v>
      </c>
      <c r="O187" s="18">
        <v>0</v>
      </c>
      <c r="P187" s="18">
        <v>48</v>
      </c>
      <c r="Q187" s="18" t="s">
        <v>48</v>
      </c>
      <c r="R187" s="27">
        <v>967455</v>
      </c>
      <c r="T187" s="18" t="s">
        <v>448</v>
      </c>
      <c r="U187" s="18">
        <v>48323950602</v>
      </c>
      <c r="V187" s="18">
        <v>134</v>
      </c>
      <c r="W187" s="18">
        <v>17</v>
      </c>
      <c r="X187" s="18">
        <v>4</v>
      </c>
      <c r="Y187" s="18">
        <v>8</v>
      </c>
      <c r="Z187" s="18">
        <v>0</v>
      </c>
      <c r="AA187" s="18">
        <v>4</v>
      </c>
      <c r="AB187" s="18">
        <v>0</v>
      </c>
      <c r="AC187" s="18">
        <v>167</v>
      </c>
      <c r="AD187" s="18" t="s">
        <v>664</v>
      </c>
    </row>
    <row r="188" spans="1:102" s="18" customFormat="1" ht="14.45" customHeight="1" x14ac:dyDescent="0.2">
      <c r="A188" s="17" t="s">
        <v>612</v>
      </c>
      <c r="B188" s="154" t="s">
        <v>433</v>
      </c>
      <c r="C188" s="154" t="s">
        <v>613</v>
      </c>
      <c r="D188" s="173" t="s">
        <v>606</v>
      </c>
      <c r="E188" s="154"/>
      <c r="F188" s="154">
        <v>78840</v>
      </c>
      <c r="G188" s="154" t="s">
        <v>607</v>
      </c>
      <c r="H188" s="154">
        <v>11</v>
      </c>
      <c r="I188" s="154" t="s">
        <v>45</v>
      </c>
      <c r="M188" s="154" t="s">
        <v>75</v>
      </c>
      <c r="N188" s="174">
        <v>52</v>
      </c>
      <c r="O188" s="174">
        <v>4</v>
      </c>
      <c r="P188" s="174">
        <v>56</v>
      </c>
      <c r="Q188" s="154" t="s">
        <v>46</v>
      </c>
      <c r="R188" s="34">
        <v>1006603</v>
      </c>
      <c r="S188" s="154"/>
      <c r="T188" s="154" t="s">
        <v>94</v>
      </c>
      <c r="U188" s="154">
        <v>48465950800</v>
      </c>
      <c r="V188" s="154">
        <v>133</v>
      </c>
      <c r="W188" s="18">
        <v>17</v>
      </c>
      <c r="X188" s="18">
        <v>4</v>
      </c>
      <c r="Y188" s="18">
        <v>8</v>
      </c>
      <c r="Z188" s="18">
        <v>0</v>
      </c>
      <c r="AA188" s="18">
        <v>4</v>
      </c>
      <c r="AB188" s="18">
        <v>0</v>
      </c>
      <c r="AC188" s="18">
        <v>166</v>
      </c>
      <c r="AD188" s="18" t="s">
        <v>671</v>
      </c>
      <c r="AE188" s="18" t="s">
        <v>671</v>
      </c>
    </row>
    <row r="189" spans="1:102" s="165" customFormat="1" ht="14.45" customHeight="1" x14ac:dyDescent="0.25">
      <c r="A189" s="5" t="s">
        <v>147</v>
      </c>
      <c r="B189" s="195"/>
      <c r="C189" s="59">
        <v>1021204</v>
      </c>
      <c r="D189" s="161"/>
      <c r="E189" s="161"/>
      <c r="F189" s="161"/>
      <c r="G189" s="161"/>
      <c r="H189" s="161"/>
      <c r="I189" s="162"/>
      <c r="J189" s="161"/>
      <c r="K189" s="54"/>
      <c r="L189" s="161"/>
      <c r="M189" s="161"/>
      <c r="N189" s="161"/>
      <c r="O189" s="161"/>
      <c r="P189" s="161"/>
      <c r="Q189" s="5" t="s">
        <v>768</v>
      </c>
      <c r="R189" s="60">
        <f>SUM(R186:R188)</f>
        <v>2980661</v>
      </c>
      <c r="S189" s="163"/>
      <c r="T189" s="161"/>
      <c r="U189" s="161"/>
      <c r="V189" s="161"/>
      <c r="W189" s="164"/>
      <c r="X189" s="164"/>
      <c r="Y189" s="164"/>
      <c r="Z189" s="164"/>
      <c r="AA189" s="164"/>
      <c r="AC189" s="50"/>
      <c r="AE189" s="166"/>
      <c r="AF189" s="69"/>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row>
    <row r="190" spans="1:102" s="160" customFormat="1" ht="14.45" customHeight="1" collapsed="1" x14ac:dyDescent="0.25">
      <c r="A190" s="153"/>
      <c r="B190" s="153"/>
      <c r="C190" s="153"/>
      <c r="D190" s="54"/>
      <c r="E190" s="153"/>
      <c r="F190" s="153"/>
      <c r="G190" s="153"/>
      <c r="H190" s="153"/>
      <c r="I190" s="153"/>
      <c r="J190" s="153"/>
      <c r="K190" s="153"/>
      <c r="L190" s="153"/>
      <c r="M190" s="153"/>
      <c r="N190" s="153"/>
      <c r="O190" s="153"/>
      <c r="P190" s="153"/>
      <c r="Q190" s="153"/>
      <c r="R190" s="26"/>
      <c r="S190" s="158"/>
      <c r="T190" s="153"/>
      <c r="U190" s="153"/>
      <c r="V190" s="153"/>
      <c r="W190" s="159"/>
      <c r="X190" s="159"/>
      <c r="Y190" s="159"/>
      <c r="Z190" s="159"/>
      <c r="AA190" s="159"/>
      <c r="AC190" s="18"/>
      <c r="AF190" s="21"/>
    </row>
    <row r="191" spans="1:102" s="160" customFormat="1" ht="14.45" customHeight="1" x14ac:dyDescent="0.25">
      <c r="A191" s="167" t="s">
        <v>40</v>
      </c>
      <c r="B191" s="153"/>
      <c r="C191" s="153"/>
      <c r="D191" s="54"/>
      <c r="E191" s="153"/>
      <c r="F191" s="153"/>
      <c r="G191" s="153"/>
      <c r="H191" s="153"/>
      <c r="I191" s="153"/>
      <c r="J191" s="153"/>
      <c r="K191" s="153"/>
      <c r="L191" s="153"/>
      <c r="M191" s="153"/>
      <c r="N191" s="153"/>
      <c r="O191" s="153"/>
      <c r="P191" s="153"/>
      <c r="Q191" s="153"/>
      <c r="R191" s="26"/>
      <c r="S191" s="158"/>
      <c r="T191" s="153"/>
      <c r="U191" s="153"/>
      <c r="V191" s="153"/>
      <c r="W191" s="159"/>
      <c r="X191" s="159"/>
      <c r="Y191" s="159"/>
      <c r="Z191" s="159"/>
      <c r="AA191" s="159"/>
      <c r="AC191" s="18"/>
      <c r="AF191" s="21"/>
    </row>
    <row r="192" spans="1:102" s="206" customFormat="1" ht="14.45" customHeight="1" x14ac:dyDescent="0.2">
      <c r="A192" s="205" t="s">
        <v>614</v>
      </c>
      <c r="B192" s="206" t="s">
        <v>615</v>
      </c>
      <c r="C192" s="206" t="s">
        <v>616</v>
      </c>
      <c r="D192" s="206" t="s">
        <v>74</v>
      </c>
      <c r="F192" s="206">
        <v>78503</v>
      </c>
      <c r="G192" s="206" t="s">
        <v>73</v>
      </c>
      <c r="H192" s="206">
        <v>11</v>
      </c>
      <c r="I192" s="206" t="s">
        <v>51</v>
      </c>
      <c r="M192" s="206" t="s">
        <v>75</v>
      </c>
      <c r="N192" s="206">
        <v>96</v>
      </c>
      <c r="O192" s="206">
        <v>6</v>
      </c>
      <c r="P192" s="206">
        <v>102</v>
      </c>
      <c r="Q192" s="206" t="s">
        <v>48</v>
      </c>
      <c r="R192" s="209">
        <v>1500000</v>
      </c>
      <c r="T192" s="206" t="s">
        <v>103</v>
      </c>
      <c r="U192" s="206">
        <v>48215021202</v>
      </c>
      <c r="V192" s="206">
        <v>137</v>
      </c>
      <c r="W192" s="206">
        <v>17</v>
      </c>
      <c r="X192" s="206">
        <v>4</v>
      </c>
      <c r="Y192" s="206">
        <v>8</v>
      </c>
      <c r="Z192" s="206">
        <v>0</v>
      </c>
      <c r="AA192" s="206">
        <v>4</v>
      </c>
      <c r="AB192" s="206">
        <v>0</v>
      </c>
      <c r="AC192" s="206">
        <v>170</v>
      </c>
      <c r="AD192" s="206" t="s">
        <v>671</v>
      </c>
      <c r="AE192" s="206" t="s">
        <v>671</v>
      </c>
      <c r="AF192" s="206" t="s">
        <v>754</v>
      </c>
    </row>
    <row r="193" spans="1:102" s="50" customFormat="1" ht="14.45" customHeight="1" x14ac:dyDescent="0.2">
      <c r="A193" s="51" t="s">
        <v>617</v>
      </c>
      <c r="B193" s="50" t="s">
        <v>618</v>
      </c>
      <c r="C193" s="50" t="s">
        <v>619</v>
      </c>
      <c r="D193" s="50" t="s">
        <v>56</v>
      </c>
      <c r="F193" s="50">
        <v>78521</v>
      </c>
      <c r="G193" s="50" t="s">
        <v>47</v>
      </c>
      <c r="H193" s="50">
        <v>11</v>
      </c>
      <c r="I193" s="50" t="s">
        <v>51</v>
      </c>
      <c r="M193" s="50" t="s">
        <v>75</v>
      </c>
      <c r="N193" s="50">
        <v>81</v>
      </c>
      <c r="O193" s="50">
        <v>7</v>
      </c>
      <c r="P193" s="50">
        <v>88</v>
      </c>
      <c r="Q193" s="50" t="s">
        <v>48</v>
      </c>
      <c r="R193" s="52">
        <v>1500000</v>
      </c>
      <c r="T193" s="50" t="s">
        <v>620</v>
      </c>
      <c r="U193" s="50">
        <v>48061013104</v>
      </c>
      <c r="V193" s="50">
        <v>137</v>
      </c>
      <c r="W193" s="50">
        <v>17</v>
      </c>
      <c r="X193" s="50">
        <v>4</v>
      </c>
      <c r="Y193" s="50">
        <v>8</v>
      </c>
      <c r="Z193" s="50">
        <v>0</v>
      </c>
      <c r="AA193" s="50">
        <v>4</v>
      </c>
      <c r="AB193" s="50">
        <v>0</v>
      </c>
      <c r="AC193" s="50">
        <v>170</v>
      </c>
      <c r="AD193" s="50" t="s">
        <v>664</v>
      </c>
      <c r="AE193" s="50" t="s">
        <v>664</v>
      </c>
    </row>
    <row r="194" spans="1:102" s="50" customFormat="1" ht="14.45" customHeight="1" x14ac:dyDescent="0.2">
      <c r="A194" s="51" t="s">
        <v>626</v>
      </c>
      <c r="B194" s="50" t="s">
        <v>627</v>
      </c>
      <c r="C194" s="50" t="s">
        <v>628</v>
      </c>
      <c r="D194" s="50" t="s">
        <v>74</v>
      </c>
      <c r="F194" s="50">
        <v>78504</v>
      </c>
      <c r="G194" s="50" t="s">
        <v>73</v>
      </c>
      <c r="H194" s="50">
        <v>11</v>
      </c>
      <c r="I194" s="50" t="s">
        <v>51</v>
      </c>
      <c r="M194" s="50" t="s">
        <v>75</v>
      </c>
      <c r="N194" s="50">
        <v>80</v>
      </c>
      <c r="O194" s="50">
        <v>4</v>
      </c>
      <c r="P194" s="50">
        <v>84</v>
      </c>
      <c r="Q194" s="50" t="s">
        <v>46</v>
      </c>
      <c r="R194" s="52">
        <v>1500000</v>
      </c>
      <c r="T194" s="50" t="s">
        <v>132</v>
      </c>
      <c r="U194" s="50">
        <v>48215020901</v>
      </c>
      <c r="V194" s="50">
        <v>137</v>
      </c>
      <c r="W194" s="50">
        <v>17</v>
      </c>
      <c r="X194" s="50">
        <v>4</v>
      </c>
      <c r="Y194" s="50">
        <v>8</v>
      </c>
      <c r="Z194" s="50">
        <v>0</v>
      </c>
      <c r="AA194" s="50">
        <v>4</v>
      </c>
      <c r="AB194" s="50">
        <v>0</v>
      </c>
      <c r="AC194" s="50">
        <v>170</v>
      </c>
      <c r="AD194" s="50" t="s">
        <v>664</v>
      </c>
      <c r="AE194" s="50" t="s">
        <v>664</v>
      </c>
    </row>
    <row r="195" spans="1:102" s="50" customFormat="1" ht="14.45" customHeight="1" x14ac:dyDescent="0.2">
      <c r="A195" s="51" t="s">
        <v>435</v>
      </c>
      <c r="B195" s="50" t="s">
        <v>436</v>
      </c>
      <c r="C195" s="50" t="s">
        <v>630</v>
      </c>
      <c r="D195" s="50" t="s">
        <v>631</v>
      </c>
      <c r="F195" s="50">
        <v>78577</v>
      </c>
      <c r="G195" s="50" t="s">
        <v>73</v>
      </c>
      <c r="H195" s="50">
        <v>11</v>
      </c>
      <c r="I195" s="50" t="s">
        <v>51</v>
      </c>
      <c r="M195" s="50" t="s">
        <v>75</v>
      </c>
      <c r="N195" s="50">
        <v>102</v>
      </c>
      <c r="O195" s="50">
        <v>18</v>
      </c>
      <c r="P195" s="50">
        <v>120</v>
      </c>
      <c r="Q195" s="50" t="s">
        <v>48</v>
      </c>
      <c r="R195" s="52">
        <v>1500000</v>
      </c>
      <c r="T195" s="50" t="s">
        <v>103</v>
      </c>
      <c r="U195" s="50">
        <v>48215021404</v>
      </c>
      <c r="V195" s="50">
        <v>136</v>
      </c>
      <c r="W195" s="50">
        <v>17</v>
      </c>
      <c r="X195" s="50">
        <v>4</v>
      </c>
      <c r="Y195" s="50">
        <v>8</v>
      </c>
      <c r="Z195" s="50">
        <v>0</v>
      </c>
      <c r="AA195" s="50">
        <v>4</v>
      </c>
      <c r="AB195" s="50">
        <v>0</v>
      </c>
      <c r="AC195" s="50">
        <v>169</v>
      </c>
      <c r="AD195" s="50" t="s">
        <v>664</v>
      </c>
      <c r="AE195" s="50" t="s">
        <v>664</v>
      </c>
    </row>
    <row r="196" spans="1:102" s="50" customFormat="1" ht="14.45" customHeight="1" x14ac:dyDescent="0.2">
      <c r="A196" s="234" t="s">
        <v>439</v>
      </c>
      <c r="B196" s="50" t="s">
        <v>440</v>
      </c>
      <c r="C196" s="50" t="s">
        <v>632</v>
      </c>
      <c r="D196" s="50" t="s">
        <v>624</v>
      </c>
      <c r="F196" s="50">
        <v>78045</v>
      </c>
      <c r="G196" s="50" t="s">
        <v>625</v>
      </c>
      <c r="H196" s="50">
        <v>11</v>
      </c>
      <c r="I196" s="50" t="s">
        <v>51</v>
      </c>
      <c r="M196" s="50" t="s">
        <v>75</v>
      </c>
      <c r="N196" s="50">
        <v>80</v>
      </c>
      <c r="O196" s="50">
        <v>4</v>
      </c>
      <c r="P196" s="50">
        <v>84</v>
      </c>
      <c r="Q196" s="50" t="s">
        <v>46</v>
      </c>
      <c r="R196" s="52">
        <v>1500000</v>
      </c>
      <c r="T196" s="50" t="s">
        <v>139</v>
      </c>
      <c r="U196" s="50">
        <v>48479001720</v>
      </c>
      <c r="V196" s="50">
        <v>136</v>
      </c>
      <c r="W196" s="50">
        <v>17</v>
      </c>
      <c r="X196" s="50">
        <v>4</v>
      </c>
      <c r="Y196" s="50">
        <v>8</v>
      </c>
      <c r="Z196" s="50">
        <v>0</v>
      </c>
      <c r="AA196" s="50">
        <v>4</v>
      </c>
      <c r="AB196" s="50">
        <v>0</v>
      </c>
      <c r="AC196" s="50">
        <v>169</v>
      </c>
      <c r="AD196" s="50" t="s">
        <v>664</v>
      </c>
      <c r="AE196" s="50" t="s">
        <v>664</v>
      </c>
    </row>
    <row r="197" spans="1:102" s="50" customFormat="1" ht="14.45" customHeight="1" x14ac:dyDescent="0.2">
      <c r="A197" s="51" t="s">
        <v>633</v>
      </c>
      <c r="B197" s="50" t="s">
        <v>634</v>
      </c>
      <c r="C197" s="50" t="s">
        <v>635</v>
      </c>
      <c r="D197" s="50" t="s">
        <v>74</v>
      </c>
      <c r="F197" s="50">
        <v>78503</v>
      </c>
      <c r="G197" s="50" t="s">
        <v>73</v>
      </c>
      <c r="H197" s="50">
        <v>11</v>
      </c>
      <c r="I197" s="50" t="s">
        <v>51</v>
      </c>
      <c r="M197" s="50" t="s">
        <v>75</v>
      </c>
      <c r="N197" s="50">
        <v>80</v>
      </c>
      <c r="O197" s="50">
        <v>0</v>
      </c>
      <c r="P197" s="50">
        <v>80</v>
      </c>
      <c r="Q197" s="50" t="s">
        <v>48</v>
      </c>
      <c r="R197" s="52">
        <v>1500000</v>
      </c>
      <c r="T197" s="50" t="s">
        <v>141</v>
      </c>
      <c r="U197" s="50">
        <v>48215021202</v>
      </c>
      <c r="V197" s="50">
        <v>135</v>
      </c>
      <c r="W197" s="50">
        <v>17</v>
      </c>
      <c r="X197" s="50">
        <v>4</v>
      </c>
      <c r="Y197" s="50">
        <v>8</v>
      </c>
      <c r="Z197" s="50">
        <v>0</v>
      </c>
      <c r="AA197" s="50">
        <v>4</v>
      </c>
      <c r="AB197" s="50">
        <v>0</v>
      </c>
      <c r="AC197" s="50">
        <v>168</v>
      </c>
      <c r="AD197" s="50" t="s">
        <v>664</v>
      </c>
      <c r="AF197" s="50" t="s">
        <v>769</v>
      </c>
    </row>
    <row r="198" spans="1:102" s="50" customFormat="1" ht="14.45" customHeight="1" x14ac:dyDescent="0.2">
      <c r="A198" s="51" t="s">
        <v>437</v>
      </c>
      <c r="B198" s="50" t="s">
        <v>438</v>
      </c>
      <c r="C198" s="50" t="s">
        <v>629</v>
      </c>
      <c r="D198" s="50" t="s">
        <v>140</v>
      </c>
      <c r="F198" s="50">
        <v>78539</v>
      </c>
      <c r="G198" s="50" t="s">
        <v>73</v>
      </c>
      <c r="H198" s="50">
        <v>11</v>
      </c>
      <c r="I198" s="50" t="s">
        <v>51</v>
      </c>
      <c r="M198" s="50" t="s">
        <v>75</v>
      </c>
      <c r="N198" s="50">
        <v>80</v>
      </c>
      <c r="O198" s="50">
        <v>2</v>
      </c>
      <c r="P198" s="50">
        <v>82</v>
      </c>
      <c r="Q198" s="50" t="s">
        <v>46</v>
      </c>
      <c r="R198" s="52">
        <v>1500000</v>
      </c>
      <c r="T198" s="50" t="s">
        <v>94</v>
      </c>
      <c r="U198" s="50">
        <v>48215023904</v>
      </c>
      <c r="V198" s="50">
        <v>134</v>
      </c>
      <c r="W198" s="50">
        <v>17</v>
      </c>
      <c r="X198" s="50">
        <v>4</v>
      </c>
      <c r="Y198" s="50">
        <v>8</v>
      </c>
      <c r="Z198" s="50">
        <v>0</v>
      </c>
      <c r="AA198" s="50">
        <v>4</v>
      </c>
      <c r="AB198" s="50">
        <v>0</v>
      </c>
      <c r="AC198" s="50">
        <v>167</v>
      </c>
      <c r="AD198" s="50" t="s">
        <v>671</v>
      </c>
      <c r="AE198" s="50" t="s">
        <v>671</v>
      </c>
    </row>
    <row r="199" spans="1:102" s="206" customFormat="1" ht="14.45" customHeight="1" x14ac:dyDescent="0.2">
      <c r="A199" s="235" t="s">
        <v>636</v>
      </c>
      <c r="B199" s="206" t="s">
        <v>637</v>
      </c>
      <c r="C199" s="206" t="s">
        <v>638</v>
      </c>
      <c r="D199" s="206" t="s">
        <v>56</v>
      </c>
      <c r="F199" s="206">
        <v>78526</v>
      </c>
      <c r="G199" s="206" t="s">
        <v>47</v>
      </c>
      <c r="H199" s="206">
        <v>11</v>
      </c>
      <c r="I199" s="206" t="s">
        <v>51</v>
      </c>
      <c r="M199" s="206" t="s">
        <v>75</v>
      </c>
      <c r="N199" s="206">
        <v>9</v>
      </c>
      <c r="O199" s="206">
        <v>27</v>
      </c>
      <c r="P199" s="206">
        <v>36</v>
      </c>
      <c r="Q199" s="206" t="s">
        <v>48</v>
      </c>
      <c r="R199" s="209">
        <v>243844.614</v>
      </c>
      <c r="T199" s="206" t="s">
        <v>141</v>
      </c>
      <c r="U199" s="206">
        <v>48061012613</v>
      </c>
      <c r="V199" s="206">
        <v>132</v>
      </c>
      <c r="W199" s="206">
        <v>17</v>
      </c>
      <c r="X199" s="206">
        <v>8</v>
      </c>
      <c r="Y199" s="206">
        <v>8</v>
      </c>
      <c r="Z199" s="206">
        <v>0</v>
      </c>
      <c r="AA199" s="206">
        <v>0</v>
      </c>
      <c r="AB199" s="206">
        <v>0</v>
      </c>
      <c r="AC199" s="206">
        <v>165</v>
      </c>
      <c r="AD199" s="206" t="s">
        <v>671</v>
      </c>
      <c r="AE199" s="206" t="s">
        <v>671</v>
      </c>
      <c r="AF199" s="206" t="s">
        <v>677</v>
      </c>
    </row>
    <row r="200" spans="1:102" s="50" customFormat="1" ht="14.45" customHeight="1" x14ac:dyDescent="0.2">
      <c r="A200" s="51" t="s">
        <v>621</v>
      </c>
      <c r="B200" s="50" t="s">
        <v>622</v>
      </c>
      <c r="C200" s="50" t="s">
        <v>623</v>
      </c>
      <c r="D200" s="50" t="s">
        <v>624</v>
      </c>
      <c r="F200" s="50">
        <v>78041</v>
      </c>
      <c r="G200" s="50" t="s">
        <v>625</v>
      </c>
      <c r="H200" s="50">
        <v>11</v>
      </c>
      <c r="I200" s="50" t="s">
        <v>51</v>
      </c>
      <c r="M200" s="50" t="s">
        <v>75</v>
      </c>
      <c r="N200" s="50">
        <v>55</v>
      </c>
      <c r="O200" s="50">
        <v>0</v>
      </c>
      <c r="P200" s="50">
        <v>55</v>
      </c>
      <c r="Q200" s="50" t="s">
        <v>48</v>
      </c>
      <c r="R200" s="52">
        <v>1178992</v>
      </c>
      <c r="T200" s="50" t="s">
        <v>88</v>
      </c>
      <c r="U200" s="50">
        <v>48479001718</v>
      </c>
      <c r="V200" s="50">
        <v>137</v>
      </c>
      <c r="W200" s="50">
        <v>17</v>
      </c>
      <c r="X200" s="50">
        <v>4</v>
      </c>
      <c r="Y200" s="50">
        <v>8</v>
      </c>
      <c r="Z200" s="50">
        <v>0</v>
      </c>
      <c r="AA200" s="50">
        <v>4</v>
      </c>
      <c r="AB200" s="50">
        <v>0</v>
      </c>
      <c r="AC200" s="50">
        <v>164</v>
      </c>
      <c r="AD200" s="50" t="s">
        <v>671</v>
      </c>
      <c r="AE200" s="50" t="s">
        <v>671</v>
      </c>
    </row>
    <row r="201" spans="1:102" s="165" customFormat="1" ht="14.45" customHeight="1" x14ac:dyDescent="0.25">
      <c r="A201" s="5" t="s">
        <v>147</v>
      </c>
      <c r="B201" s="195"/>
      <c r="C201" s="59">
        <v>6447814</v>
      </c>
      <c r="D201" s="161"/>
      <c r="E201" s="161"/>
      <c r="F201" s="161"/>
      <c r="G201" s="161"/>
      <c r="H201" s="161"/>
      <c r="I201" s="162"/>
      <c r="J201" s="161"/>
      <c r="K201" s="54"/>
      <c r="L201" s="161"/>
      <c r="M201" s="161"/>
      <c r="N201" s="161"/>
      <c r="O201" s="161"/>
      <c r="P201" s="161"/>
      <c r="Q201" s="5" t="s">
        <v>768</v>
      </c>
      <c r="R201" s="60">
        <f>SUM(R192:R200)</f>
        <v>11922836.614</v>
      </c>
      <c r="S201" s="163"/>
      <c r="T201" s="161"/>
      <c r="U201" s="161"/>
      <c r="V201" s="161"/>
      <c r="W201" s="164"/>
      <c r="X201" s="164"/>
      <c r="Y201" s="164"/>
      <c r="Z201" s="164"/>
      <c r="AA201" s="164"/>
      <c r="AC201" s="50"/>
      <c r="AE201" s="166"/>
      <c r="AF201" s="193"/>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row>
    <row r="202" spans="1:102" s="160" customFormat="1" ht="14.45" customHeight="1" collapsed="1" x14ac:dyDescent="0.25">
      <c r="A202" s="153"/>
      <c r="B202" s="153"/>
      <c r="C202" s="153"/>
      <c r="D202" s="54"/>
      <c r="E202" s="153"/>
      <c r="F202" s="153"/>
      <c r="G202" s="153"/>
      <c r="H202" s="153"/>
      <c r="I202" s="153"/>
      <c r="J202" s="153"/>
      <c r="K202" s="153"/>
      <c r="L202" s="153"/>
      <c r="M202" s="153"/>
      <c r="N202" s="153"/>
      <c r="O202" s="153"/>
      <c r="P202" s="153"/>
      <c r="Q202" s="153"/>
      <c r="R202" s="26"/>
      <c r="S202" s="158"/>
      <c r="T202" s="153"/>
      <c r="U202" s="153"/>
      <c r="V202" s="153"/>
      <c r="W202" s="159"/>
      <c r="X202" s="159"/>
      <c r="Y202" s="159"/>
      <c r="Z202" s="159"/>
      <c r="AA202" s="159"/>
      <c r="AC202" s="18"/>
      <c r="AF202" s="21"/>
    </row>
    <row r="203" spans="1:102" s="160" customFormat="1" ht="14.45" customHeight="1" x14ac:dyDescent="0.25">
      <c r="A203" s="167" t="s">
        <v>41</v>
      </c>
      <c r="B203" s="153"/>
      <c r="C203" s="153"/>
      <c r="D203" s="54"/>
      <c r="E203" s="153"/>
      <c r="F203" s="153"/>
      <c r="G203" s="153"/>
      <c r="H203" s="153"/>
      <c r="I203" s="153"/>
      <c r="J203" s="153"/>
      <c r="K203" s="153"/>
      <c r="L203" s="153"/>
      <c r="M203" s="153"/>
      <c r="N203" s="153"/>
      <c r="O203" s="153"/>
      <c r="P203" s="153"/>
      <c r="Q203" s="153"/>
      <c r="R203" s="26"/>
      <c r="S203" s="158"/>
      <c r="T203" s="153"/>
      <c r="U203" s="153"/>
      <c r="V203" s="153"/>
      <c r="W203" s="159"/>
      <c r="X203" s="159"/>
      <c r="Y203" s="159"/>
      <c r="Z203" s="159"/>
      <c r="AA203" s="159"/>
      <c r="AC203" s="18"/>
      <c r="AF203" s="21"/>
    </row>
    <row r="204" spans="1:102" s="165" customFormat="1" ht="14.45" customHeight="1" x14ac:dyDescent="0.25">
      <c r="A204" s="5" t="s">
        <v>147</v>
      </c>
      <c r="B204" s="195"/>
      <c r="C204" s="59">
        <v>600000</v>
      </c>
      <c r="D204" s="161"/>
      <c r="E204" s="161"/>
      <c r="F204" s="161"/>
      <c r="G204" s="161"/>
      <c r="H204" s="161"/>
      <c r="I204" s="162"/>
      <c r="J204" s="161"/>
      <c r="K204" s="54"/>
      <c r="L204" s="161"/>
      <c r="M204" s="161"/>
      <c r="N204" s="161"/>
      <c r="O204" s="161"/>
      <c r="P204" s="161"/>
      <c r="Q204" s="5" t="s">
        <v>768</v>
      </c>
      <c r="R204" s="60">
        <v>0</v>
      </c>
      <c r="S204" s="163"/>
      <c r="T204" s="161"/>
      <c r="U204" s="161"/>
      <c r="V204" s="161"/>
      <c r="W204" s="164"/>
      <c r="X204" s="164"/>
      <c r="Y204" s="164"/>
      <c r="Z204" s="164"/>
      <c r="AA204" s="164"/>
      <c r="AC204" s="50"/>
      <c r="AE204" s="166"/>
      <c r="AF204" s="69"/>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166"/>
      <c r="BQ204" s="166"/>
      <c r="BR204" s="166"/>
      <c r="BS204" s="166"/>
      <c r="BT204" s="166"/>
      <c r="BU204" s="166"/>
      <c r="BV204" s="166"/>
      <c r="BW204" s="166"/>
      <c r="BX204" s="166"/>
      <c r="BY204" s="166"/>
      <c r="BZ204" s="166"/>
      <c r="CA204" s="166"/>
      <c r="CB204" s="166"/>
      <c r="CC204" s="166"/>
      <c r="CD204" s="166"/>
      <c r="CE204" s="166"/>
      <c r="CF204" s="166"/>
      <c r="CG204" s="166"/>
      <c r="CH204" s="166"/>
      <c r="CI204" s="166"/>
      <c r="CJ204" s="166"/>
      <c r="CK204" s="166"/>
      <c r="CL204" s="166"/>
      <c r="CM204" s="166"/>
      <c r="CN204" s="166"/>
      <c r="CO204" s="166"/>
      <c r="CP204" s="166"/>
      <c r="CQ204" s="166"/>
      <c r="CR204" s="166"/>
      <c r="CS204" s="166"/>
      <c r="CT204" s="166"/>
      <c r="CU204" s="166"/>
      <c r="CV204" s="166"/>
      <c r="CW204" s="166"/>
      <c r="CX204" s="166"/>
    </row>
    <row r="205" spans="1:102" s="160" customFormat="1" ht="14.45" customHeight="1" collapsed="1" x14ac:dyDescent="0.25">
      <c r="A205" s="153"/>
      <c r="B205" s="153"/>
      <c r="C205" s="153"/>
      <c r="D205" s="54"/>
      <c r="E205" s="153"/>
      <c r="F205" s="153"/>
      <c r="G205" s="153"/>
      <c r="H205" s="153"/>
      <c r="I205" s="153"/>
      <c r="J205" s="153"/>
      <c r="K205" s="153"/>
      <c r="L205" s="153"/>
      <c r="M205" s="153"/>
      <c r="N205" s="153"/>
      <c r="O205" s="153"/>
      <c r="P205" s="153"/>
      <c r="Q205" s="153"/>
      <c r="R205" s="26"/>
      <c r="S205" s="158"/>
      <c r="T205" s="153"/>
      <c r="U205" s="153"/>
      <c r="V205" s="153"/>
      <c r="W205" s="159"/>
      <c r="X205" s="159"/>
      <c r="Y205" s="159"/>
      <c r="Z205" s="159"/>
      <c r="AA205" s="159"/>
      <c r="AC205" s="18"/>
      <c r="AF205" s="21"/>
    </row>
    <row r="206" spans="1:102" s="160" customFormat="1" ht="14.45" customHeight="1" x14ac:dyDescent="0.25">
      <c r="A206" s="167" t="s">
        <v>42</v>
      </c>
      <c r="B206" s="153"/>
      <c r="C206" s="153"/>
      <c r="D206" s="54"/>
      <c r="E206" s="153"/>
      <c r="F206" s="153"/>
      <c r="G206" s="153"/>
      <c r="H206" s="153"/>
      <c r="I206" s="153"/>
      <c r="J206" s="153"/>
      <c r="K206" s="153"/>
      <c r="L206" s="153"/>
      <c r="M206" s="153"/>
      <c r="N206" s="153"/>
      <c r="O206" s="153"/>
      <c r="P206" s="153"/>
      <c r="Q206" s="153"/>
      <c r="R206" s="26"/>
      <c r="S206" s="158"/>
      <c r="T206" s="153"/>
      <c r="U206" s="153"/>
      <c r="V206" s="153"/>
      <c r="W206" s="159"/>
      <c r="X206" s="159"/>
      <c r="Y206" s="159"/>
      <c r="Z206" s="159"/>
      <c r="AA206" s="159"/>
      <c r="AC206" s="18"/>
      <c r="AF206" s="21"/>
    </row>
    <row r="207" spans="1:102" s="18" customFormat="1" ht="14.45" customHeight="1" x14ac:dyDescent="0.2">
      <c r="A207" s="13" t="s">
        <v>639</v>
      </c>
      <c r="B207" s="18" t="s">
        <v>640</v>
      </c>
      <c r="C207" s="18" t="s">
        <v>641</v>
      </c>
      <c r="D207" s="50" t="s">
        <v>142</v>
      </c>
      <c r="F207" s="18">
        <v>76901</v>
      </c>
      <c r="G207" s="18" t="s">
        <v>143</v>
      </c>
      <c r="H207" s="18">
        <v>12</v>
      </c>
      <c r="I207" s="18" t="s">
        <v>51</v>
      </c>
      <c r="M207" s="18" t="s">
        <v>75</v>
      </c>
      <c r="N207" s="18">
        <v>27</v>
      </c>
      <c r="O207" s="18">
        <v>9</v>
      </c>
      <c r="P207" s="18">
        <v>36</v>
      </c>
      <c r="Q207" s="18" t="s">
        <v>48</v>
      </c>
      <c r="R207" s="27">
        <v>612000</v>
      </c>
      <c r="T207" s="18" t="s">
        <v>89</v>
      </c>
      <c r="U207" s="18">
        <v>48451001101</v>
      </c>
      <c r="V207" s="18">
        <v>132</v>
      </c>
      <c r="W207" s="18">
        <v>17</v>
      </c>
      <c r="X207" s="18">
        <v>4</v>
      </c>
      <c r="Y207" s="18">
        <v>0</v>
      </c>
      <c r="Z207" s="18">
        <v>8</v>
      </c>
      <c r="AA207" s="18">
        <v>4</v>
      </c>
      <c r="AB207" s="18">
        <v>0</v>
      </c>
      <c r="AC207" s="18">
        <v>165</v>
      </c>
      <c r="AD207" s="18" t="s">
        <v>664</v>
      </c>
      <c r="AE207" s="18" t="s">
        <v>664</v>
      </c>
    </row>
    <row r="208" spans="1:102" s="18" customFormat="1" ht="14.45" customHeight="1" x14ac:dyDescent="0.2">
      <c r="A208" s="16" t="s">
        <v>642</v>
      </c>
      <c r="B208" s="18" t="s">
        <v>643</v>
      </c>
      <c r="C208" s="18" t="s">
        <v>644</v>
      </c>
      <c r="D208" s="50" t="s">
        <v>142</v>
      </c>
      <c r="F208" s="18">
        <v>76904</v>
      </c>
      <c r="G208" s="18" t="s">
        <v>143</v>
      </c>
      <c r="H208" s="18">
        <v>12</v>
      </c>
      <c r="I208" s="18" t="s">
        <v>51</v>
      </c>
      <c r="M208" s="18" t="s">
        <v>75</v>
      </c>
      <c r="N208" s="18">
        <v>58</v>
      </c>
      <c r="O208" s="18">
        <v>14</v>
      </c>
      <c r="P208" s="18">
        <v>72</v>
      </c>
      <c r="Q208" s="18" t="s">
        <v>48</v>
      </c>
      <c r="R208" s="27">
        <v>1328167</v>
      </c>
      <c r="T208" s="18" t="s">
        <v>89</v>
      </c>
      <c r="U208" s="18">
        <v>48451001707</v>
      </c>
      <c r="V208" s="18">
        <v>123</v>
      </c>
      <c r="W208" s="18">
        <v>0</v>
      </c>
      <c r="X208" s="18">
        <v>4</v>
      </c>
      <c r="Y208" s="18">
        <v>0</v>
      </c>
      <c r="Z208" s="18">
        <v>8</v>
      </c>
      <c r="AA208" s="18">
        <v>4</v>
      </c>
      <c r="AB208" s="18">
        <v>0</v>
      </c>
      <c r="AC208" s="18">
        <v>139</v>
      </c>
      <c r="AD208" s="18" t="s">
        <v>664</v>
      </c>
      <c r="AF208" s="223"/>
    </row>
    <row r="209" spans="1:102" s="165" customFormat="1" ht="14.45" customHeight="1" x14ac:dyDescent="0.25">
      <c r="A209" s="5" t="s">
        <v>147</v>
      </c>
      <c r="B209" s="195"/>
      <c r="C209" s="59">
        <v>903082</v>
      </c>
      <c r="D209" s="161"/>
      <c r="E209" s="161"/>
      <c r="F209" s="161"/>
      <c r="G209" s="161"/>
      <c r="H209" s="161"/>
      <c r="I209" s="162"/>
      <c r="J209" s="161"/>
      <c r="K209" s="54"/>
      <c r="L209" s="161"/>
      <c r="M209" s="161"/>
      <c r="N209" s="161"/>
      <c r="O209" s="161"/>
      <c r="P209" s="161"/>
      <c r="Q209" s="5" t="s">
        <v>768</v>
      </c>
      <c r="R209" s="60">
        <f>SUM(R207:R208)</f>
        <v>1940167</v>
      </c>
      <c r="S209" s="163"/>
      <c r="T209" s="161"/>
      <c r="U209" s="161"/>
      <c r="V209" s="161"/>
      <c r="W209" s="164"/>
      <c r="X209" s="164"/>
      <c r="Y209" s="164"/>
      <c r="Z209" s="164"/>
      <c r="AA209" s="164"/>
      <c r="AC209" s="50"/>
      <c r="AE209" s="166"/>
      <c r="AF209" s="69"/>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6"/>
      <c r="BV209" s="166"/>
      <c r="BW209" s="166"/>
      <c r="BX209" s="16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row>
    <row r="210" spans="1:102" s="160" customFormat="1" ht="14.45" customHeight="1" collapsed="1" x14ac:dyDescent="0.25">
      <c r="A210" s="153"/>
      <c r="B210" s="153"/>
      <c r="C210" s="153"/>
      <c r="D210" s="54"/>
      <c r="E210" s="153"/>
      <c r="F210" s="153"/>
      <c r="G210" s="153"/>
      <c r="H210" s="153"/>
      <c r="I210" s="153"/>
      <c r="J210" s="153"/>
      <c r="K210" s="153"/>
      <c r="L210" s="153"/>
      <c r="M210" s="153"/>
      <c r="N210" s="153"/>
      <c r="O210" s="153"/>
      <c r="P210" s="153"/>
      <c r="Q210" s="153"/>
      <c r="R210" s="26"/>
      <c r="S210" s="158"/>
      <c r="T210" s="153"/>
      <c r="U210" s="153"/>
      <c r="V210" s="153"/>
      <c r="W210" s="159"/>
      <c r="X210" s="159"/>
      <c r="Y210" s="159"/>
      <c r="Z210" s="159"/>
      <c r="AA210" s="159"/>
      <c r="AC210" s="18"/>
      <c r="AF210" s="21"/>
    </row>
    <row r="211" spans="1:102" s="160" customFormat="1" ht="14.45" customHeight="1" x14ac:dyDescent="0.25">
      <c r="A211" s="167" t="s">
        <v>43</v>
      </c>
      <c r="B211" s="153"/>
      <c r="C211" s="153"/>
      <c r="D211" s="54"/>
      <c r="E211" s="153"/>
      <c r="F211" s="153"/>
      <c r="G211" s="153"/>
      <c r="H211" s="153"/>
      <c r="I211" s="153"/>
      <c r="J211" s="153"/>
      <c r="K211" s="153"/>
      <c r="L211" s="153"/>
      <c r="M211" s="153"/>
      <c r="N211" s="153"/>
      <c r="O211" s="153"/>
      <c r="P211" s="153"/>
      <c r="Q211" s="153"/>
      <c r="R211" s="26"/>
      <c r="S211" s="158"/>
      <c r="T211" s="153"/>
      <c r="U211" s="153"/>
      <c r="V211" s="153"/>
      <c r="W211" s="159"/>
      <c r="X211" s="159"/>
      <c r="Y211" s="159"/>
      <c r="Z211" s="159"/>
      <c r="AA211" s="159"/>
      <c r="AC211" s="18"/>
      <c r="AF211" s="21"/>
    </row>
    <row r="212" spans="1:102" s="18" customFormat="1" ht="14.45" customHeight="1" x14ac:dyDescent="0.2">
      <c r="A212" s="13" t="s">
        <v>645</v>
      </c>
      <c r="B212" s="18" t="s">
        <v>646</v>
      </c>
      <c r="C212" s="18" t="s">
        <v>647</v>
      </c>
      <c r="D212" s="50" t="s">
        <v>648</v>
      </c>
      <c r="F212" s="18">
        <v>79821</v>
      </c>
      <c r="G212" s="18" t="s">
        <v>57</v>
      </c>
      <c r="H212" s="18">
        <v>13</v>
      </c>
      <c r="I212" s="18" t="s">
        <v>45</v>
      </c>
      <c r="M212" s="18" t="s">
        <v>75</v>
      </c>
      <c r="N212" s="18">
        <v>48</v>
      </c>
      <c r="O212" s="18">
        <v>0</v>
      </c>
      <c r="P212" s="18">
        <v>48</v>
      </c>
      <c r="Q212" s="18" t="s">
        <v>48</v>
      </c>
      <c r="R212" s="27">
        <v>900000</v>
      </c>
      <c r="T212" s="18" t="s">
        <v>144</v>
      </c>
      <c r="U212" s="18">
        <v>48141010221</v>
      </c>
      <c r="V212" s="18">
        <v>116</v>
      </c>
      <c r="W212" s="18">
        <v>17</v>
      </c>
      <c r="X212" s="18">
        <v>0</v>
      </c>
      <c r="Y212" s="18">
        <v>8</v>
      </c>
      <c r="Z212" s="18">
        <v>0</v>
      </c>
      <c r="AA212" s="18">
        <v>4</v>
      </c>
      <c r="AB212" s="18">
        <v>0</v>
      </c>
      <c r="AC212" s="18">
        <v>145</v>
      </c>
      <c r="AD212" s="18" t="s">
        <v>664</v>
      </c>
      <c r="AE212" s="18" t="s">
        <v>675</v>
      </c>
    </row>
    <row r="213" spans="1:102" s="165" customFormat="1" ht="14.45" customHeight="1" x14ac:dyDescent="0.25">
      <c r="A213" s="5" t="s">
        <v>147</v>
      </c>
      <c r="B213" s="195"/>
      <c r="C213" s="59">
        <v>600000</v>
      </c>
      <c r="D213" s="161"/>
      <c r="E213" s="161"/>
      <c r="F213" s="161"/>
      <c r="G213" s="161"/>
      <c r="H213" s="161"/>
      <c r="I213" s="162"/>
      <c r="J213" s="161"/>
      <c r="K213" s="54"/>
      <c r="L213" s="161"/>
      <c r="M213" s="161"/>
      <c r="N213" s="161"/>
      <c r="O213" s="161"/>
      <c r="P213" s="161"/>
      <c r="Q213" s="5" t="s">
        <v>768</v>
      </c>
      <c r="R213" s="60">
        <f>SUM(R212:R212)</f>
        <v>900000</v>
      </c>
      <c r="S213" s="163"/>
      <c r="T213" s="161"/>
      <c r="U213" s="161"/>
      <c r="V213" s="161"/>
      <c r="W213" s="164"/>
      <c r="X213" s="164"/>
      <c r="Y213" s="164"/>
      <c r="Z213" s="164"/>
      <c r="AA213" s="164"/>
      <c r="AC213" s="50"/>
      <c r="AE213" s="166"/>
      <c r="AF213" s="69"/>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66"/>
      <c r="BX213" s="166"/>
      <c r="BY213" s="166"/>
      <c r="BZ213" s="166"/>
      <c r="CA213" s="166"/>
      <c r="CB213" s="166"/>
      <c r="CC213" s="166"/>
      <c r="CD213" s="166"/>
      <c r="CE213" s="166"/>
      <c r="CF213" s="166"/>
      <c r="CG213" s="166"/>
      <c r="CH213" s="166"/>
      <c r="CI213" s="166"/>
      <c r="CJ213" s="166"/>
      <c r="CK213" s="166"/>
      <c r="CL213" s="166"/>
      <c r="CM213" s="166"/>
      <c r="CN213" s="166"/>
      <c r="CO213" s="166"/>
      <c r="CP213" s="166"/>
      <c r="CQ213" s="166"/>
      <c r="CR213" s="166"/>
      <c r="CS213" s="166"/>
      <c r="CT213" s="166"/>
      <c r="CU213" s="166"/>
      <c r="CV213" s="166"/>
      <c r="CW213" s="166"/>
      <c r="CX213" s="166"/>
    </row>
    <row r="214" spans="1:102" s="160" customFormat="1" ht="14.45" customHeight="1" collapsed="1" x14ac:dyDescent="0.25">
      <c r="A214" s="153"/>
      <c r="B214" s="153"/>
      <c r="C214" s="153"/>
      <c r="D214" s="54"/>
      <c r="E214" s="153"/>
      <c r="F214" s="153"/>
      <c r="G214" s="153"/>
      <c r="H214" s="153"/>
      <c r="I214" s="153"/>
      <c r="J214" s="153"/>
      <c r="K214" s="153"/>
      <c r="L214" s="153"/>
      <c r="M214" s="153"/>
      <c r="N214" s="153"/>
      <c r="O214" s="153"/>
      <c r="P214" s="153"/>
      <c r="Q214" s="153"/>
      <c r="R214" s="26"/>
      <c r="S214" s="158"/>
      <c r="T214" s="153"/>
      <c r="U214" s="153"/>
      <c r="V214" s="153"/>
      <c r="W214" s="159"/>
      <c r="X214" s="159"/>
      <c r="Y214" s="159"/>
      <c r="Z214" s="159"/>
      <c r="AA214" s="159"/>
      <c r="AC214" s="18"/>
      <c r="AF214" s="21"/>
    </row>
    <row r="215" spans="1:102" s="160" customFormat="1" ht="14.45" customHeight="1" x14ac:dyDescent="0.25">
      <c r="A215" s="167" t="s">
        <v>44</v>
      </c>
      <c r="B215" s="153"/>
      <c r="C215" s="153"/>
      <c r="D215" s="54"/>
      <c r="E215" s="153"/>
      <c r="F215" s="153"/>
      <c r="G215" s="153"/>
      <c r="H215" s="153"/>
      <c r="I215" s="153"/>
      <c r="J215" s="153"/>
      <c r="K215" s="153"/>
      <c r="L215" s="153"/>
      <c r="M215" s="153"/>
      <c r="N215" s="153"/>
      <c r="O215" s="153"/>
      <c r="P215" s="153"/>
      <c r="Q215" s="153"/>
      <c r="R215" s="26"/>
      <c r="S215" s="158"/>
      <c r="T215" s="153"/>
      <c r="U215" s="153"/>
      <c r="V215" s="153"/>
      <c r="W215" s="159"/>
      <c r="X215" s="159"/>
      <c r="Y215" s="159"/>
      <c r="Z215" s="159"/>
      <c r="AA215" s="159"/>
      <c r="AC215" s="18"/>
      <c r="AF215" s="21"/>
    </row>
    <row r="216" spans="1:102" s="18" customFormat="1" ht="14.45" customHeight="1" x14ac:dyDescent="0.2">
      <c r="A216" s="13" t="s">
        <v>649</v>
      </c>
      <c r="B216" s="18" t="s">
        <v>650</v>
      </c>
      <c r="C216" s="18" t="s">
        <v>651</v>
      </c>
      <c r="D216" s="50" t="s">
        <v>57</v>
      </c>
      <c r="F216" s="18">
        <v>79904</v>
      </c>
      <c r="G216" s="18" t="s">
        <v>57</v>
      </c>
      <c r="H216" s="18">
        <v>13</v>
      </c>
      <c r="I216" s="18" t="s">
        <v>51</v>
      </c>
      <c r="L216" s="18" t="s">
        <v>161</v>
      </c>
      <c r="M216" s="18" t="s">
        <v>76</v>
      </c>
      <c r="N216" s="18">
        <v>146</v>
      </c>
      <c r="O216" s="18">
        <v>0</v>
      </c>
      <c r="P216" s="18">
        <v>146</v>
      </c>
      <c r="Q216" s="18" t="s">
        <v>48</v>
      </c>
      <c r="R216" s="27">
        <v>1230369</v>
      </c>
      <c r="T216" s="18" t="s">
        <v>105</v>
      </c>
      <c r="U216" s="18">
        <v>48141000404</v>
      </c>
      <c r="V216" s="18">
        <v>124</v>
      </c>
      <c r="W216" s="18">
        <v>17</v>
      </c>
      <c r="X216" s="18">
        <v>4</v>
      </c>
      <c r="Y216" s="18">
        <v>8</v>
      </c>
      <c r="Z216" s="18">
        <v>0</v>
      </c>
      <c r="AA216" s="18">
        <v>4</v>
      </c>
      <c r="AB216" s="18">
        <v>0</v>
      </c>
      <c r="AC216" s="18">
        <v>157</v>
      </c>
      <c r="AD216" s="18" t="s">
        <v>664</v>
      </c>
      <c r="AE216" s="18" t="s">
        <v>664</v>
      </c>
    </row>
    <row r="217" spans="1:102" s="18" customFormat="1" ht="14.45" customHeight="1" x14ac:dyDescent="0.2">
      <c r="A217" s="13" t="s">
        <v>652</v>
      </c>
      <c r="B217" s="18" t="s">
        <v>653</v>
      </c>
      <c r="C217" s="18" t="s">
        <v>654</v>
      </c>
      <c r="D217" s="50" t="s">
        <v>57</v>
      </c>
      <c r="F217" s="18">
        <v>79938</v>
      </c>
      <c r="G217" s="18" t="s">
        <v>57</v>
      </c>
      <c r="H217" s="18">
        <v>13</v>
      </c>
      <c r="I217" s="18" t="s">
        <v>51</v>
      </c>
      <c r="M217" s="18" t="s">
        <v>75</v>
      </c>
      <c r="N217" s="18">
        <v>80</v>
      </c>
      <c r="O217" s="18">
        <v>0</v>
      </c>
      <c r="P217" s="18">
        <v>80</v>
      </c>
      <c r="Q217" s="18" t="s">
        <v>48</v>
      </c>
      <c r="R217" s="27">
        <v>1291260</v>
      </c>
      <c r="T217" s="18" t="s">
        <v>104</v>
      </c>
      <c r="U217" s="18">
        <v>48141010339</v>
      </c>
      <c r="V217" s="18">
        <v>119</v>
      </c>
      <c r="W217" s="18">
        <v>17</v>
      </c>
      <c r="X217" s="18">
        <v>4</v>
      </c>
      <c r="Y217" s="18">
        <v>8</v>
      </c>
      <c r="Z217" s="18">
        <v>0</v>
      </c>
      <c r="AA217" s="18">
        <v>4</v>
      </c>
      <c r="AB217" s="18">
        <v>0</v>
      </c>
      <c r="AC217" s="18">
        <v>152</v>
      </c>
      <c r="AD217" s="18" t="s">
        <v>664</v>
      </c>
      <c r="AF217" s="223"/>
    </row>
    <row r="218" spans="1:102" s="175" customFormat="1" ht="14.45" customHeight="1" x14ac:dyDescent="0.2">
      <c r="A218" s="13" t="s">
        <v>655</v>
      </c>
      <c r="B218" s="18" t="s">
        <v>656</v>
      </c>
      <c r="C218" s="18" t="s">
        <v>657</v>
      </c>
      <c r="D218" s="50" t="s">
        <v>57</v>
      </c>
      <c r="E218" s="18"/>
      <c r="F218" s="18">
        <v>79938</v>
      </c>
      <c r="G218" s="18" t="s">
        <v>57</v>
      </c>
      <c r="H218" s="18">
        <v>13</v>
      </c>
      <c r="I218" s="18" t="s">
        <v>51</v>
      </c>
      <c r="J218" s="18"/>
      <c r="K218" s="18"/>
      <c r="L218" s="18"/>
      <c r="M218" s="18" t="s">
        <v>75</v>
      </c>
      <c r="N218" s="18">
        <v>80</v>
      </c>
      <c r="O218" s="18">
        <v>0</v>
      </c>
      <c r="P218" s="210">
        <v>80</v>
      </c>
      <c r="Q218" s="210" t="s">
        <v>48</v>
      </c>
      <c r="R218" s="236">
        <v>1426000</v>
      </c>
      <c r="S218" s="210"/>
      <c r="T218" s="18" t="s">
        <v>104</v>
      </c>
      <c r="U218" s="18">
        <v>48141010341</v>
      </c>
      <c r="V218" s="18">
        <v>126</v>
      </c>
      <c r="W218" s="175">
        <v>0</v>
      </c>
      <c r="X218" s="175">
        <v>4</v>
      </c>
      <c r="Y218" s="175">
        <v>8</v>
      </c>
      <c r="Z218" s="175">
        <v>0</v>
      </c>
      <c r="AA218" s="175">
        <v>4</v>
      </c>
      <c r="AB218" s="175">
        <v>0</v>
      </c>
      <c r="AC218" s="18">
        <v>142</v>
      </c>
      <c r="AD218" s="175" t="s">
        <v>671</v>
      </c>
      <c r="AE218" s="175" t="s">
        <v>671</v>
      </c>
      <c r="AF218" s="18"/>
    </row>
    <row r="219" spans="1:102" s="175" customFormat="1" ht="14.45" customHeight="1" x14ac:dyDescent="0.2">
      <c r="A219" s="13" t="s">
        <v>658</v>
      </c>
      <c r="B219" s="18" t="s">
        <v>659</v>
      </c>
      <c r="C219" s="18" t="s">
        <v>660</v>
      </c>
      <c r="D219" s="50" t="s">
        <v>661</v>
      </c>
      <c r="E219" s="18"/>
      <c r="F219" s="18">
        <v>79927</v>
      </c>
      <c r="G219" s="18" t="s">
        <v>57</v>
      </c>
      <c r="H219" s="18">
        <v>13</v>
      </c>
      <c r="I219" s="18" t="s">
        <v>51</v>
      </c>
      <c r="J219" s="18"/>
      <c r="K219" s="18"/>
      <c r="L219" s="18"/>
      <c r="M219" s="18" t="s">
        <v>75</v>
      </c>
      <c r="N219" s="18">
        <v>48</v>
      </c>
      <c r="O219" s="18">
        <v>0</v>
      </c>
      <c r="P219" s="237">
        <v>48</v>
      </c>
      <c r="Q219" s="237" t="s">
        <v>48</v>
      </c>
      <c r="R219" s="238">
        <v>850000</v>
      </c>
      <c r="S219" s="237"/>
      <c r="T219" s="18" t="s">
        <v>144</v>
      </c>
      <c r="U219" s="18">
        <v>48141004002</v>
      </c>
      <c r="V219" s="18">
        <v>115</v>
      </c>
      <c r="W219" s="175">
        <v>0</v>
      </c>
      <c r="X219" s="175">
        <v>0</v>
      </c>
      <c r="Y219" s="175">
        <v>0</v>
      </c>
      <c r="Z219" s="175">
        <v>0</v>
      </c>
      <c r="AA219" s="175">
        <v>4</v>
      </c>
      <c r="AB219" s="175">
        <v>0</v>
      </c>
      <c r="AC219" s="18">
        <v>119</v>
      </c>
      <c r="AD219" s="175" t="s">
        <v>671</v>
      </c>
      <c r="AE219" s="175" t="s">
        <v>671</v>
      </c>
      <c r="AF219" s="18"/>
    </row>
    <row r="220" spans="1:102" s="165" customFormat="1" ht="14.45" customHeight="1" x14ac:dyDescent="0.25">
      <c r="A220" s="200" t="s">
        <v>147</v>
      </c>
      <c r="B220" s="201"/>
      <c r="C220" s="202">
        <v>2497591</v>
      </c>
      <c r="D220" s="164"/>
      <c r="E220" s="164"/>
      <c r="F220" s="164"/>
      <c r="G220" s="164"/>
      <c r="H220" s="164"/>
      <c r="I220" s="194"/>
      <c r="J220" s="164"/>
      <c r="K220" s="164"/>
      <c r="L220" s="164"/>
      <c r="M220" s="164"/>
      <c r="N220" s="164"/>
      <c r="O220" s="164"/>
      <c r="P220" s="239"/>
      <c r="Q220" s="240" t="s">
        <v>768</v>
      </c>
      <c r="R220" s="241">
        <f>SUM(R216:R219)</f>
        <v>4797629</v>
      </c>
      <c r="S220" s="242"/>
      <c r="T220" s="164"/>
      <c r="U220" s="164"/>
      <c r="V220" s="164"/>
      <c r="W220" s="164"/>
      <c r="X220" s="164"/>
      <c r="Y220" s="164"/>
      <c r="Z220" s="164"/>
      <c r="AA220" s="164"/>
      <c r="AC220" s="166"/>
      <c r="AE220" s="166"/>
      <c r="AF220" s="69"/>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row>
    <row r="221" spans="1:102" s="160" customFormat="1" ht="14.45" customHeight="1" thickBot="1" x14ac:dyDescent="0.3">
      <c r="A221" s="159"/>
      <c r="B221" s="159"/>
      <c r="C221" s="159"/>
      <c r="D221" s="177"/>
      <c r="E221" s="159"/>
      <c r="F221" s="159"/>
      <c r="G221" s="159"/>
      <c r="H221" s="159"/>
      <c r="I221" s="159"/>
      <c r="J221" s="159"/>
      <c r="K221" s="159"/>
      <c r="L221" s="159"/>
      <c r="M221" s="159"/>
      <c r="N221" s="159"/>
      <c r="O221" s="159"/>
      <c r="P221" s="159"/>
      <c r="Q221" s="159"/>
      <c r="R221" s="30"/>
      <c r="S221" s="158"/>
      <c r="T221" s="159"/>
      <c r="U221" s="159"/>
      <c r="V221" s="159"/>
      <c r="W221" s="159"/>
      <c r="X221" s="159"/>
      <c r="Y221" s="159"/>
      <c r="Z221" s="159"/>
      <c r="AA221" s="159"/>
      <c r="AF221" s="21"/>
    </row>
    <row r="222" spans="1:102" s="142" customFormat="1" ht="25.5" customHeight="1" thickBot="1" x14ac:dyDescent="0.3">
      <c r="A222" s="143" t="s">
        <v>674</v>
      </c>
      <c r="B222" s="140"/>
      <c r="C222" s="139">
        <v>84777689</v>
      </c>
      <c r="D222" s="140" t="s">
        <v>770</v>
      </c>
      <c r="E222" s="243"/>
      <c r="F222" s="140"/>
      <c r="G222" s="140"/>
      <c r="H222" s="140"/>
      <c r="I222" s="140"/>
      <c r="J222" s="140"/>
      <c r="K222" s="254" t="s">
        <v>148</v>
      </c>
      <c r="L222" s="254"/>
      <c r="M222" s="254"/>
      <c r="N222" s="254"/>
      <c r="O222" s="254"/>
      <c r="P222" s="254"/>
      <c r="Q222" s="254"/>
      <c r="R222" s="141">
        <f>R220+R213+R209+R204+R201+R189+R183+R178+R173+R161+R157+R150+R147+R138+R133+R112+R107+R102+R96+R55+R51+R46+R41+R37+R81+R89+R31</f>
        <v>146560479.62006402</v>
      </c>
      <c r="S222" s="144"/>
      <c r="T222" s="145"/>
      <c r="U222" s="146"/>
      <c r="V222" s="147"/>
      <c r="W222" s="147"/>
      <c r="X222" s="147"/>
      <c r="Y222" s="147"/>
      <c r="Z222" s="147"/>
      <c r="AA222" s="147"/>
    </row>
  </sheetData>
  <sheetProtection formatCells="0" formatColumns="0" formatRows="0" insertColumns="0" insertRows="0" insertHyperlinks="0" deleteColumns="0" deleteRows="0" sort="0" autoFilter="0" pivotTables="0"/>
  <sortState ref="A8:DI35">
    <sortCondition descending="1" ref="AC8:AC35"/>
  </sortState>
  <mergeCells count="8">
    <mergeCell ref="AA2:AF4"/>
    <mergeCell ref="C1:R1"/>
    <mergeCell ref="K222:Q222"/>
    <mergeCell ref="J2:P4"/>
    <mergeCell ref="A2:I4"/>
    <mergeCell ref="R2:Y4"/>
    <mergeCell ref="N31:Q31"/>
    <mergeCell ref="D6:E6"/>
  </mergeCells>
  <printOptions headings="1"/>
  <pageMargins left="0.5" right="0" top="0.25" bottom="0" header="0" footer="0"/>
  <pageSetup paperSize="5" scale="72" fitToHeight="0" orientation="landscape" r:id="rId1"/>
  <rowBreaks count="3" manualBreakCount="3">
    <brk id="33" max="32" man="1"/>
    <brk id="134" max="31" man="1"/>
    <brk id="184" max="32" man="1"/>
  </rowBreaks>
  <ignoredErrors>
    <ignoredError sqref="A36:AC36 A40:AC40 A54:AC54 A88:AC88 A74:AC74 A80:Q80 A95:AC95 A92:AC92 A93:AC93 A131:Q131 AG131:XFD131 A119:AC119 A126:AC126 S131:V131 S80:V80 A68:AC70 A71:AC71 A72:AC73 A118:AC118 AG118:XFD118 A146:AC146 A156:AC156 A170:AC170 A128:AC128 A196:AC196 A207 A19:AB19 A32:B32 A31:B31 D31:M31 A29:Q29 AG29:XFD29 A8:AB8 AF8:XFD8 A9:AB9 AF9:XFD9 A10:AB10 AF10:XFD10 A11:AB11 AF11:XFD11 A12:AB12 AF12:XFD12 A13:AB13 AF13:XFD13 A14:AB14 AF14:XFD14 A15:AB15 AF15:XFD15 A17:AB17 AF17:XFD17 A18:AB18 AG18:XFD18 A20:H20 AF20:XFD20 A21:AB21 AF21:XFD21 A22:AB22 AF22:XFD22 A24:AB24 AG24:XFD24 AF19:XFD19 A27:AB27 A25:AB25 AE25:XFD25 A35:AC35 AF35:XFD35 AF40:XFD40 A45:U45 AG45:XFD45 AF54:XFD54 AG93:XFD93 A94:AC94 AF94:XFD94 A84:AC84 AF84:XFD84 A85:AC85 AG85:XFD85 AE36:XFD36 AG92:XFD92 AF119:XFD119 A120:AC120 AF120:XFD120 A121:AC121 AG121:XFD121 A122:AC122 AG122:XFD122 A123:AC123 AG123:XFD123 A124:AC124 AG124:XFD124 A141:AC141 AF141:XFD141 A142:AC142 A144:AC144 AG142:XFD142 AG144:XFD144 A153:AC153 AF153:XFD153 A154:AC154 AG154:XFD154 AE156 A164:AC164 AG164:XFD164 A165:AC165 AG165:XFD165 A166:AC166 AG166:XFD166 A167:AC167 AG167:XFD167 A168:AC168 AF168:XFD168 A172:AC172 AG172:XFD172 A192:AC192 AG192:XFD192 A193:AC193 AF193:XFD193 A194:AC194 AF194:XFD194 A199:AC199 A197:AC197 AG197:XFD197 AF126:XFD126 A169:AC169 AG169:XFD169 AG32:XFD32 AG128:XFD128 AE128 A195:AC195 AF195:XFD195 AF196:XFD196 AG199:XFD199 A171:AC171 AF171:XFD171 AE170:XFD170 A145:AC145 AF145:XFD145 AF146:XFD146 A155 AF95:XFD95 A86:AC86 AG86:XFD86 A87:AC87 AG87:XFD87 AG88:XFD88 AG80:XFD80 A26:AB26 AF26:XFD26 AG27:XFD27 A143 A160 A176:A177 S29:V29 A182 D32:AE32 J20:AB20 AG31:XFD31 W45:AB45 AG156:XFD156 S31:AE31 O31:Q31" numberStoredAsText="1"/>
    <ignoredError sqref="AC8 AC13 AC12 AC11 AC10 AC9 AC26 AC25 AC27 AC24 AC22 AC21 AC20 AC18 AC17 AC15 AC14 AC19" numberStoredAsText="1" formulaRange="1"/>
    <ignoredError sqref="AC2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0"/>
  <sheetViews>
    <sheetView workbookViewId="0">
      <pane ySplit="1" topLeftCell="A2" activePane="bottomLeft" state="frozen"/>
      <selection pane="bottomLeft" activeCell="G38" sqref="G38"/>
    </sheetView>
  </sheetViews>
  <sheetFormatPr defaultColWidth="8.85546875" defaultRowHeight="12.75" x14ac:dyDescent="0.2"/>
  <cols>
    <col min="1" max="1" width="9.28515625" style="113" customWidth="1"/>
    <col min="2" max="2" width="17.85546875" style="113" customWidth="1"/>
    <col min="3" max="3" width="12.7109375" style="113" customWidth="1"/>
    <col min="4" max="4" width="5" style="113" customWidth="1"/>
    <col min="5" max="5" width="8.28515625" style="113" customWidth="1"/>
    <col min="6" max="6" width="3.28515625" style="88" customWidth="1"/>
    <col min="7" max="7" width="10.5703125" style="131" customWidth="1"/>
    <col min="8" max="8" width="5.85546875" style="113" customWidth="1"/>
    <col min="9" max="9" width="9.5703125" style="113" customWidth="1"/>
    <col min="10" max="11" width="8.85546875" style="113"/>
    <col min="12" max="12" width="11" style="113" customWidth="1"/>
    <col min="13" max="13" width="8.85546875" style="132"/>
    <col min="14" max="16384" width="8.85546875" style="133"/>
  </cols>
  <sheetData>
    <row r="1" spans="1:79" s="86" customFormat="1" ht="109.15" customHeight="1" x14ac:dyDescent="0.2">
      <c r="A1" s="80" t="s">
        <v>0</v>
      </c>
      <c r="B1" s="80" t="s">
        <v>679</v>
      </c>
      <c r="C1" s="81" t="s">
        <v>16</v>
      </c>
      <c r="D1" s="82" t="s">
        <v>146</v>
      </c>
      <c r="E1" s="82" t="s">
        <v>680</v>
      </c>
      <c r="F1" s="82" t="s">
        <v>4</v>
      </c>
      <c r="G1" s="83" t="s">
        <v>681</v>
      </c>
      <c r="H1" s="82" t="s">
        <v>682</v>
      </c>
      <c r="I1" s="82" t="s">
        <v>683</v>
      </c>
      <c r="J1" s="279" t="s">
        <v>684</v>
      </c>
      <c r="K1" s="279"/>
      <c r="L1" s="279"/>
      <c r="M1" s="84"/>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row>
    <row r="2" spans="1:79" s="85" customFormat="1" x14ac:dyDescent="0.2">
      <c r="A2" s="87"/>
      <c r="B2" s="87"/>
      <c r="C2" s="88"/>
      <c r="D2" s="88"/>
      <c r="E2" s="88"/>
      <c r="F2" s="88"/>
      <c r="G2" s="89"/>
      <c r="H2" s="88"/>
      <c r="I2" s="88"/>
      <c r="J2" s="88"/>
      <c r="K2" s="88"/>
      <c r="L2" s="88"/>
      <c r="M2" s="90"/>
    </row>
    <row r="3" spans="1:79" s="85" customFormat="1" x14ac:dyDescent="0.2">
      <c r="A3" s="91" t="s">
        <v>685</v>
      </c>
      <c r="B3" s="91"/>
      <c r="C3" s="88"/>
      <c r="D3" s="88"/>
      <c r="E3" s="88"/>
      <c r="F3" s="88"/>
      <c r="G3" s="89"/>
      <c r="H3" s="88"/>
      <c r="I3" s="88"/>
      <c r="J3" s="88"/>
      <c r="K3" s="88"/>
      <c r="L3" s="88"/>
      <c r="M3" s="90"/>
    </row>
    <row r="4" spans="1:79" s="85" customFormat="1" x14ac:dyDescent="0.2">
      <c r="A4" s="88">
        <v>21038</v>
      </c>
      <c r="B4" s="88" t="s">
        <v>686</v>
      </c>
      <c r="C4" s="92">
        <v>48201510900</v>
      </c>
      <c r="D4" s="88">
        <v>163</v>
      </c>
      <c r="E4" s="88" t="s">
        <v>48</v>
      </c>
      <c r="F4" s="88"/>
      <c r="G4" s="89">
        <v>3.5000000000000003E-2</v>
      </c>
      <c r="H4" s="88">
        <v>1994</v>
      </c>
      <c r="I4" s="88" t="s">
        <v>687</v>
      </c>
      <c r="J4" s="88"/>
      <c r="K4" s="88"/>
      <c r="L4" s="88"/>
      <c r="M4" s="90">
        <v>2</v>
      </c>
    </row>
    <row r="5" spans="1:79" s="97" customFormat="1" x14ac:dyDescent="0.2">
      <c r="A5" s="93">
        <v>21148</v>
      </c>
      <c r="B5" s="93" t="s">
        <v>688</v>
      </c>
      <c r="C5" s="94">
        <v>48201210600</v>
      </c>
      <c r="D5" s="93">
        <v>163</v>
      </c>
      <c r="E5" s="93" t="s">
        <v>46</v>
      </c>
      <c r="F5" s="93"/>
      <c r="G5" s="95">
        <v>0.14000000000000001</v>
      </c>
      <c r="H5" s="93">
        <v>1041</v>
      </c>
      <c r="I5" s="93" t="s">
        <v>687</v>
      </c>
      <c r="J5" s="93"/>
      <c r="K5" s="93"/>
      <c r="L5" s="93"/>
      <c r="M5" s="96">
        <v>1</v>
      </c>
    </row>
    <row r="6" spans="1:79" s="101" customFormat="1" x14ac:dyDescent="0.2">
      <c r="A6" s="98">
        <v>21157</v>
      </c>
      <c r="B6" s="98" t="s">
        <v>689</v>
      </c>
      <c r="C6" s="92">
        <v>48201542700</v>
      </c>
      <c r="D6" s="98">
        <v>163</v>
      </c>
      <c r="E6" s="92" t="s">
        <v>48</v>
      </c>
      <c r="F6" s="98"/>
      <c r="G6" s="99">
        <v>0.11700000000000001</v>
      </c>
      <c r="H6" s="98">
        <v>2949</v>
      </c>
      <c r="I6" s="98" t="s">
        <v>687</v>
      </c>
      <c r="J6" s="98"/>
      <c r="K6" s="98"/>
      <c r="L6" s="98"/>
      <c r="M6" s="100">
        <v>3</v>
      </c>
    </row>
    <row r="7" spans="1:79" s="101" customFormat="1" x14ac:dyDescent="0.2">
      <c r="A7" s="98">
        <v>21151</v>
      </c>
      <c r="B7" s="98" t="s">
        <v>690</v>
      </c>
      <c r="C7" s="92">
        <v>48335950200</v>
      </c>
      <c r="D7" s="98">
        <v>163</v>
      </c>
      <c r="E7" s="92" t="s">
        <v>48</v>
      </c>
      <c r="F7" s="98"/>
      <c r="G7" s="99">
        <v>9.7000000000000003E-2</v>
      </c>
      <c r="H7" s="98">
        <v>3934</v>
      </c>
      <c r="I7" s="98" t="s">
        <v>687</v>
      </c>
      <c r="J7" s="98"/>
      <c r="K7" s="98"/>
      <c r="L7" s="98"/>
      <c r="M7" s="100">
        <v>4</v>
      </c>
    </row>
    <row r="8" spans="1:79" s="101" customFormat="1" x14ac:dyDescent="0.2">
      <c r="A8" s="98">
        <v>21150</v>
      </c>
      <c r="B8" s="98" t="s">
        <v>691</v>
      </c>
      <c r="C8" s="92">
        <v>48383950100</v>
      </c>
      <c r="D8" s="98">
        <v>163</v>
      </c>
      <c r="E8" s="92" t="s">
        <v>46</v>
      </c>
      <c r="F8" s="98"/>
      <c r="G8" s="99">
        <v>0.14799999999999999</v>
      </c>
      <c r="H8" s="98">
        <v>4124</v>
      </c>
      <c r="I8" s="98" t="s">
        <v>687</v>
      </c>
      <c r="J8" s="98"/>
      <c r="K8" s="98"/>
      <c r="L8" s="98"/>
      <c r="M8" s="100">
        <v>5</v>
      </c>
    </row>
    <row r="9" spans="1:79" s="85" customFormat="1" x14ac:dyDescent="0.2">
      <c r="A9" s="102"/>
      <c r="B9" s="102"/>
      <c r="C9" s="103"/>
      <c r="D9" s="103"/>
      <c r="E9" s="103"/>
      <c r="F9" s="103"/>
      <c r="G9" s="104"/>
      <c r="H9" s="103"/>
      <c r="I9" s="103"/>
      <c r="J9" s="103"/>
      <c r="K9" s="103"/>
      <c r="L9" s="103"/>
      <c r="M9" s="105"/>
      <c r="N9" s="106"/>
      <c r="O9" s="106"/>
      <c r="P9" s="106"/>
      <c r="Q9" s="106"/>
      <c r="R9" s="106"/>
      <c r="S9" s="106"/>
    </row>
    <row r="10" spans="1:79" s="85" customFormat="1" x14ac:dyDescent="0.2">
      <c r="A10" s="93">
        <v>21312</v>
      </c>
      <c r="B10" s="93" t="s">
        <v>692</v>
      </c>
      <c r="C10" s="93">
        <v>48251130304</v>
      </c>
      <c r="D10" s="93">
        <v>162</v>
      </c>
      <c r="E10" s="93" t="s">
        <v>46</v>
      </c>
      <c r="F10" s="93">
        <v>3</v>
      </c>
      <c r="G10" s="95">
        <v>0.13700000000000001</v>
      </c>
      <c r="H10" s="93">
        <v>2162</v>
      </c>
      <c r="I10" s="93"/>
      <c r="J10" s="93"/>
      <c r="K10" s="93"/>
      <c r="L10" s="93"/>
      <c r="M10" s="96">
        <v>1</v>
      </c>
      <c r="N10" s="97" t="s">
        <v>753</v>
      </c>
      <c r="O10" s="97"/>
      <c r="P10" s="97"/>
    </row>
    <row r="11" spans="1:79" s="85" customFormat="1" x14ac:dyDescent="0.2">
      <c r="A11" s="88">
        <v>21156</v>
      </c>
      <c r="B11" s="88" t="s">
        <v>693</v>
      </c>
      <c r="C11" s="88">
        <v>48321730600</v>
      </c>
      <c r="D11" s="88">
        <v>162</v>
      </c>
      <c r="E11" s="88" t="s">
        <v>48</v>
      </c>
      <c r="F11" s="88">
        <v>6</v>
      </c>
      <c r="G11" s="89">
        <v>0.185</v>
      </c>
      <c r="H11" s="88">
        <v>4582</v>
      </c>
      <c r="I11" s="88" t="s">
        <v>750</v>
      </c>
      <c r="J11" s="88" t="s">
        <v>694</v>
      </c>
      <c r="K11" s="88"/>
      <c r="L11" s="88"/>
      <c r="M11" s="90"/>
      <c r="O11" s="85">
        <v>2</v>
      </c>
      <c r="P11" s="85" t="s">
        <v>752</v>
      </c>
    </row>
    <row r="12" spans="1:79" s="85" customFormat="1" x14ac:dyDescent="0.2">
      <c r="A12" s="88">
        <v>21058</v>
      </c>
      <c r="B12" s="88" t="s">
        <v>695</v>
      </c>
      <c r="C12" s="88">
        <v>48201453403</v>
      </c>
      <c r="D12" s="88">
        <v>162</v>
      </c>
      <c r="E12" s="88" t="s">
        <v>46</v>
      </c>
      <c r="F12" s="88">
        <v>6</v>
      </c>
      <c r="G12" s="89">
        <v>0.36499999999999999</v>
      </c>
      <c r="H12" s="88">
        <v>332</v>
      </c>
      <c r="I12" s="88" t="s">
        <v>751</v>
      </c>
      <c r="J12" s="88" t="s">
        <v>696</v>
      </c>
      <c r="K12" s="88"/>
      <c r="L12" s="88"/>
      <c r="M12" s="90"/>
      <c r="O12" s="85">
        <v>3</v>
      </c>
    </row>
    <row r="13" spans="1:79" s="85" customFormat="1" x14ac:dyDescent="0.2">
      <c r="A13" s="88"/>
      <c r="B13" s="91"/>
      <c r="C13" s="88"/>
      <c r="D13" s="88"/>
      <c r="E13" s="88"/>
      <c r="F13" s="88"/>
      <c r="G13" s="89"/>
      <c r="H13" s="88"/>
      <c r="I13" s="88"/>
      <c r="J13" s="88"/>
      <c r="K13" s="88"/>
      <c r="L13" s="88"/>
      <c r="M13" s="90"/>
    </row>
    <row r="14" spans="1:79" s="85" customFormat="1" x14ac:dyDescent="0.2">
      <c r="A14" s="91" t="s">
        <v>697</v>
      </c>
      <c r="B14" s="91"/>
      <c r="C14" s="88"/>
      <c r="D14" s="88"/>
      <c r="E14" s="88"/>
      <c r="F14" s="88"/>
      <c r="G14" s="89"/>
      <c r="H14" s="88"/>
      <c r="I14" s="88"/>
      <c r="J14" s="88"/>
      <c r="K14" s="88"/>
      <c r="L14" s="88"/>
      <c r="M14" s="90"/>
    </row>
    <row r="15" spans="1:79" s="97" customFormat="1" x14ac:dyDescent="0.2">
      <c r="A15" s="93">
        <v>21112</v>
      </c>
      <c r="B15" s="93" t="s">
        <v>257</v>
      </c>
      <c r="C15" s="93">
        <v>48179950400</v>
      </c>
      <c r="D15" s="93">
        <v>166</v>
      </c>
      <c r="E15" s="93" t="s">
        <v>46</v>
      </c>
      <c r="F15" s="93">
        <v>1</v>
      </c>
      <c r="G15" s="93">
        <v>9.6999999999999993</v>
      </c>
      <c r="H15" s="93" t="s">
        <v>698</v>
      </c>
      <c r="I15" s="93"/>
      <c r="J15" s="93"/>
      <c r="K15" s="93"/>
      <c r="L15" s="93"/>
      <c r="M15" s="107">
        <v>1</v>
      </c>
    </row>
    <row r="16" spans="1:79" s="85" customFormat="1" x14ac:dyDescent="0.2">
      <c r="A16" s="88">
        <v>21051</v>
      </c>
      <c r="B16" s="88" t="s">
        <v>262</v>
      </c>
      <c r="C16" s="88">
        <v>48381021801</v>
      </c>
      <c r="D16" s="88">
        <v>166</v>
      </c>
      <c r="E16" s="88" t="s">
        <v>46</v>
      </c>
      <c r="F16" s="88">
        <v>1</v>
      </c>
      <c r="G16" s="88">
        <v>18.2</v>
      </c>
      <c r="H16" s="88" t="s">
        <v>687</v>
      </c>
      <c r="I16" s="88"/>
      <c r="J16" s="88"/>
      <c r="K16" s="88"/>
      <c r="L16" s="88"/>
      <c r="M16" s="108">
        <v>2</v>
      </c>
    </row>
    <row r="17" spans="1:14" s="85" customFormat="1" x14ac:dyDescent="0.2">
      <c r="A17" s="88"/>
      <c r="B17" s="88"/>
      <c r="C17" s="88"/>
      <c r="D17" s="88"/>
      <c r="E17" s="88"/>
      <c r="F17" s="88"/>
      <c r="G17" s="89"/>
      <c r="H17" s="88"/>
      <c r="I17" s="88"/>
      <c r="J17" s="88"/>
      <c r="K17" s="88"/>
      <c r="L17" s="88"/>
      <c r="M17" s="90"/>
    </row>
    <row r="18" spans="1:14" s="101" customFormat="1" x14ac:dyDescent="0.2">
      <c r="A18" s="109" t="s">
        <v>699</v>
      </c>
      <c r="B18" s="98"/>
      <c r="C18" s="98"/>
      <c r="D18" s="98"/>
      <c r="E18" s="98"/>
      <c r="F18" s="98"/>
      <c r="G18" s="99"/>
      <c r="H18" s="98"/>
      <c r="I18" s="98"/>
      <c r="J18" s="98"/>
      <c r="K18" s="98"/>
      <c r="L18" s="98"/>
      <c r="M18" s="100"/>
    </row>
    <row r="19" spans="1:14" s="97" customFormat="1" x14ac:dyDescent="0.2">
      <c r="A19" s="93" t="s">
        <v>700</v>
      </c>
      <c r="B19" s="93"/>
      <c r="C19" s="93"/>
      <c r="D19" s="93"/>
      <c r="E19" s="93"/>
      <c r="F19" s="93"/>
      <c r="G19" s="95"/>
      <c r="H19" s="93"/>
      <c r="I19" s="93"/>
      <c r="J19" s="93"/>
      <c r="K19" s="93"/>
      <c r="L19" s="93"/>
      <c r="M19" s="96"/>
    </row>
    <row r="20" spans="1:14" s="85" customFormat="1" x14ac:dyDescent="0.2">
      <c r="A20" s="98" t="s">
        <v>292</v>
      </c>
      <c r="B20" s="98" t="s">
        <v>293</v>
      </c>
      <c r="C20" s="98">
        <v>48113013626</v>
      </c>
      <c r="D20" s="88">
        <v>172</v>
      </c>
      <c r="E20" s="110" t="s">
        <v>46</v>
      </c>
      <c r="F20" s="88">
        <v>3</v>
      </c>
      <c r="G20" s="89">
        <v>8.3000000000000004E-2</v>
      </c>
      <c r="H20" s="88">
        <v>2070</v>
      </c>
      <c r="I20" s="88" t="s">
        <v>687</v>
      </c>
      <c r="J20" s="88" t="s">
        <v>701</v>
      </c>
      <c r="K20" s="88"/>
      <c r="L20" s="88"/>
      <c r="M20" s="90"/>
      <c r="N20" s="85">
        <v>2</v>
      </c>
    </row>
    <row r="21" spans="1:14" s="85" customFormat="1" x14ac:dyDescent="0.2">
      <c r="A21" s="98" t="s">
        <v>299</v>
      </c>
      <c r="B21" s="98" t="s">
        <v>300</v>
      </c>
      <c r="C21" s="98">
        <v>48113015306</v>
      </c>
      <c r="D21" s="88">
        <v>172</v>
      </c>
      <c r="E21" s="110" t="s">
        <v>46</v>
      </c>
      <c r="F21" s="88">
        <v>3</v>
      </c>
      <c r="G21" s="89">
        <v>0.13200000000000001</v>
      </c>
      <c r="H21" s="88">
        <v>2235</v>
      </c>
      <c r="I21" s="88" t="s">
        <v>687</v>
      </c>
      <c r="J21" s="88"/>
      <c r="K21" s="88"/>
      <c r="L21" s="88"/>
      <c r="M21" s="90"/>
      <c r="N21" s="85">
        <v>3</v>
      </c>
    </row>
    <row r="22" spans="1:14" s="97" customFormat="1" x14ac:dyDescent="0.2">
      <c r="A22" s="93" t="s">
        <v>306</v>
      </c>
      <c r="B22" s="93" t="s">
        <v>307</v>
      </c>
      <c r="C22" s="93">
        <v>48085031656</v>
      </c>
      <c r="D22" s="93">
        <v>172</v>
      </c>
      <c r="E22" s="111" t="s">
        <v>46</v>
      </c>
      <c r="F22" s="93">
        <v>3</v>
      </c>
      <c r="G22" s="95">
        <v>4.9000000000000002E-2</v>
      </c>
      <c r="H22" s="93">
        <v>1960</v>
      </c>
      <c r="I22" s="93" t="s">
        <v>687</v>
      </c>
      <c r="J22" s="93"/>
      <c r="K22" s="93"/>
      <c r="L22" s="93"/>
      <c r="M22" s="96"/>
      <c r="N22" s="97">
        <v>1</v>
      </c>
    </row>
    <row r="23" spans="1:14" s="85" customFormat="1" x14ac:dyDescent="0.2">
      <c r="A23" s="98"/>
      <c r="B23" s="98"/>
      <c r="C23" s="98"/>
      <c r="D23" s="88"/>
      <c r="E23" s="112"/>
      <c r="F23" s="88"/>
      <c r="G23" s="89"/>
      <c r="H23" s="88"/>
      <c r="I23" s="88"/>
      <c r="J23" s="88"/>
      <c r="K23" s="88"/>
      <c r="L23" s="88"/>
      <c r="M23" s="90"/>
    </row>
    <row r="24" spans="1:14" s="85" customFormat="1" x14ac:dyDescent="0.2">
      <c r="A24" s="98" t="s">
        <v>316</v>
      </c>
      <c r="B24" s="98" t="s">
        <v>317</v>
      </c>
      <c r="C24" s="88">
        <v>48113018203</v>
      </c>
      <c r="D24" s="113">
        <v>171</v>
      </c>
      <c r="E24" s="88" t="s">
        <v>48</v>
      </c>
      <c r="F24" s="88">
        <v>3</v>
      </c>
      <c r="G24" s="89">
        <v>2.5000000000000001E-2</v>
      </c>
      <c r="H24" s="88">
        <v>2037</v>
      </c>
      <c r="I24" s="88" t="s">
        <v>687</v>
      </c>
      <c r="J24" s="88"/>
      <c r="K24" s="88"/>
      <c r="L24" s="88"/>
      <c r="M24" s="90"/>
      <c r="N24" s="85">
        <v>2</v>
      </c>
    </row>
    <row r="25" spans="1:14" s="85" customFormat="1" x14ac:dyDescent="0.2">
      <c r="A25" s="98" t="s">
        <v>319</v>
      </c>
      <c r="B25" s="98" t="s">
        <v>320</v>
      </c>
      <c r="C25" s="88">
        <v>48113018204</v>
      </c>
      <c r="D25" s="113">
        <v>171</v>
      </c>
      <c r="E25" s="88" t="s">
        <v>46</v>
      </c>
      <c r="F25" s="88">
        <v>3</v>
      </c>
      <c r="G25" s="89">
        <v>0.14099999999999999</v>
      </c>
      <c r="H25" s="88">
        <v>2293</v>
      </c>
      <c r="I25" s="88" t="s">
        <v>687</v>
      </c>
      <c r="J25" s="88"/>
      <c r="K25" s="88"/>
      <c r="L25" s="88"/>
      <c r="M25" s="90"/>
      <c r="N25" s="85">
        <v>3</v>
      </c>
    </row>
    <row r="26" spans="1:14" s="85" customFormat="1" x14ac:dyDescent="0.2">
      <c r="A26" s="98" t="s">
        <v>323</v>
      </c>
      <c r="B26" s="98" t="s">
        <v>324</v>
      </c>
      <c r="C26" s="88">
        <v>48085032012</v>
      </c>
      <c r="D26" s="113">
        <v>171</v>
      </c>
      <c r="E26" s="88" t="s">
        <v>46</v>
      </c>
      <c r="F26" s="88">
        <v>3</v>
      </c>
      <c r="G26" s="89">
        <v>0.14699999999999999</v>
      </c>
      <c r="H26" s="88">
        <v>2337</v>
      </c>
      <c r="I26" s="88" t="s">
        <v>687</v>
      </c>
      <c r="J26" s="88"/>
      <c r="K26" s="88"/>
      <c r="L26" s="88"/>
      <c r="M26" s="90"/>
      <c r="N26" s="85">
        <v>4</v>
      </c>
    </row>
    <row r="27" spans="1:14" s="85" customFormat="1" x14ac:dyDescent="0.2">
      <c r="A27" s="98" t="s">
        <v>326</v>
      </c>
      <c r="B27" s="98" t="s">
        <v>327</v>
      </c>
      <c r="C27" s="88">
        <v>48113016201</v>
      </c>
      <c r="D27" s="113">
        <v>171</v>
      </c>
      <c r="E27" s="88" t="s">
        <v>46</v>
      </c>
      <c r="F27" s="88">
        <v>3</v>
      </c>
      <c r="G27" s="89">
        <v>8.8999999999999996E-2</v>
      </c>
      <c r="H27" s="88">
        <v>2825</v>
      </c>
      <c r="I27" s="98"/>
      <c r="J27" s="88" t="s">
        <v>702</v>
      </c>
      <c r="K27" s="88"/>
      <c r="L27" s="88"/>
      <c r="M27" s="90"/>
    </row>
    <row r="28" spans="1:14" s="85" customFormat="1" x14ac:dyDescent="0.2">
      <c r="A28" s="98" t="s">
        <v>330</v>
      </c>
      <c r="B28" s="98" t="s">
        <v>331</v>
      </c>
      <c r="C28" s="88">
        <v>48439110600</v>
      </c>
      <c r="D28" s="113">
        <v>171</v>
      </c>
      <c r="E28" s="88" t="s">
        <v>46</v>
      </c>
      <c r="F28" s="88">
        <v>3</v>
      </c>
      <c r="G28" s="89">
        <v>7.3999999999999996E-2</v>
      </c>
      <c r="H28" s="88">
        <v>2825</v>
      </c>
      <c r="I28" s="98"/>
      <c r="J28" s="88" t="s">
        <v>703</v>
      </c>
      <c r="K28" s="88"/>
      <c r="L28" s="88"/>
      <c r="M28" s="90"/>
    </row>
    <row r="29" spans="1:14" s="85" customFormat="1" x14ac:dyDescent="0.2">
      <c r="A29" s="98" t="s">
        <v>334</v>
      </c>
      <c r="B29" s="98" t="s">
        <v>335</v>
      </c>
      <c r="C29" s="88">
        <v>48113008603</v>
      </c>
      <c r="D29" s="113">
        <v>171</v>
      </c>
      <c r="E29" s="88" t="s">
        <v>48</v>
      </c>
      <c r="F29" s="88">
        <v>3</v>
      </c>
      <c r="G29" s="89">
        <v>0.42699999999999999</v>
      </c>
      <c r="H29" s="88" t="s">
        <v>687</v>
      </c>
      <c r="I29" s="98"/>
      <c r="J29" s="88" t="s">
        <v>704</v>
      </c>
      <c r="K29" s="88"/>
      <c r="L29" s="88"/>
      <c r="M29" s="90"/>
    </row>
    <row r="30" spans="1:14" s="85" customFormat="1" x14ac:dyDescent="0.2">
      <c r="A30" s="98" t="s">
        <v>337</v>
      </c>
      <c r="B30" s="98" t="s">
        <v>338</v>
      </c>
      <c r="C30" s="88">
        <v>48439101202</v>
      </c>
      <c r="D30" s="113">
        <v>171</v>
      </c>
      <c r="E30" s="88" t="s">
        <v>46</v>
      </c>
      <c r="F30" s="88">
        <v>3</v>
      </c>
      <c r="G30" s="89">
        <v>0.23200000000000001</v>
      </c>
      <c r="H30" s="88" t="s">
        <v>687</v>
      </c>
      <c r="I30" s="98"/>
      <c r="J30" s="88" t="s">
        <v>705</v>
      </c>
      <c r="K30" s="88"/>
      <c r="L30" s="88"/>
      <c r="M30" s="90"/>
    </row>
    <row r="31" spans="1:14" s="85" customFormat="1" x14ac:dyDescent="0.2">
      <c r="A31" s="98" t="s">
        <v>340</v>
      </c>
      <c r="B31" s="98" t="s">
        <v>341</v>
      </c>
      <c r="C31" s="88">
        <v>48113018900</v>
      </c>
      <c r="D31" s="113">
        <v>171</v>
      </c>
      <c r="E31" s="88" t="s">
        <v>48</v>
      </c>
      <c r="F31" s="88">
        <v>3</v>
      </c>
      <c r="G31" s="89">
        <v>0.17299999999999999</v>
      </c>
      <c r="H31" s="88" t="s">
        <v>706</v>
      </c>
      <c r="I31" s="98"/>
      <c r="J31" s="88" t="s">
        <v>707</v>
      </c>
      <c r="K31" s="88"/>
      <c r="L31" s="88"/>
      <c r="M31" s="90"/>
    </row>
    <row r="32" spans="1:14" s="85" customFormat="1" x14ac:dyDescent="0.2">
      <c r="A32" s="98" t="s">
        <v>343</v>
      </c>
      <c r="B32" s="98" t="s">
        <v>344</v>
      </c>
      <c r="C32" s="98">
        <v>48439123500</v>
      </c>
      <c r="D32" s="88">
        <v>171</v>
      </c>
      <c r="E32" s="88" t="s">
        <v>48</v>
      </c>
      <c r="F32" s="88">
        <v>3</v>
      </c>
      <c r="G32" s="89">
        <v>0.38900000000000001</v>
      </c>
      <c r="H32" s="88" t="s">
        <v>687</v>
      </c>
      <c r="I32" s="88"/>
      <c r="J32" s="88"/>
      <c r="K32" s="88"/>
      <c r="L32" s="88"/>
      <c r="M32" s="90"/>
    </row>
    <row r="33" spans="1:14" s="97" customFormat="1" x14ac:dyDescent="0.2">
      <c r="A33" s="93" t="s">
        <v>350</v>
      </c>
      <c r="B33" s="93" t="s">
        <v>351</v>
      </c>
      <c r="C33" s="93">
        <v>48113000406</v>
      </c>
      <c r="D33" s="93">
        <v>171</v>
      </c>
      <c r="E33" s="93" t="s">
        <v>46</v>
      </c>
      <c r="F33" s="93">
        <v>3</v>
      </c>
      <c r="G33" s="95">
        <v>0.155</v>
      </c>
      <c r="H33" s="93">
        <v>446</v>
      </c>
      <c r="I33" s="93" t="s">
        <v>708</v>
      </c>
      <c r="J33" s="93" t="s">
        <v>709</v>
      </c>
      <c r="K33" s="93"/>
      <c r="L33" s="93"/>
      <c r="M33" s="96"/>
    </row>
    <row r="34" spans="1:14" s="101" customFormat="1" x14ac:dyDescent="0.2">
      <c r="A34" s="98" t="s">
        <v>353</v>
      </c>
      <c r="B34" s="98" t="s">
        <v>354</v>
      </c>
      <c r="C34" s="98">
        <v>48113014901</v>
      </c>
      <c r="D34" s="98">
        <v>171</v>
      </c>
      <c r="E34" s="98" t="s">
        <v>48</v>
      </c>
      <c r="F34" s="98">
        <v>3</v>
      </c>
      <c r="G34" s="99">
        <v>0.193</v>
      </c>
      <c r="H34" s="98" t="s">
        <v>687</v>
      </c>
      <c r="I34" s="98"/>
      <c r="J34" s="98"/>
      <c r="K34" s="98"/>
      <c r="L34" s="98"/>
      <c r="M34" s="100"/>
    </row>
    <row r="35" spans="1:14" s="101" customFormat="1" x14ac:dyDescent="0.2">
      <c r="A35" s="98" t="s">
        <v>356</v>
      </c>
      <c r="B35" s="98" t="s">
        <v>357</v>
      </c>
      <c r="C35" s="98">
        <v>48113000406</v>
      </c>
      <c r="D35" s="98">
        <v>171</v>
      </c>
      <c r="E35" s="98" t="s">
        <v>48</v>
      </c>
      <c r="F35" s="98">
        <v>3</v>
      </c>
      <c r="G35" s="99">
        <v>0.155</v>
      </c>
      <c r="H35" s="98">
        <v>446</v>
      </c>
      <c r="I35" s="98" t="s">
        <v>710</v>
      </c>
      <c r="J35" s="98" t="s">
        <v>711</v>
      </c>
      <c r="K35" s="98"/>
      <c r="L35" s="98"/>
      <c r="M35" s="100"/>
    </row>
    <row r="36" spans="1:14" s="85" customFormat="1" x14ac:dyDescent="0.2">
      <c r="A36" s="88"/>
      <c r="B36" s="91"/>
      <c r="C36" s="88"/>
      <c r="D36" s="88"/>
      <c r="E36" s="88"/>
      <c r="F36" s="88"/>
      <c r="G36" s="89"/>
      <c r="H36" s="88"/>
      <c r="I36" s="88"/>
      <c r="J36" s="88"/>
      <c r="K36" s="88"/>
      <c r="L36" s="88"/>
      <c r="M36" s="90"/>
    </row>
    <row r="37" spans="1:14" s="85" customFormat="1" x14ac:dyDescent="0.2">
      <c r="A37" s="91" t="s">
        <v>712</v>
      </c>
      <c r="B37" s="91"/>
      <c r="C37" s="88"/>
      <c r="D37" s="88"/>
      <c r="E37" s="88"/>
      <c r="F37" s="88"/>
      <c r="G37" s="89"/>
      <c r="H37" s="88"/>
      <c r="I37" s="88"/>
      <c r="J37" s="88"/>
      <c r="K37" s="88"/>
      <c r="L37" s="88"/>
      <c r="M37" s="90"/>
    </row>
    <row r="38" spans="1:14" s="85" customFormat="1" x14ac:dyDescent="0.2">
      <c r="A38" s="114" t="s">
        <v>395</v>
      </c>
      <c r="B38" s="115" t="s">
        <v>396</v>
      </c>
      <c r="C38" s="88">
        <v>48423002004</v>
      </c>
      <c r="D38" s="88">
        <v>168</v>
      </c>
      <c r="E38" s="88" t="s">
        <v>48</v>
      </c>
      <c r="F38" s="88">
        <v>4</v>
      </c>
      <c r="G38" s="89">
        <v>7.8E-2</v>
      </c>
      <c r="H38" s="88">
        <v>2789</v>
      </c>
      <c r="I38" s="88" t="s">
        <v>687</v>
      </c>
      <c r="J38" s="88"/>
      <c r="K38" s="88"/>
      <c r="L38" s="88"/>
      <c r="M38" s="90"/>
      <c r="N38" s="85">
        <v>3</v>
      </c>
    </row>
    <row r="39" spans="1:14" s="85" customFormat="1" x14ac:dyDescent="0.2">
      <c r="A39" s="114" t="s">
        <v>397</v>
      </c>
      <c r="B39" s="115" t="s">
        <v>398</v>
      </c>
      <c r="C39" s="88">
        <v>48183000200</v>
      </c>
      <c r="D39" s="88">
        <v>168</v>
      </c>
      <c r="E39" s="88" t="s">
        <v>46</v>
      </c>
      <c r="F39" s="88">
        <v>4</v>
      </c>
      <c r="G39" s="89">
        <v>0.12</v>
      </c>
      <c r="H39" s="88">
        <v>696</v>
      </c>
      <c r="I39" s="98" t="s">
        <v>713</v>
      </c>
      <c r="J39" s="88" t="s">
        <v>714</v>
      </c>
      <c r="K39" s="88"/>
      <c r="L39" s="88"/>
      <c r="M39" s="116"/>
      <c r="N39" s="85">
        <v>2</v>
      </c>
    </row>
    <row r="40" spans="1:14" s="97" customFormat="1" x14ac:dyDescent="0.2">
      <c r="A40" s="117" t="s">
        <v>399</v>
      </c>
      <c r="B40" s="118" t="s">
        <v>400</v>
      </c>
      <c r="C40" s="93">
        <v>48183000200</v>
      </c>
      <c r="D40" s="93">
        <v>168</v>
      </c>
      <c r="E40" s="93" t="s">
        <v>46</v>
      </c>
      <c r="F40" s="93">
        <v>4</v>
      </c>
      <c r="G40" s="95">
        <v>0.12</v>
      </c>
      <c r="H40" s="93">
        <v>696</v>
      </c>
      <c r="I40" s="93" t="s">
        <v>715</v>
      </c>
      <c r="J40" s="93" t="s">
        <v>714</v>
      </c>
      <c r="K40" s="93"/>
      <c r="L40" s="93"/>
      <c r="M40" s="119"/>
      <c r="N40" s="97" t="s">
        <v>716</v>
      </c>
    </row>
    <row r="41" spans="1:14" s="85" customFormat="1" x14ac:dyDescent="0.2">
      <c r="A41" s="88"/>
      <c r="B41" s="91"/>
      <c r="C41" s="88"/>
      <c r="D41" s="88"/>
      <c r="E41" s="88"/>
      <c r="F41" s="88"/>
      <c r="G41" s="89"/>
      <c r="H41" s="88"/>
      <c r="I41" s="88"/>
      <c r="J41" s="88"/>
      <c r="K41" s="88"/>
      <c r="L41" s="88"/>
      <c r="M41" s="90"/>
    </row>
    <row r="42" spans="1:14" s="85" customFormat="1" x14ac:dyDescent="0.2">
      <c r="A42" s="91" t="s">
        <v>756</v>
      </c>
      <c r="B42" s="91"/>
      <c r="C42" s="88"/>
      <c r="D42" s="88"/>
      <c r="E42" s="88"/>
      <c r="F42" s="88"/>
      <c r="G42" s="89"/>
      <c r="H42" s="88"/>
      <c r="I42" s="88"/>
      <c r="J42" s="88"/>
      <c r="K42" s="88"/>
      <c r="L42" s="88"/>
      <c r="M42" s="90"/>
    </row>
    <row r="43" spans="1:14" s="85" customFormat="1" x14ac:dyDescent="0.2">
      <c r="A43" s="88">
        <v>21258</v>
      </c>
      <c r="B43" s="88" t="s">
        <v>392</v>
      </c>
      <c r="C43" s="88">
        <v>48449950800</v>
      </c>
      <c r="D43" s="88">
        <v>165</v>
      </c>
      <c r="E43" s="88" t="s">
        <v>46</v>
      </c>
      <c r="F43" s="88">
        <v>4</v>
      </c>
      <c r="G43" s="89">
        <v>0.16500000000000001</v>
      </c>
      <c r="H43" s="88">
        <v>2589</v>
      </c>
      <c r="I43" s="88" t="s">
        <v>759</v>
      </c>
      <c r="J43" s="88" t="s">
        <v>760</v>
      </c>
      <c r="K43" s="88"/>
      <c r="L43" s="88"/>
      <c r="M43" s="90"/>
    </row>
    <row r="44" spans="1:14" s="85" customFormat="1" x14ac:dyDescent="0.2">
      <c r="A44" s="88">
        <v>21055</v>
      </c>
      <c r="B44" s="88" t="s">
        <v>382</v>
      </c>
      <c r="C44" s="88">
        <v>48073950600</v>
      </c>
      <c r="D44" s="88">
        <v>165</v>
      </c>
      <c r="E44" s="88" t="s">
        <v>46</v>
      </c>
      <c r="F44" s="88">
        <v>4</v>
      </c>
      <c r="G44" s="89">
        <v>0.17299999999999999</v>
      </c>
      <c r="H44" s="88">
        <v>1884</v>
      </c>
      <c r="I44" s="88" t="s">
        <v>762</v>
      </c>
      <c r="J44" s="88" t="s">
        <v>761</v>
      </c>
      <c r="K44" s="88"/>
      <c r="L44" s="88"/>
      <c r="M44" s="90"/>
    </row>
    <row r="45" spans="1:14" s="85" customFormat="1" x14ac:dyDescent="0.2">
      <c r="A45" s="88">
        <v>21254</v>
      </c>
      <c r="B45" s="88" t="s">
        <v>386</v>
      </c>
      <c r="C45" s="88">
        <v>48449950800</v>
      </c>
      <c r="D45" s="88">
        <v>165</v>
      </c>
      <c r="E45" s="88" t="s">
        <v>48</v>
      </c>
      <c r="F45" s="88">
        <v>4</v>
      </c>
      <c r="G45" s="89">
        <v>0.16500000000000001</v>
      </c>
      <c r="H45" s="88">
        <v>2589</v>
      </c>
      <c r="I45" s="88" t="s">
        <v>758</v>
      </c>
      <c r="J45" s="88" t="s">
        <v>757</v>
      </c>
      <c r="K45" s="88"/>
      <c r="L45" s="88"/>
      <c r="M45" s="90"/>
    </row>
    <row r="46" spans="1:14" s="85" customFormat="1" x14ac:dyDescent="0.2">
      <c r="A46" s="88"/>
      <c r="B46" s="91"/>
      <c r="C46" s="88"/>
      <c r="D46" s="88"/>
      <c r="E46" s="88"/>
      <c r="F46" s="88"/>
      <c r="G46" s="89"/>
      <c r="H46" s="88"/>
      <c r="I46" s="88"/>
      <c r="J46" s="88"/>
      <c r="K46" s="88"/>
      <c r="L46" s="88"/>
      <c r="M46" s="90"/>
    </row>
    <row r="47" spans="1:14" s="85" customFormat="1" x14ac:dyDescent="0.2">
      <c r="A47" s="91" t="s">
        <v>717</v>
      </c>
      <c r="B47" s="91"/>
      <c r="C47" s="88"/>
      <c r="D47" s="88"/>
      <c r="E47" s="88"/>
      <c r="F47" s="88"/>
      <c r="G47" s="89"/>
      <c r="H47" s="88"/>
      <c r="I47" s="88"/>
      <c r="J47" s="88"/>
      <c r="K47" s="88"/>
      <c r="L47" s="88"/>
      <c r="M47" s="90"/>
    </row>
    <row r="48" spans="1:14" s="97" customFormat="1" x14ac:dyDescent="0.2">
      <c r="A48" s="93">
        <v>21032</v>
      </c>
      <c r="B48" s="93" t="s">
        <v>401</v>
      </c>
      <c r="C48" s="93">
        <v>48005000800</v>
      </c>
      <c r="D48" s="93">
        <v>167</v>
      </c>
      <c r="E48" s="93" t="s">
        <v>718</v>
      </c>
      <c r="F48" s="93">
        <v>5</v>
      </c>
      <c r="G48" s="95">
        <v>9.2999999999999999E-2</v>
      </c>
      <c r="H48" s="93">
        <v>1849</v>
      </c>
      <c r="I48" s="93" t="s">
        <v>719</v>
      </c>
      <c r="J48" s="93" t="s">
        <v>720</v>
      </c>
      <c r="K48" s="93"/>
      <c r="L48" s="93"/>
      <c r="M48" s="119"/>
      <c r="N48" s="97" t="s">
        <v>716</v>
      </c>
    </row>
    <row r="49" spans="1:14" s="101" customFormat="1" x14ac:dyDescent="0.2">
      <c r="A49" s="98">
        <v>21056</v>
      </c>
      <c r="B49" s="98" t="s">
        <v>402</v>
      </c>
      <c r="C49" s="98">
        <v>48005000800</v>
      </c>
      <c r="D49" s="98">
        <v>167</v>
      </c>
      <c r="E49" s="98" t="s">
        <v>46</v>
      </c>
      <c r="F49" s="98">
        <v>5</v>
      </c>
      <c r="G49" s="99">
        <v>9.2999999999999999E-2</v>
      </c>
      <c r="H49" s="98">
        <v>1849</v>
      </c>
      <c r="I49" s="98" t="s">
        <v>721</v>
      </c>
      <c r="J49" s="98" t="s">
        <v>722</v>
      </c>
      <c r="K49" s="98"/>
      <c r="L49" s="98"/>
      <c r="M49" s="120"/>
      <c r="N49" s="101">
        <v>2</v>
      </c>
    </row>
    <row r="50" spans="1:14" s="85" customFormat="1" x14ac:dyDescent="0.2">
      <c r="A50" s="91"/>
      <c r="B50" s="91"/>
      <c r="C50" s="88"/>
      <c r="D50" s="88"/>
      <c r="E50" s="88"/>
      <c r="F50" s="88"/>
      <c r="G50" s="89"/>
      <c r="H50" s="88"/>
      <c r="I50" s="88"/>
      <c r="J50" s="88"/>
      <c r="K50" s="88"/>
      <c r="L50" s="88"/>
      <c r="M50" s="90"/>
    </row>
    <row r="51" spans="1:14" s="101" customFormat="1" x14ac:dyDescent="0.2">
      <c r="A51" s="109" t="s">
        <v>723</v>
      </c>
      <c r="B51" s="109"/>
      <c r="C51" s="98"/>
      <c r="D51" s="98"/>
      <c r="E51" s="98"/>
      <c r="F51" s="98"/>
      <c r="G51" s="99"/>
      <c r="H51" s="98"/>
      <c r="I51" s="98"/>
      <c r="J51" s="98"/>
      <c r="K51" s="98"/>
      <c r="L51" s="98"/>
      <c r="M51" s="100"/>
    </row>
    <row r="52" spans="1:14" s="85" customFormat="1" x14ac:dyDescent="0.2">
      <c r="A52" s="88" t="s">
        <v>724</v>
      </c>
      <c r="B52" s="91"/>
      <c r="C52" s="88"/>
      <c r="D52" s="88"/>
      <c r="E52" s="88"/>
      <c r="F52" s="88"/>
      <c r="G52" s="89"/>
      <c r="H52" s="88"/>
      <c r="I52" s="88"/>
      <c r="J52" s="88"/>
      <c r="K52" s="88"/>
      <c r="L52" s="88"/>
      <c r="M52" s="90"/>
    </row>
    <row r="53" spans="1:14" s="97" customFormat="1" x14ac:dyDescent="0.2">
      <c r="A53" s="121" t="s">
        <v>486</v>
      </c>
      <c r="B53" s="94" t="s">
        <v>487</v>
      </c>
      <c r="C53" s="93">
        <v>48201432001</v>
      </c>
      <c r="D53" s="93">
        <v>171</v>
      </c>
      <c r="E53" s="93" t="s">
        <v>46</v>
      </c>
      <c r="F53" s="93">
        <v>6</v>
      </c>
      <c r="G53" s="95">
        <v>0.13300000000000001</v>
      </c>
      <c r="H53" s="93">
        <v>4249</v>
      </c>
      <c r="I53" s="93" t="s">
        <v>725</v>
      </c>
      <c r="J53" s="93" t="s">
        <v>726</v>
      </c>
      <c r="K53" s="93"/>
      <c r="L53" s="93"/>
      <c r="M53" s="93" t="s">
        <v>727</v>
      </c>
    </row>
    <row r="54" spans="1:14" s="85" customFormat="1" x14ac:dyDescent="0.2">
      <c r="A54" s="122" t="s">
        <v>490</v>
      </c>
      <c r="B54" s="92" t="s">
        <v>491</v>
      </c>
      <c r="C54" s="88">
        <v>48201511001</v>
      </c>
      <c r="D54" s="88">
        <v>171</v>
      </c>
      <c r="E54" s="88" t="s">
        <v>46</v>
      </c>
      <c r="F54" s="88">
        <v>6</v>
      </c>
      <c r="G54" s="89">
        <v>7.8E-2</v>
      </c>
      <c r="H54" s="88">
        <v>3123</v>
      </c>
      <c r="I54" s="88" t="s">
        <v>687</v>
      </c>
      <c r="J54" s="88"/>
      <c r="K54" s="88"/>
      <c r="L54" s="88"/>
      <c r="M54" s="90">
        <v>4</v>
      </c>
    </row>
    <row r="55" spans="1:14" s="85" customFormat="1" x14ac:dyDescent="0.2">
      <c r="A55" s="123" t="s">
        <v>494</v>
      </c>
      <c r="B55" s="92" t="s">
        <v>495</v>
      </c>
      <c r="C55" s="88">
        <v>48201452300</v>
      </c>
      <c r="D55" s="88">
        <v>171</v>
      </c>
      <c r="E55" s="88" t="s">
        <v>48</v>
      </c>
      <c r="F55" s="88">
        <v>6</v>
      </c>
      <c r="G55" s="89">
        <v>0.16200000000000001</v>
      </c>
      <c r="H55" s="88">
        <v>4249</v>
      </c>
      <c r="I55" s="88" t="s">
        <v>728</v>
      </c>
      <c r="J55" s="88" t="s">
        <v>729</v>
      </c>
      <c r="K55" s="88"/>
      <c r="L55" s="88"/>
      <c r="M55" s="90">
        <v>5</v>
      </c>
    </row>
    <row r="56" spans="1:14" s="97" customFormat="1" x14ac:dyDescent="0.2">
      <c r="A56" s="121" t="s">
        <v>407</v>
      </c>
      <c r="B56" s="94" t="s">
        <v>408</v>
      </c>
      <c r="C56" s="93">
        <v>48201452100</v>
      </c>
      <c r="D56" s="93">
        <v>171</v>
      </c>
      <c r="E56" s="93" t="s">
        <v>46</v>
      </c>
      <c r="F56" s="93">
        <v>6</v>
      </c>
      <c r="G56" s="95">
        <v>0.14799999999999999</v>
      </c>
      <c r="H56" s="93">
        <v>8</v>
      </c>
      <c r="I56" s="93" t="s">
        <v>687</v>
      </c>
      <c r="J56" s="93"/>
      <c r="K56" s="93"/>
      <c r="L56" s="93"/>
      <c r="M56" s="96" t="s">
        <v>730</v>
      </c>
    </row>
    <row r="57" spans="1:14" s="85" customFormat="1" x14ac:dyDescent="0.2">
      <c r="A57" s="122" t="s">
        <v>403</v>
      </c>
      <c r="B57" s="92" t="s">
        <v>404</v>
      </c>
      <c r="C57" s="88">
        <v>48201341100</v>
      </c>
      <c r="D57" s="88">
        <v>171</v>
      </c>
      <c r="E57" s="88" t="s">
        <v>46</v>
      </c>
      <c r="F57" s="88">
        <v>6</v>
      </c>
      <c r="G57" s="89">
        <v>0.129</v>
      </c>
      <c r="H57" s="88">
        <v>1021</v>
      </c>
      <c r="I57" s="88" t="s">
        <v>687</v>
      </c>
      <c r="J57" s="88"/>
      <c r="K57" s="88"/>
      <c r="L57" s="88"/>
      <c r="M57" s="90">
        <v>2</v>
      </c>
    </row>
    <row r="58" spans="1:14" s="85" customFormat="1" x14ac:dyDescent="0.2">
      <c r="A58" s="122" t="s">
        <v>411</v>
      </c>
      <c r="B58" s="92" t="s">
        <v>412</v>
      </c>
      <c r="C58" s="88">
        <v>48201432702</v>
      </c>
      <c r="D58" s="88">
        <v>171</v>
      </c>
      <c r="E58" s="88" t="s">
        <v>48</v>
      </c>
      <c r="F58" s="88">
        <v>6</v>
      </c>
      <c r="G58" s="89">
        <v>0.122</v>
      </c>
      <c r="H58" s="88">
        <v>1060</v>
      </c>
      <c r="I58" s="88" t="s">
        <v>687</v>
      </c>
      <c r="J58" s="88"/>
      <c r="K58" s="88"/>
      <c r="L58" s="88"/>
      <c r="M58" s="90">
        <v>3</v>
      </c>
    </row>
    <row r="59" spans="1:14" s="85" customFormat="1" x14ac:dyDescent="0.2">
      <c r="A59" s="122" t="s">
        <v>405</v>
      </c>
      <c r="B59" s="92" t="s">
        <v>406</v>
      </c>
      <c r="C59" s="88">
        <v>48201312400</v>
      </c>
      <c r="D59" s="88">
        <v>171</v>
      </c>
      <c r="E59" s="88" t="s">
        <v>48</v>
      </c>
      <c r="F59" s="88">
        <v>6</v>
      </c>
      <c r="G59" s="89">
        <v>0.41199999999999998</v>
      </c>
      <c r="H59" s="88" t="s">
        <v>687</v>
      </c>
      <c r="I59" s="88"/>
      <c r="J59" s="88" t="s">
        <v>731</v>
      </c>
      <c r="K59" s="88"/>
      <c r="L59" s="88"/>
      <c r="M59" s="90"/>
    </row>
    <row r="60" spans="1:14" s="85" customFormat="1" x14ac:dyDescent="0.2">
      <c r="A60" s="122" t="s">
        <v>409</v>
      </c>
      <c r="B60" s="92" t="s">
        <v>410</v>
      </c>
      <c r="C60" s="88">
        <v>48339693101</v>
      </c>
      <c r="D60" s="88">
        <v>171</v>
      </c>
      <c r="E60" s="88" t="s">
        <v>46</v>
      </c>
      <c r="F60" s="88">
        <v>6</v>
      </c>
      <c r="G60" s="89">
        <v>0.23400000000000001</v>
      </c>
      <c r="H60" s="88" t="s">
        <v>687</v>
      </c>
      <c r="I60" s="88"/>
      <c r="J60" s="88"/>
      <c r="K60" s="88"/>
      <c r="L60" s="88"/>
      <c r="M60" s="90"/>
    </row>
    <row r="61" spans="1:14" s="85" customFormat="1" x14ac:dyDescent="0.2">
      <c r="A61" s="122" t="s">
        <v>732</v>
      </c>
      <c r="B61" s="92"/>
      <c r="C61" s="88"/>
      <c r="D61" s="88"/>
      <c r="E61" s="88"/>
      <c r="F61" s="88"/>
      <c r="G61" s="89"/>
      <c r="H61" s="88"/>
      <c r="I61" s="88"/>
      <c r="J61" s="88"/>
      <c r="K61" s="88"/>
      <c r="L61" s="88"/>
      <c r="M61" s="90"/>
    </row>
    <row r="62" spans="1:14" s="85" customFormat="1" x14ac:dyDescent="0.2">
      <c r="A62" s="122" t="s">
        <v>521</v>
      </c>
      <c r="B62" s="92" t="s">
        <v>522</v>
      </c>
      <c r="C62" s="92">
        <v>48201332900</v>
      </c>
      <c r="D62" s="88">
        <v>168</v>
      </c>
      <c r="E62" s="88" t="s">
        <v>48</v>
      </c>
      <c r="F62" s="88">
        <v>6</v>
      </c>
      <c r="G62" s="89">
        <v>0.33900000000000002</v>
      </c>
      <c r="H62" s="88" t="s">
        <v>687</v>
      </c>
      <c r="I62" s="88"/>
      <c r="J62" s="88"/>
      <c r="K62" s="88"/>
      <c r="L62" s="88"/>
      <c r="M62" s="90"/>
    </row>
    <row r="63" spans="1:14" s="97" customFormat="1" x14ac:dyDescent="0.2">
      <c r="A63" s="121" t="s">
        <v>524</v>
      </c>
      <c r="B63" s="94" t="s">
        <v>525</v>
      </c>
      <c r="C63" s="94">
        <v>48201454400</v>
      </c>
      <c r="D63" s="93">
        <v>168</v>
      </c>
      <c r="E63" s="93" t="s">
        <v>48</v>
      </c>
      <c r="F63" s="93">
        <v>6</v>
      </c>
      <c r="G63" s="95">
        <v>2.9000000000000001E-2</v>
      </c>
      <c r="H63" s="93"/>
      <c r="I63" s="93"/>
      <c r="J63" s="93"/>
      <c r="K63" s="93"/>
      <c r="L63" s="93"/>
      <c r="M63" s="96">
        <v>1</v>
      </c>
    </row>
    <row r="64" spans="1:14" s="85" customFormat="1" x14ac:dyDescent="0.2">
      <c r="A64" s="124"/>
      <c r="B64" s="112"/>
      <c r="C64" s="88"/>
      <c r="D64" s="88"/>
      <c r="E64" s="88"/>
      <c r="F64" s="88"/>
      <c r="G64" s="89"/>
      <c r="H64" s="88"/>
      <c r="I64" s="88"/>
      <c r="J64" s="88"/>
      <c r="K64" s="88"/>
      <c r="L64" s="88"/>
      <c r="M64" s="90"/>
    </row>
    <row r="65" spans="1:14" s="85" customFormat="1" x14ac:dyDescent="0.2">
      <c r="A65" s="125" t="s">
        <v>733</v>
      </c>
      <c r="B65" s="112"/>
      <c r="C65" s="88"/>
      <c r="D65" s="88"/>
      <c r="E65" s="88"/>
      <c r="F65" s="88"/>
      <c r="G65" s="89"/>
      <c r="H65" s="88"/>
      <c r="I65" s="88"/>
      <c r="J65" s="88"/>
      <c r="K65" s="88"/>
      <c r="L65" s="88"/>
      <c r="M65" s="90"/>
    </row>
    <row r="66" spans="1:14" s="97" customFormat="1" x14ac:dyDescent="0.2">
      <c r="A66" s="126" t="s">
        <v>413</v>
      </c>
      <c r="B66" s="127" t="s">
        <v>130</v>
      </c>
      <c r="C66" s="93">
        <v>48491020809</v>
      </c>
      <c r="D66" s="93">
        <v>164</v>
      </c>
      <c r="E66" s="93" t="s">
        <v>48</v>
      </c>
      <c r="F66" s="93">
        <v>7</v>
      </c>
      <c r="G66" s="95">
        <v>6.0999999999999999E-2</v>
      </c>
      <c r="H66" s="93">
        <v>2889</v>
      </c>
      <c r="I66" s="93" t="s">
        <v>687</v>
      </c>
      <c r="J66" s="93"/>
      <c r="K66" s="93"/>
      <c r="L66" s="93"/>
      <c r="M66" s="96">
        <v>1</v>
      </c>
    </row>
    <row r="67" spans="1:14" s="85" customFormat="1" x14ac:dyDescent="0.2">
      <c r="A67" s="124" t="s">
        <v>414</v>
      </c>
      <c r="B67" s="112" t="s">
        <v>415</v>
      </c>
      <c r="C67" s="88">
        <v>48491021603</v>
      </c>
      <c r="D67" s="88">
        <v>164</v>
      </c>
      <c r="E67" s="88" t="s">
        <v>46</v>
      </c>
      <c r="F67" s="88">
        <v>7</v>
      </c>
      <c r="G67" s="89">
        <v>5.3999999999999999E-2</v>
      </c>
      <c r="H67" s="88">
        <v>4849</v>
      </c>
      <c r="I67" s="88" t="s">
        <v>687</v>
      </c>
      <c r="J67" s="88"/>
      <c r="K67" s="88"/>
      <c r="L67" s="88"/>
      <c r="M67" s="90">
        <v>2</v>
      </c>
    </row>
    <row r="68" spans="1:14" s="85" customFormat="1" x14ac:dyDescent="0.2">
      <c r="A68" s="124"/>
      <c r="B68" s="112"/>
      <c r="C68" s="88"/>
      <c r="D68" s="88"/>
      <c r="E68" s="88"/>
      <c r="F68" s="88"/>
      <c r="G68" s="89"/>
      <c r="H68" s="88"/>
      <c r="I68" s="88"/>
      <c r="J68" s="88"/>
      <c r="K68" s="88"/>
      <c r="L68" s="88"/>
      <c r="M68" s="90"/>
    </row>
    <row r="69" spans="1:14" s="85" customFormat="1" x14ac:dyDescent="0.2">
      <c r="A69" s="125" t="s">
        <v>734</v>
      </c>
      <c r="B69" s="112"/>
      <c r="C69" s="88"/>
      <c r="D69" s="88"/>
      <c r="E69" s="88"/>
      <c r="F69" s="88"/>
      <c r="G69" s="89"/>
      <c r="H69" s="88"/>
      <c r="I69" s="88"/>
      <c r="J69" s="88"/>
      <c r="K69" s="88"/>
      <c r="L69" s="88"/>
      <c r="M69" s="90"/>
    </row>
    <row r="70" spans="1:14" s="101" customFormat="1" x14ac:dyDescent="0.2">
      <c r="A70" s="128" t="s">
        <v>416</v>
      </c>
      <c r="B70" s="129" t="s">
        <v>417</v>
      </c>
      <c r="C70" s="98">
        <v>48453002403</v>
      </c>
      <c r="D70" s="98">
        <v>171</v>
      </c>
      <c r="E70" s="98" t="s">
        <v>48</v>
      </c>
      <c r="F70" s="98">
        <v>7</v>
      </c>
      <c r="G70" s="99">
        <v>0.20100000000000001</v>
      </c>
      <c r="H70" s="98" t="s">
        <v>687</v>
      </c>
      <c r="I70" s="98" t="s">
        <v>735</v>
      </c>
      <c r="J70" s="98" t="s">
        <v>736</v>
      </c>
      <c r="K70" s="98"/>
      <c r="L70" s="98"/>
      <c r="M70" s="100">
        <v>3</v>
      </c>
    </row>
    <row r="71" spans="1:14" s="101" customFormat="1" x14ac:dyDescent="0.2">
      <c r="A71" s="128" t="s">
        <v>418</v>
      </c>
      <c r="B71" s="129" t="s">
        <v>419</v>
      </c>
      <c r="C71" s="98">
        <v>48453002315</v>
      </c>
      <c r="D71" s="98">
        <v>171</v>
      </c>
      <c r="E71" s="98" t="s">
        <v>48</v>
      </c>
      <c r="F71" s="98">
        <v>7</v>
      </c>
      <c r="G71" s="99">
        <v>0.17499999999999999</v>
      </c>
      <c r="H71" s="98" t="s">
        <v>687</v>
      </c>
      <c r="I71" s="130" t="s">
        <v>737</v>
      </c>
      <c r="J71" s="98" t="s">
        <v>738</v>
      </c>
      <c r="K71" s="98"/>
      <c r="L71" s="98"/>
      <c r="M71" s="100">
        <v>2</v>
      </c>
    </row>
    <row r="72" spans="1:14" s="97" customFormat="1" x14ac:dyDescent="0.2">
      <c r="A72" s="126" t="s">
        <v>420</v>
      </c>
      <c r="B72" s="127" t="s">
        <v>421</v>
      </c>
      <c r="C72" s="93">
        <v>48453001505</v>
      </c>
      <c r="D72" s="93">
        <v>171</v>
      </c>
      <c r="E72" s="93" t="s">
        <v>48</v>
      </c>
      <c r="F72" s="93">
        <v>7</v>
      </c>
      <c r="G72" s="95">
        <v>0.09</v>
      </c>
      <c r="H72" s="93">
        <v>696</v>
      </c>
      <c r="I72" s="93"/>
      <c r="J72" s="93"/>
      <c r="K72" s="93"/>
      <c r="L72" s="93"/>
      <c r="M72" s="96">
        <v>1</v>
      </c>
    </row>
    <row r="73" spans="1:14" s="85" customFormat="1" x14ac:dyDescent="0.2">
      <c r="A73" s="124"/>
      <c r="B73" s="112"/>
      <c r="C73" s="88"/>
      <c r="D73" s="88"/>
      <c r="E73" s="88"/>
      <c r="F73" s="88"/>
      <c r="G73" s="89"/>
      <c r="H73" s="88"/>
      <c r="I73" s="88"/>
      <c r="J73" s="88"/>
      <c r="K73" s="88"/>
      <c r="L73" s="88"/>
      <c r="M73" s="90"/>
    </row>
    <row r="74" spans="1:14" s="85" customFormat="1" x14ac:dyDescent="0.2">
      <c r="A74" s="125" t="s">
        <v>739</v>
      </c>
      <c r="B74" s="112"/>
      <c r="C74" s="88"/>
      <c r="D74" s="88"/>
      <c r="E74" s="88"/>
      <c r="F74" s="88"/>
      <c r="G74" s="89"/>
      <c r="H74" s="88"/>
      <c r="I74" s="88"/>
      <c r="J74" s="88"/>
      <c r="K74" s="88"/>
      <c r="L74" s="88"/>
      <c r="M74" s="90"/>
    </row>
    <row r="75" spans="1:14" s="85" customFormat="1" x14ac:dyDescent="0.2">
      <c r="A75" s="124" t="s">
        <v>740</v>
      </c>
      <c r="B75" s="112"/>
      <c r="C75" s="88"/>
      <c r="D75" s="88"/>
      <c r="E75" s="88"/>
      <c r="F75" s="88"/>
      <c r="G75" s="89"/>
      <c r="H75" s="88"/>
      <c r="I75" s="88"/>
      <c r="J75" s="88"/>
      <c r="K75" s="88"/>
      <c r="L75" s="88"/>
      <c r="M75" s="90"/>
    </row>
    <row r="76" spans="1:14" s="85" customFormat="1" x14ac:dyDescent="0.2">
      <c r="A76" s="124" t="s">
        <v>422</v>
      </c>
      <c r="B76" s="112" t="s">
        <v>423</v>
      </c>
      <c r="C76" s="88">
        <v>48029130402</v>
      </c>
      <c r="D76" s="88">
        <v>172</v>
      </c>
      <c r="E76" s="88" t="s">
        <v>46</v>
      </c>
      <c r="F76" s="88">
        <v>9</v>
      </c>
      <c r="G76" s="89">
        <v>0.39100000000000001</v>
      </c>
      <c r="H76" s="88" t="s">
        <v>687</v>
      </c>
      <c r="I76" s="98" t="s">
        <v>741</v>
      </c>
      <c r="J76" s="88" t="s">
        <v>742</v>
      </c>
      <c r="K76" s="88"/>
      <c r="L76" s="88"/>
      <c r="M76" s="90">
        <v>3</v>
      </c>
    </row>
    <row r="77" spans="1:14" s="85" customFormat="1" x14ac:dyDescent="0.2">
      <c r="A77" s="124" t="s">
        <v>424</v>
      </c>
      <c r="B77" s="112" t="s">
        <v>425</v>
      </c>
      <c r="C77" s="88">
        <v>48029140900</v>
      </c>
      <c r="D77" s="88">
        <v>172</v>
      </c>
      <c r="E77" s="88" t="s">
        <v>48</v>
      </c>
      <c r="F77" s="88">
        <v>9</v>
      </c>
      <c r="G77" s="89">
        <v>0.29799999999999999</v>
      </c>
      <c r="H77" s="88" t="s">
        <v>687</v>
      </c>
      <c r="I77" s="98" t="s">
        <v>743</v>
      </c>
      <c r="J77" s="88" t="s">
        <v>744</v>
      </c>
      <c r="K77" s="88"/>
      <c r="L77" s="88"/>
      <c r="M77" s="90">
        <v>4</v>
      </c>
    </row>
    <row r="78" spans="1:14" s="85" customFormat="1" x14ac:dyDescent="0.2">
      <c r="A78" s="124" t="s">
        <v>426</v>
      </c>
      <c r="B78" s="112" t="s">
        <v>134</v>
      </c>
      <c r="C78" s="88">
        <v>48029181813</v>
      </c>
      <c r="D78" s="88">
        <v>172</v>
      </c>
      <c r="E78" s="88" t="s">
        <v>48</v>
      </c>
      <c r="F78" s="88">
        <v>9</v>
      </c>
      <c r="G78" s="89">
        <v>0.182</v>
      </c>
      <c r="H78" s="88" t="s">
        <v>687</v>
      </c>
      <c r="I78" s="98" t="s">
        <v>745</v>
      </c>
      <c r="J78" s="88" t="s">
        <v>746</v>
      </c>
      <c r="K78" s="88"/>
      <c r="L78" s="88"/>
      <c r="M78" s="90">
        <v>5</v>
      </c>
    </row>
    <row r="79" spans="1:14" s="97" customFormat="1" x14ac:dyDescent="0.2">
      <c r="A79" s="126" t="s">
        <v>427</v>
      </c>
      <c r="B79" s="127" t="s">
        <v>136</v>
      </c>
      <c r="C79" s="93">
        <v>48029121204</v>
      </c>
      <c r="D79" s="93">
        <v>172</v>
      </c>
      <c r="E79" s="93" t="s">
        <v>48</v>
      </c>
      <c r="F79" s="93">
        <v>9</v>
      </c>
      <c r="G79" s="95">
        <v>0.16700000000000001</v>
      </c>
      <c r="H79" s="93">
        <v>25</v>
      </c>
      <c r="I79" s="93" t="s">
        <v>698</v>
      </c>
      <c r="J79" s="93"/>
      <c r="K79" s="93"/>
      <c r="L79" s="93"/>
      <c r="M79" s="96">
        <v>1</v>
      </c>
    </row>
    <row r="80" spans="1:14" s="85" customFormat="1" x14ac:dyDescent="0.2">
      <c r="A80" s="124" t="s">
        <v>430</v>
      </c>
      <c r="B80" s="112" t="s">
        <v>431</v>
      </c>
      <c r="C80" s="88">
        <v>48029181504</v>
      </c>
      <c r="D80" s="88">
        <v>172</v>
      </c>
      <c r="E80" s="88" t="s">
        <v>46</v>
      </c>
      <c r="F80" s="88">
        <v>9</v>
      </c>
      <c r="G80" s="89">
        <v>0.129</v>
      </c>
      <c r="H80" s="88">
        <v>151</v>
      </c>
      <c r="I80" s="98"/>
      <c r="J80" s="88" t="s">
        <v>706</v>
      </c>
      <c r="K80" s="88"/>
      <c r="L80" s="88"/>
      <c r="M80" s="100">
        <v>2</v>
      </c>
      <c r="N80" s="89"/>
    </row>
    <row r="81" spans="1:13" s="85" customFormat="1" x14ac:dyDescent="0.2">
      <c r="A81" s="124"/>
      <c r="B81" s="112"/>
      <c r="C81" s="88"/>
      <c r="D81" s="88"/>
      <c r="E81" s="88"/>
      <c r="F81" s="88"/>
      <c r="G81" s="89"/>
      <c r="H81" s="88"/>
      <c r="I81" s="88"/>
      <c r="J81" s="88"/>
      <c r="K81" s="88"/>
      <c r="L81" s="88"/>
      <c r="M81" s="90"/>
    </row>
    <row r="82" spans="1:13" s="88" customFormat="1" x14ac:dyDescent="0.2">
      <c r="A82" s="91" t="s">
        <v>747</v>
      </c>
      <c r="B82" s="91"/>
      <c r="G82" s="89"/>
      <c r="M82" s="90"/>
    </row>
    <row r="83" spans="1:13" s="98" customFormat="1" x14ac:dyDescent="0.2">
      <c r="A83" s="98">
        <v>21219</v>
      </c>
      <c r="B83" s="98" t="s">
        <v>432</v>
      </c>
      <c r="C83" s="98">
        <v>48323950602</v>
      </c>
      <c r="D83" s="98">
        <v>167</v>
      </c>
      <c r="E83" s="98" t="s">
        <v>48</v>
      </c>
      <c r="F83" s="98">
        <v>11</v>
      </c>
      <c r="G83" s="99">
        <v>0.159</v>
      </c>
      <c r="H83" s="98">
        <v>3934</v>
      </c>
      <c r="I83" s="98" t="s">
        <v>687</v>
      </c>
      <c r="M83" s="100">
        <v>2</v>
      </c>
    </row>
    <row r="84" spans="1:13" s="88" customFormat="1" x14ac:dyDescent="0.2">
      <c r="A84" s="88">
        <v>21260</v>
      </c>
      <c r="B84" s="88" t="s">
        <v>433</v>
      </c>
      <c r="C84" s="88">
        <v>48465950800</v>
      </c>
      <c r="D84" s="88">
        <v>167</v>
      </c>
      <c r="E84" s="88" t="s">
        <v>46</v>
      </c>
      <c r="F84" s="88">
        <v>11</v>
      </c>
      <c r="G84" s="89">
        <v>8.3000000000000004E-2</v>
      </c>
      <c r="H84" s="88">
        <v>5101</v>
      </c>
      <c r="I84" s="88" t="s">
        <v>687</v>
      </c>
      <c r="M84" s="90">
        <v>3</v>
      </c>
    </row>
    <row r="85" spans="1:13" s="93" customFormat="1" x14ac:dyDescent="0.2">
      <c r="A85" s="93">
        <v>21052</v>
      </c>
      <c r="B85" s="93" t="s">
        <v>434</v>
      </c>
      <c r="C85" s="93">
        <v>48465950400</v>
      </c>
      <c r="D85" s="93">
        <v>167</v>
      </c>
      <c r="E85" s="93" t="s">
        <v>48</v>
      </c>
      <c r="F85" s="93">
        <v>11</v>
      </c>
      <c r="G85" s="95">
        <v>0.28899999999999998</v>
      </c>
      <c r="H85" s="93">
        <v>1396</v>
      </c>
      <c r="I85" s="93" t="s">
        <v>698</v>
      </c>
      <c r="M85" s="96">
        <v>1</v>
      </c>
    </row>
    <row r="86" spans="1:13" s="88" customFormat="1" x14ac:dyDescent="0.2">
      <c r="G86" s="89"/>
      <c r="M86" s="90"/>
    </row>
    <row r="87" spans="1:13" s="88" customFormat="1" x14ac:dyDescent="0.2">
      <c r="A87" s="91" t="s">
        <v>748</v>
      </c>
      <c r="G87" s="89"/>
      <c r="M87" s="90"/>
    </row>
    <row r="88" spans="1:13" s="88" customFormat="1" x14ac:dyDescent="0.2">
      <c r="A88" s="88" t="s">
        <v>749</v>
      </c>
      <c r="G88" s="89"/>
      <c r="M88" s="90"/>
    </row>
    <row r="89" spans="1:13" s="88" customFormat="1" x14ac:dyDescent="0.2">
      <c r="A89" s="88" t="s">
        <v>435</v>
      </c>
      <c r="B89" s="88" t="s">
        <v>436</v>
      </c>
      <c r="C89" s="88">
        <v>48215021404</v>
      </c>
      <c r="D89" s="88">
        <v>169</v>
      </c>
      <c r="E89" s="88" t="s">
        <v>48</v>
      </c>
      <c r="F89" s="88">
        <v>11</v>
      </c>
      <c r="G89" s="89">
        <v>0.16700000000000001</v>
      </c>
      <c r="H89" s="88">
        <v>885</v>
      </c>
      <c r="I89" s="98" t="s">
        <v>687</v>
      </c>
      <c r="M89" s="108">
        <v>2</v>
      </c>
    </row>
    <row r="90" spans="1:13" s="93" customFormat="1" x14ac:dyDescent="0.2">
      <c r="A90" s="93" t="s">
        <v>437</v>
      </c>
      <c r="B90" s="93" t="s">
        <v>438</v>
      </c>
      <c r="C90" s="93">
        <v>48215023904</v>
      </c>
      <c r="D90" s="93">
        <v>169</v>
      </c>
      <c r="E90" s="93" t="s">
        <v>46</v>
      </c>
      <c r="F90" s="93">
        <v>11</v>
      </c>
      <c r="G90" s="95">
        <v>0.25900000000000001</v>
      </c>
      <c r="H90" s="93">
        <v>242</v>
      </c>
      <c r="I90" s="93" t="s">
        <v>698</v>
      </c>
      <c r="M90" s="107">
        <v>1</v>
      </c>
    </row>
    <row r="91" spans="1:13" s="88" customFormat="1" x14ac:dyDescent="0.2">
      <c r="A91" s="88" t="s">
        <v>439</v>
      </c>
      <c r="B91" s="88" t="s">
        <v>440</v>
      </c>
      <c r="C91" s="88">
        <v>48479001720</v>
      </c>
      <c r="D91" s="88">
        <v>169</v>
      </c>
      <c r="E91" s="88" t="s">
        <v>46</v>
      </c>
      <c r="F91" s="88">
        <v>11</v>
      </c>
      <c r="G91" s="89">
        <v>0.20599999999999999</v>
      </c>
      <c r="H91" s="88">
        <v>2693</v>
      </c>
      <c r="I91" s="98" t="s">
        <v>687</v>
      </c>
      <c r="M91" s="108">
        <v>3</v>
      </c>
    </row>
    <row r="92" spans="1:13" s="85" customFormat="1" x14ac:dyDescent="0.2">
      <c r="A92" s="88"/>
      <c r="B92" s="88"/>
      <c r="C92" s="88"/>
      <c r="D92" s="88"/>
      <c r="E92" s="88"/>
      <c r="F92" s="88"/>
      <c r="G92" s="89"/>
      <c r="H92" s="88"/>
      <c r="I92" s="88"/>
      <c r="J92" s="88"/>
      <c r="K92" s="88"/>
      <c r="L92" s="88"/>
      <c r="M92" s="90"/>
    </row>
    <row r="93" spans="1:13" s="85" customFormat="1" x14ac:dyDescent="0.2">
      <c r="A93" s="88"/>
      <c r="B93" s="88"/>
      <c r="C93" s="88"/>
      <c r="D93" s="88"/>
      <c r="E93" s="88"/>
      <c r="F93" s="88"/>
      <c r="G93" s="89"/>
      <c r="H93" s="88"/>
      <c r="I93" s="88"/>
      <c r="J93" s="88"/>
      <c r="K93" s="88"/>
      <c r="L93" s="88"/>
      <c r="M93" s="90"/>
    </row>
    <row r="94" spans="1:13" s="85" customFormat="1" x14ac:dyDescent="0.2">
      <c r="A94" s="88"/>
      <c r="B94" s="88"/>
      <c r="C94" s="88"/>
      <c r="D94" s="88"/>
      <c r="E94" s="88"/>
      <c r="F94" s="88"/>
      <c r="G94" s="89"/>
      <c r="H94" s="88"/>
      <c r="I94" s="88"/>
      <c r="J94" s="88"/>
      <c r="K94" s="88"/>
      <c r="L94" s="88"/>
      <c r="M94" s="90"/>
    </row>
    <row r="143" spans="1:79" s="134" customFormat="1" x14ac:dyDescent="0.2">
      <c r="A143" s="113"/>
      <c r="B143" s="113"/>
      <c r="C143" s="113"/>
      <c r="D143" s="113"/>
      <c r="E143" s="113"/>
      <c r="F143" s="113"/>
      <c r="G143" s="131"/>
      <c r="H143" s="113"/>
      <c r="I143" s="113"/>
      <c r="J143" s="113"/>
      <c r="K143" s="113"/>
      <c r="L143" s="113"/>
      <c r="M143" s="132"/>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row>
    <row r="144" spans="1:79" s="134" customFormat="1" x14ac:dyDescent="0.2">
      <c r="A144" s="113"/>
      <c r="B144" s="113"/>
      <c r="C144" s="113"/>
      <c r="D144" s="113"/>
      <c r="E144" s="113"/>
      <c r="F144" s="113"/>
      <c r="G144" s="131"/>
      <c r="H144" s="113"/>
      <c r="I144" s="113"/>
      <c r="J144" s="113"/>
      <c r="K144" s="113"/>
      <c r="L144" s="113"/>
      <c r="M144" s="132"/>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row>
    <row r="145" spans="1:79" s="134" customFormat="1" x14ac:dyDescent="0.2">
      <c r="A145" s="113"/>
      <c r="B145" s="113"/>
      <c r="C145" s="113"/>
      <c r="D145" s="113"/>
      <c r="E145" s="113"/>
      <c r="F145" s="113"/>
      <c r="G145" s="131"/>
      <c r="H145" s="113"/>
      <c r="I145" s="113"/>
      <c r="J145" s="113"/>
      <c r="K145" s="113"/>
      <c r="L145" s="113"/>
      <c r="M145" s="132"/>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row>
    <row r="146" spans="1:79" s="134" customFormat="1" x14ac:dyDescent="0.2">
      <c r="A146" s="113"/>
      <c r="B146" s="113"/>
      <c r="C146" s="113"/>
      <c r="D146" s="113"/>
      <c r="E146" s="113"/>
      <c r="F146" s="113"/>
      <c r="G146" s="131"/>
      <c r="H146" s="113"/>
      <c r="I146" s="113"/>
      <c r="J146" s="113"/>
      <c r="K146" s="113"/>
      <c r="L146" s="113"/>
      <c r="M146" s="132"/>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row>
    <row r="157" spans="1:79" s="134" customFormat="1" ht="15" customHeight="1" x14ac:dyDescent="0.2">
      <c r="A157" s="113"/>
      <c r="B157" s="113"/>
      <c r="C157" s="113"/>
      <c r="D157" s="113"/>
      <c r="E157" s="113"/>
      <c r="F157" s="113"/>
      <c r="G157" s="131"/>
      <c r="H157" s="113"/>
      <c r="I157" s="113"/>
      <c r="J157" s="113"/>
      <c r="K157" s="113"/>
      <c r="L157" s="113"/>
      <c r="M157" s="132"/>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row>
    <row r="158" spans="1:79" s="134" customFormat="1" ht="15" customHeight="1" x14ac:dyDescent="0.2">
      <c r="A158" s="113"/>
      <c r="B158" s="113"/>
      <c r="C158" s="113"/>
      <c r="D158" s="113"/>
      <c r="E158" s="113"/>
      <c r="F158" s="113"/>
      <c r="G158" s="131"/>
      <c r="H158" s="113"/>
      <c r="I158" s="113"/>
      <c r="J158" s="113"/>
      <c r="K158" s="113"/>
      <c r="L158" s="113"/>
      <c r="M158" s="132"/>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row>
    <row r="159" spans="1:79" s="134" customFormat="1" ht="15" customHeight="1" x14ac:dyDescent="0.2">
      <c r="A159" s="113"/>
      <c r="B159" s="113"/>
      <c r="C159" s="113"/>
      <c r="D159" s="113"/>
      <c r="E159" s="113"/>
      <c r="F159" s="113"/>
      <c r="G159" s="131"/>
      <c r="H159" s="113"/>
      <c r="I159" s="113"/>
      <c r="J159" s="113"/>
      <c r="K159" s="113"/>
      <c r="L159" s="113"/>
      <c r="M159" s="132"/>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row>
    <row r="160" spans="1:79" s="134" customFormat="1" ht="15" customHeight="1" x14ac:dyDescent="0.2">
      <c r="A160" s="113"/>
      <c r="B160" s="113"/>
      <c r="C160" s="113"/>
      <c r="D160" s="113"/>
      <c r="E160" s="113"/>
      <c r="F160" s="113"/>
      <c r="G160" s="131"/>
      <c r="H160" s="113"/>
      <c r="I160" s="113"/>
      <c r="J160" s="113"/>
      <c r="K160" s="113"/>
      <c r="L160" s="113"/>
      <c r="M160" s="132"/>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row>
    <row r="161" spans="1:79" s="134" customFormat="1" ht="15" customHeight="1" x14ac:dyDescent="0.2">
      <c r="A161" s="113"/>
      <c r="B161" s="113"/>
      <c r="C161" s="113"/>
      <c r="D161" s="113"/>
      <c r="E161" s="113"/>
      <c r="F161" s="113"/>
      <c r="G161" s="131"/>
      <c r="H161" s="113"/>
      <c r="I161" s="113"/>
      <c r="J161" s="113"/>
      <c r="K161" s="113"/>
      <c r="L161" s="113"/>
      <c r="M161" s="132"/>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row>
    <row r="162" spans="1:79" s="134" customFormat="1" ht="15" customHeight="1" x14ac:dyDescent="0.2">
      <c r="A162" s="113"/>
      <c r="B162" s="113"/>
      <c r="C162" s="113"/>
      <c r="D162" s="113"/>
      <c r="E162" s="113"/>
      <c r="F162" s="113"/>
      <c r="G162" s="131"/>
      <c r="H162" s="113"/>
      <c r="I162" s="113"/>
      <c r="J162" s="113"/>
      <c r="K162" s="113"/>
      <c r="L162" s="113"/>
      <c r="M162" s="132"/>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row>
    <row r="163" spans="1:79" s="134" customFormat="1" ht="15" customHeight="1" x14ac:dyDescent="0.2">
      <c r="A163" s="113"/>
      <c r="B163" s="113"/>
      <c r="C163" s="113"/>
      <c r="D163" s="113"/>
      <c r="E163" s="113"/>
      <c r="F163" s="113"/>
      <c r="G163" s="131"/>
      <c r="H163" s="113"/>
      <c r="I163" s="113"/>
      <c r="J163" s="113"/>
      <c r="K163" s="113"/>
      <c r="L163" s="113"/>
      <c r="M163" s="132"/>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row>
    <row r="164" spans="1:79" s="134" customFormat="1" ht="15" customHeight="1" x14ac:dyDescent="0.2">
      <c r="A164" s="113"/>
      <c r="B164" s="113"/>
      <c r="C164" s="113"/>
      <c r="D164" s="113"/>
      <c r="E164" s="113"/>
      <c r="F164" s="113"/>
      <c r="G164" s="131"/>
      <c r="H164" s="113"/>
      <c r="I164" s="113"/>
      <c r="J164" s="113"/>
      <c r="K164" s="113"/>
      <c r="L164" s="113"/>
      <c r="M164" s="132"/>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row>
    <row r="165" spans="1:79" s="134" customFormat="1" ht="15" customHeight="1" x14ac:dyDescent="0.2">
      <c r="A165" s="113"/>
      <c r="B165" s="113"/>
      <c r="C165" s="113"/>
      <c r="D165" s="113"/>
      <c r="E165" s="113"/>
      <c r="F165" s="113"/>
      <c r="G165" s="131"/>
      <c r="H165" s="113"/>
      <c r="I165" s="113"/>
      <c r="J165" s="113"/>
      <c r="K165" s="113"/>
      <c r="L165" s="113"/>
      <c r="M165" s="132"/>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row>
    <row r="166" spans="1:79" s="134" customFormat="1" ht="15" customHeight="1" x14ac:dyDescent="0.2">
      <c r="A166" s="113"/>
      <c r="B166" s="113"/>
      <c r="C166" s="113"/>
      <c r="D166" s="113"/>
      <c r="E166" s="113"/>
      <c r="F166" s="113"/>
      <c r="G166" s="131"/>
      <c r="H166" s="113"/>
      <c r="I166" s="113"/>
      <c r="J166" s="113"/>
      <c r="K166" s="113"/>
      <c r="L166" s="113"/>
      <c r="M166" s="132"/>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row>
    <row r="167" spans="1:79" s="134" customFormat="1" ht="15" customHeight="1" x14ac:dyDescent="0.2">
      <c r="A167" s="113"/>
      <c r="B167" s="113"/>
      <c r="C167" s="113"/>
      <c r="D167" s="113"/>
      <c r="E167" s="113"/>
      <c r="F167" s="113"/>
      <c r="G167" s="131"/>
      <c r="H167" s="113"/>
      <c r="I167" s="113"/>
      <c r="J167" s="113"/>
      <c r="K167" s="113"/>
      <c r="L167" s="113"/>
      <c r="M167" s="132"/>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row>
    <row r="168" spans="1:79" s="134" customFormat="1" ht="15" customHeight="1" x14ac:dyDescent="0.2">
      <c r="A168" s="113"/>
      <c r="B168" s="113"/>
      <c r="C168" s="113"/>
      <c r="D168" s="113"/>
      <c r="E168" s="113"/>
      <c r="F168" s="113"/>
      <c r="G168" s="131"/>
      <c r="H168" s="113"/>
      <c r="I168" s="113"/>
      <c r="J168" s="113"/>
      <c r="K168" s="113"/>
      <c r="L168" s="113"/>
      <c r="M168" s="132"/>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row>
    <row r="169" spans="1:79" s="134" customFormat="1" ht="15" customHeight="1" x14ac:dyDescent="0.2">
      <c r="A169" s="113"/>
      <c r="B169" s="113"/>
      <c r="C169" s="113"/>
      <c r="D169" s="113"/>
      <c r="E169" s="113"/>
      <c r="F169" s="113"/>
      <c r="G169" s="131"/>
      <c r="H169" s="113"/>
      <c r="I169" s="113"/>
      <c r="J169" s="113"/>
      <c r="K169" s="113"/>
      <c r="L169" s="113"/>
      <c r="M169" s="132"/>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row>
    <row r="170" spans="1:79" s="134" customFormat="1" ht="15" customHeight="1" x14ac:dyDescent="0.2">
      <c r="A170" s="113"/>
      <c r="B170" s="113"/>
      <c r="C170" s="113"/>
      <c r="D170" s="113"/>
      <c r="E170" s="113"/>
      <c r="F170" s="113"/>
      <c r="G170" s="131"/>
      <c r="H170" s="113"/>
      <c r="I170" s="113"/>
      <c r="J170" s="113"/>
      <c r="K170" s="113"/>
      <c r="L170" s="113"/>
      <c r="M170" s="132"/>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row>
    <row r="171" spans="1:79" s="134" customFormat="1" ht="15" customHeight="1" x14ac:dyDescent="0.2">
      <c r="A171" s="113"/>
      <c r="B171" s="113"/>
      <c r="C171" s="113"/>
      <c r="D171" s="113"/>
      <c r="E171" s="113"/>
      <c r="F171" s="113"/>
      <c r="G171" s="131"/>
      <c r="H171" s="113"/>
      <c r="I171" s="113"/>
      <c r="J171" s="113"/>
      <c r="K171" s="113"/>
      <c r="L171" s="113"/>
      <c r="M171" s="132"/>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row>
    <row r="172" spans="1:79" s="134" customFormat="1" ht="15" customHeight="1" x14ac:dyDescent="0.2">
      <c r="A172" s="113"/>
      <c r="B172" s="113"/>
      <c r="C172" s="113"/>
      <c r="D172" s="113"/>
      <c r="E172" s="113"/>
      <c r="F172" s="113"/>
      <c r="G172" s="131"/>
      <c r="H172" s="113"/>
      <c r="I172" s="113"/>
      <c r="J172" s="113"/>
      <c r="K172" s="113"/>
      <c r="L172" s="113"/>
      <c r="M172" s="132"/>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row>
    <row r="173" spans="1:79" s="134" customFormat="1" ht="15" customHeight="1" x14ac:dyDescent="0.2">
      <c r="A173" s="113"/>
      <c r="B173" s="113"/>
      <c r="C173" s="113"/>
      <c r="D173" s="113"/>
      <c r="E173" s="113"/>
      <c r="F173" s="113"/>
      <c r="G173" s="131"/>
      <c r="H173" s="113"/>
      <c r="I173" s="113"/>
      <c r="J173" s="113"/>
      <c r="K173" s="113"/>
      <c r="L173" s="113"/>
      <c r="M173" s="132"/>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row>
    <row r="174" spans="1:79" s="134" customFormat="1" ht="15" customHeight="1" x14ac:dyDescent="0.2">
      <c r="A174" s="113"/>
      <c r="B174" s="113"/>
      <c r="C174" s="113"/>
      <c r="D174" s="113"/>
      <c r="E174" s="113"/>
      <c r="F174" s="113"/>
      <c r="G174" s="131"/>
      <c r="H174" s="113"/>
      <c r="I174" s="113"/>
      <c r="J174" s="113"/>
      <c r="K174" s="113"/>
      <c r="L174" s="113"/>
      <c r="M174" s="132"/>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row>
    <row r="175" spans="1:79" s="134" customFormat="1" ht="15" customHeight="1" x14ac:dyDescent="0.2">
      <c r="A175" s="113"/>
      <c r="B175" s="113"/>
      <c r="C175" s="113"/>
      <c r="D175" s="113"/>
      <c r="E175" s="113"/>
      <c r="F175" s="113"/>
      <c r="G175" s="131"/>
      <c r="H175" s="113"/>
      <c r="I175" s="113"/>
      <c r="J175" s="113"/>
      <c r="K175" s="113"/>
      <c r="L175" s="113"/>
      <c r="M175" s="132"/>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row>
    <row r="176" spans="1:79" s="134" customFormat="1" ht="15" customHeight="1" x14ac:dyDescent="0.2">
      <c r="A176" s="113"/>
      <c r="B176" s="113"/>
      <c r="C176" s="113"/>
      <c r="D176" s="113"/>
      <c r="E176" s="113"/>
      <c r="F176" s="113"/>
      <c r="G176" s="131"/>
      <c r="H176" s="113"/>
      <c r="I176" s="113"/>
      <c r="J176" s="113"/>
      <c r="K176" s="113"/>
      <c r="L176" s="113"/>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row>
    <row r="177" spans="1:79" s="134" customFormat="1" ht="15" customHeight="1" x14ac:dyDescent="0.2">
      <c r="A177" s="113"/>
      <c r="B177" s="113"/>
      <c r="C177" s="113"/>
      <c r="D177" s="113"/>
      <c r="E177" s="113"/>
      <c r="F177" s="113"/>
      <c r="G177" s="131"/>
      <c r="H177" s="113"/>
      <c r="I177" s="113"/>
      <c r="J177" s="113"/>
      <c r="K177" s="113"/>
      <c r="L177" s="113"/>
      <c r="M177" s="132"/>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row>
    <row r="178" spans="1:79" s="134" customFormat="1" ht="15" customHeight="1" x14ac:dyDescent="0.2">
      <c r="A178" s="113"/>
      <c r="B178" s="113"/>
      <c r="C178" s="113"/>
      <c r="D178" s="113"/>
      <c r="E178" s="113"/>
      <c r="F178" s="113"/>
      <c r="G178" s="131"/>
      <c r="H178" s="113"/>
      <c r="I178" s="113"/>
      <c r="J178" s="113"/>
      <c r="K178" s="113"/>
      <c r="L178" s="113"/>
      <c r="M178" s="132"/>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row>
    <row r="179" spans="1:79" s="134" customFormat="1" ht="15" customHeight="1" x14ac:dyDescent="0.2">
      <c r="A179" s="113"/>
      <c r="B179" s="113"/>
      <c r="C179" s="113"/>
      <c r="D179" s="113"/>
      <c r="E179" s="113"/>
      <c r="F179" s="113"/>
      <c r="G179" s="131"/>
      <c r="H179" s="113"/>
      <c r="I179" s="113"/>
      <c r="J179" s="113"/>
      <c r="K179" s="113"/>
      <c r="L179" s="113"/>
      <c r="M179" s="132"/>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row>
    <row r="180" spans="1:79" s="134" customFormat="1" ht="15" customHeight="1" x14ac:dyDescent="0.2">
      <c r="A180" s="113"/>
      <c r="B180" s="113"/>
      <c r="C180" s="113"/>
      <c r="D180" s="113"/>
      <c r="E180" s="113"/>
      <c r="F180" s="113"/>
      <c r="G180" s="131"/>
      <c r="H180" s="113"/>
      <c r="I180" s="113"/>
      <c r="J180" s="113"/>
      <c r="K180" s="113"/>
      <c r="L180" s="113"/>
      <c r="M180" s="132"/>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row>
    <row r="181" spans="1:79" s="134" customFormat="1" ht="15" customHeight="1" x14ac:dyDescent="0.2">
      <c r="A181" s="113"/>
      <c r="B181" s="113"/>
      <c r="C181" s="113"/>
      <c r="D181" s="113"/>
      <c r="E181" s="113"/>
      <c r="F181" s="113"/>
      <c r="G181" s="131"/>
      <c r="H181" s="113"/>
      <c r="I181" s="113"/>
      <c r="J181" s="113"/>
      <c r="K181" s="113"/>
      <c r="L181" s="113"/>
      <c r="M181" s="132"/>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row>
    <row r="182" spans="1:79" s="134" customFormat="1" ht="15" customHeight="1" x14ac:dyDescent="0.2">
      <c r="A182" s="113"/>
      <c r="B182" s="113"/>
      <c r="C182" s="113"/>
      <c r="D182" s="113"/>
      <c r="E182" s="113"/>
      <c r="F182" s="113"/>
      <c r="G182" s="131"/>
      <c r="H182" s="113"/>
      <c r="I182" s="113"/>
      <c r="J182" s="113"/>
      <c r="K182" s="113"/>
      <c r="L182" s="113"/>
      <c r="M182" s="132"/>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row>
    <row r="183" spans="1:79" s="134" customFormat="1" ht="15" customHeight="1" x14ac:dyDescent="0.2">
      <c r="A183" s="113"/>
      <c r="B183" s="113"/>
      <c r="C183" s="113"/>
      <c r="D183" s="113"/>
      <c r="E183" s="113"/>
      <c r="F183" s="113"/>
      <c r="G183" s="131"/>
      <c r="H183" s="113"/>
      <c r="I183" s="113"/>
      <c r="J183" s="113"/>
      <c r="K183" s="113"/>
      <c r="L183" s="113"/>
      <c r="M183" s="132"/>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row>
    <row r="184" spans="1:79" s="134" customFormat="1" ht="15" customHeight="1" x14ac:dyDescent="0.2">
      <c r="A184" s="113"/>
      <c r="B184" s="113"/>
      <c r="C184" s="113"/>
      <c r="D184" s="113"/>
      <c r="E184" s="113"/>
      <c r="F184" s="113"/>
      <c r="G184" s="131"/>
      <c r="H184" s="113"/>
      <c r="I184" s="113"/>
      <c r="J184" s="113"/>
      <c r="K184" s="113"/>
      <c r="L184" s="113"/>
      <c r="M184" s="132"/>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row>
    <row r="185" spans="1:79" s="134" customFormat="1" ht="15" customHeight="1" x14ac:dyDescent="0.2">
      <c r="A185" s="113"/>
      <c r="B185" s="113"/>
      <c r="C185" s="113"/>
      <c r="D185" s="113"/>
      <c r="E185" s="113"/>
      <c r="F185" s="113"/>
      <c r="G185" s="131"/>
      <c r="H185" s="113"/>
      <c r="I185" s="113"/>
      <c r="J185" s="113"/>
      <c r="K185" s="113"/>
      <c r="L185" s="113"/>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row>
    <row r="186" spans="1:79" s="134" customFormat="1" ht="15" customHeight="1" x14ac:dyDescent="0.2">
      <c r="A186" s="113"/>
      <c r="B186" s="113"/>
      <c r="C186" s="113"/>
      <c r="D186" s="113"/>
      <c r="E186" s="113"/>
      <c r="F186" s="113"/>
      <c r="G186" s="131"/>
      <c r="H186" s="113"/>
      <c r="I186" s="113"/>
      <c r="J186" s="113"/>
      <c r="K186" s="113"/>
      <c r="L186" s="113"/>
      <c r="M186" s="132"/>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row>
    <row r="187" spans="1:79" s="134" customFormat="1" ht="15" customHeight="1" x14ac:dyDescent="0.2">
      <c r="A187" s="113"/>
      <c r="B187" s="113"/>
      <c r="C187" s="113"/>
      <c r="D187" s="113"/>
      <c r="E187" s="113"/>
      <c r="F187" s="113"/>
      <c r="G187" s="131"/>
      <c r="H187" s="113"/>
      <c r="I187" s="113"/>
      <c r="J187" s="113"/>
      <c r="K187" s="113"/>
      <c r="L187" s="113"/>
      <c r="M187" s="132"/>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row>
    <row r="188" spans="1:79" s="134" customFormat="1" ht="15" customHeight="1" x14ac:dyDescent="0.2">
      <c r="A188" s="113"/>
      <c r="B188" s="113"/>
      <c r="C188" s="113"/>
      <c r="D188" s="113"/>
      <c r="E188" s="113"/>
      <c r="F188" s="113"/>
      <c r="G188" s="131"/>
      <c r="H188" s="113"/>
      <c r="I188" s="113"/>
      <c r="J188" s="113"/>
      <c r="K188" s="113"/>
      <c r="L188" s="113"/>
      <c r="M188" s="132"/>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row>
    <row r="189" spans="1:79" s="134" customFormat="1" ht="15" customHeight="1" x14ac:dyDescent="0.2">
      <c r="A189" s="113"/>
      <c r="B189" s="113"/>
      <c r="C189" s="113"/>
      <c r="D189" s="113"/>
      <c r="E189" s="113"/>
      <c r="F189" s="113"/>
      <c r="G189" s="131"/>
      <c r="H189" s="113"/>
      <c r="I189" s="113"/>
      <c r="J189" s="113"/>
      <c r="K189" s="113"/>
      <c r="L189" s="113"/>
      <c r="M189" s="132"/>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row>
    <row r="190" spans="1:79" s="134" customFormat="1" ht="15" customHeight="1" x14ac:dyDescent="0.2">
      <c r="A190" s="113"/>
      <c r="B190" s="113"/>
      <c r="C190" s="113"/>
      <c r="D190" s="113"/>
      <c r="E190" s="113"/>
      <c r="F190" s="113"/>
      <c r="G190" s="131"/>
      <c r="H190" s="113"/>
      <c r="I190" s="113"/>
      <c r="J190" s="113"/>
      <c r="K190" s="113"/>
      <c r="L190" s="113"/>
      <c r="M190" s="132"/>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row>
  </sheetData>
  <mergeCells count="1">
    <mergeCell ref="J1:L1"/>
  </mergeCells>
  <pageMargins left="0.5" right="0.45" top="0.75" bottom="0.75" header="0.3" footer="0.3"/>
  <pageSetup scale="1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HTC List of Approved Applications pursuant to Tex. Gov't Code §2306.6724(e) (XLSX) (July 8)</dc:title>
  <dc:subject>2018 Competitive HTC Pre-Application Submissions</dc:subject>
  <dc:creator>TDHCA</dc:creator>
  <cp:keywords>2021 9% HTC List of Approved Applications pursuant to Tex. Gov't Code §2306.6724(e) (XLSX) (July 8)</cp:keywords>
  <dc:description>2018 Competitive HTC Pre-Application Submissions received at jotform.com 1515539489</dc:description>
  <cp:lastModifiedBy>Jason Burr</cp:lastModifiedBy>
  <cp:lastPrinted>2021-06-25T20:08:46Z</cp:lastPrinted>
  <dcterms:created xsi:type="dcterms:W3CDTF">2018-01-09T23:11:29Z</dcterms:created>
  <dcterms:modified xsi:type="dcterms:W3CDTF">2021-07-09T16:04:04Z</dcterms:modified>
  <cp:category>2021 9HTC app log</cp:category>
</cp:coreProperties>
</file>