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2\"/>
    </mc:Choice>
  </mc:AlternateContent>
  <workbookProtection workbookAlgorithmName="SHA-512" workbookHashValue="7Vj/mIDstGInx1/kPmdusr8LvD9mdAAhWTiJd2rvVypAauTUDoPgOrbNZBLzer1+SdPiwf5ENNIcyPQN65/wXA==" workbookSaltValue="fx2W+YlXoSesu33x7xXocw==" workbookSpinCount="100000" lockStructure="1"/>
  <bookViews>
    <workbookView xWindow="0" yWindow="0" windowWidth="23040" windowHeight="9195"/>
  </bookViews>
  <sheets>
    <sheet name="Submissions" sheetId="1" r:id="rId1"/>
  </sheets>
  <definedNames>
    <definedName name="_xlnm.Print_Area" localSheetId="0">Submissions!$A$1:$AD$291</definedName>
    <definedName name="_xlnm.Print_Titles" localSheetId="0">Submissions!$11:$11</definedName>
  </definedNames>
  <calcPr calcId="162913"/>
</workbook>
</file>

<file path=xl/calcChain.xml><?xml version="1.0" encoding="utf-8"?>
<calcChain xmlns="http://schemas.openxmlformats.org/spreadsheetml/2006/main">
  <c r="Q169" i="1" l="1"/>
  <c r="Q142" i="1"/>
  <c r="Q136" i="1"/>
  <c r="Q130" i="1"/>
  <c r="Q125" i="1"/>
  <c r="Q118" i="1"/>
  <c r="Q106" i="1"/>
  <c r="Q70" i="1"/>
  <c r="Q62" i="1"/>
  <c r="Q55" i="1"/>
  <c r="Q46" i="1"/>
  <c r="Q38" i="1"/>
  <c r="E239" i="1" l="1"/>
  <c r="Q239" i="1"/>
  <c r="E106" i="1"/>
  <c r="AB250" i="1"/>
  <c r="E259" i="1"/>
  <c r="AB256" i="1" l="1"/>
  <c r="Q205" i="1" l="1"/>
  <c r="E205" i="1"/>
  <c r="AB202" i="1"/>
  <c r="AB253" i="1"/>
  <c r="AB252" i="1"/>
  <c r="AB274" i="1" l="1"/>
  <c r="Q271" i="1" l="1"/>
  <c r="C271" i="1"/>
  <c r="C291" i="1" s="1"/>
  <c r="C169" i="1"/>
  <c r="AB257" i="1"/>
  <c r="AB36" i="1"/>
  <c r="Q259" i="1"/>
  <c r="Q288" i="1"/>
  <c r="Q277" i="1"/>
  <c r="Q266" i="1"/>
  <c r="Q245" i="1"/>
  <c r="Q232" i="1"/>
  <c r="Q223" i="1"/>
  <c r="Q211" i="1"/>
  <c r="Q194" i="1"/>
  <c r="Q187" i="1"/>
  <c r="Q177" i="1"/>
  <c r="Q78" i="1"/>
  <c r="AB235" i="1"/>
  <c r="AB251" i="1"/>
  <c r="AB249" i="1"/>
  <c r="AB248" i="1"/>
  <c r="AB237" i="1"/>
  <c r="AB236" i="1"/>
  <c r="AB221" i="1"/>
  <c r="AB220" i="1"/>
  <c r="AB219" i="1"/>
  <c r="AB218" i="1"/>
  <c r="AB217" i="1"/>
  <c r="AB216" i="1"/>
  <c r="AB215" i="1"/>
  <c r="AB214" i="1"/>
  <c r="AB203" i="1"/>
  <c r="AB201" i="1"/>
  <c r="AB200" i="1"/>
  <c r="AB199" i="1"/>
  <c r="AB198" i="1"/>
  <c r="AB197" i="1"/>
  <c r="AB167" i="1"/>
  <c r="AB160" i="1"/>
  <c r="AB159" i="1"/>
  <c r="AB158" i="1"/>
  <c r="AB157" i="1"/>
  <c r="AB156" i="1"/>
  <c r="AB155" i="1"/>
  <c r="AB154" i="1"/>
  <c r="AB153" i="1"/>
  <c r="AB152" i="1"/>
  <c r="AB151" i="1"/>
  <c r="AB150" i="1"/>
  <c r="AB149" i="1"/>
  <c r="AB148" i="1"/>
  <c r="AB147" i="1"/>
  <c r="AB146" i="1"/>
  <c r="AB145" i="1"/>
  <c r="AB104" i="1"/>
  <c r="AB100" i="1"/>
  <c r="AB99" i="1"/>
  <c r="AB98" i="1"/>
  <c r="AB97" i="1"/>
  <c r="AB96" i="1"/>
  <c r="AB95" i="1"/>
  <c r="AB94" i="1"/>
  <c r="AB93" i="1"/>
  <c r="AB92" i="1"/>
  <c r="AB91" i="1"/>
  <c r="AB90" i="1"/>
  <c r="AB89" i="1"/>
  <c r="AB88" i="1"/>
  <c r="AB87" i="1"/>
  <c r="AB86" i="1"/>
  <c r="AB85" i="1"/>
  <c r="AB84" i="1"/>
  <c r="AB83" i="1"/>
  <c r="AB82" i="1"/>
  <c r="AB81" i="1"/>
  <c r="AB52" i="1"/>
  <c r="AB51" i="1"/>
  <c r="AB50" i="1"/>
  <c r="AB49" i="1"/>
  <c r="AB32" i="1"/>
  <c r="AB31" i="1"/>
  <c r="AB30" i="1"/>
  <c r="AB29" i="1"/>
  <c r="AB28" i="1"/>
  <c r="AB27" i="1"/>
  <c r="AB26" i="1"/>
  <c r="AB25" i="1"/>
  <c r="AB24" i="1"/>
  <c r="AB23" i="1"/>
  <c r="AB22" i="1"/>
  <c r="AB21" i="1"/>
  <c r="AB20" i="1"/>
  <c r="AB19" i="1"/>
  <c r="AB18" i="1"/>
  <c r="AB17" i="1"/>
  <c r="AB16" i="1"/>
  <c r="AB15" i="1"/>
  <c r="AB14" i="1"/>
  <c r="AB13" i="1"/>
  <c r="AB192" i="1"/>
  <c r="E169" i="1"/>
  <c r="E38" i="1"/>
  <c r="AB35" i="1"/>
  <c r="AB281" i="1"/>
  <c r="AB282" i="1"/>
  <c r="AB283" i="1"/>
  <c r="AB284" i="1"/>
  <c r="AB280" i="1"/>
  <c r="AB263" i="1"/>
  <c r="AB262" i="1"/>
  <c r="AB242" i="1"/>
  <c r="AB228" i="1"/>
  <c r="AB229" i="1"/>
  <c r="AB227" i="1"/>
  <c r="AB208" i="1"/>
  <c r="AB174" i="1"/>
  <c r="AB173" i="1"/>
  <c r="AB180" i="1"/>
  <c r="AB181" i="1"/>
  <c r="AB183" i="1"/>
  <c r="AB182" i="1"/>
  <c r="AB140" i="1"/>
  <c r="AB139" i="1"/>
  <c r="AB134" i="1"/>
  <c r="AB133" i="1"/>
  <c r="AB121" i="1"/>
  <c r="AB122" i="1"/>
  <c r="AB111" i="1"/>
  <c r="AB112" i="1"/>
  <c r="AB113" i="1"/>
  <c r="AB110" i="1"/>
  <c r="AB73" i="1"/>
  <c r="AB66" i="1"/>
  <c r="AB65" i="1"/>
  <c r="AB43" i="1"/>
  <c r="AB42" i="1"/>
  <c r="AB59" i="1"/>
  <c r="AB58" i="1"/>
  <c r="E194" i="1"/>
  <c r="E277" i="1"/>
  <c r="E288" i="1"/>
  <c r="E266" i="1"/>
  <c r="E245" i="1"/>
  <c r="E232" i="1"/>
  <c r="E223" i="1"/>
  <c r="E187" i="1"/>
  <c r="E177" i="1"/>
  <c r="E142" i="1"/>
  <c r="E136" i="1"/>
  <c r="E125" i="1"/>
  <c r="E118" i="1"/>
  <c r="E55" i="1"/>
  <c r="E46" i="1"/>
  <c r="E78" i="1"/>
  <c r="E291" i="1" l="1"/>
  <c r="Q291" i="1"/>
</calcChain>
</file>

<file path=xl/sharedStrings.xml><?xml version="1.0" encoding="utf-8"?>
<sst xmlns="http://schemas.openxmlformats.org/spreadsheetml/2006/main" count="1751" uniqueCount="780">
  <si>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</si>
  <si>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</si>
  <si>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</si>
  <si>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</si>
  <si>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</si>
  <si>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</si>
  <si>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</si>
  <si>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</si>
  <si>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</si>
  <si>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</si>
  <si>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</si>
  <si>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</si>
  <si>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</si>
  <si>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</si>
  <si>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</si>
  <si>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</si>
  <si>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</si>
  <si>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</si>
  <si>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</si>
  <si>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</si>
  <si>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</si>
  <si>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</si>
  <si>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</si>
  <si>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</si>
  <si>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</si>
  <si>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</si>
  <si>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</si>
  <si>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</si>
  <si>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</si>
  <si>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</si>
  <si>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</si>
  <si>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</si>
  <si>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</si>
  <si>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</si>
  <si>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</si>
  <si>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</si>
  <si>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</si>
  <si>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</si>
  <si>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</si>
  <si>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</si>
  <si>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</si>
  <si>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</si>
  <si>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</si>
  <si>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</si>
  <si>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</si>
  <si>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</si>
  <si>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</si>
  <si>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</si>
  <si>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</si>
  <si>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Applicant Contact Name</t>
  </si>
  <si>
    <t>Second Contact Name</t>
  </si>
  <si>
    <t>Direct Loan</t>
  </si>
  <si>
    <t>Estimated At-Risk Available</t>
  </si>
  <si>
    <t xml:space="preserve">Elderly Max </t>
  </si>
  <si>
    <t xml:space="preserve">Elderly Max  </t>
  </si>
  <si>
    <t>SavannahPark of Crosbyton</t>
  </si>
  <si>
    <t>2550 W 8th Street</t>
  </si>
  <si>
    <t>11800 S. Glen Drive</t>
  </si>
  <si>
    <t>1204 E. Hwy US-82</t>
  </si>
  <si>
    <t>Belton</t>
  </si>
  <si>
    <t>Odessa</t>
  </si>
  <si>
    <t>Houston</t>
  </si>
  <si>
    <t>Brownsville</t>
  </si>
  <si>
    <t>Fort Worth</t>
  </si>
  <si>
    <t>Austin</t>
  </si>
  <si>
    <t>Crosbyton</t>
  </si>
  <si>
    <t>Bell</t>
  </si>
  <si>
    <t>Ector</t>
  </si>
  <si>
    <t>Harris</t>
  </si>
  <si>
    <t>Johnson</t>
  </si>
  <si>
    <t>Cameron</t>
  </si>
  <si>
    <t>Tarrant</t>
  </si>
  <si>
    <t>Travis</t>
  </si>
  <si>
    <t>Hidalgo</t>
  </si>
  <si>
    <t>Crosby</t>
  </si>
  <si>
    <t>Matagorda</t>
  </si>
  <si>
    <t>Urban</t>
  </si>
  <si>
    <t>Rural</t>
  </si>
  <si>
    <t>X</t>
  </si>
  <si>
    <t>AcR</t>
  </si>
  <si>
    <t>Recon</t>
  </si>
  <si>
    <t>NC</t>
  </si>
  <si>
    <t>General</t>
  </si>
  <si>
    <t>Elderly</t>
  </si>
  <si>
    <t>Josefina Garcia</t>
  </si>
  <si>
    <t>Alyssa Carpenter</t>
  </si>
  <si>
    <t>Melissa Fisher</t>
  </si>
  <si>
    <t>Bill Fisher</t>
  </si>
  <si>
    <t>Miranda Sprague</t>
  </si>
  <si>
    <t>Tamea Dula</t>
  </si>
  <si>
    <t>Tracey Fine</t>
  </si>
  <si>
    <t>Eric Walker</t>
  </si>
  <si>
    <t>Corey Farmer</t>
  </si>
  <si>
    <t>Shawn Smith</t>
  </si>
  <si>
    <t>Dennis Hoover</t>
  </si>
  <si>
    <t>Joel Cortez</t>
  </si>
  <si>
    <t>Suzanne Schwertner</t>
  </si>
  <si>
    <t>Bradford McMurray</t>
  </si>
  <si>
    <t>Cindy Marquez</t>
  </si>
  <si>
    <t>Cristi LaJeunesse</t>
  </si>
  <si>
    <t>Summer Village</t>
  </si>
  <si>
    <t>Pampa</t>
  </si>
  <si>
    <t>Randall</t>
  </si>
  <si>
    <t>Gray</t>
  </si>
  <si>
    <t>Daniel Sailler</t>
  </si>
  <si>
    <t>Sallie Burchett</t>
  </si>
  <si>
    <t>Brian Kimes</t>
  </si>
  <si>
    <t>Jim Markel</t>
  </si>
  <si>
    <t>Lubbock</t>
  </si>
  <si>
    <t>Matthew Rieger</t>
  </si>
  <si>
    <t>Valentin DeLeon</t>
  </si>
  <si>
    <t>Burkburnett</t>
  </si>
  <si>
    <t>Wichita</t>
  </si>
  <si>
    <t>Noor Jooma</t>
  </si>
  <si>
    <t>Lora Myrick</t>
  </si>
  <si>
    <t>Abilene</t>
  </si>
  <si>
    <t>Taylor</t>
  </si>
  <si>
    <t>Melissa Forster</t>
  </si>
  <si>
    <t>Dallas</t>
  </si>
  <si>
    <t>Sally Gaskin</t>
  </si>
  <si>
    <t>Mariposa Apartment Homes at Plano Parkway</t>
  </si>
  <si>
    <t>Plano</t>
  </si>
  <si>
    <t>Collin</t>
  </si>
  <si>
    <t>Donald Sampley</t>
  </si>
  <si>
    <t>Stuart Shaw</t>
  </si>
  <si>
    <t>Casey Bump</t>
  </si>
  <si>
    <t>Gary Lacey</t>
  </si>
  <si>
    <t>Christian Garcia</t>
  </si>
  <si>
    <t>Sara Reidy</t>
  </si>
  <si>
    <t>Grand Prairie</t>
  </si>
  <si>
    <t>Payton Mayes</t>
  </si>
  <si>
    <t>Ryan Combs</t>
  </si>
  <si>
    <t>Denton</t>
  </si>
  <si>
    <t>Jack Traeger</t>
  </si>
  <si>
    <t>Lisa Stephens</t>
  </si>
  <si>
    <t>Eleanor M.C. Fanning</t>
  </si>
  <si>
    <t>Matt Higgins</t>
  </si>
  <si>
    <t>Brian McGeady</t>
  </si>
  <si>
    <t>Justin Gregory</t>
  </si>
  <si>
    <t>Jason Arechiga</t>
  </si>
  <si>
    <t>Max Whipple</t>
  </si>
  <si>
    <t>Adrian Iglesias</t>
  </si>
  <si>
    <t>Chris Applequist</t>
  </si>
  <si>
    <t>Michael Fogel</t>
  </si>
  <si>
    <t>Titus</t>
  </si>
  <si>
    <t>Betsy Brown</t>
  </si>
  <si>
    <t>Mt. Pleasant Senior</t>
  </si>
  <si>
    <t>Tennison Road</t>
  </si>
  <si>
    <t>Emanuel H. Glockzin, Jr.</t>
  </si>
  <si>
    <t>Tyler</t>
  </si>
  <si>
    <t>Smith</t>
  </si>
  <si>
    <t>Vaughn C. Zimmerman</t>
  </si>
  <si>
    <t>Jeff Beckler</t>
  </si>
  <si>
    <t>Rick J. Deyoe</t>
  </si>
  <si>
    <t>Alma Cobb</t>
  </si>
  <si>
    <t>Lufkin</t>
  </si>
  <si>
    <t>Angelina</t>
  </si>
  <si>
    <t>Beaumont</t>
  </si>
  <si>
    <t>Jefferson</t>
  </si>
  <si>
    <t>JOT Couch</t>
  </si>
  <si>
    <t>Amber Ridge Apartments</t>
  </si>
  <si>
    <t>Angleton</t>
  </si>
  <si>
    <t>Brazoria</t>
  </si>
  <si>
    <t>Vaughn Zimmerman</t>
  </si>
  <si>
    <t>Janine Sisak</t>
  </si>
  <si>
    <t>Emily Abeln</t>
  </si>
  <si>
    <t>Cole Creek Estates</t>
  </si>
  <si>
    <t>Ryan Hettig</t>
  </si>
  <si>
    <t>Barry Kahn</t>
  </si>
  <si>
    <t>Russ Michaels</t>
  </si>
  <si>
    <t>Jervon Harris</t>
  </si>
  <si>
    <t>Scott Puffer</t>
  </si>
  <si>
    <t>Conroe</t>
  </si>
  <si>
    <t>Montgomery</t>
  </si>
  <si>
    <t>Donna Rickenbacker</t>
  </si>
  <si>
    <t>Dan Wilson</t>
  </si>
  <si>
    <t>Carine Yhap</t>
  </si>
  <si>
    <t>Williamson</t>
  </si>
  <si>
    <t>Justin Zimmerman</t>
  </si>
  <si>
    <t>Megan Lasch</t>
  </si>
  <si>
    <t>Christopher Shear</t>
  </si>
  <si>
    <t>Ana Padilla</t>
  </si>
  <si>
    <t>Parker Apartments</t>
  </si>
  <si>
    <t>2105 Parker Lane</t>
  </si>
  <si>
    <t>Walter Moreau</t>
  </si>
  <si>
    <t>Anderson Creek</t>
  </si>
  <si>
    <t>Waco</t>
  </si>
  <si>
    <t>Craig Taylor</t>
  </si>
  <si>
    <t>Patricia Murchison</t>
  </si>
  <si>
    <t>McLennan</t>
  </si>
  <si>
    <t>Kerrville</t>
  </si>
  <si>
    <t>Kerr</t>
  </si>
  <si>
    <t>San Antonio</t>
  </si>
  <si>
    <t>Bexar</t>
  </si>
  <si>
    <t>Brad McMurray</t>
  </si>
  <si>
    <t>Village at Boyer</t>
  </si>
  <si>
    <t>Alice</t>
  </si>
  <si>
    <t>Jim Wells</t>
  </si>
  <si>
    <t>David Fournier</t>
  </si>
  <si>
    <t>The Ponderosa</t>
  </si>
  <si>
    <t>Corpus Christi</t>
  </si>
  <si>
    <t>Nueces</t>
  </si>
  <si>
    <t>Enrique Flores, IV</t>
  </si>
  <si>
    <t>Toby Williams</t>
  </si>
  <si>
    <t>Del Rio</t>
  </si>
  <si>
    <t>Val Verde</t>
  </si>
  <si>
    <t>McAllen</t>
  </si>
  <si>
    <t>Steve Lollis</t>
  </si>
  <si>
    <t>Sarah Andre</t>
  </si>
  <si>
    <t>210 Calle del Norte</t>
  </si>
  <si>
    <t>Laredo</t>
  </si>
  <si>
    <t>Webb</t>
  </si>
  <si>
    <t>Michael Tamez</t>
  </si>
  <si>
    <t>SWQ of International Blvd. &amp; Springfield Ave.</t>
  </si>
  <si>
    <t>Enrique Flores</t>
  </si>
  <si>
    <t>San Angelo</t>
  </si>
  <si>
    <t>Tom Green</t>
  </si>
  <si>
    <t>W side of Appaloosa Trail, S of Hwy 67</t>
  </si>
  <si>
    <t>El Paso</t>
  </si>
  <si>
    <t>R.L. Bowling, IV</t>
  </si>
  <si>
    <t>Demetrio Jimenez</t>
  </si>
  <si>
    <t>Villas at Augusta</t>
  </si>
  <si>
    <t>Roy Lopez</t>
  </si>
  <si>
    <t>Ike Monty</t>
  </si>
  <si>
    <t>Tom Deloye</t>
  </si>
  <si>
    <t>Nevarez Palms II</t>
  </si>
  <si>
    <t>Socorro</t>
  </si>
  <si>
    <t>Applications</t>
  </si>
  <si>
    <t>TOTAL AMOUNT REQUESTED:</t>
  </si>
  <si>
    <t>TOTAL ESTIMATED AMOUNT AVAILABLE:</t>
  </si>
  <si>
    <t>TOTAL APPLICATIONS:</t>
  </si>
  <si>
    <t>San Angelo Terrace</t>
  </si>
  <si>
    <r>
      <rPr>
        <b/>
        <sz val="10"/>
        <color indexed="8"/>
        <rFont val="Calibri"/>
        <family val="2"/>
        <scheme val="minor"/>
      </rPr>
      <t>NOTE:</t>
    </r>
    <r>
      <rPr>
        <sz val="10"/>
        <color indexed="8"/>
        <rFont val="Calibri"/>
        <family val="2"/>
        <scheme val="minor"/>
      </rPr>
      <t xml:space="preserve"> 
The following scoring categories are NOT included in the "Self Score Total" column:
§11.9(d)(1) - Local Government Support
§11.9(d)(4) - Quantifiable Community Participation (QCP)
§11.9(d)(5) - Community Support from State Representative
§11.9(d)(6) - Input from Community Organizations
§11.9(d)(7) - Community Revitalization Plan (CRP)</t>
    </r>
  </si>
  <si>
    <r>
      <t xml:space="preserve">Target Population
</t>
    </r>
    <r>
      <rPr>
        <sz val="11"/>
        <color indexed="8"/>
        <rFont val="Calibri"/>
        <family val="2"/>
        <scheme val="minor"/>
      </rPr>
      <t>(SH = Supp. Hsg.)</t>
    </r>
  </si>
  <si>
    <t>The Wheldon</t>
  </si>
  <si>
    <t xml:space="preserve">Lantana Villas </t>
  </si>
  <si>
    <t>Estacado Estates</t>
  </si>
  <si>
    <t>Frontage Estates</t>
  </si>
  <si>
    <t>Potter</t>
  </si>
  <si>
    <t>Legacy Trails of Plainview</t>
  </si>
  <si>
    <t>Hale</t>
  </si>
  <si>
    <t>Kelly Garrett</t>
  </si>
  <si>
    <t>Chaz Garrett</t>
  </si>
  <si>
    <t>CJ Lintner</t>
  </si>
  <si>
    <t>Karla Burck</t>
  </si>
  <si>
    <t>Clifton E. Phillips</t>
  </si>
  <si>
    <t xml:space="preserve">Robert Colvard </t>
  </si>
  <si>
    <t>Stacy Hastie</t>
  </si>
  <si>
    <t>Theresa Frerker</t>
  </si>
  <si>
    <t xml:space="preserve">Wichita Falls Lofts														</t>
  </si>
  <si>
    <t xml:space="preserve">Daniel Sailler													</t>
  </si>
  <si>
    <t>Pioneer Crossing</t>
  </si>
  <si>
    <t>Bivek Dahal</t>
  </si>
  <si>
    <t>Burkburnett Royal Gardens</t>
  </si>
  <si>
    <t>Abbington at Gordon Lake</t>
  </si>
  <si>
    <t>Atlanta</t>
  </si>
  <si>
    <t>Breck Kean</t>
  </si>
  <si>
    <t>Eric Buffenbarger</t>
  </si>
  <si>
    <t>Thomas Square Apartments</t>
  </si>
  <si>
    <t>Kimberly Black King</t>
  </si>
  <si>
    <t>Deborah Welchel</t>
  </si>
  <si>
    <t>Rodeo Lofts</t>
  </si>
  <si>
    <t>Malcolm's Point Scholar House Apts</t>
  </si>
  <si>
    <t>Supportive Housing</t>
  </si>
  <si>
    <t>Richard Sciortino</t>
  </si>
  <si>
    <t>Residences at Parkview</t>
  </si>
  <si>
    <t>Robby Block</t>
  </si>
  <si>
    <t>McKinney Virginia Parkway</t>
  </si>
  <si>
    <t>Tom Huth</t>
  </si>
  <si>
    <t>Cypress Creek Apartment Homes at Montfort Drive</t>
  </si>
  <si>
    <t>Jessica Krochtengel</t>
  </si>
  <si>
    <t>Patriot Pointe at Markville</t>
  </si>
  <si>
    <t>Robert Long</t>
  </si>
  <si>
    <t>Daniel Winters</t>
  </si>
  <si>
    <t>Torrington Fallmeadow</t>
  </si>
  <si>
    <t>Heritage Estates at Edmonds</t>
  </si>
  <si>
    <t>Charles Heritage</t>
  </si>
  <si>
    <t>Westview Heights at Denton</t>
  </si>
  <si>
    <t>Juniper Apartments</t>
  </si>
  <si>
    <t>Manish Verma</t>
  </si>
  <si>
    <t>Janice Degollado</t>
  </si>
  <si>
    <t>Gala at Ridgmar</t>
  </si>
  <si>
    <t>Jordan Snyder</t>
  </si>
  <si>
    <t>The Reserves at Magnolia</t>
  </si>
  <si>
    <t>Matthew Gillam</t>
  </si>
  <si>
    <t>The Reserves at Monarch</t>
  </si>
  <si>
    <t>The Legacy in Denton Apartments</t>
  </si>
  <si>
    <t>Retirement Living for Seniors</t>
  </si>
  <si>
    <t>Erath</t>
  </si>
  <si>
    <t>Lydle Ridge</t>
  </si>
  <si>
    <t>Jaipur Lofts</t>
  </si>
  <si>
    <t>The Zeisel</t>
  </si>
  <si>
    <t>Lapiz Flats</t>
  </si>
  <si>
    <t>Gray Park Villas</t>
  </si>
  <si>
    <t>Tekevwe Okobiah</t>
  </si>
  <si>
    <t>Amara Oji</t>
  </si>
  <si>
    <t>Sherry Apartments (aka Sherry Pointe)</t>
  </si>
  <si>
    <t>Deepak P. Sulakhe</t>
  </si>
  <si>
    <t>Jeannie Brasic</t>
  </si>
  <si>
    <t>Reserve at Grande</t>
  </si>
  <si>
    <t>Celebration Tyler</t>
  </si>
  <si>
    <t>Reserve at Choctaw Street</t>
  </si>
  <si>
    <t>Burnet</t>
  </si>
  <si>
    <t>Kim Youngquist</t>
  </si>
  <si>
    <t>Pecan Grove Apartments</t>
  </si>
  <si>
    <t>Murray Calhoun</t>
  </si>
  <si>
    <t>Jason Rabalais</t>
  </si>
  <si>
    <t>Celebration Paris</t>
  </si>
  <si>
    <t>Lamar</t>
  </si>
  <si>
    <t>Alan Naul</t>
  </si>
  <si>
    <t>Kevin Eden</t>
  </si>
  <si>
    <t>Paris View Apartments</t>
  </si>
  <si>
    <t>Saw Grass Apartments</t>
  </si>
  <si>
    <t>Azalea Trails</t>
  </si>
  <si>
    <t>Cass</t>
  </si>
  <si>
    <t>Red Oak Grove Apartments I and II (Big Sandy is ROG Apts I)</t>
  </si>
  <si>
    <t>Upshur</t>
  </si>
  <si>
    <t>Rusk</t>
  </si>
  <si>
    <t>East Texas Apartments</t>
  </si>
  <si>
    <t>Nacogdoches</t>
  </si>
  <si>
    <t>The Ridge Apartments</t>
  </si>
  <si>
    <t>Polk</t>
  </si>
  <si>
    <t>Abiding Grace</t>
  </si>
  <si>
    <t>Pinehurst Villas</t>
  </si>
  <si>
    <t>Orange</t>
  </si>
  <si>
    <t>Tejas Cove Apartments</t>
  </si>
  <si>
    <t>rural</t>
  </si>
  <si>
    <t>Oak Bluff Village</t>
  </si>
  <si>
    <t>Colorado</t>
  </si>
  <si>
    <t>FishPond at Walker</t>
  </si>
  <si>
    <t>Walker</t>
  </si>
  <si>
    <t>Lisa Vecchietti</t>
  </si>
  <si>
    <t>The Cypress Senior Homes</t>
  </si>
  <si>
    <t>Jacob Monty</t>
  </si>
  <si>
    <t>Shiree Sanchez</t>
  </si>
  <si>
    <t>Kirkwood Crossing Apartments</t>
  </si>
  <si>
    <t>Jessica Mullins</t>
  </si>
  <si>
    <t>Alex Waterbury</t>
  </si>
  <si>
    <t>Houston at Ella Boulevard</t>
  </si>
  <si>
    <t>Cody J. Hunt</t>
  </si>
  <si>
    <t>New Hope Housing Hansen</t>
  </si>
  <si>
    <t>Ron Lastimosa</t>
  </si>
  <si>
    <t xml:space="preserve">Evening Star </t>
  </si>
  <si>
    <t>urban</t>
  </si>
  <si>
    <t>Clear Lake Crossing</t>
  </si>
  <si>
    <t>Lofts at Hartsook</t>
  </si>
  <si>
    <t>Oak Lofts Crossing</t>
  </si>
  <si>
    <t>Fort Bend</t>
  </si>
  <si>
    <t>Las Brisas Redevelopment</t>
  </si>
  <si>
    <t>Aaron Campbell</t>
  </si>
  <si>
    <t>Laura Grace</t>
  </si>
  <si>
    <t>Hartwood at Clarblak</t>
  </si>
  <si>
    <t>Nathan Kelley</t>
  </si>
  <si>
    <t>Jela Paul</t>
  </si>
  <si>
    <t>Casa de Magnolia</t>
  </si>
  <si>
    <t>Juana Granados</t>
  </si>
  <si>
    <t>Oak Avenue Lofts</t>
  </si>
  <si>
    <t>James Goodwille Pierre, Esq.</t>
  </si>
  <si>
    <t>West Fork Place</t>
  </si>
  <si>
    <t>Zachary Cavender</t>
  </si>
  <si>
    <t>Taylor Pate</t>
  </si>
  <si>
    <t>Fairways at Westwood</t>
  </si>
  <si>
    <t>Laolu Yemitan</t>
  </si>
  <si>
    <t>Zach Cavender</t>
  </si>
  <si>
    <t>Landmark 301</t>
  </si>
  <si>
    <t>Coral Hills</t>
  </si>
  <si>
    <t>Forrest Yarbrough</t>
  </si>
  <si>
    <t>The Warehouse Lofts at 707 (fka Wellington Frost Town)</t>
  </si>
  <si>
    <t>NEQ of Avenue U and 86th Street</t>
  </si>
  <si>
    <t xml:space="preserve">SWC of Amarillo Blvd and Plum Creek Dr. </t>
  </si>
  <si>
    <t>Northwest corner of SW 58th Ave &amp; S Washington St</t>
  </si>
  <si>
    <t>2549 S Loop 289</t>
  </si>
  <si>
    <t xml:space="preserve">Amarillo </t>
  </si>
  <si>
    <t>Amarillo</t>
  </si>
  <si>
    <t>Northwest corner of N Sumner St &amp; W Sommerville St</t>
  </si>
  <si>
    <t>~1201 Andy Taylor Rd</t>
  </si>
  <si>
    <t>Plainview</t>
  </si>
  <si>
    <t xml:space="preserve">3014 Seymour Road														</t>
  </si>
  <si>
    <t>Wichita Falls</t>
  </si>
  <si>
    <t>~3110 Central Freeway</t>
  </si>
  <si>
    <t>~350 DW Taylor (South of 109 W Williams Dr)</t>
  </si>
  <si>
    <t>1225 N. Pacific Ave</t>
  </si>
  <si>
    <t>Iowa Park</t>
  </si>
  <si>
    <t>551 SW Thomas Street</t>
  </si>
  <si>
    <t>Burleson</t>
  </si>
  <si>
    <t>901 East US 80</t>
  </si>
  <si>
    <t>Mesquite</t>
  </si>
  <si>
    <t>3015 Al Lipscomb Way</t>
  </si>
  <si>
    <t>NEC Sanders Rd &amp; Country Club Rd (FM 1830)</t>
  </si>
  <si>
    <t>NEQ of Virginia Parkway W and Carlisle Street</t>
  </si>
  <si>
    <t>McKinney</t>
  </si>
  <si>
    <t>7+/- Acres at the Northwest Corner of Plano Parkway and Dallas Parkway</t>
  </si>
  <si>
    <t>3.499 +/- Acres Near the NWC of Spring Valley and Montfort Drive</t>
  </si>
  <si>
    <t>9222 Markville Dr.</t>
  </si>
  <si>
    <t>NEQ of Fallmeadow Street and Gardenview Street</t>
  </si>
  <si>
    <t>1727 S. Edmonds Ln.</t>
  </si>
  <si>
    <t>Lewisville</t>
  </si>
  <si>
    <t>NWC IH 35 and FM 1173</t>
  </si>
  <si>
    <t>Appox. 6512 Jupiter Rd</t>
  </si>
  <si>
    <t xml:space="preserve">Plano </t>
  </si>
  <si>
    <t>NEC Plaza Pkwy and Lands End Blvd</t>
  </si>
  <si>
    <t>NWQ Willowwood St and Bernard St</t>
  </si>
  <si>
    <t>1400 Teasley Ln.</t>
  </si>
  <si>
    <t>4298 E McKinney Avenue</t>
  </si>
  <si>
    <t>SEC W Arkansas Ln and Little Rd</t>
  </si>
  <si>
    <t>Arlington</t>
  </si>
  <si>
    <t>Lots around Annex Avenue and Cabell Drive</t>
  </si>
  <si>
    <t>NWC Lindsey St. and Bernard St.</t>
  </si>
  <si>
    <t>NEC IH 30 and Duncan Perry Rd</t>
  </si>
  <si>
    <t>2205 Pecandale Drive</t>
  </si>
  <si>
    <t>NEQ E Arkansas Ln and Sherry St</t>
  </si>
  <si>
    <t>W Lingleville Road</t>
  </si>
  <si>
    <t>Stephenville</t>
  </si>
  <si>
    <t>1317 E Ferguson Road</t>
  </si>
  <si>
    <t>Mount Pleasant</t>
  </si>
  <si>
    <t>905 Pecan Lane</t>
  </si>
  <si>
    <t>Winona</t>
  </si>
  <si>
    <t xml:space="preserve">4415 Lamar Ave. </t>
  </si>
  <si>
    <t>Paris</t>
  </si>
  <si>
    <t>4330 Pine Mill Rd</t>
  </si>
  <si>
    <t>7075 Lamar Rd</t>
  </si>
  <si>
    <t>Reno</t>
  </si>
  <si>
    <t>1300 Courtland Rd</t>
  </si>
  <si>
    <t>511 N Robinson St</t>
  </si>
  <si>
    <t>Big Sandy</t>
  </si>
  <si>
    <t>1223 Grande Boulevard</t>
  </si>
  <si>
    <t>NE corner of County Road 164 and Cumberland Road</t>
  </si>
  <si>
    <t>757 Francis Loop</t>
  </si>
  <si>
    <t>Garrison</t>
  </si>
  <si>
    <t>901 Forest Hollow</t>
  </si>
  <si>
    <t>Livingston</t>
  </si>
  <si>
    <t>Northeast Quadrant of Cardinal Dr. and Fannett Rd.</t>
  </si>
  <si>
    <t>4066 W Park Ave</t>
  </si>
  <si>
    <t>Pinehurst</t>
  </si>
  <si>
    <t>2823 Barker Cypress Rd</t>
  </si>
  <si>
    <t xml:space="preserve">Approx 6850 Gessner Road </t>
  </si>
  <si>
    <t>12000 Bissonnet Street</t>
  </si>
  <si>
    <t>SEQ Rushcreek Drive and Ella Boulevard</t>
  </si>
  <si>
    <t>9150 Gulf Freeway</t>
  </si>
  <si>
    <t>17300 Saturn Lane</t>
  </si>
  <si>
    <t>10426 Hartsook Street</t>
  </si>
  <si>
    <t>SWC of S. Kirkwood and Techniplex Drive</t>
  </si>
  <si>
    <t>Stafford</t>
  </si>
  <si>
    <t>4500 and 4428 N. Main Street</t>
  </si>
  <si>
    <t>4014-4015 Clarblak</t>
  </si>
  <si>
    <t>7501 Harrisburg Blvd</t>
  </si>
  <si>
    <t>810 Oak Avenue</t>
  </si>
  <si>
    <t>West side of Kingwood Place Drive, extension of Kingwood Medical Dr.</t>
  </si>
  <si>
    <t>9745 Bissonnet Street</t>
  </si>
  <si>
    <t>301 1st St.</t>
  </si>
  <si>
    <t>6363 Beverly Hill St.</t>
  </si>
  <si>
    <t>707-717 Walnut Street</t>
  </si>
  <si>
    <t>1900 Palm Village Blvd</t>
  </si>
  <si>
    <t>Bay City</t>
  </si>
  <si>
    <t>1513 Montezuma St</t>
  </si>
  <si>
    <t>Columbus</t>
  </si>
  <si>
    <t>Woodway Dr. and Hwy 288</t>
  </si>
  <si>
    <t>approx. 935 Hwy 190 E</t>
  </si>
  <si>
    <t>Huntsville</t>
  </si>
  <si>
    <t>The Lancaster</t>
  </si>
  <si>
    <t>5111-5115 Lancaster Court</t>
  </si>
  <si>
    <t>Julia Spann</t>
  </si>
  <si>
    <t>Conor Kenny</t>
  </si>
  <si>
    <t>Approx. 1701 East Anderson Lane</t>
  </si>
  <si>
    <t xml:space="preserve">Cobblestone Court </t>
  </si>
  <si>
    <t>2101 Davis Lane</t>
  </si>
  <si>
    <t>Red Oaks</t>
  </si>
  <si>
    <t>1100 Block of Ranch Road 620 and El Salido Pwky</t>
  </si>
  <si>
    <t>Cady Lofts</t>
  </si>
  <si>
    <t>NWQ E 39th St and N IH 35</t>
  </si>
  <si>
    <t>Serene Falls</t>
  </si>
  <si>
    <t>approx. 1346 US 281</t>
  </si>
  <si>
    <t>Marble Falls</t>
  </si>
  <si>
    <t>Derek DeHay</t>
  </si>
  <si>
    <t>Mark Mayfield</t>
  </si>
  <si>
    <t>Washington Park</t>
  </si>
  <si>
    <t>1500 Farm Street</t>
  </si>
  <si>
    <t>Bastrop</t>
  </si>
  <si>
    <t>Jacob Mooney</t>
  </si>
  <si>
    <t>Avanti Legacy North Oaks</t>
  </si>
  <si>
    <t>1001 &amp; 1003 Medical Drive</t>
  </si>
  <si>
    <t>Killeen</t>
  </si>
  <si>
    <t>Avanti Legacy Parkview</t>
  </si>
  <si>
    <t>SWC of N. WS Young Dr and Atkinson Ave</t>
  </si>
  <si>
    <t>Waco South New Road</t>
  </si>
  <si>
    <t>3200 South New Road</t>
  </si>
  <si>
    <t>East Avenue Crossing</t>
  </si>
  <si>
    <t>3318 East Rancier Avenue</t>
  </si>
  <si>
    <t>Ridge Lofts at Skylark</t>
  </si>
  <si>
    <t>W of Dogwood Blvd and S of Beechwood Lane</t>
  </si>
  <si>
    <t>Hueco Residences</t>
  </si>
  <si>
    <t>Approx. 2600 Lake Shore Drive</t>
  </si>
  <si>
    <t>Tim Lang</t>
  </si>
  <si>
    <t>Cliff Snyder</t>
  </si>
  <si>
    <t>Pinewood Valley Apartments</t>
  </si>
  <si>
    <t>330 W Avenue A</t>
  </si>
  <si>
    <t>Twin Oak Village Apartments</t>
  </si>
  <si>
    <t>1407 W Main St</t>
  </si>
  <si>
    <t>Little River-Academy</t>
  </si>
  <si>
    <t>Piedmont Apartments</t>
  </si>
  <si>
    <t xml:space="preserve">1512 Piedmont </t>
  </si>
  <si>
    <t>Navasota</t>
  </si>
  <si>
    <t>Grimes</t>
  </si>
  <si>
    <t>Cloudhaven Apartments</t>
  </si>
  <si>
    <t>127 Rainbow Drive</t>
  </si>
  <si>
    <t>Avanti Silver Heights</t>
  </si>
  <si>
    <t>NWQ of Silver Oaks Dr. &amp; West Ave.</t>
  </si>
  <si>
    <t>Judith Flores</t>
  </si>
  <si>
    <t>Live Oak 35</t>
  </si>
  <si>
    <t>999 North IH35</t>
  </si>
  <si>
    <t>Live Oak</t>
  </si>
  <si>
    <t>Vista at Thousand Oaks</t>
  </si>
  <si>
    <t>NWQ of Thousand Oaks Dr. and El Sendero St.</t>
  </si>
  <si>
    <t>Vista at Henderson Pass</t>
  </si>
  <si>
    <t>SEC of Henderson Pass and Turkey Point St</t>
  </si>
  <si>
    <t>Quarry Park Village</t>
  </si>
  <si>
    <t>4611 Thousand Oaks Drive</t>
  </si>
  <si>
    <t>Bexar County</t>
  </si>
  <si>
    <t>Vista at Silver Oaks</t>
  </si>
  <si>
    <t>SWC of Silver Oaks and Brazil Dr and SEC of Silver Oaks and Brazil Dr</t>
  </si>
  <si>
    <t>1510 Hoefgen Ave</t>
  </si>
  <si>
    <t>Harmony Oaks Villas</t>
  </si>
  <si>
    <t>204 Schertz Parkway</t>
  </si>
  <si>
    <t>Schertz</t>
  </si>
  <si>
    <t>Guadalupe</t>
  </si>
  <si>
    <t>Traci Williams</t>
  </si>
  <si>
    <t>Riverview Manor</t>
  </si>
  <si>
    <t>1600 Junction Highway</t>
  </si>
  <si>
    <t>Country Villa Apartments</t>
  </si>
  <si>
    <t>1015 Eli Garza</t>
  </si>
  <si>
    <t>Freer</t>
  </si>
  <si>
    <t>106 Cecilia Street</t>
  </si>
  <si>
    <t>MillPond at Robstown</t>
  </si>
  <si>
    <t>approx. NW intersection of US-77 &amp; CR 44</t>
  </si>
  <si>
    <t>Robstown</t>
  </si>
  <si>
    <t>Lavaca Bay Apartments</t>
  </si>
  <si>
    <t>SW Corner of Tiney Browning Blvd. and Broadway Street</t>
  </si>
  <si>
    <t>Port Lavaca</t>
  </si>
  <si>
    <t>Calhoun</t>
  </si>
  <si>
    <t>The Victorian</t>
  </si>
  <si>
    <t>901 John Stockbauer</t>
  </si>
  <si>
    <t>Victoria</t>
  </si>
  <si>
    <t>FishPond at Victoria</t>
  </si>
  <si>
    <t>2513 N Navarro St.</t>
  </si>
  <si>
    <t>Weber Lofts</t>
  </si>
  <si>
    <t>SWB of Weber Rd and Capitol Dr</t>
  </si>
  <si>
    <t>Jose Gonzalez</t>
  </si>
  <si>
    <t>Jennifer Gonzalez</t>
  </si>
  <si>
    <t>San Dario Lofts</t>
  </si>
  <si>
    <t>SEQ San Dario Avenue and International Boulevard</t>
  </si>
  <si>
    <t>Rebecca Broadbent</t>
  </si>
  <si>
    <t>Avanti Legacy Rosewood</t>
  </si>
  <si>
    <t>Hillside Crossing</t>
  </si>
  <si>
    <t>1019 Hillside Rd</t>
  </si>
  <si>
    <t>Doak Brown</t>
  </si>
  <si>
    <t>Kathryn Saar</t>
  </si>
  <si>
    <t>Calle del Norte Apartments, LLC</t>
  </si>
  <si>
    <t>Amador Lofts</t>
  </si>
  <si>
    <t>NEC of Springfield Avenue and Amador Salinas Drive</t>
  </si>
  <si>
    <t>Ryan Lollis</t>
  </si>
  <si>
    <t>Lalita Senior Living</t>
  </si>
  <si>
    <t>NEQ of Minnesota Ave and Southmost Blvd</t>
  </si>
  <si>
    <t>Casitas Acacia</t>
  </si>
  <si>
    <t>5031 Southmost Rear</t>
  </si>
  <si>
    <t>Mark Moseley</t>
  </si>
  <si>
    <t>Leo Barrera</t>
  </si>
  <si>
    <t>Autumn Pointe Apartments</t>
  </si>
  <si>
    <t>5002 &amp; 5004 San Francisco Ave and 5005 Yeary</t>
  </si>
  <si>
    <t>Rio Manor Apartments</t>
  </si>
  <si>
    <t>600 W. Cantu Road</t>
  </si>
  <si>
    <t>Sagebrush Apartments</t>
  </si>
  <si>
    <t>218 Lynn Gavit</t>
  </si>
  <si>
    <t>Brady</t>
  </si>
  <si>
    <t>McCulloch</t>
  </si>
  <si>
    <t>Victoria W. Spicer</t>
  </si>
  <si>
    <t>Ozona Seniors Apartments</t>
  </si>
  <si>
    <t>1304 Old Hwy 290</t>
  </si>
  <si>
    <t>Ozona</t>
  </si>
  <si>
    <t>Crockett</t>
  </si>
  <si>
    <t>Butler Park Apartments</t>
  </si>
  <si>
    <t>1325 NW County Road</t>
  </si>
  <si>
    <t>Andrews</t>
  </si>
  <si>
    <t>Woodcrest Apartments</t>
  </si>
  <si>
    <t>SWC of Augusta Drive and N. Zaragosa Road</t>
  </si>
  <si>
    <t>Sunset Vista Seniors</t>
  </si>
  <si>
    <t>1333 Pullman Drive</t>
  </si>
  <si>
    <t>Ridgestone Seniors</t>
  </si>
  <si>
    <t>11040 Montana Avenue</t>
  </si>
  <si>
    <t>220 N. Nevarez Rd.</t>
  </si>
  <si>
    <t>Fiesta Palms</t>
  </si>
  <si>
    <t>1080 Horizon Blvd.</t>
  </si>
  <si>
    <t>Kinship Community (aka Clint Commons)</t>
  </si>
  <si>
    <t>E. Side of Alameda Ave at Alamito Creek Avenue</t>
  </si>
  <si>
    <t>Clint</t>
  </si>
  <si>
    <t>Satish Bhaskar</t>
  </si>
  <si>
    <t>2022 Competitive (9%) Housing Tax Credit (HTC) Program</t>
  </si>
  <si>
    <t>Pathways at Chalmers Courts West</t>
  </si>
  <si>
    <t>NWC of Chalmers Ave. and East 3rd St.</t>
  </si>
  <si>
    <t>Telephone Road Elderly</t>
  </si>
  <si>
    <t>6000 Telephone Road</t>
  </si>
  <si>
    <t>FKA 20202 Supp. Credits</t>
  </si>
  <si>
    <t>James Williams</t>
  </si>
  <si>
    <t>FKA 21704/19077 Supp. Credits</t>
  </si>
  <si>
    <t>Westwind of Dumas</t>
  </si>
  <si>
    <t>331 W. 16th Street</t>
  </si>
  <si>
    <t>Dumas</t>
  </si>
  <si>
    <t>Moore</t>
  </si>
  <si>
    <t>FKA 21717/20272 Supp. Credits</t>
  </si>
  <si>
    <t>Metro Tower Lofts</t>
  </si>
  <si>
    <t>1220 Broadway Street</t>
  </si>
  <si>
    <t>NC/AR</t>
  </si>
  <si>
    <t>FKA 19088 Supp. Credits</t>
  </si>
  <si>
    <t>Vernon Pioneer Crossing</t>
  </si>
  <si>
    <t>1916 Stadium Drive</t>
  </si>
  <si>
    <t>Vernon</t>
  </si>
  <si>
    <t>Wilbarger</t>
  </si>
  <si>
    <t>FKA 21716/20212 Supp. Credits</t>
  </si>
  <si>
    <t>The Trails of Abilene</t>
  </si>
  <si>
    <t>733 ES 27th St.</t>
  </si>
  <si>
    <t>Heritage Heights at Abilene</t>
  </si>
  <si>
    <t>2401 S. 25th Street</t>
  </si>
  <si>
    <t>FKA 20306 Supp. Credits</t>
  </si>
  <si>
    <t>FKA 19216 Supp. Credits</t>
  </si>
  <si>
    <t>Ennis Trails</t>
  </si>
  <si>
    <t>SEQ Dolfie Lane and Sonoma Trails</t>
  </si>
  <si>
    <t>Ennis</t>
  </si>
  <si>
    <t>Ellis</t>
  </si>
  <si>
    <t>Lakeridge Villas</t>
  </si>
  <si>
    <t>2500 W. Ennis Ave.</t>
  </si>
  <si>
    <t>Lakewood Crossing</t>
  </si>
  <si>
    <t xml:space="preserve">300 S Park </t>
  </si>
  <si>
    <t>Granbury</t>
  </si>
  <si>
    <t>Hood</t>
  </si>
  <si>
    <t>FKA 20211 Supp. Credits</t>
  </si>
  <si>
    <t>Ryan Hudspeth</t>
  </si>
  <si>
    <t>FKA 19214 Supp. Credits</t>
  </si>
  <si>
    <t>FKA 19189 Supp. Credits</t>
  </si>
  <si>
    <t>The Park Tower</t>
  </si>
  <si>
    <t>1209 Jacksboro Highway</t>
  </si>
  <si>
    <t>Val DeLeon</t>
  </si>
  <si>
    <t>Kestrel on Cooper</t>
  </si>
  <si>
    <t>2017-2025 S. Cooper St.</t>
  </si>
  <si>
    <t>Hammack Creek Apts</t>
  </si>
  <si>
    <t>NEQ Kennedale Sublett Rd. and Kennedale Pkwy.</t>
  </si>
  <si>
    <t>Kennedale</t>
  </si>
  <si>
    <t>FKA 21705/20018 Supp. Credits</t>
  </si>
  <si>
    <t>FKA 20147 Supp. Credits</t>
  </si>
  <si>
    <t>FKA 19315 Supp. Credits</t>
  </si>
  <si>
    <t>Abbington Park</t>
  </si>
  <si>
    <t>321 S. Standish Street</t>
  </si>
  <si>
    <t>Henderson</t>
  </si>
  <si>
    <t>Reserve at Sulphur Springs</t>
  </si>
  <si>
    <t>NWC of League Street and Bell Street</t>
  </si>
  <si>
    <t>Sulphur Springs</t>
  </si>
  <si>
    <t>Hopkins</t>
  </si>
  <si>
    <t>Tool Cedar Trails</t>
  </si>
  <si>
    <t>NEQ N Tool Dr. and Oak Cir.</t>
  </si>
  <si>
    <t>Tool</t>
  </si>
  <si>
    <t>FKA 20262 Supp. Credits</t>
  </si>
  <si>
    <t>FKA 20016 Supp. Credits</t>
  </si>
  <si>
    <t>FKA 19236 Supp. Credits</t>
  </si>
  <si>
    <t>Rosewood Senior Villas</t>
  </si>
  <si>
    <t>2929 Calloway Road</t>
  </si>
  <si>
    <t>Kent Hance</t>
  </si>
  <si>
    <t>FKA 19225 Supp. Credits</t>
  </si>
  <si>
    <t>The Villas at Pine Grove</t>
  </si>
  <si>
    <t>2602 S John Redditt Drive</t>
  </si>
  <si>
    <t>FKA 19364 Supp. Credits</t>
  </si>
  <si>
    <t>6315 Savoy Drive</t>
  </si>
  <si>
    <t>Supp Hsg</t>
  </si>
  <si>
    <t>Canal Lofts</t>
  </si>
  <si>
    <t>5601 Canal Street</t>
  </si>
  <si>
    <t>Heritage Senior Residences</t>
  </si>
  <si>
    <t>1120 Moy Street</t>
  </si>
  <si>
    <t>Ella Grand</t>
  </si>
  <si>
    <t>2077 S Gessner Rd.</t>
  </si>
  <si>
    <t>900 Winston</t>
  </si>
  <si>
    <t>Gala at MacGregor</t>
  </si>
  <si>
    <t>Approx 102 Carson Ct.</t>
  </si>
  <si>
    <t>FKA 21707/20075 Supp. Credits</t>
  </si>
  <si>
    <t>FKA 20011 Supp. Credits</t>
  </si>
  <si>
    <t>FKA 21714/20204 Supp. Credits</t>
  </si>
  <si>
    <t>FKA 21715/20205 Supp. Credits</t>
  </si>
  <si>
    <t>Amay Inamdar</t>
  </si>
  <si>
    <t>FKA 19074 Supp. Credits</t>
  </si>
  <si>
    <t>Amy Dosen</t>
  </si>
  <si>
    <t>FKA 19085 Supp. Credits</t>
  </si>
  <si>
    <t>La Grange Springs</t>
  </si>
  <si>
    <t>NEC of Hwy 77 and CR 2145</t>
  </si>
  <si>
    <t>La Grange</t>
  </si>
  <si>
    <t>Fayette</t>
  </si>
  <si>
    <t>Butch Richardson</t>
  </si>
  <si>
    <t>FKA 20273 Supp. Credits</t>
  </si>
  <si>
    <t>Arbor Park</t>
  </si>
  <si>
    <t>6306 McNeil Drive</t>
  </si>
  <si>
    <t>FKA 21713/20192 Supp. Credits</t>
  </si>
  <si>
    <t>2022 Fwd. Commitment</t>
  </si>
  <si>
    <t>Franklin Trails</t>
  </si>
  <si>
    <t>S side of W. Decherd St., W of Hearne St.</t>
  </si>
  <si>
    <t>Franklin</t>
  </si>
  <si>
    <t>Robertson</t>
  </si>
  <si>
    <t>FKA 19238 Supp. Credits</t>
  </si>
  <si>
    <t>Residence at Ridgehill</t>
  </si>
  <si>
    <t>160-170 Lehmann Dr</t>
  </si>
  <si>
    <t>April Engstrom</t>
  </si>
  <si>
    <t>FKA 20186 Supp. Credits</t>
  </si>
  <si>
    <t>Gulf Shore Villas</t>
  </si>
  <si>
    <t>1400 FM 3036</t>
  </si>
  <si>
    <t>Rockport</t>
  </si>
  <si>
    <t>Aransas</t>
  </si>
  <si>
    <t>FKA 20054 Supp. Credits</t>
  </si>
  <si>
    <t>Avanti Valley View</t>
  </si>
  <si>
    <t>1000 N. Jackson Rd</t>
  </si>
  <si>
    <t>FKA 20181 Supp. Credits</t>
  </si>
  <si>
    <t>Avanti Legacy at Emerald Point</t>
  </si>
  <si>
    <t>3300 N K Center</t>
  </si>
  <si>
    <t>Avanti at Emerald Point</t>
  </si>
  <si>
    <t>3301 N Jackson Rd</t>
  </si>
  <si>
    <t>Henry Flores</t>
  </si>
  <si>
    <t>FKA 19330 Supp. Credits</t>
  </si>
  <si>
    <t>FKA 19331 Supp. Credits</t>
  </si>
  <si>
    <t>Heritage Heights at Big Spring</t>
  </si>
  <si>
    <t>120 Airbase Rd</t>
  </si>
  <si>
    <t>Big Spring</t>
  </si>
  <si>
    <t>Howard</t>
  </si>
  <si>
    <t>FKA 19202 Supp. Credits</t>
  </si>
  <si>
    <t>Inkwood Estates</t>
  </si>
  <si>
    <t>107 S. San Elizario Rd</t>
  </si>
  <si>
    <t>FKA 20268 Supp. Credits</t>
  </si>
  <si>
    <t>Nuestra Senora</t>
  </si>
  <si>
    <t>415 Montana Avenue</t>
  </si>
  <si>
    <t>Artcraft Palms</t>
  </si>
  <si>
    <t>6137 Will Jordan Place</t>
  </si>
  <si>
    <t>FKA 21712/20190 Supp. Credits</t>
  </si>
  <si>
    <t>Bobby Bowling, IV</t>
  </si>
  <si>
    <t>FKA 20297 Supp. Credits</t>
  </si>
  <si>
    <t xml:space="preserve">Fox Run Apartments I and II </t>
  </si>
  <si>
    <t>Hallsville/Tatum</t>
  </si>
  <si>
    <t>Harrison/Rusk</t>
  </si>
  <si>
    <t>75650/75691</t>
  </si>
  <si>
    <t>200 Tom Brown Parkway/125 Elders Dr</t>
  </si>
  <si>
    <t>48203020605, 48401950100</t>
  </si>
  <si>
    <t>AcR/SS</t>
  </si>
  <si>
    <t>504 San Antonio St./402 Nutt Dr.</t>
  </si>
  <si>
    <t>Marlin/Valley Mills</t>
  </si>
  <si>
    <t>76661/76689</t>
  </si>
  <si>
    <t>Falls/Bosque</t>
  </si>
  <si>
    <t>48145000400, 48035950700</t>
  </si>
  <si>
    <t>Dogwood Trails Apartments I and II</t>
  </si>
  <si>
    <t xml:space="preserve"> </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</si>
  <si>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AR=Adaptive Reuse
SS=Scattered Site
AdPh=Additional Phase</t>
    </r>
  </si>
  <si>
    <t>Rehab</t>
  </si>
  <si>
    <t>Duval</t>
  </si>
  <si>
    <t>Best Possible Score</t>
  </si>
  <si>
    <t>§11.9(d)(1)</t>
  </si>
  <si>
    <t>§11.9(d)(4)</t>
  </si>
  <si>
    <t>§11.9(d)(5)</t>
  </si>
  <si>
    <t>§11.9(d)(6)</t>
  </si>
  <si>
    <t>§11.9(d)(7)</t>
  </si>
  <si>
    <r>
      <t>Application Log</t>
    </r>
    <r>
      <rPr>
        <sz val="16"/>
        <color rgb="FF000000"/>
        <rFont val="Calibri"/>
        <family val="2"/>
        <scheme val="minor"/>
      </rPr>
      <t xml:space="preserve"> </t>
    </r>
  </si>
  <si>
    <r>
      <t xml:space="preserve">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Please note, the log includes the best possible score for each application as represented by the respective applicants. The following data was compiled using information submitted by each applicant and has not been reviewed by staff. </t>
    </r>
    <r>
      <rPr>
        <b/>
        <u/>
        <sz val="10"/>
        <color theme="1"/>
        <rFont val="Calibri"/>
        <family val="2"/>
        <scheme val="minor"/>
      </rPr>
      <t>Additionally, the log is inclusive of requests for allocations of 2022 9% Supplemental Credits and Forward Commitments made in 2021</t>
    </r>
    <r>
      <rPr>
        <sz val="10"/>
        <color theme="1"/>
        <rFont val="Calibri"/>
        <family val="2"/>
        <scheme val="minor"/>
      </rPr>
      <t>.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available credit amounts included in this log will be reduced based on awards of Supplemental Credits. Applicants that identify an error in the log should contact Colin Nickells at colin.nickells@tdhca.state.tx.us.</t>
    </r>
  </si>
  <si>
    <t>Candlewood Village</t>
  </si>
  <si>
    <t>101 Candlewood Drive</t>
  </si>
  <si>
    <t>Frankston</t>
  </si>
  <si>
    <t>Anderson</t>
  </si>
  <si>
    <t>Providence at Tamina Road</t>
  </si>
  <si>
    <t>9058 Tamina Rd</t>
  </si>
  <si>
    <t>Shenandoah</t>
  </si>
  <si>
    <t>The Venetian Villas</t>
  </si>
  <si>
    <t>NWC Old Florence Road at Elms Road</t>
  </si>
  <si>
    <t>Notes</t>
  </si>
  <si>
    <t>Terminated</t>
  </si>
  <si>
    <t>Withdrawn</t>
  </si>
  <si>
    <t>New Hope Housing Savoy</t>
  </si>
  <si>
    <t>Scoring Notice Sent 5/25</t>
  </si>
  <si>
    <t>Scoring Notice Sent 5/26</t>
  </si>
  <si>
    <t>Termination Pending</t>
  </si>
  <si>
    <t>Scoring Notice Sent 6/1</t>
  </si>
  <si>
    <t>Scoring Notice Sent 6/2</t>
  </si>
  <si>
    <t>Version Date:  June 3,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</si>
</sst>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_(* #,##0_);_(* \(#,##0\);_(* &quot;-&quot;??_);_(@_)"/>
    <numFmt numFmtId="166" formatCode="&quot;$&quot;#,##0.0000_);\(&quot;$&quot;#,##0.0000\)"/>
    <numFmt numFmtId="167" formatCode="0.0"/>
  </numFmts>
  <fonts count="3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b/>
      <sz val="10"/>
      <color rgb="FF000000"/>
      <name val="Cambria"/>
      <family val="1"/>
    </font>
    <font>
      <sz val="10"/>
      <color indexed="8"/>
      <name val="Calibri"/>
      <family val="2"/>
      <scheme val="minor"/>
    </font>
    <font>
      <b/>
      <sz val="10"/>
      <color theme="1"/>
      <name val="Calibri"/>
      <family val="2"/>
      <scheme val="minor"/>
    </font>
    <font>
      <b/>
      <sz val="11"/>
      <color indexed="8"/>
      <name val="Calibri"/>
      <family val="2"/>
      <scheme val="minor"/>
    </font>
    <font>
      <b/>
      <sz val="11"/>
      <color theme="1"/>
      <name val="Calibri"/>
      <family val="2"/>
      <scheme val="minor"/>
    </font>
    <font>
      <sz val="11"/>
      <color indexed="8"/>
      <name val="Cambria"/>
      <family val="1"/>
    </font>
    <font>
      <sz val="11"/>
      <color rgb="FF000000"/>
      <name val="Calibri"/>
      <family val="2"/>
      <scheme val="minor"/>
    </font>
    <font>
      <b/>
      <i/>
      <sz val="11"/>
      <name val="Calibri"/>
      <family val="2"/>
      <scheme val="minor"/>
    </font>
    <font>
      <b/>
      <i/>
      <sz val="11"/>
      <color rgb="FF000000"/>
      <name val="Calibri"/>
      <family val="2"/>
    </font>
    <font>
      <i/>
      <sz val="11"/>
      <color rgb="FF000000"/>
      <name val="Calibri"/>
      <family val="2"/>
    </font>
    <font>
      <i/>
      <sz val="10"/>
      <color rgb="FF000000"/>
      <name val="Calibri"/>
      <family val="2"/>
    </font>
    <font>
      <b/>
      <i/>
      <sz val="11"/>
      <color rgb="FF000000"/>
      <name val="Calibri"/>
      <family val="2"/>
      <scheme val="minor"/>
    </font>
    <font>
      <b/>
      <i/>
      <sz val="11"/>
      <color indexed="8"/>
      <name val="Calibri"/>
      <family val="2"/>
      <scheme val="minor"/>
    </font>
    <font>
      <i/>
      <sz val="11"/>
      <color indexed="8"/>
      <name val="Calibri"/>
      <family val="2"/>
      <scheme val="minor"/>
    </font>
    <font>
      <i/>
      <sz val="11"/>
      <color rgb="FF000000"/>
      <name val="Calibri"/>
      <family val="2"/>
      <scheme val="minor"/>
    </font>
    <font>
      <i/>
      <sz val="11"/>
      <name val="Calibri"/>
      <family val="2"/>
      <scheme val="minor"/>
    </font>
    <font>
      <i/>
      <sz val="11"/>
      <color theme="1"/>
      <name val="Calibri"/>
      <family val="2"/>
      <scheme val="minor"/>
    </font>
    <font>
      <sz val="10"/>
      <color indexed="8"/>
      <name val="Calibri"/>
      <family val="2"/>
    </font>
    <font>
      <b/>
      <sz val="11"/>
      <name val="Calibri"/>
      <family val="2"/>
      <scheme val="minor"/>
    </font>
    <font>
      <sz val="11"/>
      <color indexed="8"/>
      <name val="Calibri"/>
      <family val="2"/>
      <scheme val="minor"/>
    </font>
    <font>
      <b/>
      <sz val="11"/>
      <color rgb="FF000000"/>
      <name val="Calibri"/>
      <family val="2"/>
      <scheme val="minor"/>
    </font>
    <font>
      <b/>
      <sz val="11"/>
      <color rgb="FF000000"/>
      <name val="Calibri"/>
      <family val="2"/>
    </font>
    <font>
      <b/>
      <i/>
      <sz val="11"/>
      <color theme="1"/>
      <name val="Calibri"/>
      <family val="2"/>
      <scheme val="minor"/>
    </font>
    <font>
      <b/>
      <sz val="16"/>
      <color rgb="FF000000"/>
      <name val="Calibri"/>
      <family val="2"/>
      <scheme val="minor"/>
    </font>
    <font>
      <sz val="16"/>
      <color rgb="FF000000"/>
      <name val="Calibri"/>
      <family val="2"/>
      <scheme val="minor"/>
    </font>
    <font>
      <b/>
      <u/>
      <sz val="10"/>
      <color theme="1"/>
      <name val="Calibri"/>
      <family val="2"/>
      <scheme val="minor"/>
    </font>
    <font>
      <sz val="10"/>
      <color rgb="FF000000"/>
      <name val="Calibri"/>
      <family val="2"/>
      <scheme val="minor"/>
    </font>
  </fonts>
  <fills count="8">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AEEF3"/>
        <bgColor indexed="64"/>
      </patternFill>
    </fill>
  </fills>
  <borders count="20">
    <border>
      <left/>
      <right/>
      <top/>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theme="0" tint="-0.14996795556505021"/>
      </left>
      <right/>
      <top style="thin">
        <color theme="0" tint="-0.14996795556505021"/>
      </top>
      <bottom style="thin">
        <color theme="0" tint="-0.14996795556505021"/>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s>
  <cellStyleXfs count="4">
    <xf numFmtId="0" fontId="0" fillId="0" borderId="0"/>
    <xf numFmtId="44" fontId="4" fillId="0" borderId="0" applyFont="0" applyFill="0" applyBorder="0" applyAlignment="0" applyProtection="0"/>
    <xf numFmtId="0" fontId="5" fillId="0" borderId="0"/>
    <xf numFmtId="43" fontId="4" fillId="0" borderId="0" applyFont="0" applyFill="0" applyBorder="0" applyAlignment="0" applyProtection="0"/>
  </cellStyleXfs>
  <cellXfs count="298">
    <xf numFmtId="0" fontId="0" fillId="0" borderId="0" xfId="0"/>
    <xf numFmtId="0" fontId="8" fillId="0" borderId="0" xfId="0" applyFont="1"/>
    <xf numFmtId="0" fontId="8" fillId="0" borderId="0" xfId="0" applyFont="1" applyFill="1"/>
    <xf numFmtId="0" fontId="8" fillId="0" borderId="0" xfId="0" applyFont="1" applyAlignment="1">
      <alignment horizontal="center"/>
    </xf>
    <xf numFmtId="0" fontId="7" fillId="4" borderId="0" xfId="0" applyFont="1" applyFill="1" applyBorder="1" applyAlignment="1">
      <alignment vertical="top" wrapText="1"/>
    </xf>
    <xf numFmtId="0" fontId="7" fillId="0" borderId="0" xfId="0" applyFont="1" applyAlignment="1"/>
    <xf numFmtId="164" fontId="8" fillId="0" borderId="0" xfId="1" applyNumberFormat="1" applyFont="1" applyAlignment="1">
      <alignment horizontal="center"/>
    </xf>
    <xf numFmtId="0" fontId="4" fillId="0" borderId="0" xfId="0" applyFont="1"/>
    <xf numFmtId="0" fontId="4" fillId="0" borderId="0" xfId="0" applyFont="1" applyFill="1"/>
    <xf numFmtId="0" fontId="3" fillId="0" borderId="0" xfId="0" applyFont="1" applyAlignment="1"/>
    <xf numFmtId="0" fontId="15" fillId="0" borderId="0" xfId="0" applyFont="1"/>
    <xf numFmtId="0" fontId="4" fillId="0" borderId="0" xfId="0" applyFont="1" applyAlignment="1">
      <alignment horizontal="center"/>
    </xf>
    <xf numFmtId="164" fontId="4" fillId="0" borderId="0" xfId="1" applyNumberFormat="1" applyFont="1" applyAlignment="1">
      <alignment horizontal="center"/>
    </xf>
    <xf numFmtId="0" fontId="8" fillId="4" borderId="0" xfId="0" applyFont="1" applyFill="1"/>
    <xf numFmtId="0" fontId="8" fillId="4" borderId="0" xfId="0" applyFont="1" applyFill="1" applyAlignment="1">
      <alignment horizontal="center"/>
    </xf>
    <xf numFmtId="165" fontId="8" fillId="4" borderId="0" xfId="3" applyNumberFormat="1" applyFont="1" applyFill="1" applyAlignment="1">
      <alignment horizontal="center"/>
    </xf>
    <xf numFmtId="0" fontId="8" fillId="4" borderId="0" xfId="0" applyFont="1" applyFill="1" applyAlignment="1"/>
    <xf numFmtId="0" fontId="0" fillId="4" borderId="0" xfId="0" applyFill="1"/>
    <xf numFmtId="0" fontId="9" fillId="4" borderId="0" xfId="0" applyFont="1" applyFill="1"/>
    <xf numFmtId="0" fontId="4" fillId="0" borderId="10" xfId="0" applyFont="1" applyBorder="1"/>
    <xf numFmtId="0" fontId="4" fillId="0" borderId="10" xfId="0" applyFont="1" applyFill="1" applyBorder="1"/>
    <xf numFmtId="0" fontId="4" fillId="0" borderId="10" xfId="0" applyFont="1" applyBorder="1" applyAlignment="1"/>
    <xf numFmtId="0" fontId="4" fillId="0" borderId="10" xfId="0" applyFont="1" applyBorder="1" applyAlignment="1">
      <alignment horizontal="center"/>
    </xf>
    <xf numFmtId="164" fontId="4" fillId="0" borderId="10" xfId="1" applyNumberFormat="1" applyFont="1" applyBorder="1" applyAlignment="1">
      <alignment horizontal="center"/>
    </xf>
    <xf numFmtId="0" fontId="12" fillId="5" borderId="0" xfId="2" applyFont="1" applyFill="1" applyBorder="1" applyAlignment="1">
      <alignment horizontal="center"/>
    </xf>
    <xf numFmtId="0" fontId="12" fillId="5" borderId="0" xfId="2" applyFont="1" applyFill="1" applyBorder="1" applyAlignment="1">
      <alignment horizontal="center" wrapText="1"/>
    </xf>
    <xf numFmtId="0" fontId="12" fillId="5" borderId="0" xfId="2" applyFont="1" applyFill="1" applyBorder="1" applyAlignment="1">
      <alignment horizontal="left" wrapText="1"/>
    </xf>
    <xf numFmtId="0" fontId="12" fillId="5" borderId="0" xfId="2" applyFont="1" applyFill="1" applyBorder="1" applyAlignment="1">
      <alignment horizontal="center" textRotation="90" wrapText="1"/>
    </xf>
    <xf numFmtId="0" fontId="12" fillId="5" borderId="0" xfId="2" applyNumberFormat="1" applyFont="1" applyFill="1" applyBorder="1" applyAlignment="1">
      <alignment horizontal="center" textRotation="90" wrapText="1"/>
    </xf>
    <xf numFmtId="0" fontId="4" fillId="5" borderId="0" xfId="0" applyFont="1" applyFill="1"/>
    <xf numFmtId="0" fontId="8" fillId="5" borderId="0" xfId="0" applyFont="1" applyFill="1"/>
    <xf numFmtId="0" fontId="4" fillId="5" borderId="0" xfId="0" applyFont="1" applyFill="1" applyBorder="1" applyAlignment="1"/>
    <xf numFmtId="0" fontId="4" fillId="5" borderId="0" xfId="0" applyFont="1" applyFill="1" applyBorder="1"/>
    <xf numFmtId="0" fontId="4" fillId="5" borderId="0" xfId="0" applyFont="1" applyFill="1" applyBorder="1" applyAlignment="1">
      <alignment horizontal="center"/>
    </xf>
    <xf numFmtId="164" fontId="4" fillId="5" borderId="0" xfId="1" applyNumberFormat="1" applyFont="1" applyFill="1" applyBorder="1" applyAlignment="1">
      <alignment horizontal="center"/>
    </xf>
    <xf numFmtId="0" fontId="8" fillId="5" borderId="0" xfId="0" applyFont="1" applyFill="1" applyBorder="1"/>
    <xf numFmtId="0" fontId="18" fillId="0" borderId="10" xfId="0" applyFont="1" applyBorder="1"/>
    <xf numFmtId="0" fontId="18" fillId="0" borderId="10" xfId="0" applyFont="1" applyBorder="1" applyAlignment="1"/>
    <xf numFmtId="0" fontId="18" fillId="0" borderId="10" xfId="0" applyFont="1" applyBorder="1" applyAlignment="1">
      <alignment horizontal="center"/>
    </xf>
    <xf numFmtId="164" fontId="18" fillId="0" borderId="10" xfId="1" applyNumberFormat="1" applyFont="1" applyBorder="1" applyAlignment="1">
      <alignment horizontal="center"/>
    </xf>
    <xf numFmtId="0" fontId="21" fillId="0" borderId="10" xfId="2" applyFont="1" applyFill="1" applyBorder="1" applyAlignment="1">
      <alignment horizontal="left" vertical="top"/>
    </xf>
    <xf numFmtId="0" fontId="22" fillId="4" borderId="10" xfId="2" applyFont="1" applyFill="1" applyBorder="1" applyAlignment="1">
      <alignment vertical="top" wrapText="1"/>
    </xf>
    <xf numFmtId="5" fontId="21" fillId="0" borderId="11" xfId="1" applyNumberFormat="1" applyFont="1" applyFill="1" applyBorder="1" applyAlignment="1">
      <alignment horizontal="left"/>
    </xf>
    <xf numFmtId="0" fontId="23" fillId="0" borderId="10" xfId="0" applyFont="1" applyBorder="1"/>
    <xf numFmtId="0" fontId="21" fillId="4" borderId="10" xfId="2" applyFont="1" applyFill="1" applyBorder="1" applyAlignment="1">
      <alignment horizontal="right" vertical="top"/>
    </xf>
    <xf numFmtId="0" fontId="22" fillId="0" borderId="10" xfId="2" applyFont="1" applyFill="1" applyBorder="1" applyAlignment="1">
      <alignment horizontal="left" vertical="top" wrapText="1"/>
    </xf>
    <xf numFmtId="5" fontId="21" fillId="0" borderId="11" xfId="1" applyNumberFormat="1" applyFont="1" applyFill="1" applyBorder="1" applyAlignment="1">
      <alignment horizontal="left" wrapText="1"/>
    </xf>
    <xf numFmtId="5" fontId="21" fillId="0" borderId="10" xfId="1" applyNumberFormat="1" applyFont="1" applyFill="1" applyBorder="1" applyAlignment="1">
      <alignment horizontal="left"/>
    </xf>
    <xf numFmtId="0" fontId="23" fillId="0" borderId="10" xfId="0" applyFont="1" applyBorder="1" applyAlignment="1">
      <alignment horizontal="center"/>
    </xf>
    <xf numFmtId="0" fontId="20" fillId="0" borderId="10" xfId="0" applyNumberFormat="1" applyFont="1" applyBorder="1"/>
    <xf numFmtId="164" fontId="20" fillId="0" borderId="10" xfId="1" applyNumberFormat="1" applyFont="1" applyBorder="1" applyAlignment="1">
      <alignment horizontal="center"/>
    </xf>
    <xf numFmtId="5" fontId="21" fillId="0" borderId="10" xfId="1" applyNumberFormat="1" applyFont="1" applyFill="1" applyBorder="1" applyAlignment="1">
      <alignment horizontal="left" vertical="top"/>
    </xf>
    <xf numFmtId="0" fontId="18" fillId="0" borderId="10" xfId="0" applyFont="1" applyFill="1" applyBorder="1"/>
    <xf numFmtId="0" fontId="25" fillId="0" borderId="10" xfId="0" applyNumberFormat="1" applyFont="1" applyBorder="1" applyAlignment="1">
      <alignment horizontal="center"/>
    </xf>
    <xf numFmtId="0" fontId="25" fillId="0" borderId="10" xfId="0" applyFont="1" applyBorder="1" applyAlignment="1"/>
    <xf numFmtId="0" fontId="25" fillId="0" borderId="10" xfId="0" applyFont="1" applyBorder="1" applyAlignment="1">
      <alignment horizontal="center"/>
    </xf>
    <xf numFmtId="165" fontId="25" fillId="0" borderId="10" xfId="3" applyNumberFormat="1" applyFont="1" applyBorder="1" applyAlignment="1"/>
    <xf numFmtId="0" fontId="21" fillId="0" borderId="10" xfId="2" applyFont="1" applyFill="1" applyBorder="1" applyAlignment="1">
      <alignment horizontal="left"/>
    </xf>
    <xf numFmtId="0" fontId="21" fillId="4" borderId="10" xfId="2" applyFont="1" applyFill="1" applyBorder="1" applyAlignment="1">
      <alignment horizontal="left" vertical="top"/>
    </xf>
    <xf numFmtId="5" fontId="21" fillId="0" borderId="10" xfId="1" applyNumberFormat="1" applyFont="1" applyFill="1" applyBorder="1" applyAlignment="1">
      <alignment horizontal="left" vertical="top" wrapText="1"/>
    </xf>
    <xf numFmtId="5" fontId="21" fillId="0" borderId="0" xfId="1" applyNumberFormat="1" applyFont="1" applyFill="1" applyBorder="1" applyAlignment="1">
      <alignment horizontal="left" vertical="top"/>
    </xf>
    <xf numFmtId="5" fontId="20" fillId="0" borderId="10" xfId="0" applyNumberFormat="1" applyFont="1" applyBorder="1" applyAlignment="1">
      <alignment horizontal="left"/>
    </xf>
    <xf numFmtId="5" fontId="20" fillId="0" borderId="10" xfId="0" applyNumberFormat="1" applyFont="1" applyBorder="1" applyAlignment="1">
      <alignment horizontal="left" vertical="top"/>
    </xf>
    <xf numFmtId="0" fontId="29" fillId="5" borderId="10" xfId="0" applyFont="1" applyFill="1" applyBorder="1"/>
    <xf numFmtId="0" fontId="4" fillId="5" borderId="10" xfId="0" applyFont="1" applyFill="1" applyBorder="1"/>
    <xf numFmtId="0" fontId="4" fillId="5" borderId="10" xfId="0" applyFont="1" applyFill="1" applyBorder="1" applyAlignment="1"/>
    <xf numFmtId="0" fontId="4" fillId="5" borderId="10" xfId="0" applyFont="1" applyFill="1" applyBorder="1" applyAlignment="1">
      <alignment horizontal="center"/>
    </xf>
    <xf numFmtId="164" fontId="4" fillId="5" borderId="10" xfId="1" applyNumberFormat="1" applyFont="1" applyFill="1" applyBorder="1" applyAlignment="1">
      <alignment horizontal="center"/>
    </xf>
    <xf numFmtId="0" fontId="30" fillId="5" borderId="10" xfId="0" applyFont="1" applyFill="1" applyBorder="1"/>
    <xf numFmtId="0" fontId="30" fillId="5" borderId="13" xfId="0" applyFont="1" applyFill="1" applyBorder="1"/>
    <xf numFmtId="0" fontId="4" fillId="5" borderId="12" xfId="0" applyFont="1" applyFill="1" applyBorder="1"/>
    <xf numFmtId="0" fontId="20" fillId="0" borderId="10" xfId="0" applyFont="1" applyBorder="1" applyAlignment="1">
      <alignment horizontal="left"/>
    </xf>
    <xf numFmtId="164" fontId="20" fillId="0" borderId="10" xfId="1" applyNumberFormat="1" applyFont="1" applyBorder="1" applyAlignment="1">
      <alignment horizontal="left"/>
    </xf>
    <xf numFmtId="0" fontId="23" fillId="0" borderId="10" xfId="0" applyFont="1" applyBorder="1" applyAlignment="1">
      <alignment horizontal="left"/>
    </xf>
    <xf numFmtId="0" fontId="21"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3" fillId="0" borderId="0" xfId="0" applyFont="1" applyAlignment="1">
      <alignment horizontal="left"/>
    </xf>
    <xf numFmtId="165" fontId="3" fillId="0" borderId="0" xfId="3" applyNumberFormat="1" applyFont="1" applyAlignment="1">
      <alignment horizontal="left"/>
    </xf>
    <xf numFmtId="0" fontId="2" fillId="0" borderId="0" xfId="0" applyFont="1" applyAlignment="1">
      <alignment horizontal="left"/>
    </xf>
    <xf numFmtId="0" fontId="8" fillId="0" borderId="0" xfId="0" applyFont="1" applyAlignment="1">
      <alignment horizontal="left"/>
    </xf>
    <xf numFmtId="0" fontId="27" fillId="5" borderId="0" xfId="2" applyFont="1" applyFill="1" applyBorder="1" applyAlignment="1">
      <alignment horizontal="left"/>
    </xf>
    <xf numFmtId="0" fontId="16" fillId="5" borderId="0" xfId="2" applyFont="1" applyFill="1" applyBorder="1" applyAlignment="1">
      <alignment horizontal="center" wrapText="1"/>
    </xf>
    <xf numFmtId="0" fontId="3" fillId="0" borderId="0" xfId="0" applyNumberFormat="1" applyFont="1" applyAlignment="1">
      <alignment horizontal="left"/>
    </xf>
    <xf numFmtId="0" fontId="7" fillId="0" borderId="0" xfId="0" applyFont="1" applyAlignment="1">
      <alignment horizontal="left"/>
    </xf>
    <xf numFmtId="0" fontId="22" fillId="4" borderId="10" xfId="2" applyFont="1" applyFill="1" applyBorder="1" applyAlignment="1">
      <alignment horizontal="left" vertical="top" wrapText="1"/>
    </xf>
    <xf numFmtId="0" fontId="20" fillId="0" borderId="0" xfId="0" applyFont="1" applyAlignment="1">
      <alignment horizontal="left"/>
    </xf>
    <xf numFmtId="0" fontId="20" fillId="0" borderId="10" xfId="0" applyNumberFormat="1" applyFont="1" applyBorder="1" applyAlignment="1">
      <alignment horizontal="left"/>
    </xf>
    <xf numFmtId="0" fontId="18" fillId="0" borderId="10" xfId="0" applyFont="1" applyBorder="1" applyAlignment="1">
      <alignment horizontal="left"/>
    </xf>
    <xf numFmtId="0" fontId="15" fillId="0" borderId="0" xfId="0" applyFont="1" applyAlignment="1">
      <alignment horizontal="left"/>
    </xf>
    <xf numFmtId="0" fontId="0" fillId="0" borderId="0" xfId="0" applyAlignment="1">
      <alignment horizontal="left"/>
    </xf>
    <xf numFmtId="0" fontId="3" fillId="0" borderId="10" xfId="0" applyNumberFormat="1" applyFont="1" applyBorder="1" applyAlignment="1">
      <alignment horizontal="left"/>
    </xf>
    <xf numFmtId="0" fontId="3" fillId="0" borderId="10" xfId="0" applyFont="1" applyBorder="1" applyAlignment="1">
      <alignment horizontal="left"/>
    </xf>
    <xf numFmtId="0" fontId="2" fillId="0" borderId="10" xfId="0" applyFont="1" applyBorder="1" applyAlignment="1">
      <alignment horizontal="left"/>
    </xf>
    <xf numFmtId="165" fontId="3" fillId="0" borderId="10" xfId="3" applyNumberFormat="1" applyFont="1" applyBorder="1" applyAlignment="1">
      <alignment horizontal="left"/>
    </xf>
    <xf numFmtId="0" fontId="3" fillId="0" borderId="0" xfId="0" applyFont="1" applyBorder="1" applyAlignment="1">
      <alignment horizontal="left"/>
    </xf>
    <xf numFmtId="0" fontId="2" fillId="0" borderId="10" xfId="0" applyNumberFormat="1" applyFont="1" applyBorder="1" applyAlignment="1">
      <alignment horizontal="left"/>
    </xf>
    <xf numFmtId="165" fontId="2" fillId="0" borderId="10" xfId="3" applyNumberFormat="1" applyFont="1" applyBorder="1" applyAlignment="1">
      <alignment horizontal="left"/>
    </xf>
    <xf numFmtId="0" fontId="25" fillId="0" borderId="10" xfId="0" applyFont="1" applyBorder="1" applyAlignment="1">
      <alignment horizontal="left"/>
    </xf>
    <xf numFmtId="165" fontId="25" fillId="0" borderId="10" xfId="3" applyNumberFormat="1" applyFont="1" applyBorder="1" applyAlignment="1">
      <alignment horizontal="left"/>
    </xf>
    <xf numFmtId="0" fontId="22" fillId="4" borderId="10" xfId="2" applyFont="1" applyFill="1" applyBorder="1" applyAlignment="1">
      <alignment horizontal="left" wrapText="1"/>
    </xf>
    <xf numFmtId="0" fontId="17" fillId="0" borderId="0" xfId="0" applyFont="1" applyAlignment="1">
      <alignment horizontal="left"/>
    </xf>
    <xf numFmtId="0" fontId="31" fillId="0" borderId="0" xfId="0" applyNumberFormat="1" applyFont="1" applyAlignment="1">
      <alignment horizontal="left"/>
    </xf>
    <xf numFmtId="0" fontId="21" fillId="4" borderId="10" xfId="2" applyFont="1" applyFill="1" applyBorder="1" applyAlignment="1">
      <alignment horizontal="left"/>
    </xf>
    <xf numFmtId="0" fontId="26" fillId="0" borderId="15" xfId="2" applyFont="1" applyFill="1" applyBorder="1" applyAlignment="1">
      <alignment horizontal="left" wrapText="1"/>
    </xf>
    <xf numFmtId="0" fontId="26" fillId="0" borderId="0" xfId="2" applyFont="1" applyFill="1" applyBorder="1" applyAlignment="1">
      <alignment horizontal="left" wrapText="1"/>
    </xf>
    <xf numFmtId="0" fontId="25" fillId="0" borderId="10" xfId="0" applyNumberFormat="1" applyFont="1" applyBorder="1" applyAlignment="1">
      <alignment horizontal="left"/>
    </xf>
    <xf numFmtId="0" fontId="2" fillId="0" borderId="0" xfId="0" applyFont="1" applyBorder="1" applyAlignment="1">
      <alignment horizontal="left"/>
    </xf>
    <xf numFmtId="0" fontId="2" fillId="0" borderId="16"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xf numFmtId="0" fontId="31" fillId="0" borderId="10" xfId="0" applyNumberFormat="1" applyFont="1" applyBorder="1" applyAlignment="1">
      <alignment horizontal="left"/>
    </xf>
    <xf numFmtId="3" fontId="25" fillId="0" borderId="10" xfId="0" applyNumberFormat="1" applyFont="1" applyBorder="1" applyAlignment="1">
      <alignment horizontal="left"/>
    </xf>
    <xf numFmtId="0" fontId="18" fillId="0" borderId="10" xfId="0" applyFont="1" applyFill="1" applyBorder="1" applyAlignment="1">
      <alignment horizontal="left"/>
    </xf>
    <xf numFmtId="164" fontId="18" fillId="0" borderId="10" xfId="1" applyNumberFormat="1" applyFont="1" applyBorder="1" applyAlignment="1">
      <alignment horizontal="left"/>
    </xf>
    <xf numFmtId="0" fontId="4" fillId="0" borderId="0" xfId="0" applyFont="1" applyAlignment="1">
      <alignment horizontal="left"/>
    </xf>
    <xf numFmtId="0" fontId="7" fillId="0" borderId="0" xfId="0" applyFont="1" applyFill="1" applyAlignment="1">
      <alignment horizontal="left"/>
    </xf>
    <xf numFmtId="0" fontId="3" fillId="0" borderId="0" xfId="0" applyFont="1" applyFill="1" applyAlignment="1">
      <alignment horizontal="left"/>
    </xf>
    <xf numFmtId="0" fontId="24" fillId="0" borderId="0" xfId="0" applyFont="1" applyFill="1" applyAlignment="1">
      <alignment horizontal="left"/>
    </xf>
    <xf numFmtId="0" fontId="18" fillId="0" borderId="0" xfId="0" applyFont="1" applyAlignment="1">
      <alignment horizontal="left"/>
    </xf>
    <xf numFmtId="0" fontId="19" fillId="0" borderId="0" xfId="0" applyFont="1" applyAlignment="1">
      <alignment horizontal="left"/>
    </xf>
    <xf numFmtId="0" fontId="12" fillId="2" borderId="17" xfId="2" applyFont="1" applyFill="1" applyBorder="1" applyAlignment="1">
      <alignment horizontal="center" textRotation="90" wrapText="1"/>
    </xf>
    <xf numFmtId="0" fontId="12" fillId="2" borderId="18" xfId="2" applyFont="1" applyFill="1" applyBorder="1" applyAlignment="1">
      <alignment horizontal="center" wrapText="1"/>
    </xf>
    <xf numFmtId="0" fontId="12" fillId="2" borderId="19" xfId="2" applyFont="1" applyFill="1" applyBorder="1" applyAlignment="1">
      <alignment horizontal="center" wrapText="1"/>
    </xf>
    <xf numFmtId="0" fontId="12" fillId="2" borderId="19" xfId="2" applyFont="1" applyFill="1" applyBorder="1" applyAlignment="1">
      <alignment horizontal="center" textRotation="90" wrapText="1"/>
    </xf>
    <xf numFmtId="164" fontId="12" fillId="2" borderId="19" xfId="1" applyNumberFormat="1" applyFont="1" applyFill="1" applyBorder="1" applyAlignment="1">
      <alignment horizontal="center" wrapText="1"/>
    </xf>
    <xf numFmtId="2" fontId="12" fillId="2" borderId="17" xfId="2" applyNumberFormat="1" applyFont="1" applyFill="1" applyBorder="1" applyAlignment="1">
      <alignment horizontal="center" wrapText="1"/>
    </xf>
    <xf numFmtId="0" fontId="12" fillId="2" borderId="17" xfId="2" applyNumberFormat="1" applyFont="1" applyFill="1" applyBorder="1" applyAlignment="1">
      <alignment horizontal="center" textRotation="90" wrapText="1"/>
    </xf>
    <xf numFmtId="0" fontId="8" fillId="0" borderId="8" xfId="0" applyFont="1" applyBorder="1" applyAlignment="1">
      <alignment horizontal="center"/>
    </xf>
    <xf numFmtId="0" fontId="7" fillId="0" borderId="8" xfId="0" applyFont="1" applyBorder="1" applyAlignment="1">
      <alignment horizontal="center" wrapText="1"/>
    </xf>
    <xf numFmtId="0" fontId="32" fillId="4" borderId="0" xfId="0" applyFont="1" applyFill="1" applyAlignment="1">
      <alignment horizontal="left" vertical="top"/>
    </xf>
    <xf numFmtId="0" fontId="32" fillId="4" borderId="0" xfId="0" applyFont="1" applyFill="1" applyAlignment="1">
      <alignment horizontal="left"/>
    </xf>
    <xf numFmtId="0" fontId="32" fillId="4" borderId="0" xfId="0" applyFont="1" applyFill="1" applyAlignment="1">
      <alignment vertical="top"/>
    </xf>
    <xf numFmtId="5" fontId="30" fillId="5" borderId="14" xfId="0" applyNumberFormat="1" applyFont="1" applyFill="1" applyBorder="1" applyAlignment="1">
      <alignment horizontal="left" vertical="center"/>
    </xf>
    <xf numFmtId="0" fontId="30" fillId="5" borderId="14" xfId="0" applyFont="1" applyFill="1" applyBorder="1" applyAlignment="1">
      <alignment horizontal="left" vertical="center" wrapText="1"/>
    </xf>
    <xf numFmtId="0" fontId="30" fillId="5" borderId="14" xfId="0" applyFont="1" applyFill="1" applyBorder="1" applyAlignment="1">
      <alignment horizontal="left" vertical="center"/>
    </xf>
    <xf numFmtId="0" fontId="30" fillId="5" borderId="14" xfId="0" applyFont="1" applyFill="1" applyBorder="1" applyAlignment="1">
      <alignment horizontal="center" vertical="center"/>
    </xf>
    <xf numFmtId="0" fontId="30" fillId="5" borderId="14" xfId="0" applyFont="1" applyFill="1" applyBorder="1" applyAlignment="1">
      <alignment vertical="center"/>
    </xf>
    <xf numFmtId="0" fontId="30" fillId="5" borderId="14" xfId="0" applyFont="1" applyFill="1" applyBorder="1" applyAlignment="1">
      <alignment horizontal="right" vertical="center"/>
    </xf>
    <xf numFmtId="164" fontId="30" fillId="5" borderId="14" xfId="1" applyNumberFormat="1" applyFont="1" applyFill="1" applyBorder="1" applyAlignment="1">
      <alignment horizontal="center" vertical="center"/>
    </xf>
    <xf numFmtId="0" fontId="4" fillId="5" borderId="14" xfId="0" applyFont="1" applyFill="1" applyBorder="1" applyAlignment="1">
      <alignment vertical="center"/>
    </xf>
    <xf numFmtId="0" fontId="1" fillId="0" borderId="0" xfId="0" applyFont="1" applyAlignment="1">
      <alignment horizontal="left"/>
    </xf>
    <xf numFmtId="0" fontId="8" fillId="0" borderId="17" xfId="0" applyFont="1" applyFill="1" applyBorder="1" applyAlignment="1">
      <alignment horizontal="center"/>
    </xf>
    <xf numFmtId="0" fontId="8" fillId="4" borderId="5" xfId="0" applyFont="1" applyFill="1" applyBorder="1"/>
    <xf numFmtId="0" fontId="30" fillId="5" borderId="0" xfId="0" applyFont="1" applyFill="1" applyBorder="1"/>
    <xf numFmtId="0" fontId="26" fillId="0" borderId="15" xfId="2" applyFont="1" applyFill="1" applyBorder="1" applyAlignment="1">
      <alignment horizontal="left"/>
    </xf>
    <xf numFmtId="0" fontId="25" fillId="0" borderId="0" xfId="0" applyFont="1" applyBorder="1" applyAlignment="1">
      <alignment horizontal="left"/>
    </xf>
    <xf numFmtId="0" fontId="25" fillId="0" borderId="16" xfId="0" applyFont="1" applyBorder="1" applyAlignment="1">
      <alignment horizontal="left"/>
    </xf>
    <xf numFmtId="0" fontId="25" fillId="0" borderId="13" xfId="0" applyFont="1" applyBorder="1" applyAlignment="1">
      <alignment horizontal="left"/>
    </xf>
    <xf numFmtId="0" fontId="25" fillId="0" borderId="12" xfId="0" applyFont="1" applyBorder="1" applyAlignment="1">
      <alignment horizontal="left"/>
    </xf>
    <xf numFmtId="0" fontId="4" fillId="4" borderId="0" xfId="0" applyFont="1" applyFill="1"/>
    <xf numFmtId="0" fontId="0" fillId="4" borderId="0" xfId="0" applyFill="1" applyBorder="1"/>
    <xf numFmtId="0" fontId="3" fillId="4" borderId="0" xfId="0" applyFont="1" applyFill="1" applyBorder="1" applyAlignment="1">
      <alignment horizontal="justify" vertical="center" wrapText="1"/>
    </xf>
    <xf numFmtId="0" fontId="13" fillId="4" borderId="0" xfId="0" applyFont="1" applyFill="1" applyBorder="1" applyAlignment="1">
      <alignment horizontal="right" vertical="center" wrapText="1"/>
    </xf>
    <xf numFmtId="0" fontId="14" fillId="4" borderId="0" xfId="0" applyFont="1" applyFill="1" applyBorder="1" applyAlignment="1">
      <alignment horizontal="left" vertical="center" wrapText="1"/>
    </xf>
    <xf numFmtId="0" fontId="10" fillId="4" borderId="5" xfId="0" applyFont="1" applyFill="1" applyBorder="1" applyAlignment="1">
      <alignment vertical="center"/>
    </xf>
    <xf numFmtId="0" fontId="10" fillId="4" borderId="0" xfId="0" applyFont="1" applyFill="1" applyBorder="1" applyAlignment="1">
      <alignment vertical="center"/>
    </xf>
    <xf numFmtId="0" fontId="26" fillId="0" borderId="0" xfId="2" applyFont="1" applyFill="1" applyBorder="1" applyAlignment="1">
      <alignment horizontal="left"/>
    </xf>
    <xf numFmtId="0" fontId="3" fillId="0" borderId="0" xfId="0" applyNumberFormat="1" applyFont="1" applyFill="1" applyAlignment="1">
      <alignment horizontal="left"/>
    </xf>
    <xf numFmtId="165" fontId="3" fillId="0" borderId="0" xfId="3" applyNumberFormat="1" applyFont="1" applyFill="1" applyAlignment="1">
      <alignment horizontal="left"/>
    </xf>
    <xf numFmtId="0" fontId="20" fillId="0" borderId="0" xfId="0" applyFont="1" applyFill="1" applyAlignment="1">
      <alignment horizontal="left"/>
    </xf>
    <xf numFmtId="0" fontId="23" fillId="0" borderId="0" xfId="0" applyFont="1" applyFill="1" applyAlignment="1">
      <alignment horizontal="left"/>
    </xf>
    <xf numFmtId="164" fontId="20" fillId="0" borderId="0" xfId="1" applyNumberFormat="1" applyFont="1" applyFill="1" applyAlignment="1">
      <alignment horizontal="left"/>
    </xf>
    <xf numFmtId="0" fontId="18" fillId="0" borderId="0" xfId="0" applyFont="1" applyFill="1" applyAlignment="1">
      <alignment horizontal="left"/>
    </xf>
    <xf numFmtId="0" fontId="21" fillId="0" borderId="10" xfId="2" applyFont="1" applyFill="1" applyBorder="1" applyAlignment="1">
      <alignment horizontal="left" vertical="top" wrapText="1"/>
    </xf>
    <xf numFmtId="164" fontId="23" fillId="0" borderId="0" xfId="1" applyNumberFormat="1" applyFont="1" applyFill="1" applyAlignment="1">
      <alignment horizontal="left"/>
    </xf>
    <xf numFmtId="0" fontId="4" fillId="0" borderId="0" xfId="0" applyFont="1" applyFill="1" applyAlignment="1"/>
    <xf numFmtId="0" fontId="4" fillId="0" borderId="0" xfId="0" applyFont="1" applyFill="1" applyAlignment="1">
      <alignment horizontal="center"/>
    </xf>
    <xf numFmtId="164" fontId="4" fillId="0" borderId="0" xfId="1" applyNumberFormat="1" applyFont="1" applyFill="1" applyAlignment="1">
      <alignment horizontal="center"/>
    </xf>
    <xf numFmtId="0" fontId="7" fillId="0" borderId="0" xfId="0" applyNumberFormat="1" applyFont="1" applyFill="1" applyAlignment="1">
      <alignment horizontal="left"/>
    </xf>
    <xf numFmtId="165" fontId="7" fillId="0" borderId="0" xfId="3" applyNumberFormat="1" applyFont="1" applyFill="1" applyAlignment="1">
      <alignment horizontal="left"/>
    </xf>
    <xf numFmtId="0" fontId="7" fillId="0" borderId="0" xfId="0" applyNumberFormat="1" applyFont="1" applyAlignment="1">
      <alignment horizontal="left"/>
    </xf>
    <xf numFmtId="165" fontId="7" fillId="0" borderId="0" xfId="3" applyNumberFormat="1" applyFont="1" applyAlignment="1">
      <alignment horizontal="left"/>
    </xf>
    <xf numFmtId="0" fontId="7" fillId="0" borderId="10" xfId="0" applyNumberFormat="1" applyFont="1" applyBorder="1" applyAlignment="1">
      <alignment horizontal="left"/>
    </xf>
    <xf numFmtId="0" fontId="7" fillId="0" borderId="10" xfId="0" applyFont="1" applyBorder="1" applyAlignment="1">
      <alignment horizontal="left"/>
    </xf>
    <xf numFmtId="165" fontId="7" fillId="0" borderId="10" xfId="3" applyNumberFormat="1" applyFont="1" applyBorder="1" applyAlignment="1">
      <alignment horizontal="left"/>
    </xf>
    <xf numFmtId="0" fontId="7" fillId="0" borderId="0" xfId="0" applyNumberFormat="1" applyFont="1" applyBorder="1" applyAlignment="1">
      <alignment horizontal="left"/>
    </xf>
    <xf numFmtId="0" fontId="7" fillId="0" borderId="0" xfId="0" applyFont="1" applyBorder="1" applyAlignment="1">
      <alignment horizontal="left"/>
    </xf>
    <xf numFmtId="0" fontId="7" fillId="0" borderId="16" xfId="0" applyFont="1" applyBorder="1" applyAlignment="1">
      <alignment horizontal="left"/>
    </xf>
    <xf numFmtId="0" fontId="7" fillId="0" borderId="13" xfId="0" applyFont="1" applyBorder="1" applyAlignment="1">
      <alignment horizontal="left"/>
    </xf>
    <xf numFmtId="0" fontId="7" fillId="0" borderId="12" xfId="0" applyFont="1" applyBorder="1" applyAlignment="1">
      <alignment horizontal="left"/>
    </xf>
    <xf numFmtId="0" fontId="8" fillId="0" borderId="10" xfId="0" applyFont="1" applyFill="1" applyBorder="1"/>
    <xf numFmtId="0" fontId="8" fillId="0" borderId="10" xfId="0" applyFont="1" applyFill="1" applyBorder="1" applyAlignment="1"/>
    <xf numFmtId="0" fontId="8" fillId="0" borderId="10" xfId="0" applyFont="1" applyFill="1" applyBorder="1" applyAlignment="1">
      <alignment horizontal="center"/>
    </xf>
    <xf numFmtId="164" fontId="8" fillId="0" borderId="10" xfId="1" applyNumberFormat="1" applyFont="1" applyFill="1" applyBorder="1" applyAlignment="1">
      <alignment horizontal="center"/>
    </xf>
    <xf numFmtId="3" fontId="7" fillId="0" borderId="10" xfId="0" applyNumberFormat="1" applyFont="1" applyBorder="1" applyAlignment="1">
      <alignment horizontal="left"/>
    </xf>
    <xf numFmtId="0" fontId="7" fillId="0" borderId="10" xfId="0" applyFont="1" applyFill="1" applyBorder="1" applyAlignment="1">
      <alignment horizontal="left"/>
    </xf>
    <xf numFmtId="0" fontId="8" fillId="0" borderId="10" xfId="0" applyFont="1" applyFill="1" applyBorder="1" applyAlignment="1">
      <alignment horizontal="left"/>
    </xf>
    <xf numFmtId="166" fontId="8" fillId="0" borderId="0" xfId="0" applyNumberFormat="1" applyFont="1" applyAlignment="1">
      <alignment horizontal="left"/>
    </xf>
    <xf numFmtId="7" fontId="18" fillId="0" borderId="10" xfId="0" applyNumberFormat="1" applyFont="1" applyBorder="1"/>
    <xf numFmtId="7" fontId="25" fillId="0" borderId="10" xfId="0" applyNumberFormat="1" applyFont="1" applyBorder="1" applyAlignment="1">
      <alignment horizontal="left"/>
    </xf>
    <xf numFmtId="7" fontId="25" fillId="0" borderId="10" xfId="0" applyNumberFormat="1" applyFont="1" applyBorder="1" applyAlignment="1"/>
    <xf numFmtId="7" fontId="7" fillId="0" borderId="10" xfId="0" applyNumberFormat="1" applyFont="1" applyBorder="1" applyAlignment="1">
      <alignment horizontal="left"/>
    </xf>
    <xf numFmtId="0" fontId="8" fillId="0" borderId="0" xfId="0" applyFont="1" applyFill="1" applyAlignment="1">
      <alignment horizontal="left"/>
    </xf>
    <xf numFmtId="0" fontId="8" fillId="4" borderId="0" xfId="0" applyFont="1" applyFill="1" applyBorder="1"/>
    <xf numFmtId="0" fontId="7" fillId="6" borderId="0" xfId="0" applyNumberFormat="1" applyFont="1" applyFill="1" applyAlignment="1">
      <alignment horizontal="left"/>
    </xf>
    <xf numFmtId="0" fontId="7" fillId="6" borderId="0" xfId="0" applyFont="1" applyFill="1" applyAlignment="1">
      <alignment horizontal="left"/>
    </xf>
    <xf numFmtId="165" fontId="7" fillId="6" borderId="0" xfId="3" applyNumberFormat="1" applyFont="1" applyFill="1" applyAlignment="1">
      <alignment horizontal="left"/>
    </xf>
    <xf numFmtId="0" fontId="8" fillId="6" borderId="0" xfId="0" applyFont="1" applyFill="1"/>
    <xf numFmtId="0" fontId="7" fillId="6" borderId="10" xfId="0" applyNumberFormat="1" applyFont="1" applyFill="1" applyBorder="1" applyAlignment="1">
      <alignment horizontal="left"/>
    </xf>
    <xf numFmtId="0" fontId="7" fillId="6" borderId="10" xfId="0" applyFont="1" applyFill="1" applyBorder="1" applyAlignment="1">
      <alignment horizontal="left"/>
    </xf>
    <xf numFmtId="165" fontId="7" fillId="6" borderId="10" xfId="3" applyNumberFormat="1" applyFont="1" applyFill="1" applyBorder="1" applyAlignment="1">
      <alignment horizontal="left"/>
    </xf>
    <xf numFmtId="0" fontId="8" fillId="6" borderId="0" xfId="0" applyFont="1" applyFill="1" applyAlignment="1">
      <alignment horizontal="left"/>
    </xf>
    <xf numFmtId="0" fontId="35" fillId="0" borderId="10" xfId="0" applyFont="1" applyFill="1" applyBorder="1" applyAlignment="1">
      <alignment horizontal="left"/>
    </xf>
    <xf numFmtId="0" fontId="35" fillId="6" borderId="10" xfId="0" applyFont="1" applyFill="1" applyBorder="1" applyAlignment="1">
      <alignment horizontal="left"/>
    </xf>
    <xf numFmtId="0" fontId="8" fillId="6" borderId="10" xfId="0" applyFont="1" applyFill="1" applyBorder="1"/>
    <xf numFmtId="0" fontId="8" fillId="6" borderId="10" xfId="0" applyFont="1" applyFill="1" applyBorder="1" applyAlignment="1"/>
    <xf numFmtId="0" fontId="8" fillId="6" borderId="10" xfId="0" applyFont="1" applyFill="1" applyBorder="1" applyAlignment="1">
      <alignment horizontal="center"/>
    </xf>
    <xf numFmtId="164" fontId="8" fillId="6" borderId="10" xfId="1" applyNumberFormat="1" applyFont="1" applyFill="1" applyBorder="1" applyAlignment="1">
      <alignment horizontal="center"/>
    </xf>
    <xf numFmtId="165" fontId="7" fillId="0" borderId="10" xfId="3" applyNumberFormat="1" applyFont="1" applyFill="1" applyBorder="1" applyAlignment="1">
      <alignment horizontal="left"/>
    </xf>
    <xf numFmtId="0" fontId="7" fillId="0" borderId="10" xfId="0" applyNumberFormat="1" applyFont="1" applyFill="1" applyBorder="1" applyAlignment="1">
      <alignment horizontal="left"/>
    </xf>
    <xf numFmtId="0" fontId="7" fillId="0" borderId="0" xfId="0" applyNumberFormat="1" applyFont="1" applyFill="1" applyBorder="1" applyAlignment="1">
      <alignment horizontal="left"/>
    </xf>
    <xf numFmtId="0" fontId="7" fillId="0" borderId="0" xfId="0" applyFont="1" applyFill="1" applyBorder="1" applyAlignment="1">
      <alignment horizontal="left"/>
    </xf>
    <xf numFmtId="3" fontId="7" fillId="0" borderId="0" xfId="0" applyNumberFormat="1" applyFont="1" applyFill="1" applyBorder="1" applyAlignment="1">
      <alignment horizontal="left"/>
    </xf>
    <xf numFmtId="165" fontId="7" fillId="0" borderId="0" xfId="3" applyNumberFormat="1" applyFont="1" applyFill="1" applyBorder="1" applyAlignment="1">
      <alignment horizontal="left"/>
    </xf>
    <xf numFmtId="3" fontId="7" fillId="0" borderId="0" xfId="0" applyNumberFormat="1" applyFont="1" applyFill="1" applyAlignment="1">
      <alignment horizontal="left"/>
    </xf>
    <xf numFmtId="0" fontId="7" fillId="0" borderId="16" xfId="0" applyFont="1" applyFill="1" applyBorder="1" applyAlignment="1">
      <alignment horizontal="left"/>
    </xf>
    <xf numFmtId="0" fontId="7" fillId="0" borderId="13" xfId="0" applyFont="1" applyFill="1" applyBorder="1" applyAlignment="1">
      <alignment horizontal="left"/>
    </xf>
    <xf numFmtId="0" fontId="7" fillId="0" borderId="12" xfId="0" applyFont="1" applyFill="1" applyBorder="1" applyAlignment="1">
      <alignment horizontal="left"/>
    </xf>
    <xf numFmtId="3" fontId="7" fillId="0" borderId="10" xfId="0" applyNumberFormat="1" applyFont="1" applyFill="1" applyBorder="1" applyAlignment="1">
      <alignment horizontal="left"/>
    </xf>
    <xf numFmtId="165" fontId="8" fillId="0" borderId="0" xfId="3" applyNumberFormat="1" applyFont="1" applyFill="1"/>
    <xf numFmtId="5" fontId="7" fillId="0" borderId="0" xfId="3" applyNumberFormat="1" applyFont="1" applyFill="1" applyAlignment="1">
      <alignment horizontal="left"/>
    </xf>
    <xf numFmtId="164" fontId="20" fillId="0" borderId="10" xfId="1" applyNumberFormat="1" applyFont="1" applyFill="1" applyBorder="1" applyAlignment="1">
      <alignment horizontal="left"/>
    </xf>
    <xf numFmtId="164" fontId="4" fillId="0" borderId="0" xfId="1" applyNumberFormat="1" applyFont="1" applyFill="1"/>
    <xf numFmtId="164" fontId="4" fillId="0" borderId="10" xfId="1" applyNumberFormat="1" applyFont="1" applyFill="1" applyBorder="1"/>
    <xf numFmtId="5" fontId="7" fillId="0" borderId="10" xfId="3" applyNumberFormat="1" applyFont="1" applyFill="1" applyBorder="1" applyAlignment="1">
      <alignment horizontal="left"/>
    </xf>
    <xf numFmtId="5" fontId="3" fillId="0" borderId="10" xfId="3" applyNumberFormat="1" applyFont="1" applyFill="1" applyBorder="1" applyAlignment="1">
      <alignment horizontal="left"/>
    </xf>
    <xf numFmtId="164" fontId="18" fillId="0" borderId="10" xfId="1" applyNumberFormat="1" applyFont="1" applyFill="1" applyBorder="1"/>
    <xf numFmtId="164" fontId="26" fillId="0" borderId="15" xfId="2" applyNumberFormat="1" applyFont="1" applyFill="1" applyBorder="1" applyAlignment="1">
      <alignment horizontal="left" wrapText="1"/>
    </xf>
    <xf numFmtId="164" fontId="26" fillId="0" borderId="0" xfId="2" applyNumberFormat="1" applyFont="1" applyFill="1" applyBorder="1" applyAlignment="1">
      <alignment horizontal="left" wrapText="1"/>
    </xf>
    <xf numFmtId="5" fontId="2" fillId="0" borderId="10" xfId="3" applyNumberFormat="1" applyFont="1" applyFill="1" applyBorder="1" applyAlignment="1">
      <alignment horizontal="left"/>
    </xf>
    <xf numFmtId="165" fontId="2" fillId="0" borderId="10" xfId="3" applyNumberFormat="1" applyFont="1" applyFill="1" applyBorder="1" applyAlignment="1">
      <alignment horizontal="left"/>
    </xf>
    <xf numFmtId="5" fontId="7" fillId="0" borderId="0" xfId="3" applyNumberFormat="1" applyFont="1" applyFill="1" applyBorder="1" applyAlignment="1">
      <alignment horizontal="left"/>
    </xf>
    <xf numFmtId="165" fontId="25" fillId="0" borderId="10" xfId="3" applyNumberFormat="1" applyFont="1" applyFill="1" applyBorder="1" applyAlignment="1">
      <alignment horizontal="left"/>
    </xf>
    <xf numFmtId="164" fontId="8" fillId="0" borderId="10" xfId="1" applyNumberFormat="1" applyFont="1" applyFill="1" applyBorder="1" applyAlignment="1">
      <alignment horizontal="left"/>
    </xf>
    <xf numFmtId="164" fontId="20" fillId="0" borderId="10" xfId="1" applyNumberFormat="1" applyFont="1" applyFill="1" applyBorder="1"/>
    <xf numFmtId="165" fontId="25" fillId="0" borderId="10" xfId="3" applyNumberFormat="1" applyFont="1" applyFill="1" applyBorder="1" applyAlignment="1"/>
    <xf numFmtId="164" fontId="18" fillId="0" borderId="10" xfId="1" applyNumberFormat="1" applyFont="1" applyFill="1" applyBorder="1" applyAlignment="1">
      <alignment horizontal="left"/>
    </xf>
    <xf numFmtId="164" fontId="7" fillId="0" borderId="10" xfId="3" applyNumberFormat="1" applyFont="1" applyFill="1" applyBorder="1" applyAlignment="1">
      <alignment horizontal="left"/>
    </xf>
    <xf numFmtId="164" fontId="8" fillId="0" borderId="0" xfId="1" applyNumberFormat="1" applyFont="1" applyFill="1"/>
    <xf numFmtId="0" fontId="0" fillId="0" borderId="0" xfId="0" applyFill="1"/>
    <xf numFmtId="0" fontId="15" fillId="0" borderId="10" xfId="0" applyFont="1" applyFill="1" applyBorder="1" applyAlignment="1">
      <alignment horizontal="left"/>
    </xf>
    <xf numFmtId="0" fontId="3" fillId="0" borderId="10" xfId="0" applyFont="1" applyFill="1" applyBorder="1" applyAlignment="1">
      <alignment horizontal="left"/>
    </xf>
    <xf numFmtId="0" fontId="2" fillId="0" borderId="0" xfId="0" applyFont="1" applyFill="1" applyAlignment="1">
      <alignment horizontal="left"/>
    </xf>
    <xf numFmtId="0" fontId="15" fillId="0" borderId="0" xfId="0" applyFont="1" applyFill="1" applyAlignment="1">
      <alignment horizontal="left"/>
    </xf>
    <xf numFmtId="0" fontId="15" fillId="0" borderId="0" xfId="0" applyFont="1" applyFill="1" applyAlignment="1"/>
    <xf numFmtId="0" fontId="3" fillId="0" borderId="0" xfId="0" applyFont="1" applyFill="1" applyAlignment="1"/>
    <xf numFmtId="0" fontId="4" fillId="0" borderId="0" xfId="0" applyFont="1" applyFill="1" applyAlignment="1">
      <alignment horizontal="left"/>
    </xf>
    <xf numFmtId="5" fontId="7" fillId="6" borderId="0" xfId="3" applyNumberFormat="1" applyFont="1" applyFill="1" applyAlignment="1">
      <alignment horizontal="left"/>
    </xf>
    <xf numFmtId="5" fontId="7" fillId="6" borderId="10" xfId="3" applyNumberFormat="1" applyFont="1" applyFill="1" applyBorder="1" applyAlignment="1">
      <alignment horizontal="left"/>
    </xf>
    <xf numFmtId="0" fontId="4" fillId="5" borderId="3" xfId="0" applyFont="1" applyFill="1" applyBorder="1"/>
    <xf numFmtId="164" fontId="30" fillId="7" borderId="14" xfId="1" applyNumberFormat="1" applyFont="1" applyFill="1" applyBorder="1" applyAlignment="1">
      <alignment horizontal="left" vertical="center"/>
    </xf>
    <xf numFmtId="0" fontId="12" fillId="3" borderId="19" xfId="2" applyFont="1" applyFill="1" applyBorder="1" applyAlignment="1">
      <alignment horizontal="center" wrapText="1"/>
    </xf>
    <xf numFmtId="164" fontId="12" fillId="3" borderId="19" xfId="1" applyNumberFormat="1" applyFont="1" applyFill="1" applyBorder="1" applyAlignment="1">
      <alignment horizontal="center" wrapText="1"/>
    </xf>
    <xf numFmtId="5" fontId="15" fillId="0" borderId="0" xfId="0" applyNumberFormat="1" applyFont="1" applyAlignment="1">
      <alignment horizontal="left"/>
    </xf>
    <xf numFmtId="165" fontId="8" fillId="4" borderId="0" xfId="3" applyNumberFormat="1" applyFont="1" applyFill="1" applyAlignment="1"/>
    <xf numFmtId="164" fontId="8" fillId="4" borderId="0" xfId="0" applyNumberFormat="1" applyFont="1" applyFill="1" applyAlignment="1"/>
    <xf numFmtId="165" fontId="8" fillId="4" borderId="0" xfId="3" applyNumberFormat="1" applyFont="1" applyFill="1"/>
    <xf numFmtId="164" fontId="12" fillId="7" borderId="0" xfId="1" applyNumberFormat="1" applyFont="1" applyFill="1" applyBorder="1" applyAlignment="1">
      <alignment horizontal="center" wrapText="1"/>
    </xf>
    <xf numFmtId="0" fontId="12" fillId="7" borderId="0" xfId="2" applyFont="1" applyFill="1" applyBorder="1" applyAlignment="1">
      <alignment horizontal="center" wrapText="1"/>
    </xf>
    <xf numFmtId="16" fontId="7" fillId="0" borderId="0" xfId="0" applyNumberFormat="1" applyFont="1" applyFill="1" applyAlignment="1">
      <alignment horizontal="left"/>
    </xf>
    <xf numFmtId="167" fontId="7" fillId="0" borderId="0" xfId="0" applyNumberFormat="1" applyFont="1" applyAlignment="1">
      <alignment horizontal="left"/>
    </xf>
    <xf numFmtId="164" fontId="8" fillId="6" borderId="10" xfId="1" applyNumberFormat="1" applyFont="1" applyFill="1" applyBorder="1" applyAlignment="1">
      <alignment horizontal="left"/>
    </xf>
    <xf numFmtId="0" fontId="8" fillId="6" borderId="10" xfId="0" applyFont="1" applyFill="1" applyBorder="1" applyAlignment="1">
      <alignment horizontal="left"/>
    </xf>
    <xf numFmtId="0" fontId="31" fillId="0" borderId="0" xfId="0" applyNumberFormat="1" applyFont="1" applyFill="1" applyAlignment="1">
      <alignment horizontal="left"/>
    </xf>
    <xf numFmtId="0" fontId="21"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30" fillId="5" borderId="14" xfId="0" applyFont="1" applyFill="1" applyBorder="1" applyAlignment="1">
      <alignment horizontal="left" vertical="center" wrapText="1" readingOrder="1"/>
    </xf>
    <xf numFmtId="0" fontId="4" fillId="5" borderId="14" xfId="0" applyFont="1" applyFill="1" applyBorder="1" applyAlignment="1">
      <alignment horizontal="left" vertical="center" wrapText="1" readingOrder="1"/>
    </xf>
    <xf numFmtId="0" fontId="11" fillId="4" borderId="0" xfId="0" applyFont="1" applyFill="1" applyBorder="1" applyAlignment="1">
      <alignment horizontal="left" vertical="top" wrapText="1"/>
    </xf>
    <xf numFmtId="0" fontId="13" fillId="4" borderId="1" xfId="0" applyFont="1" applyFill="1" applyBorder="1" applyAlignment="1">
      <alignment horizontal="right"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4" borderId="0" xfId="0" applyFont="1" applyFill="1" applyBorder="1" applyAlignment="1">
      <alignment horizontal="left" vertical="top" wrapText="1"/>
    </xf>
    <xf numFmtId="0" fontId="30" fillId="5" borderId="14"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21" fillId="0" borderId="16" xfId="2" applyFont="1" applyFill="1" applyBorder="1" applyAlignment="1">
      <alignment horizontal="left" vertical="top"/>
    </xf>
    <xf numFmtId="0" fontId="0" fillId="0" borderId="13" xfId="0" applyFill="1" applyBorder="1" applyAlignment="1">
      <alignment horizontal="left"/>
    </xf>
    <xf numFmtId="0" fontId="0" fillId="0" borderId="12" xfId="0" applyFill="1" applyBorder="1" applyAlignment="1">
      <alignment horizontal="left"/>
    </xf>
    <xf numFmtId="0" fontId="21" fillId="4" borderId="13" xfId="2" applyFont="1" applyFill="1" applyBorder="1" applyAlignment="1">
      <alignment horizontal="left" vertical="top"/>
    </xf>
    <xf numFmtId="0" fontId="21" fillId="4" borderId="12" xfId="2" applyFont="1" applyFill="1" applyBorder="1" applyAlignment="1">
      <alignment horizontal="left" vertical="top"/>
    </xf>
  </cellXfs>
  <cellStyles count="4">
    <cellStyle name="Comma" xfId="3" builtinId="3"/>
    <cellStyle name="Currency" xfId="1" builtinId="4"/>
    <cellStyle name="Normal" xfId="0" builtinId="0"/>
    <cellStyle name="Normal_Sheet1" xfId="2"/>
  </cellStyles>
  <dxfs count="0"/>
  <tableStyles count="0" defaultTableStyle="TableStyleMedium9"/>
  <colors>
    <mruColors>
      <color rgb="FFDAEEF3"/>
      <color rgb="FFD5EEF3"/>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707423</xdr:colOff>
      <xdr:row>0</xdr:row>
      <xdr:rowOff>31448</xdr:rowOff>
    </xdr:from>
    <xdr:to>
      <xdr:col>2</xdr:col>
      <xdr:colOff>41703</xdr:colOff>
      <xdr:row>4</xdr:row>
      <xdr:rowOff>6048</xdr:rowOff>
    </xdr:to>
    <xdr:pic>
      <xdr:nvPicPr>
        <xdr:cNvPr id="2" name="Picture 1" descr="TDHCA logo.jpg"/>
        <xdr:cNvPicPr>
          <a:picLocks noChangeAspect="1"/>
        </xdr:cNvPicPr>
      </xdr:nvPicPr>
      <xdr:blipFill rotWithShape="1">
        <a:blip xmlns:r="http://schemas.openxmlformats.org/officeDocument/2006/relationships" r:embed="rId1" cstate="print"/>
        <a:srcRect r="3067" b="5555"/>
        <a:stretch/>
      </xdr:blipFill>
      <xdr:spPr>
        <a:xfrm>
          <a:off x="1284366" y="31448"/>
          <a:ext cx="1199857" cy="976086"/>
        </a:xfrm>
        <a:prstGeom prst="rect">
          <a:avLst/>
        </a:prstGeom>
        <a:effectLst>
          <a:outerShdw blurRad="50800" dist="50800" dir="5400000" sx="71000" sy="71000" algn="ctr" rotWithShape="0">
            <a:srgbClr val="000000">
              <a:alpha val="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291"/>
  <sheetViews>
    <sheetView tabSelected="1" view="pageBreakPreview" zoomScale="80" zoomScaleNormal="60" zoomScaleSheetLayoutView="80" zoomScalePageLayoutView="80" workbookViewId="0">
      <selection activeCell="A10" sqref="A10:B10"/>
    </sheetView>
  </sheetViews>
  <sheetFormatPr defaultColWidth="9.140625" defaultRowHeight="12.75" x14ac:dyDescent="0.2"/>
  <cols>
    <col min="1" max="1" width="6.5703125" style="1" customWidth="1"/>
    <col min="2" max="2" width="27.28515625" style="1" customWidth="1"/>
    <col min="3" max="3" width="32.28515625" style="1" customWidth="1"/>
    <col min="4" max="4" width="14.7109375" style="1" customWidth="1"/>
    <col min="5" max="5" width="8" style="1" customWidth="1"/>
    <col min="6" max="6" width="12" style="1" customWidth="1"/>
    <col min="7" max="7" width="4.140625" style="3" customWidth="1"/>
    <col min="8" max="8" width="6" style="1" customWidth="1"/>
    <col min="9" max="11" width="3.140625" style="3" customWidth="1"/>
    <col min="12" max="12" width="6.140625" style="1" customWidth="1"/>
    <col min="13" max="13" width="5.5703125" style="1" customWidth="1"/>
    <col min="14" max="14" width="5.140625" style="1" customWidth="1"/>
    <col min="15" max="15" width="4.28515625" style="1" customWidth="1"/>
    <col min="16" max="16" width="9.5703125" style="1" customWidth="1"/>
    <col min="17" max="17" width="15.28515625" style="239" customWidth="1"/>
    <col min="18" max="18" width="3.7109375" style="6" customWidth="1"/>
    <col min="19" max="19" width="15.5703125" style="2" customWidth="1"/>
    <col min="20" max="20" width="13.140625" style="1" customWidth="1"/>
    <col min="21" max="21" width="13.7109375" style="1" customWidth="1"/>
    <col min="22" max="27" width="4.28515625" style="1" customWidth="1"/>
    <col min="28" max="28" width="6.7109375" style="1" bestFit="1" customWidth="1"/>
    <col min="29" max="29" width="3.5703125" style="1" hidden="1" customWidth="1"/>
    <col min="30" max="30" width="22.28515625" style="1" customWidth="1"/>
    <col min="31" max="16384" width="9.140625" style="1"/>
  </cols>
  <sheetData>
    <row r="1" spans="1:100" x14ac:dyDescent="0.2">
      <c r="A1" s="13"/>
      <c r="B1" s="13"/>
      <c r="C1" s="13"/>
      <c r="D1" s="13"/>
      <c r="E1" s="13"/>
      <c r="F1" s="13"/>
      <c r="G1" s="13"/>
      <c r="H1" s="13"/>
      <c r="I1" s="14"/>
      <c r="J1" s="14"/>
      <c r="K1" s="14"/>
      <c r="L1" s="13"/>
      <c r="M1" s="13"/>
      <c r="N1" s="13"/>
      <c r="O1" s="13"/>
      <c r="P1" s="13"/>
      <c r="Q1" s="255"/>
      <c r="R1" s="15"/>
      <c r="S1" s="256"/>
      <c r="T1" s="16"/>
      <c r="U1" s="13"/>
      <c r="V1" s="13"/>
      <c r="W1" s="13"/>
      <c r="X1" s="13"/>
      <c r="Y1" s="13"/>
      <c r="Z1" s="13"/>
      <c r="AA1" s="13"/>
      <c r="AB1" s="13"/>
      <c r="AC1" s="13"/>
      <c r="AD1" s="13"/>
    </row>
    <row r="2" spans="1:100" ht="21" x14ac:dyDescent="0.2">
      <c r="A2" s="13"/>
      <c r="B2" s="13"/>
      <c r="C2" s="130" t="s">
        <v>17</v>
      </c>
      <c r="D2" s="13"/>
      <c r="E2" s="13"/>
      <c r="F2" s="13"/>
      <c r="G2" s="13"/>
      <c r="H2" s="13"/>
      <c r="I2" s="14"/>
      <c r="J2" s="14"/>
      <c r="K2" s="14"/>
      <c r="L2" s="13"/>
      <c r="M2" s="13"/>
      <c r="N2" s="13"/>
      <c r="O2" s="13"/>
      <c r="P2" s="13"/>
      <c r="Q2" s="255"/>
      <c r="R2" s="15"/>
      <c r="S2" s="16"/>
      <c r="T2" s="16"/>
      <c r="U2" s="13"/>
      <c r="V2" s="13"/>
      <c r="W2" s="13"/>
      <c r="X2" s="13"/>
      <c r="Y2" s="13"/>
      <c r="Z2" s="13"/>
      <c r="AA2" s="13"/>
      <c r="AB2" s="13"/>
      <c r="AC2" s="13"/>
      <c r="AD2" s="13"/>
    </row>
    <row r="3" spans="1:100" ht="20.25" customHeight="1" x14ac:dyDescent="0.35">
      <c r="A3" s="13"/>
      <c r="B3" s="13"/>
      <c r="C3" s="131" t="s">
        <v>595</v>
      </c>
      <c r="D3" s="13"/>
      <c r="E3" s="13"/>
      <c r="F3" s="13"/>
      <c r="G3" s="13"/>
      <c r="H3" s="13"/>
      <c r="I3" s="14"/>
      <c r="J3" s="14"/>
      <c r="K3" s="14"/>
      <c r="L3" s="13"/>
      <c r="M3" s="13"/>
      <c r="N3" s="13"/>
      <c r="O3" s="13"/>
      <c r="P3" s="13"/>
      <c r="Q3" s="257"/>
      <c r="R3" s="15"/>
      <c r="S3" s="13"/>
      <c r="T3" s="13"/>
      <c r="U3" s="17"/>
      <c r="V3" s="17"/>
      <c r="W3" s="17"/>
      <c r="X3" s="17"/>
      <c r="Y3" s="17"/>
      <c r="Z3" s="17"/>
      <c r="AA3" s="17"/>
      <c r="AB3" s="17"/>
      <c r="AC3" s="13"/>
      <c r="AD3" s="13"/>
    </row>
    <row r="4" spans="1:100" ht="24" customHeight="1" x14ac:dyDescent="0.25">
      <c r="A4" s="13"/>
      <c r="B4" s="13"/>
      <c r="C4" s="132" t="s">
        <v>759</v>
      </c>
      <c r="D4" s="13"/>
      <c r="E4" s="13"/>
      <c r="F4" s="13"/>
      <c r="G4" s="13"/>
      <c r="H4" s="13"/>
      <c r="I4" s="14"/>
      <c r="J4" s="14"/>
      <c r="K4" s="14"/>
      <c r="L4" s="13"/>
      <c r="M4" s="13"/>
      <c r="N4" s="13"/>
      <c r="O4" s="13"/>
      <c r="P4" s="13"/>
      <c r="Q4" s="257"/>
      <c r="R4" s="15"/>
      <c r="S4" s="13"/>
      <c r="T4" s="13"/>
      <c r="U4" s="17"/>
      <c r="V4" s="17"/>
      <c r="W4" s="17"/>
      <c r="X4" s="17"/>
      <c r="Y4" s="17"/>
      <c r="Z4" s="17"/>
      <c r="AA4" s="17"/>
      <c r="AB4" s="151"/>
      <c r="AC4" s="13"/>
      <c r="AD4" s="194"/>
    </row>
    <row r="5" spans="1:100" ht="3" customHeight="1" thickBot="1" x14ac:dyDescent="0.3">
      <c r="A5" s="13"/>
      <c r="B5" s="13"/>
      <c r="C5" s="18"/>
      <c r="D5" s="13"/>
      <c r="E5" s="13"/>
      <c r="F5" s="13"/>
      <c r="G5" s="13"/>
      <c r="H5" s="13"/>
      <c r="I5" s="14"/>
      <c r="J5" s="14"/>
      <c r="K5" s="14"/>
      <c r="L5" s="13"/>
      <c r="M5" s="13"/>
      <c r="N5" s="13"/>
      <c r="O5" s="13"/>
      <c r="P5" s="13"/>
      <c r="Q5" s="220"/>
      <c r="R5" s="15"/>
      <c r="S5" s="240"/>
      <c r="T5" s="17"/>
      <c r="U5" s="17"/>
      <c r="AB5" s="151"/>
      <c r="AD5" s="194"/>
    </row>
    <row r="6" spans="1:100" ht="15" customHeight="1" x14ac:dyDescent="0.2">
      <c r="A6" s="290" t="s">
        <v>760</v>
      </c>
      <c r="B6" s="290"/>
      <c r="C6" s="290"/>
      <c r="D6" s="290"/>
      <c r="E6" s="290"/>
      <c r="F6" s="290"/>
      <c r="G6" s="290"/>
      <c r="H6" s="4"/>
      <c r="I6" s="281" t="s">
        <v>750</v>
      </c>
      <c r="J6" s="282"/>
      <c r="K6" s="282"/>
      <c r="L6" s="282"/>
      <c r="M6" s="282"/>
      <c r="N6" s="282"/>
      <c r="O6" s="283"/>
      <c r="P6" s="143"/>
      <c r="Q6" s="272" t="s">
        <v>232</v>
      </c>
      <c r="R6" s="273"/>
      <c r="S6" s="273"/>
      <c r="T6" s="273"/>
      <c r="U6" s="274"/>
      <c r="V6" s="155"/>
      <c r="W6" s="156"/>
      <c r="X6" s="156"/>
      <c r="Y6" s="156"/>
      <c r="Z6" s="156"/>
      <c r="AA6" s="156"/>
      <c r="AB6" s="156"/>
      <c r="AD6" s="194"/>
    </row>
    <row r="7" spans="1:100" ht="15" customHeight="1" x14ac:dyDescent="0.2">
      <c r="A7" s="290"/>
      <c r="B7" s="290"/>
      <c r="C7" s="290"/>
      <c r="D7" s="290"/>
      <c r="E7" s="290"/>
      <c r="F7" s="290"/>
      <c r="G7" s="290"/>
      <c r="H7" s="4"/>
      <c r="I7" s="284"/>
      <c r="J7" s="285"/>
      <c r="K7" s="285"/>
      <c r="L7" s="285"/>
      <c r="M7" s="285"/>
      <c r="N7" s="285"/>
      <c r="O7" s="286"/>
      <c r="P7" s="13"/>
      <c r="Q7" s="275"/>
      <c r="R7" s="276"/>
      <c r="S7" s="276"/>
      <c r="T7" s="276"/>
      <c r="U7" s="277"/>
      <c r="V7" s="156"/>
      <c r="W7" s="156"/>
      <c r="X7" s="156"/>
      <c r="Y7" s="156"/>
      <c r="Z7" s="156"/>
      <c r="AA7" s="156"/>
      <c r="AB7" s="156"/>
      <c r="AD7" s="194"/>
    </row>
    <row r="8" spans="1:100" ht="15" customHeight="1" x14ac:dyDescent="0.2">
      <c r="A8" s="290"/>
      <c r="B8" s="290"/>
      <c r="C8" s="290"/>
      <c r="D8" s="290"/>
      <c r="E8" s="290"/>
      <c r="F8" s="290"/>
      <c r="G8" s="290"/>
      <c r="H8" s="4"/>
      <c r="I8" s="284"/>
      <c r="J8" s="285"/>
      <c r="K8" s="285"/>
      <c r="L8" s="285"/>
      <c r="M8" s="285"/>
      <c r="N8" s="285"/>
      <c r="O8" s="286"/>
      <c r="P8" s="13"/>
      <c r="Q8" s="275"/>
      <c r="R8" s="276"/>
      <c r="S8" s="276"/>
      <c r="T8" s="276"/>
      <c r="U8" s="277"/>
      <c r="V8" s="156"/>
      <c r="W8" s="156"/>
      <c r="X8" s="156"/>
      <c r="Y8" s="156"/>
      <c r="Z8" s="156"/>
      <c r="AA8" s="156"/>
      <c r="AB8" s="156"/>
      <c r="AD8" s="194"/>
    </row>
    <row r="9" spans="1:100" ht="135" customHeight="1" thickBot="1" x14ac:dyDescent="0.25">
      <c r="A9" s="290"/>
      <c r="B9" s="290"/>
      <c r="C9" s="290"/>
      <c r="D9" s="290"/>
      <c r="E9" s="290"/>
      <c r="F9" s="290"/>
      <c r="G9" s="290"/>
      <c r="H9" s="4"/>
      <c r="I9" s="287"/>
      <c r="J9" s="288"/>
      <c r="K9" s="288"/>
      <c r="L9" s="288"/>
      <c r="M9" s="288"/>
      <c r="N9" s="288"/>
      <c r="O9" s="289"/>
      <c r="P9" s="13"/>
      <c r="Q9" s="278"/>
      <c r="R9" s="279"/>
      <c r="S9" s="279"/>
      <c r="T9" s="279"/>
      <c r="U9" s="280"/>
      <c r="V9" s="156"/>
      <c r="W9" s="156"/>
      <c r="X9" s="156"/>
      <c r="Y9" s="156"/>
      <c r="Z9" s="156"/>
      <c r="AA9" s="156"/>
      <c r="AB9" s="156"/>
      <c r="AD9" s="194"/>
    </row>
    <row r="10" spans="1:100" s="2" customFormat="1" ht="13.9" customHeight="1" x14ac:dyDescent="0.25">
      <c r="A10" s="270" t="s">
        <v>779</v>
      </c>
      <c r="B10" s="270"/>
      <c r="C10" s="152"/>
      <c r="D10" s="152"/>
      <c r="E10" s="271"/>
      <c r="F10" s="271"/>
      <c r="G10" s="271"/>
      <c r="H10" s="271"/>
      <c r="I10" s="271"/>
      <c r="J10" s="271"/>
      <c r="K10" s="271"/>
      <c r="L10" s="271"/>
      <c r="M10" s="271"/>
      <c r="N10" s="271"/>
      <c r="O10" s="271"/>
      <c r="P10" s="271"/>
      <c r="Q10" s="271"/>
      <c r="R10" s="271"/>
      <c r="S10" s="271"/>
      <c r="T10" s="153"/>
      <c r="U10" s="154"/>
      <c r="V10" s="150"/>
      <c r="W10" s="150"/>
      <c r="X10" s="150"/>
      <c r="Y10" s="150"/>
      <c r="Z10" s="150"/>
      <c r="AA10" s="150"/>
      <c r="AB10" s="150"/>
      <c r="AD10" s="13"/>
    </row>
    <row r="11" spans="1:100" s="129" customFormat="1" ht="66" customHeight="1" thickBot="1" x14ac:dyDescent="0.3">
      <c r="A11" s="121" t="s">
        <v>0</v>
      </c>
      <c r="B11" s="122" t="s">
        <v>2</v>
      </c>
      <c r="C11" s="123" t="s">
        <v>10</v>
      </c>
      <c r="D11" s="123" t="s">
        <v>1</v>
      </c>
      <c r="E11" s="123" t="s">
        <v>11</v>
      </c>
      <c r="F11" s="123" t="s">
        <v>3</v>
      </c>
      <c r="G11" s="124" t="s">
        <v>4</v>
      </c>
      <c r="H11" s="124" t="s">
        <v>12</v>
      </c>
      <c r="I11" s="124" t="s">
        <v>9</v>
      </c>
      <c r="J11" s="124" t="s">
        <v>8</v>
      </c>
      <c r="K11" s="124" t="s">
        <v>7</v>
      </c>
      <c r="L11" s="124" t="s">
        <v>21</v>
      </c>
      <c r="M11" s="124" t="s">
        <v>13</v>
      </c>
      <c r="N11" s="124" t="s">
        <v>14</v>
      </c>
      <c r="O11" s="124" t="s">
        <v>5</v>
      </c>
      <c r="P11" s="124" t="s">
        <v>233</v>
      </c>
      <c r="Q11" s="253" t="s">
        <v>6</v>
      </c>
      <c r="R11" s="124" t="s">
        <v>51</v>
      </c>
      <c r="S11" s="252" t="s">
        <v>49</v>
      </c>
      <c r="T11" s="123" t="s">
        <v>50</v>
      </c>
      <c r="U11" s="126" t="s">
        <v>16</v>
      </c>
      <c r="V11" s="127" t="s">
        <v>15</v>
      </c>
      <c r="W11" s="127" t="s">
        <v>754</v>
      </c>
      <c r="X11" s="127" t="s">
        <v>755</v>
      </c>
      <c r="Y11" s="127" t="s">
        <v>756</v>
      </c>
      <c r="Z11" s="127" t="s">
        <v>757</v>
      </c>
      <c r="AA11" s="127" t="s">
        <v>758</v>
      </c>
      <c r="AB11" s="127" t="s">
        <v>753</v>
      </c>
      <c r="AC11" s="142"/>
      <c r="AD11" s="125" t="s">
        <v>770</v>
      </c>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row>
    <row r="12" spans="1:100" s="116" customFormat="1" ht="15" x14ac:dyDescent="0.25">
      <c r="A12" s="81" t="s">
        <v>18</v>
      </c>
      <c r="B12" s="82"/>
      <c r="C12" s="24"/>
      <c r="D12" s="25"/>
      <c r="E12" s="25"/>
      <c r="F12" s="26"/>
      <c r="G12" s="27"/>
      <c r="H12" s="27"/>
      <c r="I12" s="27"/>
      <c r="J12" s="27"/>
      <c r="K12" s="27"/>
      <c r="L12" s="27"/>
      <c r="M12" s="27"/>
      <c r="N12" s="27"/>
      <c r="O12" s="27"/>
      <c r="P12" s="27"/>
      <c r="Q12" s="258"/>
      <c r="R12" s="258"/>
      <c r="S12" s="259"/>
      <c r="T12" s="25"/>
      <c r="U12" s="28"/>
      <c r="V12" s="29"/>
      <c r="W12" s="29"/>
      <c r="X12" s="29"/>
      <c r="Y12" s="29"/>
      <c r="Z12" s="29"/>
      <c r="AA12" s="29"/>
      <c r="AB12" s="29"/>
      <c r="AD12" s="29"/>
    </row>
    <row r="13" spans="1:100" s="116" customFormat="1" ht="13.9" customHeight="1" x14ac:dyDescent="0.2">
      <c r="A13" s="169">
        <v>22311</v>
      </c>
      <c r="B13" s="116" t="s">
        <v>312</v>
      </c>
      <c r="C13" s="116" t="s">
        <v>420</v>
      </c>
      <c r="D13" s="116" t="s">
        <v>421</v>
      </c>
      <c r="E13" s="116">
        <v>75462</v>
      </c>
      <c r="F13" s="116" t="s">
        <v>308</v>
      </c>
      <c r="G13" s="116">
        <v>4</v>
      </c>
      <c r="H13" s="116" t="s">
        <v>77</v>
      </c>
      <c r="I13" s="116" t="s">
        <v>78</v>
      </c>
      <c r="L13" s="116" t="s">
        <v>79</v>
      </c>
      <c r="M13" s="116">
        <v>24</v>
      </c>
      <c r="N13" s="116">
        <v>0</v>
      </c>
      <c r="O13" s="116">
        <v>24</v>
      </c>
      <c r="P13" s="116" t="s">
        <v>82</v>
      </c>
      <c r="Q13" s="221">
        <v>306851</v>
      </c>
      <c r="R13" s="170"/>
      <c r="S13" s="116" t="s">
        <v>84</v>
      </c>
      <c r="T13" s="116" t="s">
        <v>85</v>
      </c>
      <c r="U13" s="116">
        <v>48277000402</v>
      </c>
      <c r="V13" s="116">
        <v>132</v>
      </c>
      <c r="W13" s="116">
        <v>17</v>
      </c>
      <c r="X13" s="116">
        <v>4</v>
      </c>
      <c r="Y13" s="116">
        <v>8</v>
      </c>
      <c r="Z13" s="116">
        <v>4</v>
      </c>
      <c r="AA13" s="116">
        <v>0</v>
      </c>
      <c r="AB13" s="116">
        <f t="shared" ref="AB13:AB32" si="0">SUM(V13:AA13)</f>
        <v>165</v>
      </c>
      <c r="AD13" s="116" t="s">
        <v>774</v>
      </c>
    </row>
    <row r="14" spans="1:100" s="116" customFormat="1" x14ac:dyDescent="0.2">
      <c r="A14" s="169">
        <v>22078</v>
      </c>
      <c r="B14" s="116" t="s">
        <v>464</v>
      </c>
      <c r="C14" s="116" t="s">
        <v>465</v>
      </c>
      <c r="D14" s="116" t="s">
        <v>64</v>
      </c>
      <c r="E14" s="116">
        <v>78745</v>
      </c>
      <c r="F14" s="116" t="s">
        <v>72</v>
      </c>
      <c r="G14" s="116">
        <v>7</v>
      </c>
      <c r="H14" s="116" t="s">
        <v>343</v>
      </c>
      <c r="I14" s="116" t="s">
        <v>78</v>
      </c>
      <c r="L14" s="116" t="s">
        <v>79</v>
      </c>
      <c r="M14" s="116">
        <v>68</v>
      </c>
      <c r="N14" s="116">
        <v>1</v>
      </c>
      <c r="O14" s="116">
        <v>69</v>
      </c>
      <c r="P14" s="116" t="s">
        <v>83</v>
      </c>
      <c r="Q14" s="221">
        <v>750000</v>
      </c>
      <c r="R14" s="170"/>
      <c r="S14" s="116" t="s">
        <v>90</v>
      </c>
      <c r="T14" s="116" t="s">
        <v>91</v>
      </c>
      <c r="U14" s="116">
        <v>48453001747</v>
      </c>
      <c r="V14" s="116">
        <v>132</v>
      </c>
      <c r="W14" s="116">
        <v>17</v>
      </c>
      <c r="X14" s="116">
        <v>4</v>
      </c>
      <c r="Y14" s="116">
        <v>8</v>
      </c>
      <c r="Z14" s="116">
        <v>4</v>
      </c>
      <c r="AA14" s="116">
        <v>0</v>
      </c>
      <c r="AB14" s="116">
        <f t="shared" si="0"/>
        <v>165</v>
      </c>
      <c r="AD14" s="116" t="s">
        <v>774</v>
      </c>
    </row>
    <row r="15" spans="1:100" s="116" customFormat="1" x14ac:dyDescent="0.2">
      <c r="A15" s="169">
        <v>22223</v>
      </c>
      <c r="B15" s="116" t="s">
        <v>521</v>
      </c>
      <c r="C15" s="116" t="s">
        <v>522</v>
      </c>
      <c r="D15" s="116" t="s">
        <v>523</v>
      </c>
      <c r="E15" s="116">
        <v>78154</v>
      </c>
      <c r="F15" s="116" t="s">
        <v>524</v>
      </c>
      <c r="G15" s="116">
        <v>9</v>
      </c>
      <c r="H15" s="116" t="s">
        <v>76</v>
      </c>
      <c r="I15" s="116" t="s">
        <v>78</v>
      </c>
      <c r="K15" s="116" t="s">
        <v>78</v>
      </c>
      <c r="L15" s="116" t="s">
        <v>80</v>
      </c>
      <c r="M15" s="116">
        <v>71</v>
      </c>
      <c r="N15" s="116">
        <v>1</v>
      </c>
      <c r="O15" s="116">
        <v>72</v>
      </c>
      <c r="P15" s="116" t="s">
        <v>82</v>
      </c>
      <c r="Q15" s="221">
        <v>1643708.7</v>
      </c>
      <c r="R15" s="170"/>
      <c r="S15" s="116" t="s">
        <v>99</v>
      </c>
      <c r="T15" s="116" t="s">
        <v>525</v>
      </c>
      <c r="U15" s="116">
        <v>48187210705</v>
      </c>
      <c r="V15" s="116">
        <v>132</v>
      </c>
      <c r="W15" s="116">
        <v>17</v>
      </c>
      <c r="X15" s="116">
        <v>4</v>
      </c>
      <c r="Y15" s="116">
        <v>8</v>
      </c>
      <c r="Z15" s="116">
        <v>4</v>
      </c>
      <c r="AA15" s="116">
        <v>0</v>
      </c>
      <c r="AB15" s="116">
        <f t="shared" si="0"/>
        <v>165</v>
      </c>
    </row>
    <row r="16" spans="1:100" s="116" customFormat="1" x14ac:dyDescent="0.2">
      <c r="A16" s="169">
        <v>22315</v>
      </c>
      <c r="B16" s="116" t="s">
        <v>736</v>
      </c>
      <c r="C16" s="116" t="s">
        <v>740</v>
      </c>
      <c r="D16" s="116" t="s">
        <v>737</v>
      </c>
      <c r="E16" s="116" t="s">
        <v>739</v>
      </c>
      <c r="F16" s="116" t="s">
        <v>738</v>
      </c>
      <c r="G16" s="116">
        <v>4</v>
      </c>
      <c r="H16" s="116" t="s">
        <v>77</v>
      </c>
      <c r="J16" s="116" t="s">
        <v>78</v>
      </c>
      <c r="L16" s="116" t="s">
        <v>742</v>
      </c>
      <c r="M16" s="116">
        <v>56</v>
      </c>
      <c r="N16" s="116">
        <v>0</v>
      </c>
      <c r="O16" s="116">
        <v>56</v>
      </c>
      <c r="P16" s="116" t="s">
        <v>83</v>
      </c>
      <c r="Q16" s="221">
        <v>669544</v>
      </c>
      <c r="R16" s="170"/>
      <c r="S16" s="116" t="s">
        <v>84</v>
      </c>
      <c r="T16" s="116" t="s">
        <v>85</v>
      </c>
      <c r="U16" s="116" t="s">
        <v>741</v>
      </c>
      <c r="V16" s="116">
        <v>132</v>
      </c>
      <c r="W16" s="116">
        <v>17</v>
      </c>
      <c r="X16" s="116">
        <v>4</v>
      </c>
      <c r="Y16" s="116">
        <v>8</v>
      </c>
      <c r="Z16" s="116">
        <v>4</v>
      </c>
      <c r="AA16" s="116">
        <v>0</v>
      </c>
      <c r="AB16" s="116">
        <f t="shared" si="0"/>
        <v>165</v>
      </c>
      <c r="AD16" s="116" t="s">
        <v>774</v>
      </c>
    </row>
    <row r="17" spans="1:30" s="116" customFormat="1" x14ac:dyDescent="0.2">
      <c r="A17" s="169">
        <v>22019</v>
      </c>
      <c r="B17" s="116" t="s">
        <v>318</v>
      </c>
      <c r="C17" s="116" t="s">
        <v>427</v>
      </c>
      <c r="D17" s="116" t="s">
        <v>428</v>
      </c>
      <c r="E17" s="116">
        <v>75946</v>
      </c>
      <c r="F17" s="116" t="s">
        <v>319</v>
      </c>
      <c r="G17" s="116">
        <v>5</v>
      </c>
      <c r="H17" s="116" t="s">
        <v>77</v>
      </c>
      <c r="J17" s="116" t="s">
        <v>78</v>
      </c>
      <c r="L17" s="116" t="s">
        <v>79</v>
      </c>
      <c r="M17" s="116">
        <v>31</v>
      </c>
      <c r="N17" s="116">
        <v>1</v>
      </c>
      <c r="O17" s="116">
        <v>32</v>
      </c>
      <c r="P17" s="116" t="s">
        <v>82</v>
      </c>
      <c r="Q17" s="221">
        <v>360946</v>
      </c>
      <c r="R17" s="170"/>
      <c r="S17" s="116" t="s">
        <v>305</v>
      </c>
      <c r="T17" s="116" t="s">
        <v>306</v>
      </c>
      <c r="U17" s="116">
        <v>48347950100</v>
      </c>
      <c r="V17" s="116">
        <v>132</v>
      </c>
      <c r="W17" s="116">
        <v>17</v>
      </c>
      <c r="X17" s="116">
        <v>8</v>
      </c>
      <c r="Y17" s="116">
        <v>8</v>
      </c>
      <c r="Z17" s="116">
        <v>0</v>
      </c>
      <c r="AA17" s="116">
        <v>0</v>
      </c>
      <c r="AB17" s="116">
        <f t="shared" si="0"/>
        <v>165</v>
      </c>
      <c r="AD17" s="116" t="s">
        <v>774</v>
      </c>
    </row>
    <row r="18" spans="1:30" s="116" customFormat="1" x14ac:dyDescent="0.2">
      <c r="A18" s="169">
        <v>22141</v>
      </c>
      <c r="B18" s="116" t="s">
        <v>496</v>
      </c>
      <c r="C18" s="116" t="s">
        <v>497</v>
      </c>
      <c r="D18" s="116" t="s">
        <v>498</v>
      </c>
      <c r="E18" s="116">
        <v>76554</v>
      </c>
      <c r="F18" s="116" t="s">
        <v>66</v>
      </c>
      <c r="G18" s="116">
        <v>8</v>
      </c>
      <c r="H18" s="116" t="s">
        <v>77</v>
      </c>
      <c r="J18" s="116" t="s">
        <v>78</v>
      </c>
      <c r="L18" s="116" t="s">
        <v>79</v>
      </c>
      <c r="M18" s="116">
        <v>32</v>
      </c>
      <c r="N18" s="116">
        <v>0</v>
      </c>
      <c r="O18" s="116">
        <v>32</v>
      </c>
      <c r="P18" s="116" t="s">
        <v>82</v>
      </c>
      <c r="Q18" s="221">
        <v>387707</v>
      </c>
      <c r="R18" s="170"/>
      <c r="S18" s="116" t="s">
        <v>94</v>
      </c>
      <c r="T18" s="116" t="s">
        <v>95</v>
      </c>
      <c r="U18" s="116">
        <v>48027021400</v>
      </c>
      <c r="V18" s="116">
        <v>132</v>
      </c>
      <c r="W18" s="116">
        <v>17</v>
      </c>
      <c r="X18" s="116">
        <v>4</v>
      </c>
      <c r="Y18" s="116">
        <v>8</v>
      </c>
      <c r="Z18" s="116">
        <v>4</v>
      </c>
      <c r="AA18" s="116">
        <v>0</v>
      </c>
      <c r="AB18" s="116">
        <f t="shared" si="0"/>
        <v>165</v>
      </c>
      <c r="AD18" s="116" t="s">
        <v>774</v>
      </c>
    </row>
    <row r="19" spans="1:30" s="116" customFormat="1" x14ac:dyDescent="0.2">
      <c r="A19" s="169">
        <v>22313</v>
      </c>
      <c r="B19" s="116" t="s">
        <v>494</v>
      </c>
      <c r="C19" s="116" t="s">
        <v>495</v>
      </c>
      <c r="D19" s="116" t="s">
        <v>59</v>
      </c>
      <c r="E19" s="116">
        <v>76513</v>
      </c>
      <c r="F19" s="116" t="s">
        <v>66</v>
      </c>
      <c r="G19" s="116">
        <v>8</v>
      </c>
      <c r="H19" s="116" t="s">
        <v>76</v>
      </c>
      <c r="J19" s="116" t="s">
        <v>78</v>
      </c>
      <c r="L19" s="116" t="s">
        <v>79</v>
      </c>
      <c r="M19" s="116">
        <v>32</v>
      </c>
      <c r="N19" s="116">
        <v>0</v>
      </c>
      <c r="O19" s="116">
        <v>32</v>
      </c>
      <c r="P19" s="116" t="s">
        <v>83</v>
      </c>
      <c r="Q19" s="221">
        <v>381695</v>
      </c>
      <c r="R19" s="170"/>
      <c r="S19" s="116" t="s">
        <v>84</v>
      </c>
      <c r="T19" s="116" t="s">
        <v>85</v>
      </c>
      <c r="U19" s="116">
        <v>48027021601</v>
      </c>
      <c r="V19" s="116">
        <v>132</v>
      </c>
      <c r="W19" s="116">
        <v>17</v>
      </c>
      <c r="X19" s="116">
        <v>4</v>
      </c>
      <c r="Y19" s="116">
        <v>8</v>
      </c>
      <c r="Z19" s="116">
        <v>4</v>
      </c>
      <c r="AA19" s="116">
        <v>0</v>
      </c>
      <c r="AB19" s="116">
        <f t="shared" si="0"/>
        <v>165</v>
      </c>
    </row>
    <row r="20" spans="1:30" s="116" customFormat="1" x14ac:dyDescent="0.2">
      <c r="A20" s="169">
        <v>22314</v>
      </c>
      <c r="B20" s="116" t="s">
        <v>315</v>
      </c>
      <c r="C20" s="116" t="s">
        <v>423</v>
      </c>
      <c r="D20" s="116" t="s">
        <v>424</v>
      </c>
      <c r="E20" s="116">
        <v>75755</v>
      </c>
      <c r="F20" s="116" t="s">
        <v>316</v>
      </c>
      <c r="G20" s="116">
        <v>4</v>
      </c>
      <c r="H20" s="116" t="s">
        <v>77</v>
      </c>
      <c r="I20" s="116" t="s">
        <v>78</v>
      </c>
      <c r="L20" s="116" t="s">
        <v>79</v>
      </c>
      <c r="M20" s="116">
        <v>24</v>
      </c>
      <c r="N20" s="116">
        <v>0</v>
      </c>
      <c r="O20" s="116">
        <v>24</v>
      </c>
      <c r="P20" s="116" t="s">
        <v>83</v>
      </c>
      <c r="Q20" s="221">
        <v>270453</v>
      </c>
      <c r="R20" s="170"/>
      <c r="S20" s="116" t="s">
        <v>84</v>
      </c>
      <c r="T20" s="116" t="s">
        <v>85</v>
      </c>
      <c r="U20" s="116">
        <v>48459950500</v>
      </c>
      <c r="V20" s="116">
        <v>125</v>
      </c>
      <c r="W20" s="116">
        <v>17</v>
      </c>
      <c r="X20" s="116">
        <v>4</v>
      </c>
      <c r="Y20" s="116">
        <v>8</v>
      </c>
      <c r="Z20" s="116">
        <v>4</v>
      </c>
      <c r="AA20" s="116">
        <v>7</v>
      </c>
      <c r="AB20" s="116">
        <f t="shared" si="0"/>
        <v>165</v>
      </c>
      <c r="AD20" s="116" t="s">
        <v>774</v>
      </c>
    </row>
    <row r="21" spans="1:30" s="116" customFormat="1" x14ac:dyDescent="0.2">
      <c r="A21" s="169">
        <v>22094</v>
      </c>
      <c r="B21" s="116" t="s">
        <v>325</v>
      </c>
      <c r="C21" s="116" t="s">
        <v>452</v>
      </c>
      <c r="D21" s="116" t="s">
        <v>453</v>
      </c>
      <c r="E21" s="116">
        <v>77414</v>
      </c>
      <c r="F21" s="116" t="s">
        <v>75</v>
      </c>
      <c r="G21" s="116">
        <v>6</v>
      </c>
      <c r="H21" s="116" t="s">
        <v>326</v>
      </c>
      <c r="I21" s="116" t="s">
        <v>78</v>
      </c>
      <c r="L21" s="116" t="s">
        <v>79</v>
      </c>
      <c r="M21" s="116">
        <v>60</v>
      </c>
      <c r="N21" s="116">
        <v>1</v>
      </c>
      <c r="O21" s="116">
        <v>61</v>
      </c>
      <c r="P21" s="116" t="s">
        <v>83</v>
      </c>
      <c r="Q21" s="221">
        <v>672056.66999999899</v>
      </c>
      <c r="R21" s="170"/>
      <c r="S21" s="116" t="s">
        <v>90</v>
      </c>
      <c r="T21" s="116" t="s">
        <v>91</v>
      </c>
      <c r="U21" s="116">
        <v>48321730302</v>
      </c>
      <c r="V21" s="116">
        <v>125</v>
      </c>
      <c r="W21" s="116">
        <v>17</v>
      </c>
      <c r="X21" s="116">
        <v>4</v>
      </c>
      <c r="Y21" s="116">
        <v>8</v>
      </c>
      <c r="Z21" s="116">
        <v>4</v>
      </c>
      <c r="AA21" s="116">
        <v>7</v>
      </c>
      <c r="AB21" s="116">
        <f t="shared" si="0"/>
        <v>165</v>
      </c>
      <c r="AD21" s="116" t="s">
        <v>774</v>
      </c>
    </row>
    <row r="22" spans="1:30" s="116" customFormat="1" x14ac:dyDescent="0.2">
      <c r="A22" s="169">
        <v>22100</v>
      </c>
      <c r="B22" s="116" t="s">
        <v>327</v>
      </c>
      <c r="C22" s="116" t="s">
        <v>454</v>
      </c>
      <c r="D22" s="116" t="s">
        <v>455</v>
      </c>
      <c r="E22" s="116">
        <v>78934</v>
      </c>
      <c r="F22" s="116" t="s">
        <v>328</v>
      </c>
      <c r="G22" s="116">
        <v>6</v>
      </c>
      <c r="H22" s="116" t="s">
        <v>77</v>
      </c>
      <c r="I22" s="116" t="s">
        <v>78</v>
      </c>
      <c r="L22" s="116" t="s">
        <v>79</v>
      </c>
      <c r="M22" s="116">
        <v>38</v>
      </c>
      <c r="N22" s="116">
        <v>1</v>
      </c>
      <c r="O22" s="116">
        <v>39</v>
      </c>
      <c r="P22" s="116" t="s">
        <v>83</v>
      </c>
      <c r="Q22" s="221">
        <v>479297.97</v>
      </c>
      <c r="R22" s="170"/>
      <c r="S22" s="116" t="s">
        <v>90</v>
      </c>
      <c r="T22" s="116" t="s">
        <v>91</v>
      </c>
      <c r="U22" s="116">
        <v>48089750500</v>
      </c>
      <c r="V22" s="116">
        <v>125</v>
      </c>
      <c r="W22" s="116">
        <v>17</v>
      </c>
      <c r="X22" s="116">
        <v>4</v>
      </c>
      <c r="Y22" s="116">
        <v>8</v>
      </c>
      <c r="Z22" s="116">
        <v>4</v>
      </c>
      <c r="AA22" s="116">
        <v>7</v>
      </c>
      <c r="AB22" s="116">
        <f t="shared" si="0"/>
        <v>165</v>
      </c>
      <c r="AD22" s="116" t="s">
        <v>774</v>
      </c>
    </row>
    <row r="23" spans="1:30" s="116" customFormat="1" x14ac:dyDescent="0.2">
      <c r="A23" s="169">
        <v>22060</v>
      </c>
      <c r="B23" s="116" t="s">
        <v>342</v>
      </c>
      <c r="C23" s="116" t="s">
        <v>57</v>
      </c>
      <c r="D23" s="116" t="s">
        <v>61</v>
      </c>
      <c r="E23" s="116">
        <v>77099</v>
      </c>
      <c r="F23" s="116" t="s">
        <v>68</v>
      </c>
      <c r="G23" s="116">
        <v>6</v>
      </c>
      <c r="H23" s="116" t="s">
        <v>343</v>
      </c>
      <c r="I23" s="116" t="s">
        <v>78</v>
      </c>
      <c r="L23" s="116" t="s">
        <v>79</v>
      </c>
      <c r="M23" s="116">
        <v>61</v>
      </c>
      <c r="N23" s="116">
        <v>1</v>
      </c>
      <c r="O23" s="116">
        <v>62</v>
      </c>
      <c r="P23" s="116" t="s">
        <v>83</v>
      </c>
      <c r="Q23" s="221">
        <v>660000</v>
      </c>
      <c r="R23" s="170"/>
      <c r="S23" s="116" t="s">
        <v>90</v>
      </c>
      <c r="T23" s="116" t="s">
        <v>91</v>
      </c>
      <c r="U23" s="116">
        <v>48201453403</v>
      </c>
      <c r="V23" s="116">
        <v>125</v>
      </c>
      <c r="W23" s="116">
        <v>17</v>
      </c>
      <c r="X23" s="116">
        <v>8</v>
      </c>
      <c r="Y23" s="116">
        <v>8</v>
      </c>
      <c r="Z23" s="116">
        <v>0</v>
      </c>
      <c r="AA23" s="116">
        <v>7</v>
      </c>
      <c r="AB23" s="116">
        <f t="shared" si="0"/>
        <v>165</v>
      </c>
      <c r="AD23" s="116" t="s">
        <v>775</v>
      </c>
    </row>
    <row r="24" spans="1:30" s="116" customFormat="1" x14ac:dyDescent="0.2">
      <c r="A24" s="169">
        <v>22273</v>
      </c>
      <c r="B24" s="116" t="s">
        <v>365</v>
      </c>
      <c r="C24" s="116" t="s">
        <v>450</v>
      </c>
      <c r="D24" s="116" t="s">
        <v>61</v>
      </c>
      <c r="E24" s="116">
        <v>77057</v>
      </c>
      <c r="F24" s="116" t="s">
        <v>68</v>
      </c>
      <c r="G24" s="116">
        <v>6</v>
      </c>
      <c r="H24" s="116" t="s">
        <v>76</v>
      </c>
      <c r="I24" s="116" t="s">
        <v>78</v>
      </c>
      <c r="L24" s="116" t="s">
        <v>79</v>
      </c>
      <c r="M24" s="116">
        <v>172</v>
      </c>
      <c r="N24" s="116">
        <v>0</v>
      </c>
      <c r="O24" s="116">
        <v>172</v>
      </c>
      <c r="P24" s="116" t="s">
        <v>82</v>
      </c>
      <c r="Q24" s="221">
        <v>1642427</v>
      </c>
      <c r="R24" s="170"/>
      <c r="S24" s="116" t="s">
        <v>366</v>
      </c>
      <c r="T24" s="116" t="s">
        <v>85</v>
      </c>
      <c r="U24" s="116">
        <v>48201432701</v>
      </c>
      <c r="V24" s="116">
        <v>125</v>
      </c>
      <c r="W24" s="116">
        <v>17</v>
      </c>
      <c r="X24" s="116">
        <v>4</v>
      </c>
      <c r="Y24" s="116">
        <v>8</v>
      </c>
      <c r="Z24" s="116">
        <v>4</v>
      </c>
      <c r="AA24" s="116">
        <v>7</v>
      </c>
      <c r="AB24" s="116">
        <f t="shared" si="0"/>
        <v>165</v>
      </c>
      <c r="AD24" s="116" t="s">
        <v>775</v>
      </c>
    </row>
    <row r="25" spans="1:30" s="116" customFormat="1" x14ac:dyDescent="0.2">
      <c r="A25" s="169">
        <v>22312</v>
      </c>
      <c r="B25" s="116" t="s">
        <v>313</v>
      </c>
      <c r="C25" s="116" t="s">
        <v>422</v>
      </c>
      <c r="D25" s="116" t="s">
        <v>255</v>
      </c>
      <c r="E25" s="116">
        <v>75551</v>
      </c>
      <c r="F25" s="116" t="s">
        <v>314</v>
      </c>
      <c r="G25" s="116">
        <v>4</v>
      </c>
      <c r="H25" s="116" t="s">
        <v>77</v>
      </c>
      <c r="J25" s="116" t="s">
        <v>78</v>
      </c>
      <c r="L25" s="116" t="s">
        <v>79</v>
      </c>
      <c r="M25" s="116">
        <v>72</v>
      </c>
      <c r="N25" s="116">
        <v>0</v>
      </c>
      <c r="O25" s="116">
        <v>72</v>
      </c>
      <c r="P25" s="116" t="s">
        <v>82</v>
      </c>
      <c r="Q25" s="221">
        <v>901132</v>
      </c>
      <c r="R25" s="170"/>
      <c r="S25" s="116" t="s">
        <v>84</v>
      </c>
      <c r="T25" s="116" t="s">
        <v>85</v>
      </c>
      <c r="U25" s="116">
        <v>48067950400</v>
      </c>
      <c r="V25" s="116">
        <v>125</v>
      </c>
      <c r="W25" s="116">
        <v>17</v>
      </c>
      <c r="X25" s="116">
        <v>4</v>
      </c>
      <c r="Y25" s="116">
        <v>8</v>
      </c>
      <c r="Z25" s="116">
        <v>4</v>
      </c>
      <c r="AA25" s="116">
        <v>7</v>
      </c>
      <c r="AB25" s="116">
        <f t="shared" si="0"/>
        <v>165</v>
      </c>
      <c r="AD25" s="116" t="s">
        <v>774</v>
      </c>
    </row>
    <row r="26" spans="1:30" s="116" customFormat="1" x14ac:dyDescent="0.2">
      <c r="A26" s="169">
        <v>22316</v>
      </c>
      <c r="B26" s="116" t="s">
        <v>748</v>
      </c>
      <c r="C26" s="116" t="s">
        <v>743</v>
      </c>
      <c r="D26" s="116" t="s">
        <v>744</v>
      </c>
      <c r="E26" s="116" t="s">
        <v>745</v>
      </c>
      <c r="F26" s="116" t="s">
        <v>746</v>
      </c>
      <c r="G26" s="116">
        <v>8</v>
      </c>
      <c r="H26" s="116" t="s">
        <v>77</v>
      </c>
      <c r="J26" s="116" t="s">
        <v>78</v>
      </c>
      <c r="L26" s="116" t="s">
        <v>742</v>
      </c>
      <c r="M26" s="116">
        <v>41</v>
      </c>
      <c r="N26" s="116">
        <v>0</v>
      </c>
      <c r="O26" s="116">
        <v>41</v>
      </c>
      <c r="P26" s="116" t="s">
        <v>82</v>
      </c>
      <c r="Q26" s="221">
        <v>520375</v>
      </c>
      <c r="R26" s="170" t="s">
        <v>749</v>
      </c>
      <c r="S26" s="116" t="s">
        <v>84</v>
      </c>
      <c r="T26" s="116" t="s">
        <v>85</v>
      </c>
      <c r="U26" s="116" t="s">
        <v>747</v>
      </c>
      <c r="V26" s="116">
        <v>125</v>
      </c>
      <c r="W26" s="116">
        <v>17</v>
      </c>
      <c r="X26" s="116">
        <v>4</v>
      </c>
      <c r="Y26" s="116">
        <v>8</v>
      </c>
      <c r="Z26" s="116">
        <v>4</v>
      </c>
      <c r="AA26" s="116">
        <v>7</v>
      </c>
      <c r="AB26" s="116">
        <f t="shared" si="0"/>
        <v>165</v>
      </c>
      <c r="AD26" s="260" t="s">
        <v>774</v>
      </c>
    </row>
    <row r="27" spans="1:30" s="116" customFormat="1" x14ac:dyDescent="0.2">
      <c r="A27" s="169">
        <v>22002</v>
      </c>
      <c r="B27" s="116" t="s">
        <v>258</v>
      </c>
      <c r="C27" s="116" t="s">
        <v>383</v>
      </c>
      <c r="D27" s="116" t="s">
        <v>384</v>
      </c>
      <c r="E27" s="116">
        <v>76028</v>
      </c>
      <c r="F27" s="116" t="s">
        <v>69</v>
      </c>
      <c r="G27" s="116">
        <v>3</v>
      </c>
      <c r="H27" s="116" t="s">
        <v>76</v>
      </c>
      <c r="I27" s="116" t="s">
        <v>78</v>
      </c>
      <c r="L27" s="116" t="s">
        <v>79</v>
      </c>
      <c r="M27" s="116">
        <v>39</v>
      </c>
      <c r="N27" s="116">
        <v>1</v>
      </c>
      <c r="O27" s="116">
        <v>40</v>
      </c>
      <c r="P27" s="116" t="s">
        <v>83</v>
      </c>
      <c r="Q27" s="221">
        <v>512000</v>
      </c>
      <c r="R27" s="170"/>
      <c r="S27" s="116" t="s">
        <v>259</v>
      </c>
      <c r="T27" s="116" t="s">
        <v>260</v>
      </c>
      <c r="U27" s="116">
        <v>48251130204</v>
      </c>
      <c r="V27" s="116">
        <v>131</v>
      </c>
      <c r="W27" s="116">
        <v>17</v>
      </c>
      <c r="X27" s="116">
        <v>4</v>
      </c>
      <c r="Y27" s="116">
        <v>8</v>
      </c>
      <c r="Z27" s="116">
        <v>4</v>
      </c>
      <c r="AA27" s="116">
        <v>0</v>
      </c>
      <c r="AB27" s="116">
        <f t="shared" si="0"/>
        <v>164</v>
      </c>
      <c r="AD27" s="116" t="s">
        <v>774</v>
      </c>
    </row>
    <row r="28" spans="1:30" s="116" customFormat="1" x14ac:dyDescent="0.2">
      <c r="A28" s="169">
        <v>22231</v>
      </c>
      <c r="B28" s="116" t="s">
        <v>582</v>
      </c>
      <c r="C28" s="116" t="s">
        <v>56</v>
      </c>
      <c r="D28" s="116" t="s">
        <v>60</v>
      </c>
      <c r="E28" s="116">
        <v>79763</v>
      </c>
      <c r="F28" s="116" t="s">
        <v>67</v>
      </c>
      <c r="G28" s="116">
        <v>12</v>
      </c>
      <c r="H28" s="116" t="s">
        <v>343</v>
      </c>
      <c r="I28" s="116" t="s">
        <v>78</v>
      </c>
      <c r="L28" s="116" t="s">
        <v>80</v>
      </c>
      <c r="M28" s="116">
        <v>80</v>
      </c>
      <c r="N28" s="116">
        <v>0</v>
      </c>
      <c r="O28" s="116">
        <v>80</v>
      </c>
      <c r="P28" s="116" t="s">
        <v>82</v>
      </c>
      <c r="Q28" s="221">
        <v>1644969.3299999901</v>
      </c>
      <c r="R28" s="170"/>
      <c r="S28" s="116" t="s">
        <v>86</v>
      </c>
      <c r="T28" s="116" t="s">
        <v>87</v>
      </c>
      <c r="U28" s="116">
        <v>48135001100</v>
      </c>
      <c r="V28" s="116">
        <v>131</v>
      </c>
      <c r="W28" s="116">
        <v>17</v>
      </c>
      <c r="X28" s="116">
        <v>4</v>
      </c>
      <c r="Y28" s="116">
        <v>8</v>
      </c>
      <c r="Z28" s="116">
        <v>4</v>
      </c>
      <c r="AA28" s="116">
        <v>0</v>
      </c>
      <c r="AB28" s="116">
        <f t="shared" si="0"/>
        <v>164</v>
      </c>
    </row>
    <row r="29" spans="1:30" s="116" customFormat="1" x14ac:dyDescent="0.2">
      <c r="A29" s="169">
        <v>22120</v>
      </c>
      <c r="B29" s="116" t="s">
        <v>304</v>
      </c>
      <c r="C29" s="116" t="s">
        <v>415</v>
      </c>
      <c r="D29" s="116" t="s">
        <v>416</v>
      </c>
      <c r="E29" s="116">
        <v>75792</v>
      </c>
      <c r="F29" s="116" t="s">
        <v>150</v>
      </c>
      <c r="G29" s="116">
        <v>4</v>
      </c>
      <c r="H29" s="116" t="s">
        <v>77</v>
      </c>
      <c r="J29" s="116" t="s">
        <v>78</v>
      </c>
      <c r="L29" s="116" t="s">
        <v>79</v>
      </c>
      <c r="M29" s="116">
        <v>20</v>
      </c>
      <c r="N29" s="116">
        <v>0</v>
      </c>
      <c r="O29" s="116">
        <v>20</v>
      </c>
      <c r="P29" s="116" t="s">
        <v>82</v>
      </c>
      <c r="Q29" s="221">
        <v>220058</v>
      </c>
      <c r="R29" s="170"/>
      <c r="S29" s="116" t="s">
        <v>305</v>
      </c>
      <c r="T29" s="116" t="s">
        <v>306</v>
      </c>
      <c r="U29" s="116">
        <v>48423001500</v>
      </c>
      <c r="V29" s="116">
        <v>131</v>
      </c>
      <c r="W29" s="116">
        <v>17</v>
      </c>
      <c r="X29" s="116">
        <v>8</v>
      </c>
      <c r="Y29" s="116">
        <v>8</v>
      </c>
      <c r="Z29" s="116">
        <v>0</v>
      </c>
      <c r="AA29" s="116">
        <v>0</v>
      </c>
      <c r="AB29" s="116">
        <f t="shared" si="0"/>
        <v>164</v>
      </c>
    </row>
    <row r="30" spans="1:30" s="116" customFormat="1" x14ac:dyDescent="0.2">
      <c r="A30" s="169">
        <v>22121</v>
      </c>
      <c r="B30" s="116" t="s">
        <v>575</v>
      </c>
      <c r="C30" s="116" t="s">
        <v>576</v>
      </c>
      <c r="D30" s="116" t="s">
        <v>577</v>
      </c>
      <c r="E30" s="116">
        <v>76943</v>
      </c>
      <c r="F30" s="116" t="s">
        <v>578</v>
      </c>
      <c r="G30" s="116">
        <v>12</v>
      </c>
      <c r="H30" s="116" t="s">
        <v>77</v>
      </c>
      <c r="J30" s="116" t="s">
        <v>78</v>
      </c>
      <c r="L30" s="116" t="s">
        <v>79</v>
      </c>
      <c r="M30" s="116">
        <v>23</v>
      </c>
      <c r="N30" s="116">
        <v>1</v>
      </c>
      <c r="O30" s="116">
        <v>24</v>
      </c>
      <c r="P30" s="116" t="s">
        <v>83</v>
      </c>
      <c r="Q30" s="221">
        <v>270252</v>
      </c>
      <c r="R30" s="170"/>
      <c r="S30" s="116" t="s">
        <v>305</v>
      </c>
      <c r="T30" s="116" t="s">
        <v>306</v>
      </c>
      <c r="U30" s="116">
        <v>48105950100</v>
      </c>
      <c r="V30" s="116">
        <v>124</v>
      </c>
      <c r="W30" s="116">
        <v>17</v>
      </c>
      <c r="X30" s="116">
        <v>8</v>
      </c>
      <c r="Y30" s="116">
        <v>8</v>
      </c>
      <c r="Z30" s="116">
        <v>0</v>
      </c>
      <c r="AA30" s="116">
        <v>7</v>
      </c>
      <c r="AB30" s="116">
        <f t="shared" si="0"/>
        <v>164</v>
      </c>
    </row>
    <row r="31" spans="1:30" s="116" customFormat="1" x14ac:dyDescent="0.2">
      <c r="A31" s="169">
        <v>22322</v>
      </c>
      <c r="B31" s="116" t="s">
        <v>55</v>
      </c>
      <c r="C31" s="116" t="s">
        <v>58</v>
      </c>
      <c r="D31" s="116" t="s">
        <v>65</v>
      </c>
      <c r="E31" s="116">
        <v>79322</v>
      </c>
      <c r="F31" s="116" t="s">
        <v>74</v>
      </c>
      <c r="G31" s="116">
        <v>1</v>
      </c>
      <c r="H31" s="116" t="s">
        <v>77</v>
      </c>
      <c r="J31" s="116" t="s">
        <v>78</v>
      </c>
      <c r="L31" s="116" t="s">
        <v>79</v>
      </c>
      <c r="M31" s="116">
        <v>24</v>
      </c>
      <c r="N31" s="116">
        <v>0</v>
      </c>
      <c r="O31" s="116">
        <v>24</v>
      </c>
      <c r="P31" s="116" t="s">
        <v>82</v>
      </c>
      <c r="Q31" s="221">
        <v>275000</v>
      </c>
      <c r="R31" s="170"/>
      <c r="S31" s="116" t="s">
        <v>93</v>
      </c>
      <c r="T31" s="116" t="s">
        <v>92</v>
      </c>
      <c r="U31" s="116">
        <v>48107950100</v>
      </c>
      <c r="V31" s="116">
        <v>126</v>
      </c>
      <c r="W31" s="116">
        <v>17</v>
      </c>
      <c r="X31" s="116">
        <v>4</v>
      </c>
      <c r="Y31" s="116">
        <v>8</v>
      </c>
      <c r="Z31" s="116">
        <v>4</v>
      </c>
      <c r="AA31" s="116">
        <v>0</v>
      </c>
      <c r="AB31" s="116">
        <f t="shared" si="0"/>
        <v>159</v>
      </c>
    </row>
    <row r="32" spans="1:30" s="116" customFormat="1" x14ac:dyDescent="0.2">
      <c r="A32" s="169">
        <v>22270</v>
      </c>
      <c r="B32" s="116" t="s">
        <v>320</v>
      </c>
      <c r="C32" s="116" t="s">
        <v>429</v>
      </c>
      <c r="D32" s="116" t="s">
        <v>430</v>
      </c>
      <c r="E32" s="116">
        <v>77351</v>
      </c>
      <c r="F32" s="116" t="s">
        <v>321</v>
      </c>
      <c r="G32" s="116">
        <v>5</v>
      </c>
      <c r="H32" s="116" t="s">
        <v>77</v>
      </c>
      <c r="J32" s="116" t="s">
        <v>78</v>
      </c>
      <c r="L32" s="116" t="s">
        <v>751</v>
      </c>
      <c r="M32" s="116">
        <v>50</v>
      </c>
      <c r="N32" s="116">
        <v>0</v>
      </c>
      <c r="O32" s="116">
        <v>50</v>
      </c>
      <c r="P32" s="116" t="s">
        <v>82</v>
      </c>
      <c r="Q32" s="221">
        <v>753667</v>
      </c>
      <c r="R32" s="170" t="s">
        <v>78</v>
      </c>
      <c r="S32" s="116" t="s">
        <v>148</v>
      </c>
      <c r="T32" s="116" t="s">
        <v>145</v>
      </c>
      <c r="U32" s="116">
        <v>48373210500</v>
      </c>
      <c r="V32" s="116">
        <v>123</v>
      </c>
      <c r="W32" s="116">
        <v>17</v>
      </c>
      <c r="X32" s="116">
        <v>4</v>
      </c>
      <c r="Y32" s="116">
        <v>8</v>
      </c>
      <c r="Z32" s="116">
        <v>2</v>
      </c>
      <c r="AA32" s="116">
        <v>0</v>
      </c>
      <c r="AB32" s="116">
        <f t="shared" si="0"/>
        <v>154</v>
      </c>
    </row>
    <row r="33" spans="1:103" s="116" customFormat="1" x14ac:dyDescent="0.2">
      <c r="A33" s="169">
        <v>22950</v>
      </c>
      <c r="B33" s="116" t="s">
        <v>596</v>
      </c>
      <c r="C33" s="116" t="s">
        <v>597</v>
      </c>
      <c r="D33" s="116" t="s">
        <v>64</v>
      </c>
      <c r="E33" s="116">
        <v>78702</v>
      </c>
      <c r="F33" s="116" t="s">
        <v>72</v>
      </c>
      <c r="G33" s="116">
        <v>7</v>
      </c>
      <c r="H33" s="116" t="s">
        <v>76</v>
      </c>
      <c r="I33" s="116" t="s">
        <v>78</v>
      </c>
      <c r="K33" s="116" t="s">
        <v>78</v>
      </c>
      <c r="L33" s="116" t="s">
        <v>80</v>
      </c>
      <c r="M33" s="116">
        <v>140</v>
      </c>
      <c r="N33" s="116">
        <v>16</v>
      </c>
      <c r="O33" s="116">
        <v>156</v>
      </c>
      <c r="P33" s="116" t="s">
        <v>82</v>
      </c>
      <c r="Q33" s="221">
        <v>300000</v>
      </c>
      <c r="R33" s="170"/>
      <c r="S33" s="116" t="s">
        <v>96</v>
      </c>
      <c r="U33" s="116">
        <v>48453000902</v>
      </c>
      <c r="V33" s="116" t="s">
        <v>600</v>
      </c>
    </row>
    <row r="34" spans="1:103" s="116" customFormat="1" x14ac:dyDescent="0.2">
      <c r="A34" s="169">
        <v>22951</v>
      </c>
      <c r="B34" s="116" t="s">
        <v>598</v>
      </c>
      <c r="C34" s="116" t="s">
        <v>599</v>
      </c>
      <c r="D34" s="116" t="s">
        <v>61</v>
      </c>
      <c r="E34" s="116">
        <v>77087</v>
      </c>
      <c r="F34" s="116" t="s">
        <v>68</v>
      </c>
      <c r="G34" s="116">
        <v>6</v>
      </c>
      <c r="H34" s="116" t="s">
        <v>76</v>
      </c>
      <c r="I34" s="116" t="s">
        <v>78</v>
      </c>
      <c r="K34" s="116" t="s">
        <v>78</v>
      </c>
      <c r="L34" s="116" t="s">
        <v>79</v>
      </c>
      <c r="M34" s="116">
        <v>39</v>
      </c>
      <c r="N34" s="116">
        <v>1</v>
      </c>
      <c r="O34" s="116">
        <v>40</v>
      </c>
      <c r="P34" s="116" t="s">
        <v>83</v>
      </c>
      <c r="Q34" s="221">
        <v>291150</v>
      </c>
      <c r="R34" s="170"/>
      <c r="S34" s="116" t="s">
        <v>601</v>
      </c>
      <c r="U34" s="116">
        <v>48201332600</v>
      </c>
      <c r="V34" s="116" t="s">
        <v>602</v>
      </c>
    </row>
    <row r="35" spans="1:103" s="116" customFormat="1" x14ac:dyDescent="0.2">
      <c r="A35" s="195">
        <v>22050</v>
      </c>
      <c r="B35" s="196" t="s">
        <v>761</v>
      </c>
      <c r="C35" s="196" t="s">
        <v>762</v>
      </c>
      <c r="D35" s="196" t="s">
        <v>763</v>
      </c>
      <c r="E35" s="196">
        <v>75763</v>
      </c>
      <c r="F35" s="196" t="s">
        <v>764</v>
      </c>
      <c r="G35" s="196">
        <v>4</v>
      </c>
      <c r="H35" s="196" t="s">
        <v>77</v>
      </c>
      <c r="I35" s="196"/>
      <c r="J35" s="196" t="s">
        <v>78</v>
      </c>
      <c r="K35" s="196"/>
      <c r="L35" s="196" t="s">
        <v>79</v>
      </c>
      <c r="M35" s="196">
        <v>24</v>
      </c>
      <c r="N35" s="196">
        <v>0</v>
      </c>
      <c r="O35" s="196">
        <v>24</v>
      </c>
      <c r="P35" s="196" t="s">
        <v>83</v>
      </c>
      <c r="Q35" s="248">
        <v>295366</v>
      </c>
      <c r="R35" s="197"/>
      <c r="S35" s="196" t="s">
        <v>94</v>
      </c>
      <c r="T35" s="196" t="s">
        <v>303</v>
      </c>
      <c r="U35" s="196">
        <v>48001950100</v>
      </c>
      <c r="V35" s="196">
        <v>131</v>
      </c>
      <c r="W35" s="196">
        <v>17</v>
      </c>
      <c r="X35" s="196">
        <v>8</v>
      </c>
      <c r="Y35" s="196">
        <v>8</v>
      </c>
      <c r="Z35" s="196">
        <v>0</v>
      </c>
      <c r="AA35" s="196">
        <v>0</v>
      </c>
      <c r="AB35" s="196">
        <f>SUM(V35:AA35)</f>
        <v>164</v>
      </c>
      <c r="AC35" s="198"/>
      <c r="AD35" s="198" t="s">
        <v>771</v>
      </c>
    </row>
    <row r="36" spans="1:103" s="196" customFormat="1" x14ac:dyDescent="0.2">
      <c r="A36" s="195">
        <v>22062</v>
      </c>
      <c r="B36" s="196" t="s">
        <v>528</v>
      </c>
      <c r="C36" s="196" t="s">
        <v>529</v>
      </c>
      <c r="D36" s="196" t="s">
        <v>530</v>
      </c>
      <c r="E36" s="196">
        <v>78357</v>
      </c>
      <c r="F36" s="196" t="s">
        <v>752</v>
      </c>
      <c r="G36" s="196">
        <v>10</v>
      </c>
      <c r="H36" s="196" t="s">
        <v>77</v>
      </c>
      <c r="J36" s="196" t="s">
        <v>78</v>
      </c>
      <c r="L36" s="196" t="s">
        <v>79</v>
      </c>
      <c r="M36" s="196">
        <v>32</v>
      </c>
      <c r="N36" s="196">
        <v>0</v>
      </c>
      <c r="O36" s="196">
        <v>32</v>
      </c>
      <c r="P36" s="196" t="s">
        <v>82</v>
      </c>
      <c r="Q36" s="248">
        <v>410811</v>
      </c>
      <c r="R36" s="197"/>
      <c r="S36" s="196" t="s">
        <v>94</v>
      </c>
      <c r="T36" s="196" t="s">
        <v>303</v>
      </c>
      <c r="U36" s="196">
        <v>48131950200</v>
      </c>
      <c r="V36" s="196">
        <v>131</v>
      </c>
      <c r="W36" s="196">
        <v>17</v>
      </c>
      <c r="X36" s="196">
        <v>8</v>
      </c>
      <c r="Y36" s="196">
        <v>8</v>
      </c>
      <c r="Z36" s="196">
        <v>0</v>
      </c>
      <c r="AA36" s="196">
        <v>0</v>
      </c>
      <c r="AB36" s="196">
        <f t="shared" ref="AB36" si="1">SUM(V36:AA36)</f>
        <v>164</v>
      </c>
      <c r="AD36" s="198" t="s">
        <v>771</v>
      </c>
    </row>
    <row r="37" spans="1:103" s="116" customFormat="1" ht="14.45" customHeight="1" x14ac:dyDescent="0.25">
      <c r="A37" s="158"/>
      <c r="B37" s="117"/>
      <c r="C37" s="117"/>
      <c r="D37" s="117"/>
      <c r="E37" s="117"/>
      <c r="F37" s="117"/>
      <c r="G37" s="117"/>
      <c r="H37" s="117"/>
      <c r="I37" s="117"/>
      <c r="J37" s="117"/>
      <c r="K37" s="117"/>
      <c r="L37" s="117"/>
      <c r="M37" s="117"/>
      <c r="N37" s="117"/>
      <c r="O37" s="117"/>
      <c r="P37" s="117"/>
      <c r="Q37" s="159"/>
      <c r="R37" s="159"/>
      <c r="S37" s="117"/>
      <c r="T37" s="117"/>
      <c r="U37" s="117"/>
      <c r="V37" s="117"/>
      <c r="W37" s="117"/>
      <c r="X37" s="117"/>
      <c r="Y37" s="117"/>
      <c r="Z37" s="117"/>
      <c r="AA37" s="117"/>
      <c r="AB37" s="117"/>
      <c r="AE37" s="84"/>
    </row>
    <row r="38" spans="1:103" s="120" customFormat="1" ht="15" x14ac:dyDescent="0.25">
      <c r="A38" s="40" t="s">
        <v>52</v>
      </c>
      <c r="B38" s="45"/>
      <c r="C38" s="42">
        <v>11515896.99</v>
      </c>
      <c r="D38" s="160" t="s">
        <v>227</v>
      </c>
      <c r="E38" s="264">
        <f>COUNT(A13:A32)</f>
        <v>20</v>
      </c>
      <c r="F38" s="161"/>
      <c r="G38" s="161"/>
      <c r="H38" s="161"/>
      <c r="I38" s="161"/>
      <c r="J38" s="118"/>
      <c r="K38" s="161"/>
      <c r="L38" s="161"/>
      <c r="M38" s="293" t="s">
        <v>19</v>
      </c>
      <c r="N38" s="294"/>
      <c r="O38" s="294"/>
      <c r="P38" s="295"/>
      <c r="Q38" s="222">
        <f>SUM(Q13:Q34)</f>
        <v>13913289.669999991</v>
      </c>
      <c r="R38" s="162"/>
      <c r="S38" s="161"/>
      <c r="T38" s="161"/>
      <c r="U38" s="161"/>
      <c r="V38" s="163"/>
      <c r="W38" s="163"/>
      <c r="X38" s="163"/>
      <c r="Y38" s="163"/>
      <c r="Z38" s="163"/>
      <c r="AA38" s="163"/>
      <c r="AB38" s="163"/>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c r="BY38" s="119"/>
      <c r="BZ38" s="119"/>
      <c r="CA38" s="119"/>
      <c r="CB38" s="119"/>
      <c r="CC38" s="119"/>
      <c r="CD38" s="119"/>
      <c r="CE38" s="119"/>
      <c r="CF38" s="119"/>
      <c r="CG38" s="119"/>
      <c r="CH38" s="119"/>
      <c r="CI38" s="119"/>
      <c r="CJ38" s="119"/>
      <c r="CK38" s="119"/>
      <c r="CL38" s="119"/>
      <c r="CM38" s="119"/>
      <c r="CN38" s="119"/>
      <c r="CO38" s="119"/>
      <c r="CP38" s="119"/>
      <c r="CQ38" s="119"/>
      <c r="CR38" s="119"/>
      <c r="CS38" s="119"/>
      <c r="CT38" s="119"/>
      <c r="CU38" s="119"/>
      <c r="CV38" s="119"/>
    </row>
    <row r="39" spans="1:103" s="120" customFormat="1" ht="15" x14ac:dyDescent="0.25">
      <c r="A39" s="45"/>
      <c r="B39" s="164" t="s">
        <v>20</v>
      </c>
      <c r="C39" s="46">
        <v>3838632.3300000005</v>
      </c>
      <c r="D39" s="161"/>
      <c r="E39" s="161"/>
      <c r="F39" s="161"/>
      <c r="G39" s="161"/>
      <c r="H39" s="161"/>
      <c r="I39" s="161"/>
      <c r="J39" s="118"/>
      <c r="K39" s="161"/>
      <c r="L39" s="161"/>
      <c r="M39" s="161"/>
      <c r="N39" s="161"/>
      <c r="O39" s="161"/>
      <c r="P39" s="161"/>
      <c r="Q39" s="165"/>
      <c r="R39" s="165"/>
      <c r="S39" s="161"/>
      <c r="T39" s="161"/>
      <c r="U39" s="161"/>
      <c r="V39" s="163"/>
      <c r="W39" s="163"/>
      <c r="X39" s="163"/>
      <c r="Y39" s="163"/>
      <c r="Z39" s="163"/>
      <c r="AA39" s="163"/>
      <c r="AB39" s="163"/>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row>
    <row r="40" spans="1:103" ht="6" customHeight="1" x14ac:dyDescent="0.25">
      <c r="A40" s="8"/>
      <c r="B40" s="8"/>
      <c r="C40" s="166"/>
      <c r="D40" s="8"/>
      <c r="E40" s="8"/>
      <c r="F40" s="8"/>
      <c r="G40" s="167"/>
      <c r="H40" s="8"/>
      <c r="I40" s="167"/>
      <c r="J40" s="167"/>
      <c r="K40" s="167"/>
      <c r="L40" s="8"/>
      <c r="M40" s="8"/>
      <c r="N40" s="8"/>
      <c r="O40" s="8"/>
      <c r="P40" s="8"/>
      <c r="Q40" s="223"/>
      <c r="R40" s="168"/>
      <c r="S40" s="8"/>
      <c r="T40" s="8"/>
      <c r="U40" s="8"/>
      <c r="V40" s="8"/>
      <c r="W40" s="8"/>
      <c r="X40" s="8"/>
      <c r="Y40" s="8"/>
      <c r="Z40" s="8"/>
      <c r="AA40" s="8"/>
      <c r="AB40" s="8"/>
    </row>
    <row r="41" spans="1:103" s="35" customFormat="1" ht="15" x14ac:dyDescent="0.25">
      <c r="A41" s="69" t="s">
        <v>22</v>
      </c>
      <c r="B41" s="70"/>
      <c r="C41" s="31"/>
      <c r="D41" s="32"/>
      <c r="E41" s="32"/>
      <c r="F41" s="32"/>
      <c r="G41" s="33"/>
      <c r="H41" s="32"/>
      <c r="I41" s="33"/>
      <c r="J41" s="32"/>
      <c r="K41" s="33"/>
      <c r="L41" s="32"/>
      <c r="M41" s="32"/>
      <c r="N41" s="32"/>
      <c r="O41" s="32"/>
      <c r="P41" s="32"/>
      <c r="Q41" s="32"/>
      <c r="R41" s="34"/>
      <c r="S41" s="32"/>
      <c r="T41" s="32"/>
      <c r="U41" s="32"/>
      <c r="V41" s="32"/>
      <c r="W41" s="32"/>
      <c r="X41" s="32"/>
      <c r="Y41" s="32"/>
      <c r="Z41" s="32"/>
      <c r="AA41" s="32"/>
      <c r="AB41" s="32"/>
    </row>
    <row r="42" spans="1:103" s="84" customFormat="1" x14ac:dyDescent="0.2">
      <c r="A42" s="171">
        <v>22172</v>
      </c>
      <c r="B42" s="84" t="s">
        <v>239</v>
      </c>
      <c r="C42" s="84" t="s">
        <v>375</v>
      </c>
      <c r="D42" s="84" t="s">
        <v>376</v>
      </c>
      <c r="E42" s="84">
        <v>79072</v>
      </c>
      <c r="F42" s="84" t="s">
        <v>240</v>
      </c>
      <c r="G42" s="84">
        <v>1</v>
      </c>
      <c r="H42" s="84" t="s">
        <v>77</v>
      </c>
      <c r="L42" s="84" t="s">
        <v>81</v>
      </c>
      <c r="M42" s="84">
        <v>40</v>
      </c>
      <c r="N42" s="84">
        <v>0</v>
      </c>
      <c r="O42" s="84">
        <v>40</v>
      </c>
      <c r="P42" s="84" t="s">
        <v>83</v>
      </c>
      <c r="Q42" s="221">
        <v>763000</v>
      </c>
      <c r="R42" s="172" t="s">
        <v>78</v>
      </c>
      <c r="S42" s="116" t="s">
        <v>241</v>
      </c>
      <c r="T42" s="84" t="s">
        <v>242</v>
      </c>
      <c r="U42" s="84">
        <v>48189950600</v>
      </c>
      <c r="V42" s="84">
        <v>134</v>
      </c>
      <c r="W42" s="84">
        <v>17</v>
      </c>
      <c r="X42" s="84">
        <v>4</v>
      </c>
      <c r="Y42" s="84">
        <v>8</v>
      </c>
      <c r="Z42" s="84">
        <v>4</v>
      </c>
      <c r="AA42" s="84">
        <v>0</v>
      </c>
      <c r="AB42" s="84">
        <f>SUM(V42:AA42)</f>
        <v>167</v>
      </c>
    </row>
    <row r="43" spans="1:103" s="84" customFormat="1" x14ac:dyDescent="0.2">
      <c r="A43" s="171">
        <v>22162</v>
      </c>
      <c r="B43" s="84" t="s">
        <v>100</v>
      </c>
      <c r="C43" s="84" t="s">
        <v>374</v>
      </c>
      <c r="D43" s="84" t="s">
        <v>101</v>
      </c>
      <c r="E43" s="84">
        <v>79065</v>
      </c>
      <c r="F43" s="84" t="s">
        <v>103</v>
      </c>
      <c r="G43" s="84">
        <v>1</v>
      </c>
      <c r="H43" s="84" t="s">
        <v>77</v>
      </c>
      <c r="L43" s="84" t="s">
        <v>81</v>
      </c>
      <c r="M43" s="84">
        <v>32</v>
      </c>
      <c r="N43" s="84">
        <v>0</v>
      </c>
      <c r="O43" s="84">
        <v>32</v>
      </c>
      <c r="P43" s="84" t="s">
        <v>83</v>
      </c>
      <c r="Q43" s="221">
        <v>885000</v>
      </c>
      <c r="R43" s="172"/>
      <c r="S43" s="116" t="s">
        <v>106</v>
      </c>
      <c r="T43" s="84" t="s">
        <v>107</v>
      </c>
      <c r="U43" s="84">
        <v>48179950400</v>
      </c>
      <c r="V43" s="84">
        <v>130</v>
      </c>
      <c r="W43" s="84">
        <v>17</v>
      </c>
      <c r="X43" s="84">
        <v>4</v>
      </c>
      <c r="Y43" s="84">
        <v>8</v>
      </c>
      <c r="Z43" s="84">
        <v>4</v>
      </c>
      <c r="AA43" s="84">
        <v>0</v>
      </c>
      <c r="AB43" s="84">
        <f>SUM(V43:AA43)</f>
        <v>163</v>
      </c>
    </row>
    <row r="44" spans="1:103" s="84" customFormat="1" x14ac:dyDescent="0.2">
      <c r="A44" s="171">
        <v>22952</v>
      </c>
      <c r="B44" s="84" t="s">
        <v>603</v>
      </c>
      <c r="C44" s="84" t="s">
        <v>604</v>
      </c>
      <c r="D44" s="84" t="s">
        <v>605</v>
      </c>
      <c r="E44" s="84">
        <v>79029</v>
      </c>
      <c r="F44" s="84" t="s">
        <v>606</v>
      </c>
      <c r="G44" s="84">
        <v>1</v>
      </c>
      <c r="H44" s="84" t="s">
        <v>77</v>
      </c>
      <c r="L44" s="84" t="s">
        <v>81</v>
      </c>
      <c r="M44" s="84">
        <v>56</v>
      </c>
      <c r="N44" s="84">
        <v>8</v>
      </c>
      <c r="O44" s="84">
        <v>64</v>
      </c>
      <c r="P44" s="84" t="s">
        <v>82</v>
      </c>
      <c r="Q44" s="221">
        <v>49230</v>
      </c>
      <c r="R44" s="172"/>
      <c r="S44" s="116" t="s">
        <v>241</v>
      </c>
      <c r="U44" s="84">
        <v>48341950200</v>
      </c>
      <c r="V44" s="84" t="s">
        <v>607</v>
      </c>
    </row>
    <row r="45" spans="1:103" s="84" customFormat="1" ht="15" x14ac:dyDescent="0.25">
      <c r="A45" s="83"/>
      <c r="B45" s="77"/>
      <c r="C45" s="77"/>
      <c r="D45" s="77"/>
      <c r="E45" s="77"/>
      <c r="F45" s="77"/>
      <c r="G45" s="77"/>
      <c r="H45" s="77"/>
      <c r="I45" s="77"/>
      <c r="J45" s="77"/>
      <c r="K45" s="77"/>
      <c r="L45" s="77"/>
      <c r="M45" s="77"/>
      <c r="N45" s="77"/>
      <c r="O45" s="77"/>
      <c r="P45" s="77"/>
      <c r="Q45" s="159"/>
      <c r="R45" s="78"/>
      <c r="S45" s="117"/>
      <c r="T45" s="77"/>
      <c r="U45" s="77"/>
      <c r="V45" s="77"/>
      <c r="W45" s="77"/>
      <c r="X45" s="77"/>
      <c r="Y45" s="77"/>
      <c r="Z45" s="77"/>
      <c r="AA45" s="77"/>
      <c r="AB45" s="77"/>
    </row>
    <row r="46" spans="1:103" s="80" customFormat="1" ht="15" x14ac:dyDescent="0.25">
      <c r="A46" s="40" t="s">
        <v>23</v>
      </c>
      <c r="B46" s="85"/>
      <c r="C46" s="47">
        <v>688284.70998601802</v>
      </c>
      <c r="D46" s="86" t="s">
        <v>227</v>
      </c>
      <c r="E46" s="71">
        <f>COUNT(A42:A43)</f>
        <v>2</v>
      </c>
      <c r="F46" s="73"/>
      <c r="G46" s="73"/>
      <c r="H46" s="87"/>
      <c r="I46" s="73"/>
      <c r="J46" s="88"/>
      <c r="K46" s="73"/>
      <c r="L46" s="73"/>
      <c r="M46" s="265" t="s">
        <v>19</v>
      </c>
      <c r="N46" s="266"/>
      <c r="O46" s="266"/>
      <c r="P46" s="267"/>
      <c r="Q46" s="222">
        <f>SUM(Q42:Q44)</f>
        <v>1697230</v>
      </c>
      <c r="R46" s="72"/>
      <c r="S46" s="241"/>
      <c r="T46" s="89"/>
      <c r="U46" s="89"/>
      <c r="V46" s="89"/>
      <c r="W46" s="89"/>
      <c r="X46" s="89"/>
      <c r="Y46" s="89"/>
      <c r="Z46" s="89"/>
      <c r="AA46" s="89"/>
      <c r="AB46" s="89"/>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row>
    <row r="47" spans="1:103" ht="6" customHeight="1" collapsed="1" x14ac:dyDescent="0.25">
      <c r="A47" s="20"/>
      <c r="B47" s="19"/>
      <c r="C47" s="21"/>
      <c r="D47" s="19"/>
      <c r="E47" s="19"/>
      <c r="F47" s="19"/>
      <c r="G47" s="22"/>
      <c r="H47" s="19"/>
      <c r="I47" s="22"/>
      <c r="J47" s="19"/>
      <c r="K47" s="22"/>
      <c r="L47" s="19"/>
      <c r="M47" s="19"/>
      <c r="N47" s="19"/>
      <c r="O47" s="19"/>
      <c r="P47" s="19"/>
      <c r="Q47" s="224"/>
      <c r="R47" s="23"/>
      <c r="S47" s="20"/>
      <c r="T47" s="7"/>
      <c r="U47" s="7"/>
      <c r="V47" s="7"/>
      <c r="W47" s="7"/>
      <c r="X47" s="7"/>
      <c r="Y47" s="7"/>
      <c r="Z47" s="7"/>
      <c r="AA47" s="7"/>
      <c r="AB47" s="7"/>
    </row>
    <row r="48" spans="1:103" s="84" customFormat="1" ht="15" x14ac:dyDescent="0.25">
      <c r="A48" s="144" t="s">
        <v>24</v>
      </c>
      <c r="B48" s="32"/>
      <c r="C48" s="31"/>
      <c r="D48" s="32"/>
      <c r="E48" s="32"/>
      <c r="F48" s="32"/>
      <c r="G48" s="33"/>
      <c r="H48" s="64"/>
      <c r="I48" s="66"/>
      <c r="J48" s="64"/>
      <c r="K48" s="66"/>
      <c r="L48" s="64"/>
      <c r="M48" s="64"/>
      <c r="N48" s="64"/>
      <c r="O48" s="64"/>
      <c r="P48" s="64"/>
      <c r="Q48" s="32"/>
      <c r="R48" s="67"/>
      <c r="S48" s="32"/>
      <c r="T48" s="29"/>
      <c r="U48" s="29"/>
      <c r="V48" s="29"/>
      <c r="W48" s="29"/>
      <c r="X48" s="29"/>
      <c r="Y48" s="29"/>
      <c r="Z48" s="29"/>
      <c r="AA48" s="29"/>
      <c r="AB48" s="32"/>
      <c r="AD48" s="30"/>
    </row>
    <row r="49" spans="1:103" s="30" customFormat="1" x14ac:dyDescent="0.2">
      <c r="A49" s="210">
        <v>22153</v>
      </c>
      <c r="B49" s="186" t="s">
        <v>236</v>
      </c>
      <c r="C49" s="186" t="s">
        <v>370</v>
      </c>
      <c r="D49" s="186" t="s">
        <v>373</v>
      </c>
      <c r="E49" s="186">
        <v>79110</v>
      </c>
      <c r="F49" s="186" t="s">
        <v>102</v>
      </c>
      <c r="G49" s="186">
        <v>1</v>
      </c>
      <c r="H49" s="186" t="s">
        <v>76</v>
      </c>
      <c r="I49" s="186"/>
      <c r="J49" s="186"/>
      <c r="K49" s="186"/>
      <c r="L49" s="116" t="s">
        <v>81</v>
      </c>
      <c r="M49" s="186">
        <v>46</v>
      </c>
      <c r="N49" s="186">
        <v>0</v>
      </c>
      <c r="O49" s="186">
        <v>46</v>
      </c>
      <c r="P49" s="186" t="s">
        <v>83</v>
      </c>
      <c r="Q49" s="225">
        <v>913000</v>
      </c>
      <c r="R49" s="209"/>
      <c r="S49" s="186" t="s">
        <v>106</v>
      </c>
      <c r="T49" s="116" t="s">
        <v>107</v>
      </c>
      <c r="U49" s="116">
        <v>48381020800</v>
      </c>
      <c r="V49" s="116">
        <v>139</v>
      </c>
      <c r="W49" s="116">
        <v>17</v>
      </c>
      <c r="X49" s="116">
        <v>4</v>
      </c>
      <c r="Y49" s="116">
        <v>8</v>
      </c>
      <c r="Z49" s="116">
        <v>4</v>
      </c>
      <c r="AA49" s="116">
        <v>0</v>
      </c>
      <c r="AB49" s="193">
        <f>SUM(V49:AA49)</f>
        <v>172</v>
      </c>
      <c r="AC49" s="2"/>
      <c r="AD49" s="2" t="s">
        <v>774</v>
      </c>
    </row>
    <row r="50" spans="1:103" s="84" customFormat="1" x14ac:dyDescent="0.2">
      <c r="A50" s="169">
        <v>22160</v>
      </c>
      <c r="B50" s="116" t="s">
        <v>237</v>
      </c>
      <c r="C50" s="116" t="s">
        <v>371</v>
      </c>
      <c r="D50" s="116" t="s">
        <v>108</v>
      </c>
      <c r="E50" s="116">
        <v>79423</v>
      </c>
      <c r="F50" s="116" t="s">
        <v>108</v>
      </c>
      <c r="G50" s="116">
        <v>1</v>
      </c>
      <c r="H50" s="186" t="s">
        <v>76</v>
      </c>
      <c r="I50" s="186"/>
      <c r="J50" s="186"/>
      <c r="K50" s="186"/>
      <c r="L50" s="116" t="s">
        <v>81</v>
      </c>
      <c r="M50" s="186">
        <v>68</v>
      </c>
      <c r="N50" s="186">
        <v>0</v>
      </c>
      <c r="O50" s="186">
        <v>68</v>
      </c>
      <c r="P50" s="186" t="s">
        <v>83</v>
      </c>
      <c r="Q50" s="225">
        <v>1221884</v>
      </c>
      <c r="R50" s="209"/>
      <c r="S50" s="186" t="s">
        <v>247</v>
      </c>
      <c r="T50" s="116" t="s">
        <v>248</v>
      </c>
      <c r="U50" s="116">
        <v>48303002102</v>
      </c>
      <c r="V50" s="116">
        <v>139</v>
      </c>
      <c r="W50" s="116">
        <v>17</v>
      </c>
      <c r="X50" s="116">
        <v>4</v>
      </c>
      <c r="Y50" s="116">
        <v>8</v>
      </c>
      <c r="Z50" s="116">
        <v>4</v>
      </c>
      <c r="AA50" s="116">
        <v>0</v>
      </c>
      <c r="AB50" s="193">
        <f t="shared" ref="AB50:AB52" si="2">SUM(V50:AA50)</f>
        <v>172</v>
      </c>
      <c r="AC50" s="116"/>
      <c r="AD50" s="116"/>
    </row>
    <row r="51" spans="1:103" s="84" customFormat="1" x14ac:dyDescent="0.2">
      <c r="A51" s="169">
        <v>22044</v>
      </c>
      <c r="B51" s="116" t="s">
        <v>234</v>
      </c>
      <c r="C51" s="116" t="s">
        <v>368</v>
      </c>
      <c r="D51" s="116" t="s">
        <v>108</v>
      </c>
      <c r="E51" s="116">
        <v>79423</v>
      </c>
      <c r="F51" s="116" t="s">
        <v>108</v>
      </c>
      <c r="G51" s="116">
        <v>1</v>
      </c>
      <c r="H51" s="186" t="s">
        <v>76</v>
      </c>
      <c r="I51" s="186"/>
      <c r="J51" s="186"/>
      <c r="K51" s="186"/>
      <c r="L51" s="116" t="s">
        <v>81</v>
      </c>
      <c r="M51" s="186">
        <v>50</v>
      </c>
      <c r="N51" s="186">
        <v>0</v>
      </c>
      <c r="O51" s="186">
        <v>50</v>
      </c>
      <c r="P51" s="186" t="s">
        <v>82</v>
      </c>
      <c r="Q51" s="225">
        <v>1340349.93</v>
      </c>
      <c r="R51" s="209"/>
      <c r="S51" s="186" t="s">
        <v>243</v>
      </c>
      <c r="T51" s="116" t="s">
        <v>244</v>
      </c>
      <c r="U51" s="116">
        <v>48303010506</v>
      </c>
      <c r="V51" s="116">
        <v>136</v>
      </c>
      <c r="W51" s="116">
        <v>17</v>
      </c>
      <c r="X51" s="116">
        <v>4</v>
      </c>
      <c r="Y51" s="116">
        <v>8</v>
      </c>
      <c r="Z51" s="116">
        <v>4</v>
      </c>
      <c r="AA51" s="116">
        <v>0</v>
      </c>
      <c r="AB51" s="193">
        <f t="shared" si="2"/>
        <v>169</v>
      </c>
      <c r="AC51" s="116"/>
      <c r="AD51" s="116"/>
    </row>
    <row r="52" spans="1:103" s="84" customFormat="1" x14ac:dyDescent="0.2">
      <c r="A52" s="169">
        <v>22069</v>
      </c>
      <c r="B52" s="116" t="s">
        <v>235</v>
      </c>
      <c r="C52" s="116" t="s">
        <v>369</v>
      </c>
      <c r="D52" s="116" t="s">
        <v>372</v>
      </c>
      <c r="E52" s="116">
        <v>79124</v>
      </c>
      <c r="F52" s="116" t="s">
        <v>238</v>
      </c>
      <c r="G52" s="116">
        <v>1</v>
      </c>
      <c r="H52" s="186" t="s">
        <v>76</v>
      </c>
      <c r="I52" s="186"/>
      <c r="J52" s="186"/>
      <c r="K52" s="186"/>
      <c r="L52" s="116" t="s">
        <v>81</v>
      </c>
      <c r="M52" s="186">
        <v>80</v>
      </c>
      <c r="N52" s="186">
        <v>0</v>
      </c>
      <c r="O52" s="186">
        <v>80</v>
      </c>
      <c r="P52" s="186" t="s">
        <v>83</v>
      </c>
      <c r="Q52" s="225">
        <v>1210000</v>
      </c>
      <c r="R52" s="209"/>
      <c r="S52" s="186" t="s">
        <v>245</v>
      </c>
      <c r="T52" s="116" t="s">
        <v>246</v>
      </c>
      <c r="U52" s="116">
        <v>48375013300</v>
      </c>
      <c r="V52" s="116">
        <v>136</v>
      </c>
      <c r="W52" s="116">
        <v>17</v>
      </c>
      <c r="X52" s="116">
        <v>4</v>
      </c>
      <c r="Y52" s="116">
        <v>8</v>
      </c>
      <c r="Z52" s="116">
        <v>4</v>
      </c>
      <c r="AA52" s="116">
        <v>0</v>
      </c>
      <c r="AB52" s="193">
        <f t="shared" si="2"/>
        <v>169</v>
      </c>
      <c r="AC52" s="116"/>
      <c r="AD52" s="116"/>
    </row>
    <row r="53" spans="1:103" s="84" customFormat="1" x14ac:dyDescent="0.2">
      <c r="A53" s="169">
        <v>22953</v>
      </c>
      <c r="B53" s="116" t="s">
        <v>608</v>
      </c>
      <c r="C53" s="116" t="s">
        <v>609</v>
      </c>
      <c r="D53" s="116" t="s">
        <v>108</v>
      </c>
      <c r="E53" s="116">
        <v>79401</v>
      </c>
      <c r="F53" s="116" t="s">
        <v>108</v>
      </c>
      <c r="G53" s="116">
        <v>1</v>
      </c>
      <c r="H53" s="186" t="s">
        <v>76</v>
      </c>
      <c r="I53" s="186"/>
      <c r="J53" s="186"/>
      <c r="K53" s="186"/>
      <c r="L53" s="186" t="s">
        <v>610</v>
      </c>
      <c r="M53" s="186">
        <v>75</v>
      </c>
      <c r="N53" s="186">
        <v>14</v>
      </c>
      <c r="O53" s="186">
        <v>89</v>
      </c>
      <c r="P53" s="186" t="s">
        <v>82</v>
      </c>
      <c r="Q53" s="225">
        <v>159954</v>
      </c>
      <c r="R53" s="209"/>
      <c r="S53" s="186" t="s">
        <v>104</v>
      </c>
      <c r="T53" s="116"/>
      <c r="U53" s="116">
        <v>48303000700</v>
      </c>
      <c r="V53" s="116" t="s">
        <v>611</v>
      </c>
      <c r="W53" s="116"/>
      <c r="X53" s="116"/>
      <c r="Y53" s="116"/>
      <c r="Z53" s="116"/>
      <c r="AA53" s="116"/>
      <c r="AB53" s="116"/>
      <c r="AC53" s="116"/>
      <c r="AD53" s="116"/>
    </row>
    <row r="54" spans="1:103" s="84" customFormat="1" ht="15" x14ac:dyDescent="0.25">
      <c r="A54" s="91"/>
      <c r="B54" s="92"/>
      <c r="C54" s="92"/>
      <c r="D54" s="95"/>
      <c r="E54" s="92"/>
      <c r="F54" s="92"/>
      <c r="G54" s="92"/>
      <c r="H54" s="92"/>
      <c r="I54" s="92"/>
      <c r="J54" s="92"/>
      <c r="K54" s="92"/>
      <c r="L54" s="93"/>
      <c r="M54" s="92"/>
      <c r="N54" s="92"/>
      <c r="O54" s="92"/>
      <c r="P54" s="93"/>
      <c r="Q54" s="226"/>
      <c r="R54" s="94"/>
      <c r="S54" s="242"/>
      <c r="T54" s="77"/>
      <c r="U54" s="77"/>
      <c r="V54" s="77"/>
      <c r="W54" s="77"/>
      <c r="X54" s="77"/>
      <c r="Y54" s="77"/>
      <c r="Z54" s="77"/>
      <c r="AA54" s="77"/>
      <c r="AB54" s="77"/>
    </row>
    <row r="55" spans="1:103" s="80" customFormat="1" ht="15" x14ac:dyDescent="0.25">
      <c r="A55" s="40" t="s">
        <v>23</v>
      </c>
      <c r="B55" s="85"/>
      <c r="C55" s="51">
        <v>1229111.2258271493</v>
      </c>
      <c r="D55" s="86" t="s">
        <v>227</v>
      </c>
      <c r="E55" s="71">
        <f>COUNT(A49:A52)</f>
        <v>4</v>
      </c>
      <c r="F55" s="73"/>
      <c r="G55" s="73"/>
      <c r="H55" s="87"/>
      <c r="I55" s="73"/>
      <c r="J55" s="88"/>
      <c r="K55" s="73"/>
      <c r="L55" s="73"/>
      <c r="M55" s="265" t="s">
        <v>19</v>
      </c>
      <c r="N55" s="266"/>
      <c r="O55" s="266"/>
      <c r="P55" s="267"/>
      <c r="Q55" s="222">
        <f>SUM(Q49:Q53)</f>
        <v>4845187.93</v>
      </c>
      <c r="R55" s="72"/>
      <c r="S55" s="241"/>
      <c r="T55" s="89"/>
      <c r="U55" s="89"/>
      <c r="V55" s="89"/>
      <c r="W55" s="89"/>
      <c r="X55" s="89"/>
      <c r="Y55" s="89"/>
      <c r="Z55" s="89"/>
      <c r="AA55" s="89"/>
      <c r="AB55" s="89"/>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row>
    <row r="56" spans="1:103" ht="6" customHeight="1" collapsed="1" x14ac:dyDescent="0.25">
      <c r="A56" s="52"/>
      <c r="B56" s="36"/>
      <c r="C56" s="37"/>
      <c r="D56" s="36"/>
      <c r="E56" s="36"/>
      <c r="F56" s="36"/>
      <c r="G56" s="38"/>
      <c r="H56" s="36"/>
      <c r="I56" s="38"/>
      <c r="J56" s="36"/>
      <c r="K56" s="38"/>
      <c r="L56" s="36"/>
      <c r="M56" s="36"/>
      <c r="N56" s="36"/>
      <c r="O56" s="36"/>
      <c r="P56" s="36"/>
      <c r="Q56" s="227"/>
      <c r="R56" s="39"/>
      <c r="S56" s="20"/>
      <c r="T56" s="7"/>
      <c r="U56" s="7"/>
      <c r="V56" s="7"/>
      <c r="W56" s="7"/>
      <c r="X56" s="7"/>
      <c r="Y56" s="7"/>
      <c r="Z56" s="7"/>
      <c r="AA56" s="7"/>
      <c r="AB56" s="7"/>
    </row>
    <row r="57" spans="1:103" s="30" customFormat="1" ht="15" x14ac:dyDescent="0.25">
      <c r="A57" s="63" t="s">
        <v>25</v>
      </c>
      <c r="B57" s="64"/>
      <c r="C57" s="65"/>
      <c r="D57" s="64"/>
      <c r="E57" s="64"/>
      <c r="F57" s="64"/>
      <c r="G57" s="66"/>
      <c r="H57" s="64"/>
      <c r="I57" s="66"/>
      <c r="J57" s="64"/>
      <c r="K57" s="66"/>
      <c r="L57" s="64"/>
      <c r="M57" s="64"/>
      <c r="N57" s="64"/>
      <c r="O57" s="64"/>
      <c r="P57" s="64"/>
      <c r="Q57" s="32"/>
      <c r="R57" s="67"/>
      <c r="S57" s="32"/>
      <c r="T57" s="29"/>
      <c r="U57" s="29"/>
      <c r="V57" s="29"/>
      <c r="W57" s="29"/>
      <c r="X57" s="29"/>
      <c r="Y57" s="29"/>
      <c r="Z57" s="29"/>
      <c r="AA57" s="29"/>
      <c r="AB57" s="29"/>
    </row>
    <row r="58" spans="1:103" s="84" customFormat="1" x14ac:dyDescent="0.2">
      <c r="A58" s="173">
        <v>22220</v>
      </c>
      <c r="B58" s="174" t="s">
        <v>253</v>
      </c>
      <c r="C58" s="174" t="s">
        <v>380</v>
      </c>
      <c r="D58" s="174" t="s">
        <v>111</v>
      </c>
      <c r="E58" s="174">
        <v>76354</v>
      </c>
      <c r="F58" s="174" t="s">
        <v>112</v>
      </c>
      <c r="G58" s="174">
        <v>2</v>
      </c>
      <c r="H58" s="174" t="s">
        <v>77</v>
      </c>
      <c r="I58" s="174"/>
      <c r="J58" s="174"/>
      <c r="K58" s="174"/>
      <c r="L58" s="84" t="s">
        <v>81</v>
      </c>
      <c r="M58" s="104">
        <v>68</v>
      </c>
      <c r="N58" s="104">
        <v>12</v>
      </c>
      <c r="O58" s="104">
        <v>80</v>
      </c>
      <c r="P58" s="104" t="s">
        <v>82</v>
      </c>
      <c r="Q58" s="228">
        <v>900000</v>
      </c>
      <c r="R58" s="175" t="s">
        <v>78</v>
      </c>
      <c r="S58" s="145" t="s">
        <v>113</v>
      </c>
      <c r="T58" s="104" t="s">
        <v>114</v>
      </c>
      <c r="U58" s="104">
        <v>48485013501</v>
      </c>
      <c r="V58" s="104">
        <v>128</v>
      </c>
      <c r="W58" s="105">
        <v>17</v>
      </c>
      <c r="X58" s="105">
        <v>4</v>
      </c>
      <c r="Y58" s="105">
        <v>8</v>
      </c>
      <c r="Z58" s="105">
        <v>4</v>
      </c>
      <c r="AA58" s="105">
        <v>0</v>
      </c>
      <c r="AB58" s="105">
        <f>SUM(V58:AA58)</f>
        <v>161</v>
      </c>
      <c r="AD58" s="84" t="s">
        <v>777</v>
      </c>
    </row>
    <row r="59" spans="1:103" s="84" customFormat="1" x14ac:dyDescent="0.2">
      <c r="A59" s="173">
        <v>22327</v>
      </c>
      <c r="B59" s="174" t="s">
        <v>254</v>
      </c>
      <c r="C59" s="174" t="s">
        <v>381</v>
      </c>
      <c r="D59" s="174" t="s">
        <v>382</v>
      </c>
      <c r="E59" s="174">
        <v>76367</v>
      </c>
      <c r="F59" s="174" t="s">
        <v>112</v>
      </c>
      <c r="G59" s="174">
        <v>2</v>
      </c>
      <c r="H59" s="174" t="s">
        <v>77</v>
      </c>
      <c r="I59" s="174"/>
      <c r="J59" s="174"/>
      <c r="K59" s="174"/>
      <c r="L59" s="84" t="s">
        <v>81</v>
      </c>
      <c r="M59" s="104">
        <v>48</v>
      </c>
      <c r="N59" s="104">
        <v>0</v>
      </c>
      <c r="O59" s="104">
        <v>48</v>
      </c>
      <c r="P59" s="104" t="s">
        <v>83</v>
      </c>
      <c r="Q59" s="228">
        <v>900000</v>
      </c>
      <c r="R59" s="175"/>
      <c r="S59" s="104" t="s">
        <v>256</v>
      </c>
      <c r="T59" s="145" t="s">
        <v>257</v>
      </c>
      <c r="U59" s="104">
        <v>48485013600</v>
      </c>
      <c r="V59" s="104">
        <v>122</v>
      </c>
      <c r="W59" s="105">
        <v>17</v>
      </c>
      <c r="X59" s="105">
        <v>0</v>
      </c>
      <c r="Y59" s="105">
        <v>8</v>
      </c>
      <c r="Z59" s="105">
        <v>4</v>
      </c>
      <c r="AA59" s="105">
        <v>0</v>
      </c>
      <c r="AB59" s="105">
        <f>SUM(V59:AA59)</f>
        <v>151</v>
      </c>
    </row>
    <row r="60" spans="1:103" s="84" customFormat="1" x14ac:dyDescent="0.2">
      <c r="A60" s="173">
        <v>22954</v>
      </c>
      <c r="B60" s="174" t="s">
        <v>612</v>
      </c>
      <c r="C60" s="174" t="s">
        <v>613</v>
      </c>
      <c r="D60" s="174" t="s">
        <v>614</v>
      </c>
      <c r="E60" s="174">
        <v>76384</v>
      </c>
      <c r="F60" s="174" t="s">
        <v>615</v>
      </c>
      <c r="G60" s="174">
        <v>2</v>
      </c>
      <c r="H60" s="174" t="s">
        <v>77</v>
      </c>
      <c r="I60" s="174"/>
      <c r="J60" s="174"/>
      <c r="K60" s="174"/>
      <c r="L60" s="174" t="s">
        <v>81</v>
      </c>
      <c r="M60" s="105">
        <v>58</v>
      </c>
      <c r="N60" s="105">
        <v>6</v>
      </c>
      <c r="O60" s="105">
        <v>64</v>
      </c>
      <c r="P60" s="105" t="s">
        <v>83</v>
      </c>
      <c r="Q60" s="229">
        <v>44369</v>
      </c>
      <c r="R60" s="175"/>
      <c r="S60" s="157" t="s">
        <v>113</v>
      </c>
      <c r="T60" s="157"/>
      <c r="U60" s="157">
        <v>48487950600</v>
      </c>
      <c r="V60" s="157" t="s">
        <v>616</v>
      </c>
      <c r="W60" s="157"/>
      <c r="X60" s="157"/>
      <c r="Y60" s="157"/>
      <c r="Z60" s="157"/>
      <c r="AA60" s="157"/>
      <c r="AB60" s="105"/>
    </row>
    <row r="61" spans="1:103" s="84" customFormat="1" ht="15" x14ac:dyDescent="0.25">
      <c r="A61" s="96"/>
      <c r="B61" s="93"/>
      <c r="C61" s="93"/>
      <c r="D61" s="93"/>
      <c r="E61" s="93"/>
      <c r="F61" s="93"/>
      <c r="G61" s="93"/>
      <c r="H61" s="93"/>
      <c r="I61" s="93"/>
      <c r="J61" s="93"/>
      <c r="K61" s="93"/>
      <c r="L61" s="93"/>
      <c r="M61" s="105"/>
      <c r="N61" s="105"/>
      <c r="O61" s="105"/>
      <c r="P61" s="105"/>
      <c r="Q61" s="229"/>
      <c r="R61" s="97"/>
      <c r="S61" s="105"/>
      <c r="T61" s="105"/>
      <c r="U61" s="105"/>
      <c r="V61" s="105"/>
      <c r="W61" s="105"/>
      <c r="X61" s="105"/>
      <c r="Y61" s="105"/>
      <c r="Z61" s="105"/>
      <c r="AA61" s="105"/>
      <c r="AB61" s="105"/>
    </row>
    <row r="62" spans="1:103" s="80" customFormat="1" ht="15" x14ac:dyDescent="0.25">
      <c r="A62" s="40" t="s">
        <v>23</v>
      </c>
      <c r="B62" s="85"/>
      <c r="C62" s="51">
        <v>600000</v>
      </c>
      <c r="D62" s="86" t="s">
        <v>227</v>
      </c>
      <c r="E62" s="71">
        <v>2</v>
      </c>
      <c r="F62" s="73"/>
      <c r="G62" s="73"/>
      <c r="H62" s="87"/>
      <c r="I62" s="73"/>
      <c r="J62" s="88"/>
      <c r="K62" s="73"/>
      <c r="L62" s="73"/>
      <c r="M62" s="265" t="s">
        <v>19</v>
      </c>
      <c r="N62" s="266"/>
      <c r="O62" s="266"/>
      <c r="P62" s="267"/>
      <c r="Q62" s="222">
        <f>SUM(Q58:Q60)</f>
        <v>1844369</v>
      </c>
      <c r="R62" s="72"/>
      <c r="S62" s="241"/>
      <c r="T62" s="89"/>
      <c r="U62" s="89"/>
      <c r="V62" s="89"/>
      <c r="W62" s="89"/>
      <c r="X62" s="89"/>
      <c r="Y62" s="89"/>
      <c r="Z62" s="89"/>
      <c r="AA62" s="89"/>
      <c r="AB62" s="89"/>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row>
    <row r="63" spans="1:103" ht="6" customHeight="1" collapsed="1" x14ac:dyDescent="0.25">
      <c r="A63" s="52"/>
      <c r="B63" s="36"/>
      <c r="C63" s="37"/>
      <c r="D63" s="36"/>
      <c r="E63" s="36"/>
      <c r="F63" s="36"/>
      <c r="G63" s="38"/>
      <c r="H63" s="36"/>
      <c r="I63" s="38"/>
      <c r="J63" s="36"/>
      <c r="K63" s="38"/>
      <c r="L63" s="36"/>
      <c r="M63" s="36"/>
      <c r="N63" s="36"/>
      <c r="O63" s="36"/>
      <c r="P63" s="36"/>
      <c r="Q63" s="227"/>
      <c r="R63" s="39"/>
      <c r="S63" s="20"/>
      <c r="T63" s="7"/>
      <c r="U63" s="7"/>
      <c r="V63" s="7"/>
      <c r="W63" s="7"/>
      <c r="X63" s="7"/>
      <c r="Y63" s="7"/>
      <c r="Z63" s="7"/>
      <c r="AA63" s="7"/>
      <c r="AB63" s="7"/>
    </row>
    <row r="64" spans="1:103" s="30" customFormat="1" ht="15" x14ac:dyDescent="0.25">
      <c r="A64" s="68" t="s">
        <v>26</v>
      </c>
      <c r="B64" s="64"/>
      <c r="C64" s="65"/>
      <c r="D64" s="64"/>
      <c r="E64" s="64"/>
      <c r="F64" s="64"/>
      <c r="G64" s="66"/>
      <c r="H64" s="64"/>
      <c r="I64" s="66"/>
      <c r="J64" s="64"/>
      <c r="K64" s="66"/>
      <c r="L64" s="64"/>
      <c r="M64" s="64"/>
      <c r="N64" s="64"/>
      <c r="O64" s="64"/>
      <c r="P64" s="64"/>
      <c r="Q64" s="32"/>
      <c r="R64" s="67"/>
      <c r="S64" s="32"/>
      <c r="T64" s="29"/>
      <c r="U64" s="29"/>
      <c r="V64" s="29"/>
      <c r="W64" s="29"/>
      <c r="X64" s="29"/>
      <c r="Y64" s="29"/>
      <c r="Z64" s="29"/>
      <c r="AA64" s="29"/>
      <c r="AB64" s="29"/>
    </row>
    <row r="65" spans="1:103" s="84" customFormat="1" x14ac:dyDescent="0.2">
      <c r="A65" s="173">
        <v>22025</v>
      </c>
      <c r="B65" s="174" t="s">
        <v>249</v>
      </c>
      <c r="C65" s="174" t="s">
        <v>377</v>
      </c>
      <c r="D65" s="174" t="s">
        <v>378</v>
      </c>
      <c r="E65" s="174">
        <v>76309</v>
      </c>
      <c r="F65" s="174" t="s">
        <v>112</v>
      </c>
      <c r="G65" s="174">
        <v>2</v>
      </c>
      <c r="H65" s="174" t="s">
        <v>76</v>
      </c>
      <c r="I65" s="174"/>
      <c r="J65" s="174"/>
      <c r="K65" s="174"/>
      <c r="L65" s="84" t="s">
        <v>81</v>
      </c>
      <c r="M65" s="104">
        <v>43</v>
      </c>
      <c r="N65" s="104">
        <v>3</v>
      </c>
      <c r="O65" s="104">
        <v>46</v>
      </c>
      <c r="P65" s="104" t="s">
        <v>82</v>
      </c>
      <c r="Q65" s="228">
        <v>900000</v>
      </c>
      <c r="R65" s="175"/>
      <c r="S65" s="145" t="s">
        <v>250</v>
      </c>
      <c r="T65" s="145" t="s">
        <v>105</v>
      </c>
      <c r="U65" s="104">
        <v>48485010900</v>
      </c>
      <c r="V65" s="104">
        <v>124</v>
      </c>
      <c r="W65" s="105">
        <v>17</v>
      </c>
      <c r="X65" s="105">
        <v>4</v>
      </c>
      <c r="Y65" s="105">
        <v>8</v>
      </c>
      <c r="Z65" s="105">
        <v>4</v>
      </c>
      <c r="AA65" s="105">
        <v>0</v>
      </c>
      <c r="AB65" s="105">
        <f>SUM(V65:AA65)</f>
        <v>157</v>
      </c>
      <c r="AD65" s="84" t="s">
        <v>777</v>
      </c>
    </row>
    <row r="66" spans="1:103" s="84" customFormat="1" x14ac:dyDescent="0.2">
      <c r="A66" s="173">
        <v>22282</v>
      </c>
      <c r="B66" s="174" t="s">
        <v>251</v>
      </c>
      <c r="C66" s="174" t="s">
        <v>379</v>
      </c>
      <c r="D66" s="174" t="s">
        <v>378</v>
      </c>
      <c r="E66" s="174">
        <v>76306</v>
      </c>
      <c r="F66" s="174" t="s">
        <v>112</v>
      </c>
      <c r="G66" s="174">
        <v>2</v>
      </c>
      <c r="H66" s="174" t="s">
        <v>76</v>
      </c>
      <c r="I66" s="174"/>
      <c r="J66" s="174"/>
      <c r="K66" s="174"/>
      <c r="L66" s="84" t="s">
        <v>81</v>
      </c>
      <c r="M66" s="104">
        <v>68</v>
      </c>
      <c r="N66" s="104">
        <v>12</v>
      </c>
      <c r="O66" s="104">
        <v>80</v>
      </c>
      <c r="P66" s="104" t="s">
        <v>82</v>
      </c>
      <c r="Q66" s="228">
        <v>900000</v>
      </c>
      <c r="R66" s="175"/>
      <c r="S66" s="104" t="s">
        <v>113</v>
      </c>
      <c r="T66" s="104" t="s">
        <v>252</v>
      </c>
      <c r="U66" s="104">
        <v>48485013100</v>
      </c>
      <c r="V66" s="104">
        <v>121</v>
      </c>
      <c r="W66" s="105">
        <v>0</v>
      </c>
      <c r="X66" s="105">
        <v>4</v>
      </c>
      <c r="Y66" s="105">
        <v>0</v>
      </c>
      <c r="Z66" s="105">
        <v>4</v>
      </c>
      <c r="AA66" s="105">
        <v>0</v>
      </c>
      <c r="AB66" s="105">
        <f>SUM(V66:AA66)</f>
        <v>129</v>
      </c>
    </row>
    <row r="67" spans="1:103" s="84" customFormat="1" x14ac:dyDescent="0.2">
      <c r="A67" s="176">
        <v>22955</v>
      </c>
      <c r="B67" s="177" t="s">
        <v>617</v>
      </c>
      <c r="C67" s="174" t="s">
        <v>618</v>
      </c>
      <c r="D67" s="174" t="s">
        <v>115</v>
      </c>
      <c r="E67" s="174">
        <v>79602</v>
      </c>
      <c r="F67" s="174" t="s">
        <v>116</v>
      </c>
      <c r="G67" s="174">
        <v>2</v>
      </c>
      <c r="H67" s="174" t="s">
        <v>76</v>
      </c>
      <c r="I67" s="174"/>
      <c r="J67" s="174"/>
      <c r="K67" s="174"/>
      <c r="L67" s="174" t="s">
        <v>81</v>
      </c>
      <c r="M67" s="105">
        <v>40</v>
      </c>
      <c r="N67" s="105">
        <v>8</v>
      </c>
      <c r="O67" s="105">
        <v>48</v>
      </c>
      <c r="P67" s="105" t="s">
        <v>82</v>
      </c>
      <c r="Q67" s="229">
        <v>57639.68</v>
      </c>
      <c r="R67" s="175"/>
      <c r="S67" s="157" t="s">
        <v>141</v>
      </c>
      <c r="T67" s="157"/>
      <c r="U67" s="157">
        <v>48441012000</v>
      </c>
      <c r="V67" s="157" t="s">
        <v>621</v>
      </c>
      <c r="W67" s="157"/>
      <c r="X67" s="157"/>
      <c r="Y67" s="157"/>
      <c r="Z67" s="157"/>
      <c r="AA67" s="157"/>
      <c r="AB67" s="105"/>
    </row>
    <row r="68" spans="1:103" s="84" customFormat="1" x14ac:dyDescent="0.2">
      <c r="A68" s="176">
        <v>22956</v>
      </c>
      <c r="B68" s="177" t="s">
        <v>619</v>
      </c>
      <c r="C68" s="174" t="s">
        <v>620</v>
      </c>
      <c r="D68" s="174" t="s">
        <v>115</v>
      </c>
      <c r="E68" s="174">
        <v>79605</v>
      </c>
      <c r="F68" s="174" t="s">
        <v>116</v>
      </c>
      <c r="G68" s="174">
        <v>2</v>
      </c>
      <c r="H68" s="174" t="s">
        <v>76</v>
      </c>
      <c r="I68" s="174"/>
      <c r="J68" s="174"/>
      <c r="K68" s="174"/>
      <c r="L68" s="174" t="s">
        <v>81</v>
      </c>
      <c r="M68" s="105">
        <v>42</v>
      </c>
      <c r="N68" s="105">
        <v>6</v>
      </c>
      <c r="O68" s="105">
        <v>48</v>
      </c>
      <c r="P68" s="105" t="s">
        <v>83</v>
      </c>
      <c r="Q68" s="229">
        <v>42000</v>
      </c>
      <c r="R68" s="175"/>
      <c r="S68" s="157" t="s">
        <v>141</v>
      </c>
      <c r="T68" s="157"/>
      <c r="U68" s="157">
        <v>48441012300</v>
      </c>
      <c r="V68" s="157" t="s">
        <v>622</v>
      </c>
      <c r="W68" s="157"/>
      <c r="X68" s="157"/>
      <c r="Y68" s="157"/>
      <c r="Z68" s="157"/>
      <c r="AA68" s="157"/>
      <c r="AB68" s="105"/>
    </row>
    <row r="69" spans="1:103" s="84" customFormat="1" ht="14.45" customHeight="1" x14ac:dyDescent="0.25">
      <c r="A69" s="105"/>
      <c r="B69" s="105"/>
      <c r="C69" s="93"/>
      <c r="D69" s="93"/>
      <c r="E69" s="93"/>
      <c r="F69" s="93"/>
      <c r="G69" s="93"/>
      <c r="H69" s="93"/>
      <c r="I69" s="93"/>
      <c r="J69" s="93"/>
      <c r="K69" s="93"/>
      <c r="L69" s="93"/>
      <c r="M69" s="93"/>
      <c r="N69" s="93"/>
      <c r="O69" s="93"/>
      <c r="P69" s="93"/>
      <c r="Q69" s="230"/>
      <c r="R69" s="97"/>
      <c r="S69" s="243"/>
      <c r="T69" s="79"/>
      <c r="U69" s="79"/>
      <c r="V69" s="79"/>
      <c r="W69" s="79"/>
      <c r="X69" s="79"/>
      <c r="Y69" s="79"/>
      <c r="Z69" s="79"/>
      <c r="AA69" s="79"/>
      <c r="AB69" s="79"/>
    </row>
    <row r="70" spans="1:103" s="80" customFormat="1" ht="15" x14ac:dyDescent="0.25">
      <c r="A70" s="40" t="s">
        <v>23</v>
      </c>
      <c r="B70" s="85"/>
      <c r="C70" s="51">
        <v>600000</v>
      </c>
      <c r="D70" s="86" t="s">
        <v>227</v>
      </c>
      <c r="E70" s="71">
        <v>2</v>
      </c>
      <c r="F70" s="73"/>
      <c r="G70" s="73"/>
      <c r="H70" s="87"/>
      <c r="I70" s="73"/>
      <c r="J70" s="88"/>
      <c r="K70" s="73"/>
      <c r="L70" s="73"/>
      <c r="M70" s="265" t="s">
        <v>19</v>
      </c>
      <c r="N70" s="266"/>
      <c r="O70" s="266"/>
      <c r="P70" s="267"/>
      <c r="Q70" s="222">
        <f>SUM(Q65:Q68)</f>
        <v>1899639.68</v>
      </c>
      <c r="R70" s="72"/>
      <c r="S70" s="244"/>
      <c r="T70" s="89"/>
      <c r="U70" s="89"/>
      <c r="V70" s="89"/>
      <c r="W70" s="89"/>
      <c r="X70" s="89"/>
      <c r="Y70" s="89"/>
      <c r="Z70" s="89"/>
      <c r="AA70" s="89"/>
      <c r="AB70" s="89"/>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row>
    <row r="71" spans="1:103" ht="6" customHeight="1" collapsed="1" x14ac:dyDescent="0.25">
      <c r="A71" s="52"/>
      <c r="B71" s="36"/>
      <c r="C71" s="37"/>
      <c r="D71" s="36"/>
      <c r="E71" s="36"/>
      <c r="F71" s="36"/>
      <c r="G71" s="38"/>
      <c r="H71" s="36"/>
      <c r="I71" s="38"/>
      <c r="J71" s="36"/>
      <c r="K71" s="38"/>
      <c r="L71" s="36"/>
      <c r="M71" s="36"/>
      <c r="N71" s="36"/>
      <c r="O71" s="36"/>
      <c r="P71" s="36"/>
      <c r="Q71" s="227"/>
      <c r="R71" s="39"/>
      <c r="S71" s="8"/>
      <c r="T71" s="7"/>
      <c r="U71" s="7"/>
      <c r="V71" s="7"/>
      <c r="W71" s="7"/>
      <c r="X71" s="7"/>
      <c r="Y71" s="7"/>
      <c r="Z71" s="7"/>
      <c r="AA71" s="7"/>
      <c r="AB71" s="7"/>
    </row>
    <row r="72" spans="1:103" s="30" customFormat="1" ht="15" x14ac:dyDescent="0.25">
      <c r="A72" s="63" t="s">
        <v>27</v>
      </c>
      <c r="B72" s="64"/>
      <c r="C72" s="65"/>
      <c r="D72" s="64"/>
      <c r="E72" s="64"/>
      <c r="F72" s="64"/>
      <c r="G72" s="66"/>
      <c r="H72" s="64"/>
      <c r="I72" s="66"/>
      <c r="J72" s="64"/>
      <c r="K72" s="66"/>
      <c r="L72" s="64"/>
      <c r="M72" s="64"/>
      <c r="N72" s="64"/>
      <c r="O72" s="64"/>
      <c r="P72" s="64"/>
      <c r="Q72" s="32"/>
      <c r="R72" s="67"/>
      <c r="S72" s="32"/>
      <c r="T72" s="29"/>
      <c r="U72" s="29"/>
      <c r="V72" s="29"/>
      <c r="W72" s="29"/>
      <c r="X72" s="29"/>
      <c r="Y72" s="29"/>
      <c r="Z72" s="29"/>
      <c r="AA72" s="29"/>
      <c r="AB72" s="29"/>
    </row>
    <row r="73" spans="1:103" s="84" customFormat="1" x14ac:dyDescent="0.2">
      <c r="A73" s="173">
        <v>22269</v>
      </c>
      <c r="B73" s="174" t="s">
        <v>287</v>
      </c>
      <c r="C73" s="174" t="s">
        <v>411</v>
      </c>
      <c r="D73" s="174" t="s">
        <v>412</v>
      </c>
      <c r="E73" s="174">
        <v>76401</v>
      </c>
      <c r="F73" s="174" t="s">
        <v>288</v>
      </c>
      <c r="G73" s="174">
        <v>3</v>
      </c>
      <c r="H73" s="174" t="s">
        <v>77</v>
      </c>
      <c r="I73" s="174"/>
      <c r="J73" s="174"/>
      <c r="K73" s="174"/>
      <c r="L73" s="84" t="s">
        <v>81</v>
      </c>
      <c r="M73" s="174">
        <v>42</v>
      </c>
      <c r="N73" s="174">
        <v>6</v>
      </c>
      <c r="O73" s="174">
        <v>48</v>
      </c>
      <c r="P73" s="174" t="s">
        <v>83</v>
      </c>
      <c r="Q73" s="225">
        <v>900000</v>
      </c>
      <c r="R73" s="175" t="s">
        <v>78</v>
      </c>
      <c r="S73" s="116" t="s">
        <v>148</v>
      </c>
      <c r="T73" s="84" t="s">
        <v>145</v>
      </c>
      <c r="U73" s="84">
        <v>48143950202</v>
      </c>
      <c r="V73" s="84">
        <v>135</v>
      </c>
      <c r="W73" s="84">
        <v>17</v>
      </c>
      <c r="X73" s="84">
        <v>4</v>
      </c>
      <c r="Y73" s="84">
        <v>8</v>
      </c>
      <c r="Z73" s="84">
        <v>4</v>
      </c>
      <c r="AA73" s="84">
        <v>0</v>
      </c>
      <c r="AB73" s="84">
        <f>SUM(V73:AA73)</f>
        <v>168</v>
      </c>
    </row>
    <row r="74" spans="1:103" s="84" customFormat="1" x14ac:dyDescent="0.2">
      <c r="A74" s="173">
        <v>22957</v>
      </c>
      <c r="B74" s="174" t="s">
        <v>623</v>
      </c>
      <c r="C74" s="174" t="s">
        <v>624</v>
      </c>
      <c r="D74" s="174" t="s">
        <v>625</v>
      </c>
      <c r="E74" s="174">
        <v>75119</v>
      </c>
      <c r="F74" s="174" t="s">
        <v>626</v>
      </c>
      <c r="G74" s="174">
        <v>3</v>
      </c>
      <c r="H74" s="174" t="s">
        <v>77</v>
      </c>
      <c r="I74" s="174"/>
      <c r="J74" s="174"/>
      <c r="K74" s="174"/>
      <c r="L74" s="174" t="s">
        <v>81</v>
      </c>
      <c r="M74" s="174">
        <v>48</v>
      </c>
      <c r="N74" s="174">
        <v>24</v>
      </c>
      <c r="O74" s="174">
        <v>72</v>
      </c>
      <c r="P74" s="174" t="s">
        <v>82</v>
      </c>
      <c r="Q74" s="225">
        <v>40000</v>
      </c>
      <c r="R74" s="175"/>
      <c r="S74" s="116" t="s">
        <v>143</v>
      </c>
      <c r="U74" s="84">
        <v>48139061700</v>
      </c>
      <c r="V74" s="84" t="s">
        <v>633</v>
      </c>
    </row>
    <row r="75" spans="1:103" s="84" customFormat="1" x14ac:dyDescent="0.2">
      <c r="A75" s="173">
        <v>22958</v>
      </c>
      <c r="B75" s="174" t="s">
        <v>627</v>
      </c>
      <c r="C75" s="174" t="s">
        <v>628</v>
      </c>
      <c r="D75" s="174" t="s">
        <v>625</v>
      </c>
      <c r="E75" s="174">
        <v>75119</v>
      </c>
      <c r="F75" s="174" t="s">
        <v>626</v>
      </c>
      <c r="G75" s="174">
        <v>3</v>
      </c>
      <c r="H75" s="174" t="s">
        <v>77</v>
      </c>
      <c r="I75" s="174"/>
      <c r="J75" s="174"/>
      <c r="K75" s="174"/>
      <c r="L75" s="174" t="s">
        <v>81</v>
      </c>
      <c r="M75" s="174">
        <v>40</v>
      </c>
      <c r="N75" s="174">
        <v>8</v>
      </c>
      <c r="O75" s="174">
        <v>48</v>
      </c>
      <c r="P75" s="174" t="s">
        <v>83</v>
      </c>
      <c r="Q75" s="225">
        <v>43054</v>
      </c>
      <c r="R75" s="175"/>
      <c r="S75" s="116" t="s">
        <v>634</v>
      </c>
      <c r="U75" s="84">
        <v>48139061400</v>
      </c>
      <c r="V75" s="84" t="s">
        <v>635</v>
      </c>
    </row>
    <row r="76" spans="1:103" s="84" customFormat="1" x14ac:dyDescent="0.2">
      <c r="A76" s="173">
        <v>22959</v>
      </c>
      <c r="B76" s="174" t="s">
        <v>629</v>
      </c>
      <c r="C76" s="174" t="s">
        <v>630</v>
      </c>
      <c r="D76" s="174" t="s">
        <v>631</v>
      </c>
      <c r="E76" s="174">
        <v>76048</v>
      </c>
      <c r="F76" s="174" t="s">
        <v>632</v>
      </c>
      <c r="G76" s="174">
        <v>3</v>
      </c>
      <c r="H76" s="174" t="s">
        <v>77</v>
      </c>
      <c r="I76" s="174"/>
      <c r="J76" s="174"/>
      <c r="K76" s="174"/>
      <c r="L76" s="174" t="s">
        <v>81</v>
      </c>
      <c r="M76" s="174">
        <v>34</v>
      </c>
      <c r="N76" s="174">
        <v>14</v>
      </c>
      <c r="O76" s="174">
        <v>48</v>
      </c>
      <c r="P76" s="174" t="s">
        <v>82</v>
      </c>
      <c r="Q76" s="225">
        <v>43050</v>
      </c>
      <c r="R76" s="175"/>
      <c r="S76" s="116" t="s">
        <v>178</v>
      </c>
      <c r="U76" s="84">
        <v>48221160100</v>
      </c>
      <c r="V76" s="84" t="s">
        <v>636</v>
      </c>
    </row>
    <row r="77" spans="1:103" s="84" customFormat="1" ht="15" x14ac:dyDescent="0.25">
      <c r="A77" s="96"/>
      <c r="B77" s="93"/>
      <c r="C77" s="93"/>
      <c r="D77" s="93"/>
      <c r="E77" s="93"/>
      <c r="F77" s="93"/>
      <c r="G77" s="93"/>
      <c r="H77" s="93"/>
      <c r="I77" s="93"/>
      <c r="J77" s="93"/>
      <c r="K77" s="93"/>
      <c r="L77" s="93"/>
      <c r="M77" s="93"/>
      <c r="N77" s="93"/>
      <c r="O77" s="93"/>
      <c r="P77" s="93"/>
      <c r="Q77" s="231"/>
      <c r="R77" s="97"/>
      <c r="S77" s="243"/>
      <c r="T77" s="79"/>
      <c r="U77" s="79"/>
      <c r="V77" s="79"/>
      <c r="W77" s="79"/>
      <c r="X77" s="79"/>
      <c r="Y77" s="79"/>
      <c r="Z77" s="79"/>
      <c r="AA77" s="79"/>
      <c r="AB77" s="79"/>
    </row>
    <row r="78" spans="1:103" s="80" customFormat="1" ht="15" x14ac:dyDescent="0.25">
      <c r="A78" s="40" t="s">
        <v>23</v>
      </c>
      <c r="B78" s="85"/>
      <c r="C78" s="51">
        <v>600000</v>
      </c>
      <c r="D78" s="86" t="s">
        <v>227</v>
      </c>
      <c r="E78" s="71">
        <f>COUNT(A73)</f>
        <v>1</v>
      </c>
      <c r="F78" s="73"/>
      <c r="G78" s="73"/>
      <c r="H78" s="87"/>
      <c r="I78" s="73"/>
      <c r="J78" s="88"/>
      <c r="K78" s="73"/>
      <c r="L78" s="73"/>
      <c r="M78" s="265" t="s">
        <v>19</v>
      </c>
      <c r="N78" s="266"/>
      <c r="O78" s="266"/>
      <c r="P78" s="267"/>
      <c r="Q78" s="222">
        <f>SUM(Q73:Q76)</f>
        <v>1026104</v>
      </c>
      <c r="R78" s="72"/>
      <c r="S78" s="244"/>
      <c r="T78" s="89"/>
      <c r="U78" s="89"/>
      <c r="V78" s="89"/>
      <c r="W78" s="89"/>
      <c r="X78" s="89"/>
      <c r="Y78" s="89"/>
      <c r="Z78" s="89"/>
      <c r="AA78" s="89"/>
      <c r="AB78" s="89"/>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c r="BT78" s="90"/>
      <c r="BU78" s="90"/>
      <c r="BV78" s="90"/>
      <c r="BW78" s="90"/>
      <c r="BX78" s="90"/>
      <c r="BY78" s="90"/>
      <c r="BZ78" s="90"/>
      <c r="CA78" s="90"/>
      <c r="CB78" s="90"/>
      <c r="CC78" s="90"/>
      <c r="CD78" s="90"/>
      <c r="CE78" s="90"/>
      <c r="CF78" s="90"/>
      <c r="CG78" s="90"/>
      <c r="CH78" s="90"/>
      <c r="CI78" s="90"/>
      <c r="CJ78" s="90"/>
      <c r="CK78" s="90"/>
      <c r="CL78" s="90"/>
      <c r="CM78" s="90"/>
      <c r="CN78" s="90"/>
      <c r="CO78" s="90"/>
      <c r="CP78" s="90"/>
      <c r="CQ78" s="90"/>
      <c r="CR78" s="90"/>
      <c r="CS78" s="90"/>
      <c r="CT78" s="90"/>
      <c r="CU78" s="90"/>
      <c r="CV78" s="90"/>
      <c r="CW78" s="90"/>
      <c r="CX78" s="90"/>
      <c r="CY78" s="90"/>
    </row>
    <row r="79" spans="1:103" ht="6" customHeight="1" collapsed="1" x14ac:dyDescent="0.25">
      <c r="A79" s="52"/>
      <c r="B79" s="36"/>
      <c r="C79" s="37"/>
      <c r="D79" s="36"/>
      <c r="E79" s="36"/>
      <c r="F79" s="36"/>
      <c r="G79" s="38"/>
      <c r="H79" s="36"/>
      <c r="I79" s="38"/>
      <c r="J79" s="36"/>
      <c r="K79" s="38"/>
      <c r="L79" s="36"/>
      <c r="M79" s="36"/>
      <c r="N79" s="36"/>
      <c r="O79" s="36"/>
      <c r="P79" s="36"/>
      <c r="Q79" s="227"/>
      <c r="R79" s="39"/>
      <c r="S79" s="8"/>
      <c r="T79" s="7"/>
      <c r="U79" s="7"/>
      <c r="V79" s="7"/>
      <c r="W79" s="7"/>
      <c r="X79" s="7"/>
      <c r="Y79" s="7"/>
      <c r="Z79" s="7"/>
      <c r="AA79" s="7"/>
      <c r="AB79" s="7"/>
    </row>
    <row r="80" spans="1:103" s="84" customFormat="1" ht="15" x14ac:dyDescent="0.25">
      <c r="A80" s="68" t="s">
        <v>28</v>
      </c>
      <c r="B80" s="64"/>
      <c r="C80" s="65"/>
      <c r="D80" s="64"/>
      <c r="E80" s="64"/>
      <c r="F80" s="64"/>
      <c r="G80" s="66"/>
      <c r="H80" s="64"/>
      <c r="I80" s="66"/>
      <c r="J80" s="64"/>
      <c r="K80" s="66"/>
      <c r="L80" s="64"/>
      <c r="M80" s="64"/>
      <c r="N80" s="64"/>
      <c r="O80" s="64"/>
      <c r="P80" s="64"/>
      <c r="Q80" s="32"/>
      <c r="R80" s="67"/>
      <c r="S80" s="32"/>
      <c r="T80" s="29"/>
      <c r="U80" s="29"/>
      <c r="V80" s="29"/>
      <c r="W80" s="29"/>
      <c r="X80" s="29"/>
      <c r="Y80" s="29"/>
      <c r="Z80" s="29"/>
      <c r="AA80" s="29"/>
      <c r="AB80" s="29"/>
      <c r="AD80" s="30"/>
    </row>
    <row r="81" spans="1:30" s="30" customFormat="1" x14ac:dyDescent="0.2">
      <c r="A81" s="116">
        <v>22285</v>
      </c>
      <c r="B81" s="116" t="s">
        <v>290</v>
      </c>
      <c r="C81" s="116" t="s">
        <v>406</v>
      </c>
      <c r="D81" s="116" t="s">
        <v>118</v>
      </c>
      <c r="E81" s="116">
        <v>75204</v>
      </c>
      <c r="F81" s="116" t="s">
        <v>118</v>
      </c>
      <c r="G81" s="116">
        <v>3</v>
      </c>
      <c r="H81" s="116" t="s">
        <v>76</v>
      </c>
      <c r="I81" s="116"/>
      <c r="J81" s="116"/>
      <c r="K81" s="116"/>
      <c r="L81" s="116" t="s">
        <v>81</v>
      </c>
      <c r="M81" s="116">
        <v>71</v>
      </c>
      <c r="N81" s="116">
        <v>0</v>
      </c>
      <c r="O81" s="116">
        <v>71</v>
      </c>
      <c r="P81" s="116" t="s">
        <v>82</v>
      </c>
      <c r="Q81" s="221">
        <v>1690200</v>
      </c>
      <c r="R81" s="170"/>
      <c r="S81" s="116" t="s">
        <v>179</v>
      </c>
      <c r="T81" s="116" t="s">
        <v>85</v>
      </c>
      <c r="U81" s="116">
        <v>48113000800</v>
      </c>
      <c r="V81" s="116">
        <v>139</v>
      </c>
      <c r="W81" s="116">
        <v>17</v>
      </c>
      <c r="X81" s="116">
        <v>4</v>
      </c>
      <c r="Y81" s="116">
        <v>8</v>
      </c>
      <c r="Z81" s="116">
        <v>4</v>
      </c>
      <c r="AA81" s="116">
        <v>0</v>
      </c>
      <c r="AB81" s="193">
        <f t="shared" ref="AB81:AB100" si="3">SUM(V81:AA81)</f>
        <v>172</v>
      </c>
      <c r="AC81" s="116"/>
      <c r="AD81" s="116" t="s">
        <v>778</v>
      </c>
    </row>
    <row r="82" spans="1:30" s="84" customFormat="1" x14ac:dyDescent="0.2">
      <c r="A82" s="169">
        <v>22258</v>
      </c>
      <c r="B82" s="116" t="s">
        <v>285</v>
      </c>
      <c r="C82" s="116" t="s">
        <v>402</v>
      </c>
      <c r="D82" s="116" t="s">
        <v>132</v>
      </c>
      <c r="E82" s="116">
        <v>76205</v>
      </c>
      <c r="F82" s="116" t="s">
        <v>132</v>
      </c>
      <c r="G82" s="116">
        <v>3</v>
      </c>
      <c r="H82" s="116" t="s">
        <v>76</v>
      </c>
      <c r="I82" s="116"/>
      <c r="J82" s="116"/>
      <c r="K82" s="116"/>
      <c r="L82" s="116" t="s">
        <v>81</v>
      </c>
      <c r="M82" s="116">
        <v>61</v>
      </c>
      <c r="N82" s="116">
        <v>7</v>
      </c>
      <c r="O82" s="116">
        <v>68</v>
      </c>
      <c r="P82" s="116" t="s">
        <v>82</v>
      </c>
      <c r="Q82" s="221">
        <v>1328731</v>
      </c>
      <c r="R82" s="170" t="s">
        <v>78</v>
      </c>
      <c r="S82" s="116" t="s">
        <v>284</v>
      </c>
      <c r="T82" s="116" t="s">
        <v>85</v>
      </c>
      <c r="U82" s="116">
        <v>48121021301</v>
      </c>
      <c r="V82" s="116">
        <v>132</v>
      </c>
      <c r="W82" s="116">
        <v>17</v>
      </c>
      <c r="X82" s="116">
        <v>4</v>
      </c>
      <c r="Y82" s="116">
        <v>8</v>
      </c>
      <c r="Z82" s="116">
        <v>4</v>
      </c>
      <c r="AA82" s="116">
        <v>7</v>
      </c>
      <c r="AB82" s="193">
        <f t="shared" si="3"/>
        <v>172</v>
      </c>
      <c r="AC82" s="116"/>
      <c r="AD82" s="116" t="s">
        <v>777</v>
      </c>
    </row>
    <row r="83" spans="1:30" s="84" customFormat="1" x14ac:dyDescent="0.2">
      <c r="A83" s="211">
        <v>22291</v>
      </c>
      <c r="B83" s="212" t="s">
        <v>291</v>
      </c>
      <c r="C83" s="212" t="s">
        <v>407</v>
      </c>
      <c r="D83" s="212" t="s">
        <v>132</v>
      </c>
      <c r="E83" s="212">
        <v>76201</v>
      </c>
      <c r="F83" s="212" t="s">
        <v>132</v>
      </c>
      <c r="G83" s="212">
        <v>3</v>
      </c>
      <c r="H83" s="212" t="s">
        <v>76</v>
      </c>
      <c r="I83" s="212"/>
      <c r="J83" s="212"/>
      <c r="K83" s="212"/>
      <c r="L83" s="116" t="s">
        <v>81</v>
      </c>
      <c r="M83" s="213">
        <v>64</v>
      </c>
      <c r="N83" s="213">
        <v>14</v>
      </c>
      <c r="O83" s="213">
        <v>78</v>
      </c>
      <c r="P83" s="212" t="s">
        <v>82</v>
      </c>
      <c r="Q83" s="232">
        <v>1536500</v>
      </c>
      <c r="R83" s="214"/>
      <c r="S83" s="116" t="s">
        <v>134</v>
      </c>
      <c r="T83" s="116" t="s">
        <v>85</v>
      </c>
      <c r="U83" s="116">
        <v>48121021000</v>
      </c>
      <c r="V83" s="116">
        <v>132</v>
      </c>
      <c r="W83" s="116">
        <v>17</v>
      </c>
      <c r="X83" s="116">
        <v>4</v>
      </c>
      <c r="Y83" s="116">
        <v>8</v>
      </c>
      <c r="Z83" s="116">
        <v>4</v>
      </c>
      <c r="AA83" s="116">
        <v>7</v>
      </c>
      <c r="AB83" s="193">
        <f t="shared" si="3"/>
        <v>172</v>
      </c>
      <c r="AC83" s="116"/>
      <c r="AD83" s="116"/>
    </row>
    <row r="84" spans="1:30" s="84" customFormat="1" x14ac:dyDescent="0.2">
      <c r="A84" s="169">
        <v>22257</v>
      </c>
      <c r="B84" s="116" t="s">
        <v>283</v>
      </c>
      <c r="C84" s="116" t="s">
        <v>401</v>
      </c>
      <c r="D84" s="116" t="s">
        <v>132</v>
      </c>
      <c r="E84" s="116">
        <v>76205</v>
      </c>
      <c r="F84" s="116" t="s">
        <v>132</v>
      </c>
      <c r="G84" s="116">
        <v>3</v>
      </c>
      <c r="H84" s="116" t="s">
        <v>76</v>
      </c>
      <c r="I84" s="116"/>
      <c r="J84" s="116"/>
      <c r="K84" s="116"/>
      <c r="L84" s="116" t="s">
        <v>81</v>
      </c>
      <c r="M84" s="116">
        <v>54</v>
      </c>
      <c r="N84" s="116">
        <v>6</v>
      </c>
      <c r="O84" s="116">
        <v>60</v>
      </c>
      <c r="P84" s="116" t="s">
        <v>82</v>
      </c>
      <c r="Q84" s="221">
        <v>1313203</v>
      </c>
      <c r="R84" s="170" t="s">
        <v>78</v>
      </c>
      <c r="S84" s="116" t="s">
        <v>284</v>
      </c>
      <c r="T84" s="116" t="s">
        <v>85</v>
      </c>
      <c r="U84" s="116">
        <v>48121021000</v>
      </c>
      <c r="V84" s="116">
        <v>132</v>
      </c>
      <c r="W84" s="116">
        <v>17</v>
      </c>
      <c r="X84" s="116">
        <v>4</v>
      </c>
      <c r="Y84" s="116">
        <v>8</v>
      </c>
      <c r="Z84" s="116">
        <v>4</v>
      </c>
      <c r="AA84" s="116">
        <v>7</v>
      </c>
      <c r="AB84" s="193">
        <f t="shared" si="3"/>
        <v>172</v>
      </c>
      <c r="AC84" s="116"/>
      <c r="AD84" s="116" t="s">
        <v>775</v>
      </c>
    </row>
    <row r="85" spans="1:30" s="84" customFormat="1" x14ac:dyDescent="0.2">
      <c r="A85" s="169">
        <v>22218</v>
      </c>
      <c r="B85" s="116" t="s">
        <v>275</v>
      </c>
      <c r="C85" s="116" t="s">
        <v>395</v>
      </c>
      <c r="D85" s="116" t="s">
        <v>396</v>
      </c>
      <c r="E85" s="116">
        <v>75067</v>
      </c>
      <c r="F85" s="116" t="s">
        <v>132</v>
      </c>
      <c r="G85" s="116">
        <v>3</v>
      </c>
      <c r="H85" s="116" t="s">
        <v>76</v>
      </c>
      <c r="I85" s="116"/>
      <c r="J85" s="116"/>
      <c r="K85" s="116"/>
      <c r="L85" s="116" t="s">
        <v>81</v>
      </c>
      <c r="M85" s="116">
        <v>48</v>
      </c>
      <c r="N85" s="116">
        <v>0</v>
      </c>
      <c r="O85" s="116">
        <v>48</v>
      </c>
      <c r="P85" s="116" t="s">
        <v>83</v>
      </c>
      <c r="Q85" s="221">
        <v>1234562.1299999999</v>
      </c>
      <c r="R85" s="170"/>
      <c r="S85" s="116" t="s">
        <v>276</v>
      </c>
      <c r="T85" s="116" t="s">
        <v>141</v>
      </c>
      <c r="U85" s="116">
        <v>48121021740</v>
      </c>
      <c r="V85" s="116">
        <v>139</v>
      </c>
      <c r="W85" s="116">
        <v>17</v>
      </c>
      <c r="X85" s="116">
        <v>4</v>
      </c>
      <c r="Y85" s="116">
        <v>8</v>
      </c>
      <c r="Z85" s="116">
        <v>4</v>
      </c>
      <c r="AA85" s="116">
        <v>0</v>
      </c>
      <c r="AB85" s="193">
        <f t="shared" si="3"/>
        <v>172</v>
      </c>
      <c r="AC85" s="116"/>
      <c r="AD85" s="116" t="s">
        <v>774</v>
      </c>
    </row>
    <row r="86" spans="1:30" s="84" customFormat="1" x14ac:dyDescent="0.2">
      <c r="A86" s="211">
        <v>22047</v>
      </c>
      <c r="B86" s="212" t="s">
        <v>265</v>
      </c>
      <c r="C86" s="212" t="s">
        <v>388</v>
      </c>
      <c r="D86" s="212" t="s">
        <v>132</v>
      </c>
      <c r="E86" s="212">
        <v>76210</v>
      </c>
      <c r="F86" s="212" t="s">
        <v>132</v>
      </c>
      <c r="G86" s="212">
        <v>3</v>
      </c>
      <c r="H86" s="212" t="s">
        <v>76</v>
      </c>
      <c r="I86" s="212"/>
      <c r="J86" s="212"/>
      <c r="K86" s="212"/>
      <c r="L86" s="116" t="s">
        <v>81</v>
      </c>
      <c r="M86" s="212">
        <v>60</v>
      </c>
      <c r="N86" s="212">
        <v>0</v>
      </c>
      <c r="O86" s="212">
        <v>60</v>
      </c>
      <c r="P86" s="212" t="s">
        <v>82</v>
      </c>
      <c r="Q86" s="232">
        <v>1500000</v>
      </c>
      <c r="R86" s="214"/>
      <c r="S86" s="116" t="s">
        <v>266</v>
      </c>
      <c r="T86" s="116" t="s">
        <v>127</v>
      </c>
      <c r="U86" s="116">
        <v>48121021304</v>
      </c>
      <c r="V86" s="116">
        <v>139</v>
      </c>
      <c r="W86" s="116">
        <v>17</v>
      </c>
      <c r="X86" s="116">
        <v>4</v>
      </c>
      <c r="Y86" s="116">
        <v>8</v>
      </c>
      <c r="Z86" s="116">
        <v>4</v>
      </c>
      <c r="AA86" s="116">
        <v>0</v>
      </c>
      <c r="AB86" s="193">
        <f t="shared" si="3"/>
        <v>172</v>
      </c>
      <c r="AC86" s="116"/>
      <c r="AD86" s="116" t="s">
        <v>774</v>
      </c>
    </row>
    <row r="87" spans="1:30" s="84" customFormat="1" x14ac:dyDescent="0.2">
      <c r="A87" s="169">
        <v>22175</v>
      </c>
      <c r="B87" s="116" t="s">
        <v>271</v>
      </c>
      <c r="C87" s="116" t="s">
        <v>393</v>
      </c>
      <c r="D87" s="116" t="s">
        <v>118</v>
      </c>
      <c r="E87" s="116">
        <v>75243</v>
      </c>
      <c r="F87" s="116" t="s">
        <v>118</v>
      </c>
      <c r="G87" s="116">
        <v>3</v>
      </c>
      <c r="H87" s="116" t="s">
        <v>76</v>
      </c>
      <c r="I87" s="116"/>
      <c r="J87" s="116"/>
      <c r="K87" s="116"/>
      <c r="L87" s="116" t="s">
        <v>81</v>
      </c>
      <c r="M87" s="215">
        <v>103</v>
      </c>
      <c r="N87" s="215">
        <v>28</v>
      </c>
      <c r="O87" s="215">
        <v>131</v>
      </c>
      <c r="P87" s="116" t="s">
        <v>82</v>
      </c>
      <c r="Q87" s="221">
        <v>2000000</v>
      </c>
      <c r="R87" s="170"/>
      <c r="S87" s="116" t="s">
        <v>272</v>
      </c>
      <c r="T87" s="116" t="s">
        <v>273</v>
      </c>
      <c r="U87" s="116">
        <v>48113007810</v>
      </c>
      <c r="V87" s="116">
        <v>139</v>
      </c>
      <c r="W87" s="116">
        <v>17</v>
      </c>
      <c r="X87" s="116">
        <v>4</v>
      </c>
      <c r="Y87" s="116">
        <v>8</v>
      </c>
      <c r="Z87" s="116">
        <v>4</v>
      </c>
      <c r="AA87" s="116">
        <v>0</v>
      </c>
      <c r="AB87" s="193">
        <f t="shared" si="3"/>
        <v>172</v>
      </c>
      <c r="AC87" s="116"/>
      <c r="AD87" s="116" t="s">
        <v>774</v>
      </c>
    </row>
    <row r="88" spans="1:30" s="84" customFormat="1" x14ac:dyDescent="0.2">
      <c r="A88" s="169">
        <v>22110</v>
      </c>
      <c r="B88" s="116" t="s">
        <v>269</v>
      </c>
      <c r="C88" s="116" t="s">
        <v>392</v>
      </c>
      <c r="D88" s="116" t="s">
        <v>118</v>
      </c>
      <c r="E88" s="116">
        <v>75254</v>
      </c>
      <c r="F88" s="116" t="s">
        <v>118</v>
      </c>
      <c r="G88" s="116">
        <v>3</v>
      </c>
      <c r="H88" s="116" t="s">
        <v>76</v>
      </c>
      <c r="I88" s="116"/>
      <c r="J88" s="116"/>
      <c r="K88" s="116"/>
      <c r="L88" s="116" t="s">
        <v>81</v>
      </c>
      <c r="M88" s="116">
        <v>116</v>
      </c>
      <c r="N88" s="116">
        <v>52</v>
      </c>
      <c r="O88" s="116">
        <v>168</v>
      </c>
      <c r="P88" s="116" t="s">
        <v>82</v>
      </c>
      <c r="Q88" s="221">
        <v>2000000</v>
      </c>
      <c r="R88" s="170"/>
      <c r="S88" s="116" t="s">
        <v>270</v>
      </c>
      <c r="T88" s="116" t="s">
        <v>123</v>
      </c>
      <c r="U88" s="116">
        <v>48113013624</v>
      </c>
      <c r="V88" s="116">
        <v>139</v>
      </c>
      <c r="W88" s="116">
        <v>17</v>
      </c>
      <c r="X88" s="116">
        <v>4</v>
      </c>
      <c r="Y88" s="116">
        <v>8</v>
      </c>
      <c r="Z88" s="116">
        <v>4</v>
      </c>
      <c r="AA88" s="116">
        <v>0</v>
      </c>
      <c r="AB88" s="193">
        <f t="shared" si="3"/>
        <v>172</v>
      </c>
      <c r="AC88" s="116"/>
      <c r="AD88" s="116" t="s">
        <v>777</v>
      </c>
    </row>
    <row r="89" spans="1:30" s="84" customFormat="1" x14ac:dyDescent="0.2">
      <c r="A89" s="169">
        <v>22302</v>
      </c>
      <c r="B89" s="116" t="s">
        <v>293</v>
      </c>
      <c r="C89" s="116" t="s">
        <v>409</v>
      </c>
      <c r="D89" s="116" t="s">
        <v>405</v>
      </c>
      <c r="E89" s="116">
        <v>76013</v>
      </c>
      <c r="F89" s="116" t="s">
        <v>71</v>
      </c>
      <c r="G89" s="116">
        <v>3</v>
      </c>
      <c r="H89" s="116" t="s">
        <v>76</v>
      </c>
      <c r="I89" s="116"/>
      <c r="J89" s="116"/>
      <c r="K89" s="116"/>
      <c r="L89" s="116" t="s">
        <v>81</v>
      </c>
      <c r="M89" s="116">
        <v>103</v>
      </c>
      <c r="N89" s="116">
        <v>29</v>
      </c>
      <c r="O89" s="116">
        <v>132</v>
      </c>
      <c r="P89" s="116" t="s">
        <v>82</v>
      </c>
      <c r="Q89" s="221">
        <v>2000000</v>
      </c>
      <c r="R89" s="170"/>
      <c r="S89" s="116" t="s">
        <v>294</v>
      </c>
      <c r="T89" s="116" t="s">
        <v>295</v>
      </c>
      <c r="U89" s="116">
        <v>48439122500</v>
      </c>
      <c r="V89" s="116">
        <v>139</v>
      </c>
      <c r="W89" s="116">
        <v>17</v>
      </c>
      <c r="X89" s="116">
        <v>4</v>
      </c>
      <c r="Y89" s="116">
        <v>8</v>
      </c>
      <c r="Z89" s="116">
        <v>4</v>
      </c>
      <c r="AA89" s="116">
        <v>0</v>
      </c>
      <c r="AB89" s="193">
        <f t="shared" si="3"/>
        <v>172</v>
      </c>
      <c r="AC89" s="116"/>
      <c r="AD89" s="116"/>
    </row>
    <row r="90" spans="1:30" s="84" customFormat="1" x14ac:dyDescent="0.2">
      <c r="A90" s="169">
        <v>22106</v>
      </c>
      <c r="B90" s="116" t="s">
        <v>120</v>
      </c>
      <c r="C90" s="116" t="s">
        <v>391</v>
      </c>
      <c r="D90" s="116" t="s">
        <v>121</v>
      </c>
      <c r="E90" s="116">
        <v>75093</v>
      </c>
      <c r="F90" s="116" t="s">
        <v>122</v>
      </c>
      <c r="G90" s="116">
        <v>3</v>
      </c>
      <c r="H90" s="116" t="s">
        <v>76</v>
      </c>
      <c r="I90" s="116"/>
      <c r="J90" s="116"/>
      <c r="K90" s="116"/>
      <c r="L90" s="116" t="s">
        <v>81</v>
      </c>
      <c r="M90" s="116">
        <v>125</v>
      </c>
      <c r="N90" s="116">
        <v>75</v>
      </c>
      <c r="O90" s="116">
        <v>200</v>
      </c>
      <c r="P90" s="116" t="s">
        <v>83</v>
      </c>
      <c r="Q90" s="221">
        <v>2000000</v>
      </c>
      <c r="R90" s="170"/>
      <c r="S90" s="116" t="s">
        <v>124</v>
      </c>
      <c r="T90" s="116" t="s">
        <v>125</v>
      </c>
      <c r="U90" s="116">
        <v>48085031649</v>
      </c>
      <c r="V90" s="116">
        <v>139</v>
      </c>
      <c r="W90" s="116">
        <v>17</v>
      </c>
      <c r="X90" s="116">
        <v>4</v>
      </c>
      <c r="Y90" s="116">
        <v>8</v>
      </c>
      <c r="Z90" s="116">
        <v>4</v>
      </c>
      <c r="AA90" s="116">
        <v>0</v>
      </c>
      <c r="AB90" s="193">
        <f t="shared" si="3"/>
        <v>172</v>
      </c>
      <c r="AC90" s="116"/>
      <c r="AD90" s="116"/>
    </row>
    <row r="91" spans="1:30" s="84" customFormat="1" x14ac:dyDescent="0.2">
      <c r="A91" s="169">
        <v>22278</v>
      </c>
      <c r="B91" s="116" t="s">
        <v>289</v>
      </c>
      <c r="C91" s="116" t="s">
        <v>404</v>
      </c>
      <c r="D91" s="116" t="s">
        <v>405</v>
      </c>
      <c r="E91" s="116">
        <v>76016</v>
      </c>
      <c r="F91" s="116" t="s">
        <v>71</v>
      </c>
      <c r="G91" s="116">
        <v>3</v>
      </c>
      <c r="H91" s="116" t="s">
        <v>76</v>
      </c>
      <c r="I91" s="116"/>
      <c r="J91" s="116"/>
      <c r="K91" s="116"/>
      <c r="L91" s="116" t="s">
        <v>81</v>
      </c>
      <c r="M91" s="116">
        <v>52</v>
      </c>
      <c r="N91" s="116">
        <v>7</v>
      </c>
      <c r="O91" s="116">
        <v>59</v>
      </c>
      <c r="P91" s="116" t="s">
        <v>83</v>
      </c>
      <c r="Q91" s="221">
        <v>1212300</v>
      </c>
      <c r="R91" s="170"/>
      <c r="S91" s="116" t="s">
        <v>179</v>
      </c>
      <c r="T91" s="116" t="s">
        <v>85</v>
      </c>
      <c r="U91" s="116">
        <v>48439111529</v>
      </c>
      <c r="V91" s="116">
        <v>139</v>
      </c>
      <c r="W91" s="116">
        <v>17</v>
      </c>
      <c r="X91" s="116">
        <v>4</v>
      </c>
      <c r="Y91" s="116">
        <v>8</v>
      </c>
      <c r="Z91" s="116">
        <v>4</v>
      </c>
      <c r="AA91" s="116">
        <v>0</v>
      </c>
      <c r="AB91" s="193">
        <f t="shared" si="3"/>
        <v>172</v>
      </c>
      <c r="AC91" s="116"/>
      <c r="AD91" s="116"/>
    </row>
    <row r="92" spans="1:30" s="84" customFormat="1" x14ac:dyDescent="0.2">
      <c r="A92" s="169">
        <v>22297</v>
      </c>
      <c r="B92" s="116" t="s">
        <v>292</v>
      </c>
      <c r="C92" s="116" t="s">
        <v>408</v>
      </c>
      <c r="D92" s="116" t="s">
        <v>129</v>
      </c>
      <c r="E92" s="116">
        <v>75050</v>
      </c>
      <c r="F92" s="116" t="s">
        <v>71</v>
      </c>
      <c r="G92" s="116">
        <v>3</v>
      </c>
      <c r="H92" s="116" t="s">
        <v>76</v>
      </c>
      <c r="I92" s="116"/>
      <c r="J92" s="116"/>
      <c r="K92" s="116"/>
      <c r="L92" s="116" t="s">
        <v>81</v>
      </c>
      <c r="M92" s="116">
        <v>63</v>
      </c>
      <c r="N92" s="116">
        <v>6</v>
      </c>
      <c r="O92" s="116">
        <v>69</v>
      </c>
      <c r="P92" s="116" t="s">
        <v>83</v>
      </c>
      <c r="Q92" s="221">
        <v>1366000</v>
      </c>
      <c r="R92" s="170"/>
      <c r="S92" s="116" t="s">
        <v>134</v>
      </c>
      <c r="T92" s="116" t="s">
        <v>85</v>
      </c>
      <c r="U92" s="116">
        <v>48439113001</v>
      </c>
      <c r="V92" s="116">
        <v>139</v>
      </c>
      <c r="W92" s="116">
        <v>17</v>
      </c>
      <c r="X92" s="116">
        <v>4</v>
      </c>
      <c r="Y92" s="116">
        <v>8</v>
      </c>
      <c r="Z92" s="116">
        <v>4</v>
      </c>
      <c r="AA92" s="116">
        <v>0</v>
      </c>
      <c r="AB92" s="193">
        <f t="shared" si="3"/>
        <v>172</v>
      </c>
      <c r="AC92" s="116"/>
      <c r="AD92" s="116"/>
    </row>
    <row r="93" spans="1:30" s="84" customFormat="1" x14ac:dyDescent="0.2">
      <c r="A93" s="169">
        <v>22250</v>
      </c>
      <c r="B93" s="116" t="s">
        <v>278</v>
      </c>
      <c r="C93" s="116" t="s">
        <v>398</v>
      </c>
      <c r="D93" s="116" t="s">
        <v>399</v>
      </c>
      <c r="E93" s="116">
        <v>75074</v>
      </c>
      <c r="F93" s="116" t="s">
        <v>122</v>
      </c>
      <c r="G93" s="116">
        <v>3</v>
      </c>
      <c r="H93" s="116" t="s">
        <v>76</v>
      </c>
      <c r="I93" s="116"/>
      <c r="J93" s="116"/>
      <c r="K93" s="116"/>
      <c r="L93" s="116" t="s">
        <v>81</v>
      </c>
      <c r="M93" s="116">
        <v>64</v>
      </c>
      <c r="N93" s="116">
        <v>16</v>
      </c>
      <c r="O93" s="116">
        <v>80</v>
      </c>
      <c r="P93" s="116" t="s">
        <v>82</v>
      </c>
      <c r="Q93" s="221">
        <v>1500000</v>
      </c>
      <c r="R93" s="170"/>
      <c r="S93" s="116" t="s">
        <v>279</v>
      </c>
      <c r="T93" s="116" t="s">
        <v>280</v>
      </c>
      <c r="U93" s="116">
        <v>48085031409</v>
      </c>
      <c r="V93" s="116">
        <v>139</v>
      </c>
      <c r="W93" s="116">
        <v>17</v>
      </c>
      <c r="X93" s="116">
        <v>4</v>
      </c>
      <c r="Y93" s="116">
        <v>8</v>
      </c>
      <c r="Z93" s="116">
        <v>4</v>
      </c>
      <c r="AA93" s="116">
        <v>0</v>
      </c>
      <c r="AB93" s="193">
        <f t="shared" si="3"/>
        <v>172</v>
      </c>
      <c r="AC93" s="116"/>
      <c r="AD93" s="116"/>
    </row>
    <row r="94" spans="1:30" s="84" customFormat="1" x14ac:dyDescent="0.2">
      <c r="A94" s="169">
        <v>22234</v>
      </c>
      <c r="B94" s="116" t="s">
        <v>277</v>
      </c>
      <c r="C94" s="116" t="s">
        <v>397</v>
      </c>
      <c r="D94" s="116" t="s">
        <v>132</v>
      </c>
      <c r="E94" s="116">
        <v>76207</v>
      </c>
      <c r="F94" s="116" t="s">
        <v>132</v>
      </c>
      <c r="G94" s="116">
        <v>3</v>
      </c>
      <c r="H94" s="116" t="s">
        <v>76</v>
      </c>
      <c r="I94" s="116"/>
      <c r="J94" s="116"/>
      <c r="K94" s="116"/>
      <c r="L94" s="116" t="s">
        <v>81</v>
      </c>
      <c r="M94" s="116">
        <v>110</v>
      </c>
      <c r="N94" s="116">
        <v>22</v>
      </c>
      <c r="O94" s="116">
        <v>132</v>
      </c>
      <c r="P94" s="116" t="s">
        <v>82</v>
      </c>
      <c r="Q94" s="221">
        <v>2000000</v>
      </c>
      <c r="R94" s="170"/>
      <c r="S94" s="116" t="s">
        <v>141</v>
      </c>
      <c r="T94" s="116" t="s">
        <v>142</v>
      </c>
      <c r="U94" s="116">
        <v>48121020401</v>
      </c>
      <c r="V94" s="116">
        <v>138</v>
      </c>
      <c r="W94" s="116">
        <v>17</v>
      </c>
      <c r="X94" s="116">
        <v>4</v>
      </c>
      <c r="Y94" s="116">
        <v>8</v>
      </c>
      <c r="Z94" s="116">
        <v>4</v>
      </c>
      <c r="AA94" s="116">
        <v>0</v>
      </c>
      <c r="AB94" s="193">
        <f t="shared" si="3"/>
        <v>171</v>
      </c>
      <c r="AC94" s="116"/>
      <c r="AD94" s="116"/>
    </row>
    <row r="95" spans="1:30" s="84" customFormat="1" x14ac:dyDescent="0.2">
      <c r="A95" s="169">
        <v>22015</v>
      </c>
      <c r="B95" s="116" t="s">
        <v>261</v>
      </c>
      <c r="C95" s="116" t="s">
        <v>385</v>
      </c>
      <c r="D95" s="116" t="s">
        <v>386</v>
      </c>
      <c r="E95" s="116">
        <v>75149</v>
      </c>
      <c r="F95" s="116" t="s">
        <v>118</v>
      </c>
      <c r="G95" s="116">
        <v>3</v>
      </c>
      <c r="H95" s="116" t="s">
        <v>76</v>
      </c>
      <c r="I95" s="116"/>
      <c r="J95" s="116"/>
      <c r="K95" s="116"/>
      <c r="L95" s="116" t="s">
        <v>81</v>
      </c>
      <c r="M95" s="116">
        <v>96</v>
      </c>
      <c r="N95" s="116">
        <v>0</v>
      </c>
      <c r="O95" s="116">
        <v>96</v>
      </c>
      <c r="P95" s="116" t="s">
        <v>82</v>
      </c>
      <c r="Q95" s="221">
        <v>1750000</v>
      </c>
      <c r="R95" s="170"/>
      <c r="S95" s="116" t="s">
        <v>137</v>
      </c>
      <c r="T95" s="116" t="s">
        <v>138</v>
      </c>
      <c r="U95" s="116">
        <v>48113017814</v>
      </c>
      <c r="V95" s="116">
        <v>138</v>
      </c>
      <c r="W95" s="116">
        <v>17</v>
      </c>
      <c r="X95" s="116">
        <v>4</v>
      </c>
      <c r="Y95" s="116">
        <v>8</v>
      </c>
      <c r="Z95" s="116">
        <v>4</v>
      </c>
      <c r="AA95" s="116">
        <v>0</v>
      </c>
      <c r="AB95" s="193">
        <f t="shared" si="3"/>
        <v>171</v>
      </c>
      <c r="AC95" s="116"/>
      <c r="AD95" s="116"/>
    </row>
    <row r="96" spans="1:30" s="84" customFormat="1" x14ac:dyDescent="0.2">
      <c r="A96" s="169">
        <v>22059</v>
      </c>
      <c r="B96" s="116" t="s">
        <v>267</v>
      </c>
      <c r="C96" s="116" t="s">
        <v>389</v>
      </c>
      <c r="D96" s="116" t="s">
        <v>390</v>
      </c>
      <c r="E96" s="116">
        <v>75071</v>
      </c>
      <c r="F96" s="116" t="s">
        <v>122</v>
      </c>
      <c r="G96" s="116">
        <v>3</v>
      </c>
      <c r="H96" s="116" t="s">
        <v>76</v>
      </c>
      <c r="I96" s="116"/>
      <c r="J96" s="116"/>
      <c r="K96" s="116"/>
      <c r="L96" s="116" t="s">
        <v>81</v>
      </c>
      <c r="M96" s="116">
        <v>102</v>
      </c>
      <c r="N96" s="116">
        <v>18</v>
      </c>
      <c r="O96" s="116">
        <v>120</v>
      </c>
      <c r="P96" s="116" t="s">
        <v>82</v>
      </c>
      <c r="Q96" s="221">
        <v>1874035.57803694</v>
      </c>
      <c r="R96" s="170"/>
      <c r="S96" s="116" t="s">
        <v>268</v>
      </c>
      <c r="T96" s="116" t="s">
        <v>128</v>
      </c>
      <c r="U96" s="116">
        <v>48085030603</v>
      </c>
      <c r="V96" s="116">
        <v>138</v>
      </c>
      <c r="W96" s="116">
        <v>17</v>
      </c>
      <c r="X96" s="116">
        <v>4</v>
      </c>
      <c r="Y96" s="116">
        <v>8</v>
      </c>
      <c r="Z96" s="116">
        <v>4</v>
      </c>
      <c r="AA96" s="116">
        <v>0</v>
      </c>
      <c r="AB96" s="193">
        <f t="shared" si="3"/>
        <v>171</v>
      </c>
      <c r="AC96" s="116"/>
      <c r="AD96" s="116"/>
    </row>
    <row r="97" spans="1:103" s="84" customFormat="1" x14ac:dyDescent="0.2">
      <c r="A97" s="169">
        <v>22263</v>
      </c>
      <c r="B97" s="116" t="s">
        <v>286</v>
      </c>
      <c r="C97" s="116" t="s">
        <v>403</v>
      </c>
      <c r="D97" s="116" t="s">
        <v>132</v>
      </c>
      <c r="E97" s="116">
        <v>76208</v>
      </c>
      <c r="F97" s="116" t="s">
        <v>132</v>
      </c>
      <c r="G97" s="116">
        <v>3</v>
      </c>
      <c r="H97" s="116" t="s">
        <v>76</v>
      </c>
      <c r="I97" s="116"/>
      <c r="J97" s="116"/>
      <c r="K97" s="116"/>
      <c r="L97" s="116" t="s">
        <v>81</v>
      </c>
      <c r="M97" s="116">
        <v>120</v>
      </c>
      <c r="N97" s="116">
        <v>0</v>
      </c>
      <c r="O97" s="116">
        <v>120</v>
      </c>
      <c r="P97" s="116" t="s">
        <v>82</v>
      </c>
      <c r="Q97" s="221">
        <v>2000000</v>
      </c>
      <c r="R97" s="170"/>
      <c r="S97" s="116" t="s">
        <v>86</v>
      </c>
      <c r="T97" s="116" t="s">
        <v>133</v>
      </c>
      <c r="U97" s="116">
        <v>48121021405</v>
      </c>
      <c r="V97" s="116">
        <v>138</v>
      </c>
      <c r="W97" s="116">
        <v>17</v>
      </c>
      <c r="X97" s="116">
        <v>4</v>
      </c>
      <c r="Y97" s="116">
        <v>8</v>
      </c>
      <c r="Z97" s="116">
        <v>4</v>
      </c>
      <c r="AA97" s="116">
        <v>0</v>
      </c>
      <c r="AB97" s="193">
        <f t="shared" si="3"/>
        <v>171</v>
      </c>
      <c r="AC97" s="116"/>
      <c r="AD97" s="116"/>
    </row>
    <row r="98" spans="1:103" s="84" customFormat="1" x14ac:dyDescent="0.2">
      <c r="A98" s="169">
        <v>22251</v>
      </c>
      <c r="B98" s="116" t="s">
        <v>281</v>
      </c>
      <c r="C98" s="116" t="s">
        <v>400</v>
      </c>
      <c r="D98" s="116" t="s">
        <v>63</v>
      </c>
      <c r="E98" s="116">
        <v>76116</v>
      </c>
      <c r="F98" s="116" t="s">
        <v>71</v>
      </c>
      <c r="G98" s="116">
        <v>3</v>
      </c>
      <c r="H98" s="116" t="s">
        <v>76</v>
      </c>
      <c r="I98" s="116"/>
      <c r="J98" s="116"/>
      <c r="K98" s="116"/>
      <c r="L98" s="116" t="s">
        <v>81</v>
      </c>
      <c r="M98" s="116">
        <v>77</v>
      </c>
      <c r="N98" s="116">
        <v>14</v>
      </c>
      <c r="O98" s="116">
        <v>91</v>
      </c>
      <c r="P98" s="116" t="s">
        <v>83</v>
      </c>
      <c r="Q98" s="221">
        <v>1597937</v>
      </c>
      <c r="R98" s="170"/>
      <c r="S98" s="116" t="s">
        <v>282</v>
      </c>
      <c r="T98" s="116" t="s">
        <v>85</v>
      </c>
      <c r="U98" s="116">
        <v>48439123000</v>
      </c>
      <c r="V98" s="116">
        <v>138</v>
      </c>
      <c r="W98" s="116">
        <v>17</v>
      </c>
      <c r="X98" s="116">
        <v>4</v>
      </c>
      <c r="Y98" s="116">
        <v>8</v>
      </c>
      <c r="Z98" s="116">
        <v>4</v>
      </c>
      <c r="AA98" s="116">
        <v>0</v>
      </c>
      <c r="AB98" s="193">
        <f t="shared" si="3"/>
        <v>171</v>
      </c>
      <c r="AC98" s="116"/>
      <c r="AD98" s="116"/>
    </row>
    <row r="99" spans="1:103" s="84" customFormat="1" x14ac:dyDescent="0.2">
      <c r="A99" s="116">
        <v>22199</v>
      </c>
      <c r="B99" s="116" t="s">
        <v>274</v>
      </c>
      <c r="C99" s="116" t="s">
        <v>394</v>
      </c>
      <c r="D99" s="116" t="s">
        <v>132</v>
      </c>
      <c r="E99" s="116">
        <v>76207</v>
      </c>
      <c r="F99" s="116" t="s">
        <v>132</v>
      </c>
      <c r="G99" s="116">
        <v>3</v>
      </c>
      <c r="H99" s="116" t="s">
        <v>76</v>
      </c>
      <c r="I99" s="116"/>
      <c r="J99" s="116"/>
      <c r="K99" s="116"/>
      <c r="L99" s="116" t="s">
        <v>81</v>
      </c>
      <c r="M99" s="116">
        <v>125</v>
      </c>
      <c r="N99" s="116">
        <v>45</v>
      </c>
      <c r="O99" s="116">
        <v>170</v>
      </c>
      <c r="P99" s="116" t="s">
        <v>82</v>
      </c>
      <c r="Q99" s="221">
        <v>2000000</v>
      </c>
      <c r="R99" s="170"/>
      <c r="S99" s="116" t="s">
        <v>130</v>
      </c>
      <c r="T99" s="116" t="s">
        <v>131</v>
      </c>
      <c r="U99" s="116">
        <v>48121020401</v>
      </c>
      <c r="V99" s="116">
        <v>138</v>
      </c>
      <c r="W99" s="116">
        <v>17</v>
      </c>
      <c r="X99" s="116">
        <v>4</v>
      </c>
      <c r="Y99" s="116">
        <v>8</v>
      </c>
      <c r="Z99" s="116">
        <v>4</v>
      </c>
      <c r="AA99" s="116">
        <v>0</v>
      </c>
      <c r="AB99" s="193">
        <f t="shared" si="3"/>
        <v>171</v>
      </c>
      <c r="AC99" s="116"/>
      <c r="AD99" s="116"/>
    </row>
    <row r="100" spans="1:103" s="84" customFormat="1" x14ac:dyDescent="0.2">
      <c r="A100" s="211">
        <v>22306</v>
      </c>
      <c r="B100" s="212" t="s">
        <v>296</v>
      </c>
      <c r="C100" s="212" t="s">
        <v>410</v>
      </c>
      <c r="D100" s="212" t="s">
        <v>405</v>
      </c>
      <c r="E100" s="212">
        <v>76010</v>
      </c>
      <c r="F100" s="212" t="s">
        <v>71</v>
      </c>
      <c r="G100" s="212">
        <v>3</v>
      </c>
      <c r="H100" s="212" t="s">
        <v>76</v>
      </c>
      <c r="I100" s="212"/>
      <c r="J100" s="212"/>
      <c r="K100" s="212"/>
      <c r="L100" s="116" t="s">
        <v>81</v>
      </c>
      <c r="M100" s="212">
        <v>86</v>
      </c>
      <c r="N100" s="212">
        <v>10</v>
      </c>
      <c r="O100" s="212">
        <v>96</v>
      </c>
      <c r="P100" s="212" t="s">
        <v>82</v>
      </c>
      <c r="Q100" s="232">
        <v>1850000</v>
      </c>
      <c r="R100" s="214"/>
      <c r="S100" s="116" t="s">
        <v>297</v>
      </c>
      <c r="T100" s="116" t="s">
        <v>298</v>
      </c>
      <c r="U100" s="116">
        <v>48439121905</v>
      </c>
      <c r="V100" s="116">
        <v>131</v>
      </c>
      <c r="W100" s="116">
        <v>17</v>
      </c>
      <c r="X100" s="116">
        <v>4</v>
      </c>
      <c r="Y100" s="116">
        <v>8</v>
      </c>
      <c r="Z100" s="116">
        <v>4</v>
      </c>
      <c r="AA100" s="116">
        <v>7</v>
      </c>
      <c r="AB100" s="193">
        <f t="shared" si="3"/>
        <v>171</v>
      </c>
      <c r="AC100" s="116"/>
      <c r="AD100" s="116"/>
    </row>
    <row r="101" spans="1:103" s="84" customFormat="1" x14ac:dyDescent="0.2">
      <c r="A101" s="211">
        <v>22960</v>
      </c>
      <c r="B101" s="212" t="s">
        <v>637</v>
      </c>
      <c r="C101" s="212" t="s">
        <v>638</v>
      </c>
      <c r="D101" s="212" t="s">
        <v>63</v>
      </c>
      <c r="E101" s="212">
        <v>76114</v>
      </c>
      <c r="F101" s="212" t="s">
        <v>71</v>
      </c>
      <c r="G101" s="212">
        <v>3</v>
      </c>
      <c r="H101" s="212" t="s">
        <v>76</v>
      </c>
      <c r="I101" s="212"/>
      <c r="J101" s="212"/>
      <c r="K101" s="212"/>
      <c r="L101" s="212" t="s">
        <v>81</v>
      </c>
      <c r="M101" s="212">
        <v>78</v>
      </c>
      <c r="N101" s="212">
        <v>12</v>
      </c>
      <c r="O101" s="212">
        <v>90</v>
      </c>
      <c r="P101" s="212" t="s">
        <v>82</v>
      </c>
      <c r="Q101" s="232">
        <v>204796</v>
      </c>
      <c r="R101" s="214"/>
      <c r="S101" s="116" t="s">
        <v>639</v>
      </c>
      <c r="T101" s="116"/>
      <c r="U101" s="116">
        <v>48439100800</v>
      </c>
      <c r="V101" s="116" t="s">
        <v>645</v>
      </c>
      <c r="W101" s="116"/>
      <c r="X101" s="116"/>
      <c r="Y101" s="116"/>
      <c r="Z101" s="116"/>
      <c r="AA101" s="116"/>
      <c r="AB101" s="116"/>
      <c r="AC101" s="116"/>
      <c r="AD101" s="116"/>
    </row>
    <row r="102" spans="1:103" s="84" customFormat="1" x14ac:dyDescent="0.2">
      <c r="A102" s="211">
        <v>22961</v>
      </c>
      <c r="B102" s="212" t="s">
        <v>640</v>
      </c>
      <c r="C102" s="212" t="s">
        <v>641</v>
      </c>
      <c r="D102" s="212" t="s">
        <v>405</v>
      </c>
      <c r="E102" s="212">
        <v>76010</v>
      </c>
      <c r="F102" s="212" t="s">
        <v>71</v>
      </c>
      <c r="G102" s="212">
        <v>3</v>
      </c>
      <c r="H102" s="212" t="s">
        <v>76</v>
      </c>
      <c r="I102" s="212"/>
      <c r="J102" s="212"/>
      <c r="K102" s="212"/>
      <c r="L102" s="212" t="s">
        <v>81</v>
      </c>
      <c r="M102" s="212">
        <v>76</v>
      </c>
      <c r="N102" s="212">
        <v>14</v>
      </c>
      <c r="O102" s="212">
        <v>90</v>
      </c>
      <c r="P102" s="212" t="s">
        <v>82</v>
      </c>
      <c r="Q102" s="232">
        <v>65000</v>
      </c>
      <c r="R102" s="214"/>
      <c r="S102" s="116" t="s">
        <v>179</v>
      </c>
      <c r="T102" s="116"/>
      <c r="U102" s="116">
        <v>48439122801</v>
      </c>
      <c r="V102" s="116" t="s">
        <v>646</v>
      </c>
      <c r="W102" s="116"/>
      <c r="X102" s="116"/>
      <c r="Y102" s="116"/>
      <c r="Z102" s="116"/>
      <c r="AA102" s="116"/>
      <c r="AB102" s="116"/>
      <c r="AC102" s="116"/>
      <c r="AD102" s="116"/>
    </row>
    <row r="103" spans="1:103" s="84" customFormat="1" x14ac:dyDescent="0.2">
      <c r="A103" s="211">
        <v>22962</v>
      </c>
      <c r="B103" s="212" t="s">
        <v>642</v>
      </c>
      <c r="C103" s="212" t="s">
        <v>643</v>
      </c>
      <c r="D103" s="212" t="s">
        <v>644</v>
      </c>
      <c r="E103" s="212">
        <v>76060</v>
      </c>
      <c r="F103" s="212" t="s">
        <v>71</v>
      </c>
      <c r="G103" s="212">
        <v>3</v>
      </c>
      <c r="H103" s="212" t="s">
        <v>76</v>
      </c>
      <c r="I103" s="212"/>
      <c r="J103" s="212"/>
      <c r="K103" s="212"/>
      <c r="L103" s="212" t="s">
        <v>81</v>
      </c>
      <c r="M103" s="212">
        <v>86</v>
      </c>
      <c r="N103" s="212">
        <v>21</v>
      </c>
      <c r="O103" s="212">
        <v>107</v>
      </c>
      <c r="P103" s="212" t="s">
        <v>82</v>
      </c>
      <c r="Q103" s="232">
        <v>156500</v>
      </c>
      <c r="R103" s="214"/>
      <c r="S103" s="116" t="s">
        <v>297</v>
      </c>
      <c r="T103" s="116"/>
      <c r="U103" s="116">
        <v>48439111404</v>
      </c>
      <c r="V103" s="116" t="s">
        <v>647</v>
      </c>
      <c r="W103" s="116"/>
      <c r="X103" s="116"/>
      <c r="Y103" s="116"/>
      <c r="Z103" s="116"/>
      <c r="AA103" s="116"/>
      <c r="AB103" s="116"/>
      <c r="AC103" s="116"/>
      <c r="AD103" s="116"/>
    </row>
    <row r="104" spans="1:103" s="196" customFormat="1" x14ac:dyDescent="0.2">
      <c r="A104" s="199">
        <v>22021</v>
      </c>
      <c r="B104" s="200" t="s">
        <v>262</v>
      </c>
      <c r="C104" s="200" t="s">
        <v>387</v>
      </c>
      <c r="D104" s="200" t="s">
        <v>118</v>
      </c>
      <c r="E104" s="200">
        <v>75215</v>
      </c>
      <c r="F104" s="200" t="s">
        <v>118</v>
      </c>
      <c r="G104" s="200">
        <v>3</v>
      </c>
      <c r="H104" s="200" t="s">
        <v>76</v>
      </c>
      <c r="I104" s="200"/>
      <c r="J104" s="200"/>
      <c r="K104" s="200" t="s">
        <v>78</v>
      </c>
      <c r="L104" s="196" t="s">
        <v>81</v>
      </c>
      <c r="M104" s="200">
        <v>68</v>
      </c>
      <c r="N104" s="200">
        <v>12</v>
      </c>
      <c r="O104" s="200">
        <v>80</v>
      </c>
      <c r="P104" s="200" t="s">
        <v>263</v>
      </c>
      <c r="Q104" s="249">
        <v>1659792.43591354</v>
      </c>
      <c r="R104" s="201"/>
      <c r="S104" s="196" t="s">
        <v>171</v>
      </c>
      <c r="T104" s="196" t="s">
        <v>264</v>
      </c>
      <c r="U104" s="196">
        <v>48113020300</v>
      </c>
      <c r="V104" s="196">
        <v>133</v>
      </c>
      <c r="W104" s="196">
        <v>17</v>
      </c>
      <c r="X104" s="196">
        <v>4</v>
      </c>
      <c r="Y104" s="196">
        <v>8</v>
      </c>
      <c r="Z104" s="196">
        <v>4</v>
      </c>
      <c r="AA104" s="196">
        <v>7</v>
      </c>
      <c r="AB104" s="202">
        <f>SUM(V104:AA104)</f>
        <v>173</v>
      </c>
      <c r="AC104" s="198"/>
      <c r="AD104" s="198" t="s">
        <v>772</v>
      </c>
    </row>
    <row r="105" spans="1:103" s="84" customFormat="1" ht="14.45" customHeight="1" x14ac:dyDescent="0.25">
      <c r="D105" s="98"/>
      <c r="E105" s="98"/>
      <c r="F105" s="98"/>
      <c r="G105" s="98"/>
      <c r="H105" s="98"/>
      <c r="I105" s="98"/>
      <c r="J105" s="98"/>
      <c r="K105" s="98"/>
      <c r="L105" s="98"/>
      <c r="M105" s="98"/>
      <c r="N105" s="98"/>
      <c r="O105" s="98"/>
      <c r="P105" s="98"/>
      <c r="Q105" s="233"/>
      <c r="R105" s="99"/>
      <c r="S105" s="117"/>
      <c r="T105" s="77"/>
      <c r="U105" s="77"/>
      <c r="V105" s="77"/>
      <c r="W105" s="77"/>
      <c r="X105" s="77"/>
      <c r="Y105" s="77"/>
      <c r="Z105" s="77"/>
      <c r="AA105" s="77"/>
      <c r="AB105" s="77"/>
    </row>
    <row r="106" spans="1:103" s="80" customFormat="1" ht="15" x14ac:dyDescent="0.25">
      <c r="A106" s="57" t="s">
        <v>23</v>
      </c>
      <c r="B106" s="100"/>
      <c r="C106" s="47">
        <v>15203436.672818372</v>
      </c>
      <c r="D106" s="101" t="s">
        <v>227</v>
      </c>
      <c r="E106" s="102">
        <f>COUNT(A81:A100)</f>
        <v>20</v>
      </c>
      <c r="F106" s="73"/>
      <c r="G106" s="73"/>
      <c r="H106" s="87"/>
      <c r="I106" s="73"/>
      <c r="J106" s="88"/>
      <c r="K106" s="73"/>
      <c r="L106" s="73"/>
      <c r="M106" s="265" t="s">
        <v>19</v>
      </c>
      <c r="N106" s="266"/>
      <c r="O106" s="266"/>
      <c r="P106" s="267"/>
      <c r="Q106" s="222">
        <f>SUM(Q81:Q103)</f>
        <v>34179764.708036944</v>
      </c>
      <c r="R106" s="72"/>
      <c r="S106" s="244"/>
      <c r="T106" s="89"/>
      <c r="U106" s="89"/>
      <c r="V106" s="89"/>
      <c r="W106" s="89"/>
      <c r="X106" s="89"/>
      <c r="Y106" s="89"/>
      <c r="Z106" s="89"/>
      <c r="AA106" s="89"/>
      <c r="AB106" s="89"/>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c r="BB106" s="90"/>
      <c r="BC106" s="90"/>
      <c r="BD106" s="90"/>
      <c r="BE106" s="90"/>
      <c r="BF106" s="90"/>
      <c r="BG106" s="90"/>
      <c r="BH106" s="90"/>
      <c r="BI106" s="90"/>
      <c r="BJ106" s="90"/>
      <c r="BK106" s="90"/>
      <c r="BL106" s="90"/>
      <c r="BM106" s="90"/>
      <c r="BN106" s="90"/>
      <c r="BO106" s="90"/>
      <c r="BP106" s="90"/>
      <c r="BQ106" s="90"/>
      <c r="BR106" s="90"/>
      <c r="BS106" s="90"/>
      <c r="BT106" s="90"/>
      <c r="BU106" s="90"/>
      <c r="BV106" s="90"/>
      <c r="BW106" s="90"/>
      <c r="BX106" s="90"/>
      <c r="BY106" s="90"/>
      <c r="BZ106" s="90"/>
      <c r="CA106" s="90"/>
      <c r="CB106" s="90"/>
      <c r="CC106" s="90"/>
      <c r="CD106" s="90"/>
      <c r="CE106" s="90"/>
      <c r="CF106" s="90"/>
      <c r="CG106" s="90"/>
      <c r="CH106" s="90"/>
      <c r="CI106" s="90"/>
      <c r="CJ106" s="90"/>
      <c r="CK106" s="90"/>
      <c r="CL106" s="90"/>
      <c r="CM106" s="90"/>
      <c r="CN106" s="90"/>
      <c r="CO106" s="90"/>
      <c r="CP106" s="90"/>
      <c r="CQ106" s="90"/>
      <c r="CR106" s="90"/>
      <c r="CS106" s="90"/>
      <c r="CT106" s="90"/>
      <c r="CU106" s="90"/>
      <c r="CV106" s="90"/>
      <c r="CW106" s="90"/>
      <c r="CX106" s="90"/>
      <c r="CY106" s="90"/>
    </row>
    <row r="107" spans="1:103" s="80" customFormat="1" ht="15" x14ac:dyDescent="0.25">
      <c r="A107" s="57"/>
      <c r="B107" s="71" t="s">
        <v>53</v>
      </c>
      <c r="C107" s="62">
        <v>6323109.3122251611</v>
      </c>
      <c r="D107" s="188"/>
      <c r="F107" s="73"/>
      <c r="G107" s="73"/>
      <c r="H107" s="87"/>
      <c r="I107" s="73"/>
      <c r="J107" s="88"/>
      <c r="K107" s="73"/>
      <c r="L107" s="73"/>
      <c r="M107" s="73"/>
      <c r="N107" s="73"/>
      <c r="O107" s="73"/>
      <c r="P107" s="103"/>
      <c r="Q107" s="222"/>
      <c r="R107" s="72"/>
      <c r="S107" s="244"/>
      <c r="T107" s="89"/>
      <c r="U107" s="89"/>
      <c r="V107" s="89"/>
      <c r="W107" s="89"/>
      <c r="X107" s="89"/>
      <c r="Y107" s="89"/>
      <c r="Z107" s="89"/>
      <c r="AA107" s="89"/>
      <c r="AB107" s="89"/>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90"/>
      <c r="BP107" s="90"/>
      <c r="BQ107" s="90"/>
      <c r="BR107" s="90"/>
      <c r="BS107" s="90"/>
      <c r="BT107" s="90"/>
      <c r="BU107" s="90"/>
      <c r="BV107" s="90"/>
      <c r="BW107" s="90"/>
      <c r="BX107" s="90"/>
      <c r="BY107" s="90"/>
      <c r="BZ107" s="90"/>
      <c r="CA107" s="90"/>
      <c r="CB107" s="90"/>
      <c r="CC107" s="90"/>
      <c r="CD107" s="90"/>
      <c r="CE107" s="90"/>
      <c r="CF107" s="90"/>
      <c r="CG107" s="90"/>
      <c r="CH107" s="90"/>
      <c r="CI107" s="90"/>
      <c r="CJ107" s="90"/>
      <c r="CK107" s="90"/>
      <c r="CL107" s="90"/>
      <c r="CM107" s="90"/>
      <c r="CN107" s="90"/>
      <c r="CO107" s="90"/>
      <c r="CP107" s="90"/>
      <c r="CQ107" s="90"/>
      <c r="CR107" s="90"/>
      <c r="CS107" s="90"/>
      <c r="CT107" s="90"/>
      <c r="CU107" s="90"/>
      <c r="CV107" s="90"/>
      <c r="CW107" s="90"/>
      <c r="CX107" s="90"/>
      <c r="CY107" s="90"/>
    </row>
    <row r="108" spans="1:103" ht="6" customHeight="1" collapsed="1" x14ac:dyDescent="0.25">
      <c r="A108" s="52"/>
      <c r="B108" s="36"/>
      <c r="C108" s="37"/>
      <c r="D108" s="36"/>
      <c r="E108" s="36"/>
      <c r="F108" s="36"/>
      <c r="G108" s="38"/>
      <c r="H108" s="36"/>
      <c r="I108" s="38"/>
      <c r="J108" s="36"/>
      <c r="K108" s="38"/>
      <c r="L108" s="36"/>
      <c r="M108" s="36"/>
      <c r="N108" s="36"/>
      <c r="O108" s="36"/>
      <c r="P108" s="36"/>
      <c r="Q108" s="227"/>
      <c r="R108" s="39"/>
      <c r="S108" s="8"/>
      <c r="T108" s="7"/>
      <c r="U108" s="7"/>
      <c r="V108" s="7"/>
      <c r="W108" s="7"/>
      <c r="X108" s="7"/>
      <c r="Y108" s="7"/>
      <c r="Z108" s="7"/>
      <c r="AA108" s="7"/>
      <c r="AB108" s="7"/>
    </row>
    <row r="109" spans="1:103" s="84" customFormat="1" ht="15" x14ac:dyDescent="0.25">
      <c r="A109" s="63" t="s">
        <v>29</v>
      </c>
      <c r="B109" s="64"/>
      <c r="C109" s="65"/>
      <c r="D109" s="64"/>
      <c r="E109" s="64"/>
      <c r="F109" s="64"/>
      <c r="G109" s="66"/>
      <c r="H109" s="64"/>
      <c r="I109" s="66"/>
      <c r="J109" s="64"/>
      <c r="K109" s="66"/>
      <c r="L109" s="64"/>
      <c r="M109" s="64"/>
      <c r="N109" s="64"/>
      <c r="O109" s="64"/>
      <c r="P109" s="64"/>
      <c r="Q109" s="29"/>
      <c r="R109" s="67"/>
      <c r="S109" s="29"/>
      <c r="T109" s="29"/>
      <c r="U109" s="29"/>
      <c r="V109" s="29"/>
      <c r="W109" s="29"/>
      <c r="X109" s="29"/>
      <c r="Y109" s="29"/>
      <c r="Z109" s="29"/>
      <c r="AA109" s="29"/>
      <c r="AB109" s="29"/>
      <c r="AD109" s="30"/>
    </row>
    <row r="110" spans="1:103" s="30" customFormat="1" x14ac:dyDescent="0.2">
      <c r="A110" s="173">
        <v>22219</v>
      </c>
      <c r="B110" s="174" t="s">
        <v>307</v>
      </c>
      <c r="C110" s="174" t="s">
        <v>417</v>
      </c>
      <c r="D110" s="174" t="s">
        <v>418</v>
      </c>
      <c r="E110" s="174">
        <v>75462</v>
      </c>
      <c r="F110" s="174" t="s">
        <v>308</v>
      </c>
      <c r="G110" s="174">
        <v>4</v>
      </c>
      <c r="H110" s="174" t="s">
        <v>77</v>
      </c>
      <c r="I110" s="174"/>
      <c r="J110" s="174"/>
      <c r="K110" s="174"/>
      <c r="L110" s="84" t="s">
        <v>81</v>
      </c>
      <c r="M110" s="174">
        <v>76</v>
      </c>
      <c r="N110" s="174">
        <v>0</v>
      </c>
      <c r="O110" s="174">
        <v>76</v>
      </c>
      <c r="P110" s="174" t="s">
        <v>83</v>
      </c>
      <c r="Q110" s="225">
        <v>1358557</v>
      </c>
      <c r="R110" s="175"/>
      <c r="S110" s="116" t="s">
        <v>309</v>
      </c>
      <c r="T110" s="84" t="s">
        <v>310</v>
      </c>
      <c r="U110" s="84">
        <v>48277000402</v>
      </c>
      <c r="V110" s="84">
        <v>137</v>
      </c>
      <c r="W110" s="84">
        <v>17</v>
      </c>
      <c r="X110" s="84">
        <v>4</v>
      </c>
      <c r="Y110" s="84">
        <v>8</v>
      </c>
      <c r="Z110" s="84">
        <v>4</v>
      </c>
      <c r="AA110" s="84">
        <v>0</v>
      </c>
      <c r="AB110" s="193">
        <f>SUM(V110:AA110)</f>
        <v>170</v>
      </c>
      <c r="AD110" s="2" t="s">
        <v>776</v>
      </c>
    </row>
    <row r="111" spans="1:103" s="84" customFormat="1" x14ac:dyDescent="0.2">
      <c r="A111" s="173">
        <v>22222</v>
      </c>
      <c r="B111" s="174" t="s">
        <v>311</v>
      </c>
      <c r="C111" s="174" t="s">
        <v>419</v>
      </c>
      <c r="D111" s="174" t="s">
        <v>418</v>
      </c>
      <c r="E111" s="174">
        <v>75462</v>
      </c>
      <c r="F111" s="174" t="s">
        <v>308</v>
      </c>
      <c r="G111" s="174">
        <v>4</v>
      </c>
      <c r="H111" s="174" t="s">
        <v>77</v>
      </c>
      <c r="I111" s="174"/>
      <c r="J111" s="174"/>
      <c r="K111" s="174"/>
      <c r="L111" s="84" t="s">
        <v>81</v>
      </c>
      <c r="M111" s="174">
        <v>56</v>
      </c>
      <c r="N111" s="174">
        <v>0</v>
      </c>
      <c r="O111" s="174">
        <v>56</v>
      </c>
      <c r="P111" s="174" t="s">
        <v>82</v>
      </c>
      <c r="Q111" s="225">
        <v>1102823</v>
      </c>
      <c r="R111" s="175" t="s">
        <v>78</v>
      </c>
      <c r="S111" s="116" t="s">
        <v>178</v>
      </c>
      <c r="T111" s="84" t="s">
        <v>117</v>
      </c>
      <c r="U111" s="84">
        <v>48277000402</v>
      </c>
      <c r="V111" s="84">
        <v>137</v>
      </c>
      <c r="W111" s="84">
        <v>17</v>
      </c>
      <c r="X111" s="84">
        <v>4</v>
      </c>
      <c r="Y111" s="84">
        <v>8</v>
      </c>
      <c r="Z111" s="84">
        <v>4</v>
      </c>
      <c r="AA111" s="84">
        <v>0</v>
      </c>
      <c r="AB111" s="193">
        <f t="shared" ref="AB111:AB113" si="4">SUM(V111:AA111)</f>
        <v>170</v>
      </c>
    </row>
    <row r="112" spans="1:103" s="84" customFormat="1" x14ac:dyDescent="0.2">
      <c r="A112" s="173">
        <v>22017</v>
      </c>
      <c r="B112" s="174" t="s">
        <v>301</v>
      </c>
      <c r="C112" s="174" t="s">
        <v>413</v>
      </c>
      <c r="D112" s="174" t="s">
        <v>414</v>
      </c>
      <c r="E112" s="174">
        <v>75455</v>
      </c>
      <c r="F112" s="174" t="s">
        <v>144</v>
      </c>
      <c r="G112" s="174">
        <v>4</v>
      </c>
      <c r="H112" s="174" t="s">
        <v>77</v>
      </c>
      <c r="I112" s="174"/>
      <c r="J112" s="174"/>
      <c r="K112" s="174"/>
      <c r="L112" s="84" t="s">
        <v>81</v>
      </c>
      <c r="M112" s="174">
        <v>72</v>
      </c>
      <c r="N112" s="174">
        <v>0</v>
      </c>
      <c r="O112" s="174">
        <v>72</v>
      </c>
      <c r="P112" s="174" t="s">
        <v>82</v>
      </c>
      <c r="Q112" s="225">
        <v>1358557</v>
      </c>
      <c r="R112" s="175"/>
      <c r="S112" s="116" t="s">
        <v>137</v>
      </c>
      <c r="T112" s="84" t="s">
        <v>138</v>
      </c>
      <c r="U112" s="84">
        <v>48449950800</v>
      </c>
      <c r="V112" s="84">
        <v>136</v>
      </c>
      <c r="W112" s="84">
        <v>17</v>
      </c>
      <c r="X112" s="84">
        <v>4</v>
      </c>
      <c r="Y112" s="84">
        <v>8</v>
      </c>
      <c r="Z112" s="84">
        <v>4</v>
      </c>
      <c r="AA112" s="84">
        <v>0</v>
      </c>
      <c r="AB112" s="193">
        <f t="shared" si="4"/>
        <v>169</v>
      </c>
    </row>
    <row r="113" spans="1:103" s="84" customFormat="1" x14ac:dyDescent="0.2">
      <c r="A113" s="173">
        <v>22268</v>
      </c>
      <c r="B113" s="174" t="s">
        <v>146</v>
      </c>
      <c r="C113" s="174" t="s">
        <v>147</v>
      </c>
      <c r="D113" s="174" t="s">
        <v>414</v>
      </c>
      <c r="E113" s="174">
        <v>75455</v>
      </c>
      <c r="F113" s="174" t="s">
        <v>144</v>
      </c>
      <c r="G113" s="174">
        <v>4</v>
      </c>
      <c r="H113" s="174" t="s">
        <v>77</v>
      </c>
      <c r="I113" s="174"/>
      <c r="J113" s="174"/>
      <c r="K113" s="174"/>
      <c r="L113" s="84" t="s">
        <v>81</v>
      </c>
      <c r="M113" s="174">
        <v>48</v>
      </c>
      <c r="N113" s="174">
        <v>0</v>
      </c>
      <c r="O113" s="174">
        <v>48</v>
      </c>
      <c r="P113" s="174" t="s">
        <v>83</v>
      </c>
      <c r="Q113" s="225">
        <v>966427</v>
      </c>
      <c r="R113" s="175" t="s">
        <v>78</v>
      </c>
      <c r="S113" s="116" t="s">
        <v>148</v>
      </c>
      <c r="T113" s="84" t="s">
        <v>145</v>
      </c>
      <c r="U113" s="84">
        <v>48449950800</v>
      </c>
      <c r="V113" s="84">
        <v>136</v>
      </c>
      <c r="W113" s="84">
        <v>17</v>
      </c>
      <c r="X113" s="84">
        <v>4</v>
      </c>
      <c r="Y113" s="84">
        <v>8</v>
      </c>
      <c r="Z113" s="84">
        <v>4</v>
      </c>
      <c r="AA113" s="84">
        <v>0</v>
      </c>
      <c r="AB113" s="193">
        <f t="shared" si="4"/>
        <v>169</v>
      </c>
    </row>
    <row r="114" spans="1:103" s="84" customFormat="1" x14ac:dyDescent="0.2">
      <c r="A114" s="173">
        <v>22963</v>
      </c>
      <c r="B114" s="174" t="s">
        <v>648</v>
      </c>
      <c r="C114" s="177" t="s">
        <v>649</v>
      </c>
      <c r="D114" s="177" t="s">
        <v>650</v>
      </c>
      <c r="E114" s="174">
        <v>75654</v>
      </c>
      <c r="F114" s="174" t="s">
        <v>317</v>
      </c>
      <c r="G114" s="174">
        <v>4</v>
      </c>
      <c r="H114" s="174" t="s">
        <v>77</v>
      </c>
      <c r="I114" s="174"/>
      <c r="J114" s="174"/>
      <c r="K114" s="174"/>
      <c r="L114" s="174" t="s">
        <v>81</v>
      </c>
      <c r="M114" s="178">
        <v>58</v>
      </c>
      <c r="N114" s="179">
        <v>6</v>
      </c>
      <c r="O114" s="179">
        <v>64</v>
      </c>
      <c r="P114" s="180" t="s">
        <v>83</v>
      </c>
      <c r="Q114" s="225">
        <v>63307</v>
      </c>
      <c r="R114" s="175"/>
      <c r="S114" s="116" t="s">
        <v>256</v>
      </c>
      <c r="U114" s="84">
        <v>48401950800</v>
      </c>
      <c r="V114" s="84" t="s">
        <v>658</v>
      </c>
    </row>
    <row r="115" spans="1:103" s="84" customFormat="1" x14ac:dyDescent="0.2">
      <c r="A115" s="173">
        <v>22964</v>
      </c>
      <c r="B115" s="174" t="s">
        <v>651</v>
      </c>
      <c r="C115" s="177" t="s">
        <v>652</v>
      </c>
      <c r="D115" s="177" t="s">
        <v>653</v>
      </c>
      <c r="E115" s="174">
        <v>75482</v>
      </c>
      <c r="F115" s="174" t="s">
        <v>654</v>
      </c>
      <c r="G115" s="174">
        <v>4</v>
      </c>
      <c r="H115" s="174" t="s">
        <v>77</v>
      </c>
      <c r="I115" s="174"/>
      <c r="J115" s="174"/>
      <c r="K115" s="174"/>
      <c r="L115" s="174" t="s">
        <v>81</v>
      </c>
      <c r="M115" s="178">
        <v>72</v>
      </c>
      <c r="N115" s="179">
        <v>0</v>
      </c>
      <c r="O115" s="179">
        <v>72</v>
      </c>
      <c r="P115" s="180" t="s">
        <v>83</v>
      </c>
      <c r="Q115" s="225">
        <v>93000</v>
      </c>
      <c r="R115" s="175"/>
      <c r="S115" s="116" t="s">
        <v>137</v>
      </c>
      <c r="U115" s="84">
        <v>48223950402</v>
      </c>
      <c r="V115" s="84" t="s">
        <v>659</v>
      </c>
    </row>
    <row r="116" spans="1:103" s="84" customFormat="1" x14ac:dyDescent="0.2">
      <c r="A116" s="173">
        <v>22965</v>
      </c>
      <c r="B116" s="174" t="s">
        <v>655</v>
      </c>
      <c r="C116" s="177" t="s">
        <v>656</v>
      </c>
      <c r="D116" s="177" t="s">
        <v>657</v>
      </c>
      <c r="E116" s="174">
        <v>75143</v>
      </c>
      <c r="F116" s="174" t="s">
        <v>650</v>
      </c>
      <c r="G116" s="174">
        <v>4</v>
      </c>
      <c r="H116" s="174" t="s">
        <v>77</v>
      </c>
      <c r="I116" s="174"/>
      <c r="J116" s="174"/>
      <c r="K116" s="174"/>
      <c r="L116" s="174" t="s">
        <v>81</v>
      </c>
      <c r="M116" s="178">
        <v>48</v>
      </c>
      <c r="N116" s="179">
        <v>0</v>
      </c>
      <c r="O116" s="179">
        <v>48</v>
      </c>
      <c r="P116" s="180" t="s">
        <v>83</v>
      </c>
      <c r="Q116" s="225">
        <v>66657</v>
      </c>
      <c r="R116" s="175"/>
      <c r="S116" s="116" t="s">
        <v>143</v>
      </c>
      <c r="U116" s="84">
        <v>48213950800</v>
      </c>
      <c r="V116" s="84" t="s">
        <v>660</v>
      </c>
    </row>
    <row r="117" spans="1:103" s="84" customFormat="1" ht="15" x14ac:dyDescent="0.25">
      <c r="A117" s="106"/>
      <c r="B117" s="98"/>
      <c r="C117" s="146"/>
      <c r="D117" s="146"/>
      <c r="E117" s="98"/>
      <c r="F117" s="98"/>
      <c r="G117" s="98"/>
      <c r="H117" s="98"/>
      <c r="I117" s="98"/>
      <c r="J117" s="98"/>
      <c r="K117" s="98"/>
      <c r="L117" s="98"/>
      <c r="M117" s="147"/>
      <c r="N117" s="148"/>
      <c r="O117" s="148"/>
      <c r="P117" s="149"/>
      <c r="Q117" s="233"/>
      <c r="R117" s="99"/>
      <c r="S117" s="117"/>
      <c r="T117" s="77"/>
      <c r="U117" s="77"/>
      <c r="V117" s="77"/>
      <c r="W117" s="77"/>
      <c r="X117" s="77"/>
      <c r="Y117" s="77"/>
      <c r="Z117" s="77"/>
      <c r="AA117" s="77"/>
      <c r="AB117" s="77"/>
    </row>
    <row r="118" spans="1:103" s="80" customFormat="1" ht="15" x14ac:dyDescent="0.25">
      <c r="A118" s="40" t="s">
        <v>23</v>
      </c>
      <c r="B118" s="85"/>
      <c r="C118" s="60">
        <v>1366643.0596025863</v>
      </c>
      <c r="D118" s="101" t="s">
        <v>227</v>
      </c>
      <c r="E118" s="71">
        <f>COUNT(A110:A113)</f>
        <v>4</v>
      </c>
      <c r="F118" s="73"/>
      <c r="G118" s="73"/>
      <c r="H118" s="87"/>
      <c r="I118" s="73"/>
      <c r="J118" s="88"/>
      <c r="K118" s="73"/>
      <c r="L118" s="73"/>
      <c r="M118" s="265" t="s">
        <v>19</v>
      </c>
      <c r="N118" s="296"/>
      <c r="O118" s="296"/>
      <c r="P118" s="297"/>
      <c r="Q118" s="222">
        <f>SUM(Q110:Q116)</f>
        <v>5009328</v>
      </c>
      <c r="R118" s="72"/>
      <c r="S118" s="244"/>
      <c r="T118" s="89"/>
      <c r="U118" s="89"/>
      <c r="V118" s="89"/>
      <c r="W118" s="89"/>
      <c r="X118" s="89"/>
      <c r="Y118" s="89"/>
      <c r="Z118" s="89"/>
      <c r="AA118" s="89"/>
      <c r="AB118" s="89"/>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c r="BB118" s="90"/>
      <c r="BC118" s="90"/>
      <c r="BD118" s="90"/>
      <c r="BE118" s="90"/>
      <c r="BF118" s="90"/>
      <c r="BG118" s="90"/>
      <c r="BH118" s="90"/>
      <c r="BI118" s="90"/>
      <c r="BJ118" s="90"/>
      <c r="BK118" s="90"/>
      <c r="BL118" s="90"/>
      <c r="BM118" s="90"/>
      <c r="BN118" s="90"/>
      <c r="BO118" s="90"/>
      <c r="BP118" s="90"/>
      <c r="BQ118" s="90"/>
      <c r="BR118" s="90"/>
      <c r="BS118" s="90"/>
      <c r="BT118" s="90"/>
      <c r="BU118" s="90"/>
      <c r="BV118" s="90"/>
      <c r="BW118" s="90"/>
      <c r="BX118" s="90"/>
      <c r="BY118" s="90"/>
      <c r="BZ118" s="90"/>
      <c r="CA118" s="90"/>
      <c r="CB118" s="90"/>
      <c r="CC118" s="90"/>
      <c r="CD118" s="90"/>
      <c r="CE118" s="90"/>
      <c r="CF118" s="90"/>
      <c r="CG118" s="90"/>
      <c r="CH118" s="90"/>
      <c r="CI118" s="90"/>
      <c r="CJ118" s="90"/>
      <c r="CK118" s="90"/>
      <c r="CL118" s="90"/>
      <c r="CM118" s="90"/>
      <c r="CN118" s="90"/>
      <c r="CO118" s="90"/>
      <c r="CP118" s="90"/>
      <c r="CQ118" s="90"/>
      <c r="CR118" s="90"/>
      <c r="CS118" s="90"/>
      <c r="CT118" s="90"/>
      <c r="CU118" s="90"/>
      <c r="CV118" s="90"/>
      <c r="CW118" s="90"/>
      <c r="CX118" s="90"/>
      <c r="CY118" s="90"/>
    </row>
    <row r="119" spans="1:103" ht="6" customHeight="1" collapsed="1" x14ac:dyDescent="0.25">
      <c r="A119" s="52"/>
      <c r="B119" s="36"/>
      <c r="C119" s="37"/>
      <c r="D119" s="36"/>
      <c r="E119" s="36"/>
      <c r="F119" s="36"/>
      <c r="G119" s="38"/>
      <c r="H119" s="36"/>
      <c r="I119" s="38"/>
      <c r="J119" s="36"/>
      <c r="K119" s="38"/>
      <c r="L119" s="36"/>
      <c r="M119" s="36"/>
      <c r="N119" s="36"/>
      <c r="O119" s="36"/>
      <c r="P119" s="36"/>
      <c r="Q119" s="227"/>
      <c r="R119" s="39"/>
      <c r="S119" s="8"/>
      <c r="T119" s="7"/>
      <c r="U119" s="7"/>
      <c r="V119" s="7"/>
      <c r="W119" s="7"/>
      <c r="X119" s="7"/>
      <c r="Y119" s="7"/>
      <c r="Z119" s="7"/>
      <c r="AA119" s="7"/>
      <c r="AB119" s="7"/>
    </row>
    <row r="120" spans="1:103" s="30" customFormat="1" ht="15" x14ac:dyDescent="0.25">
      <c r="A120" s="63" t="s">
        <v>30</v>
      </c>
      <c r="B120" s="64"/>
      <c r="C120" s="65"/>
      <c r="D120" s="64"/>
      <c r="E120" s="64"/>
      <c r="F120" s="64"/>
      <c r="G120" s="66"/>
      <c r="H120" s="64"/>
      <c r="I120" s="66"/>
      <c r="J120" s="64"/>
      <c r="K120" s="66"/>
      <c r="L120" s="64"/>
      <c r="M120" s="64"/>
      <c r="N120" s="64"/>
      <c r="O120" s="64"/>
      <c r="P120" s="64"/>
      <c r="Q120" s="29"/>
      <c r="R120" s="67"/>
      <c r="S120" s="29"/>
      <c r="T120" s="29"/>
      <c r="U120" s="29"/>
      <c r="V120" s="29"/>
      <c r="W120" s="29"/>
      <c r="X120" s="29"/>
      <c r="Y120" s="29"/>
      <c r="Z120" s="29"/>
      <c r="AA120" s="29"/>
      <c r="AB120" s="29"/>
    </row>
    <row r="121" spans="1:103" s="84" customFormat="1" x14ac:dyDescent="0.2">
      <c r="A121" s="173">
        <v>22228</v>
      </c>
      <c r="B121" s="174" t="s">
        <v>300</v>
      </c>
      <c r="C121" s="174" t="s">
        <v>426</v>
      </c>
      <c r="D121" s="174" t="s">
        <v>149</v>
      </c>
      <c r="E121" s="174">
        <v>75703</v>
      </c>
      <c r="F121" s="174" t="s">
        <v>150</v>
      </c>
      <c r="G121" s="174">
        <v>4</v>
      </c>
      <c r="H121" s="174" t="s">
        <v>76</v>
      </c>
      <c r="I121" s="174"/>
      <c r="J121" s="174"/>
      <c r="K121" s="174"/>
      <c r="L121" s="84" t="s">
        <v>81</v>
      </c>
      <c r="M121" s="174">
        <v>74</v>
      </c>
      <c r="N121" s="174">
        <v>0</v>
      </c>
      <c r="O121" s="174">
        <v>74</v>
      </c>
      <c r="P121" s="174" t="s">
        <v>83</v>
      </c>
      <c r="Q121" s="225">
        <v>1575000</v>
      </c>
      <c r="R121" s="175"/>
      <c r="S121" s="116" t="s">
        <v>106</v>
      </c>
      <c r="T121" s="84" t="s">
        <v>107</v>
      </c>
      <c r="U121" s="84">
        <v>48423001905</v>
      </c>
      <c r="V121" s="84">
        <v>134</v>
      </c>
      <c r="W121" s="84">
        <v>17</v>
      </c>
      <c r="X121" s="84">
        <v>4</v>
      </c>
      <c r="Y121" s="84">
        <v>8</v>
      </c>
      <c r="Z121" s="84">
        <v>4</v>
      </c>
      <c r="AA121" s="84">
        <v>0</v>
      </c>
      <c r="AB121" s="84">
        <f>SUM(V121:AA121)</f>
        <v>167</v>
      </c>
      <c r="AD121" s="84" t="s">
        <v>774</v>
      </c>
    </row>
    <row r="122" spans="1:103" s="84" customFormat="1" x14ac:dyDescent="0.2">
      <c r="A122" s="173">
        <v>22014</v>
      </c>
      <c r="B122" s="174" t="s">
        <v>299</v>
      </c>
      <c r="C122" s="174" t="s">
        <v>425</v>
      </c>
      <c r="D122" s="174" t="s">
        <v>149</v>
      </c>
      <c r="E122" s="174">
        <v>75703</v>
      </c>
      <c r="F122" s="174" t="s">
        <v>150</v>
      </c>
      <c r="G122" s="174">
        <v>4</v>
      </c>
      <c r="H122" s="174" t="s">
        <v>76</v>
      </c>
      <c r="I122" s="174"/>
      <c r="J122" s="174"/>
      <c r="K122" s="174"/>
      <c r="L122" s="84" t="s">
        <v>81</v>
      </c>
      <c r="M122" s="174">
        <v>72</v>
      </c>
      <c r="N122" s="174">
        <v>0</v>
      </c>
      <c r="O122" s="174">
        <v>72</v>
      </c>
      <c r="P122" s="174" t="s">
        <v>83</v>
      </c>
      <c r="Q122" s="225">
        <v>1320562</v>
      </c>
      <c r="R122" s="175"/>
      <c r="S122" s="116" t="s">
        <v>137</v>
      </c>
      <c r="T122" s="84" t="s">
        <v>138</v>
      </c>
      <c r="U122" s="84">
        <v>48423002006</v>
      </c>
      <c r="V122" s="84">
        <v>138</v>
      </c>
      <c r="W122" s="84">
        <v>0</v>
      </c>
      <c r="X122" s="84">
        <v>4</v>
      </c>
      <c r="Y122" s="84">
        <v>8</v>
      </c>
      <c r="Z122" s="84">
        <v>4</v>
      </c>
      <c r="AA122" s="84">
        <v>0</v>
      </c>
      <c r="AB122" s="84">
        <f>SUM(V122:AA122)</f>
        <v>154</v>
      </c>
    </row>
    <row r="123" spans="1:103" s="84" customFormat="1" x14ac:dyDescent="0.2">
      <c r="A123" s="173">
        <v>22966</v>
      </c>
      <c r="B123" s="174" t="s">
        <v>661</v>
      </c>
      <c r="C123" s="174" t="s">
        <v>662</v>
      </c>
      <c r="D123" s="174" t="s">
        <v>149</v>
      </c>
      <c r="E123" s="174">
        <v>75707</v>
      </c>
      <c r="F123" s="174" t="s">
        <v>150</v>
      </c>
      <c r="G123" s="174">
        <v>4</v>
      </c>
      <c r="H123" s="174" t="s">
        <v>76</v>
      </c>
      <c r="I123" s="174"/>
      <c r="J123" s="174"/>
      <c r="K123" s="174"/>
      <c r="L123" s="174" t="s">
        <v>81</v>
      </c>
      <c r="M123" s="174">
        <v>86</v>
      </c>
      <c r="N123" s="174">
        <v>6</v>
      </c>
      <c r="O123" s="174">
        <v>92</v>
      </c>
      <c r="P123" s="174" t="s">
        <v>83</v>
      </c>
      <c r="Q123" s="225">
        <v>86428.49</v>
      </c>
      <c r="R123" s="175"/>
      <c r="S123" s="116" t="s">
        <v>663</v>
      </c>
      <c r="U123" s="84">
        <v>48423001803</v>
      </c>
      <c r="V123" s="84" t="s">
        <v>664</v>
      </c>
    </row>
    <row r="124" spans="1:103" s="84" customFormat="1" ht="15" x14ac:dyDescent="0.25">
      <c r="A124" s="106"/>
      <c r="B124" s="98"/>
      <c r="C124" s="98"/>
      <c r="D124" s="98"/>
      <c r="E124" s="98"/>
      <c r="F124" s="98"/>
      <c r="G124" s="98"/>
      <c r="H124" s="98"/>
      <c r="I124" s="98"/>
      <c r="J124" s="98"/>
      <c r="K124" s="98"/>
      <c r="L124" s="98"/>
      <c r="M124" s="98"/>
      <c r="N124" s="98"/>
      <c r="O124" s="98"/>
      <c r="P124" s="98"/>
      <c r="Q124" s="233"/>
      <c r="R124" s="99"/>
      <c r="S124" s="117"/>
      <c r="T124" s="77"/>
      <c r="U124" s="77"/>
      <c r="V124" s="77"/>
      <c r="W124" s="77"/>
      <c r="X124" s="77"/>
      <c r="Y124" s="77"/>
      <c r="Z124" s="77"/>
      <c r="AA124" s="77"/>
      <c r="AB124" s="77"/>
    </row>
    <row r="125" spans="1:103" s="80" customFormat="1" ht="15" x14ac:dyDescent="0.25">
      <c r="A125" s="40" t="s">
        <v>23</v>
      </c>
      <c r="B125" s="85"/>
      <c r="C125" s="60">
        <v>1328409.2905559624</v>
      </c>
      <c r="D125" s="101" t="s">
        <v>227</v>
      </c>
      <c r="E125" s="71">
        <f>COUNT(A121:A122)</f>
        <v>2</v>
      </c>
      <c r="F125" s="73"/>
      <c r="G125" s="73"/>
      <c r="H125" s="87"/>
      <c r="I125" s="73"/>
      <c r="J125" s="88"/>
      <c r="K125" s="73"/>
      <c r="L125" s="73"/>
      <c r="M125" s="265" t="s">
        <v>19</v>
      </c>
      <c r="N125" s="266"/>
      <c r="O125" s="266"/>
      <c r="P125" s="267"/>
      <c r="Q125" s="222">
        <f>SUM(Q121:Q123)</f>
        <v>2981990.49</v>
      </c>
      <c r="R125" s="72"/>
      <c r="S125" s="244"/>
      <c r="T125" s="89"/>
      <c r="U125" s="89"/>
      <c r="V125" s="89"/>
      <c r="W125" s="89"/>
      <c r="X125" s="89"/>
      <c r="Y125" s="89"/>
      <c r="Z125" s="89"/>
      <c r="AA125" s="89"/>
      <c r="AB125" s="89"/>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c r="BB125" s="90"/>
      <c r="BC125" s="90"/>
      <c r="BD125" s="90"/>
      <c r="BE125" s="90"/>
      <c r="BF125" s="90"/>
      <c r="BG125" s="90"/>
      <c r="BH125" s="90"/>
      <c r="BI125" s="90"/>
      <c r="BJ125" s="90"/>
      <c r="BK125" s="90"/>
      <c r="BL125" s="90"/>
      <c r="BM125" s="90"/>
      <c r="BN125" s="90"/>
      <c r="BO125" s="90"/>
      <c r="BP125" s="90"/>
      <c r="BQ125" s="90"/>
      <c r="BR125" s="90"/>
      <c r="BS125" s="90"/>
      <c r="BT125" s="90"/>
      <c r="BU125" s="90"/>
      <c r="BV125" s="90"/>
      <c r="BW125" s="90"/>
      <c r="BX125" s="90"/>
      <c r="BY125" s="90"/>
      <c r="BZ125" s="90"/>
      <c r="CA125" s="90"/>
      <c r="CB125" s="90"/>
      <c r="CC125" s="90"/>
      <c r="CD125" s="90"/>
      <c r="CE125" s="90"/>
      <c r="CF125" s="90"/>
      <c r="CG125" s="90"/>
      <c r="CH125" s="90"/>
      <c r="CI125" s="90"/>
      <c r="CJ125" s="90"/>
      <c r="CK125" s="90"/>
      <c r="CL125" s="90"/>
      <c r="CM125" s="90"/>
      <c r="CN125" s="90"/>
      <c r="CO125" s="90"/>
      <c r="CP125" s="90"/>
      <c r="CQ125" s="90"/>
      <c r="CR125" s="90"/>
      <c r="CS125" s="90"/>
      <c r="CT125" s="90"/>
      <c r="CU125" s="90"/>
      <c r="CV125" s="90"/>
      <c r="CW125" s="90"/>
      <c r="CX125" s="90"/>
      <c r="CY125" s="90"/>
    </row>
    <row r="126" spans="1:103" ht="6" customHeight="1" x14ac:dyDescent="0.25">
      <c r="A126" s="52"/>
      <c r="B126" s="36"/>
      <c r="C126" s="37"/>
      <c r="D126" s="36"/>
      <c r="E126" s="36"/>
      <c r="F126" s="36"/>
      <c r="G126" s="38"/>
      <c r="H126" s="36"/>
      <c r="I126" s="38"/>
      <c r="J126" s="36"/>
      <c r="K126" s="38"/>
      <c r="L126" s="36"/>
      <c r="M126" s="36"/>
      <c r="N126" s="36"/>
      <c r="O126" s="36"/>
      <c r="P126" s="36"/>
      <c r="Q126" s="227"/>
      <c r="R126" s="39"/>
      <c r="S126" s="8"/>
      <c r="T126" s="7"/>
      <c r="U126" s="7"/>
      <c r="V126" s="7"/>
      <c r="W126" s="7"/>
      <c r="X126" s="7"/>
      <c r="Y126" s="7"/>
      <c r="Z126" s="7"/>
      <c r="AA126" s="7"/>
      <c r="AB126" s="7"/>
    </row>
    <row r="127" spans="1:103" s="30" customFormat="1" ht="15" x14ac:dyDescent="0.25">
      <c r="A127" s="63" t="s">
        <v>31</v>
      </c>
      <c r="B127" s="64"/>
      <c r="C127" s="65"/>
      <c r="D127" s="64"/>
      <c r="E127" s="64"/>
      <c r="F127" s="64"/>
      <c r="G127" s="66"/>
      <c r="H127" s="64"/>
      <c r="I127" s="66"/>
      <c r="J127" s="64"/>
      <c r="K127" s="66"/>
      <c r="L127" s="64"/>
      <c r="M127" s="64"/>
      <c r="N127" s="64"/>
      <c r="O127" s="64"/>
      <c r="P127" s="64"/>
      <c r="Q127" s="29"/>
      <c r="R127" s="67"/>
      <c r="S127" s="29"/>
      <c r="T127" s="29"/>
      <c r="U127" s="29"/>
      <c r="V127" s="29"/>
      <c r="W127" s="29"/>
      <c r="X127" s="29"/>
      <c r="Y127" s="29"/>
      <c r="Z127" s="29"/>
      <c r="AA127" s="29"/>
      <c r="AB127" s="29"/>
    </row>
    <row r="128" spans="1:103" s="2" customFormat="1" x14ac:dyDescent="0.2">
      <c r="A128" s="203">
        <v>22967</v>
      </c>
      <c r="B128" s="181" t="s">
        <v>665</v>
      </c>
      <c r="C128" s="182" t="s">
        <v>666</v>
      </c>
      <c r="D128" s="181" t="s">
        <v>155</v>
      </c>
      <c r="E128" s="181">
        <v>75904</v>
      </c>
      <c r="F128" s="181" t="s">
        <v>156</v>
      </c>
      <c r="G128" s="187">
        <v>5</v>
      </c>
      <c r="H128" s="181" t="s">
        <v>77</v>
      </c>
      <c r="I128" s="183"/>
      <c r="J128" s="181"/>
      <c r="K128" s="183"/>
      <c r="L128" s="181" t="s">
        <v>81</v>
      </c>
      <c r="M128" s="187">
        <v>60</v>
      </c>
      <c r="N128" s="187">
        <v>8</v>
      </c>
      <c r="O128" s="187">
        <v>68</v>
      </c>
      <c r="P128" s="181" t="s">
        <v>83</v>
      </c>
      <c r="Q128" s="234">
        <v>153500</v>
      </c>
      <c r="R128" s="184"/>
      <c r="S128" s="2" t="s">
        <v>153</v>
      </c>
      <c r="U128" s="193">
        <v>48005000902</v>
      </c>
      <c r="V128" s="2" t="s">
        <v>667</v>
      </c>
    </row>
    <row r="129" spans="1:103" s="84" customFormat="1" ht="15" x14ac:dyDescent="0.25">
      <c r="A129" s="106"/>
      <c r="B129" s="98"/>
      <c r="C129" s="98"/>
      <c r="D129" s="98"/>
      <c r="E129" s="98"/>
      <c r="F129" s="98"/>
      <c r="G129" s="98"/>
      <c r="H129" s="98"/>
      <c r="I129" s="98"/>
      <c r="J129" s="98"/>
      <c r="K129" s="98"/>
      <c r="L129" s="98"/>
      <c r="M129" s="98"/>
      <c r="N129" s="98"/>
      <c r="O129" s="98"/>
      <c r="P129" s="98"/>
      <c r="Q129" s="233"/>
      <c r="R129" s="99"/>
      <c r="S129" s="117"/>
      <c r="T129" s="77"/>
      <c r="U129" s="77"/>
      <c r="V129" s="77"/>
      <c r="W129" s="77"/>
      <c r="X129" s="77"/>
      <c r="Y129" s="77"/>
      <c r="Z129" s="77"/>
      <c r="AA129" s="77"/>
      <c r="AB129" s="77"/>
    </row>
    <row r="130" spans="1:103" s="80" customFormat="1" ht="15" x14ac:dyDescent="0.25">
      <c r="A130" s="40" t="s">
        <v>23</v>
      </c>
      <c r="B130" s="85"/>
      <c r="C130" s="60">
        <v>1024012.8601620476</v>
      </c>
      <c r="D130" s="101" t="s">
        <v>227</v>
      </c>
      <c r="E130" s="71">
        <v>0</v>
      </c>
      <c r="F130" s="73"/>
      <c r="G130" s="73"/>
      <c r="H130" s="87"/>
      <c r="I130" s="73"/>
      <c r="J130" s="88"/>
      <c r="K130" s="73"/>
      <c r="L130" s="73"/>
      <c r="M130" s="265" t="s">
        <v>19</v>
      </c>
      <c r="N130" s="266"/>
      <c r="O130" s="266"/>
      <c r="P130" s="267"/>
      <c r="Q130" s="222">
        <f>SUM(Q128:Q128)</f>
        <v>153500</v>
      </c>
      <c r="R130" s="72"/>
      <c r="S130" s="244"/>
      <c r="T130" s="89"/>
      <c r="U130" s="89"/>
      <c r="V130" s="89"/>
      <c r="W130" s="89"/>
      <c r="X130" s="89"/>
      <c r="Y130" s="89"/>
      <c r="Z130" s="89"/>
      <c r="AA130" s="89"/>
      <c r="AB130" s="89"/>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c r="BB130" s="90"/>
      <c r="BC130" s="90"/>
      <c r="BD130" s="90"/>
      <c r="BE130" s="90"/>
      <c r="BF130" s="90"/>
      <c r="BG130" s="90"/>
      <c r="BH130" s="90"/>
      <c r="BI130" s="90"/>
      <c r="BJ130" s="90"/>
      <c r="BK130" s="90"/>
      <c r="BL130" s="90"/>
      <c r="BM130" s="90"/>
      <c r="BN130" s="90"/>
      <c r="BO130" s="90"/>
      <c r="BP130" s="90"/>
      <c r="BQ130" s="90"/>
      <c r="BR130" s="90"/>
      <c r="BS130" s="90"/>
      <c r="BT130" s="90"/>
      <c r="BU130" s="90"/>
      <c r="BV130" s="90"/>
      <c r="BW130" s="90"/>
      <c r="BX130" s="90"/>
      <c r="BY130" s="90"/>
      <c r="BZ130" s="90"/>
      <c r="CA130" s="90"/>
      <c r="CB130" s="90"/>
      <c r="CC130" s="90"/>
      <c r="CD130" s="90"/>
      <c r="CE130" s="90"/>
      <c r="CF130" s="90"/>
      <c r="CG130" s="90"/>
      <c r="CH130" s="90"/>
      <c r="CI130" s="90"/>
      <c r="CJ130" s="90"/>
      <c r="CK130" s="90"/>
      <c r="CL130" s="90"/>
      <c r="CM130" s="90"/>
      <c r="CN130" s="90"/>
      <c r="CO130" s="90"/>
      <c r="CP130" s="90"/>
      <c r="CQ130" s="90"/>
      <c r="CR130" s="90"/>
      <c r="CS130" s="90"/>
      <c r="CT130" s="90"/>
      <c r="CU130" s="90"/>
      <c r="CV130" s="90"/>
      <c r="CW130" s="90"/>
      <c r="CX130" s="90"/>
      <c r="CY130" s="90"/>
    </row>
    <row r="131" spans="1:103" ht="8.4499999999999993" customHeight="1" x14ac:dyDescent="0.25">
      <c r="A131" s="52"/>
      <c r="B131" s="36"/>
      <c r="C131" s="37"/>
      <c r="D131" s="36"/>
      <c r="E131" s="36"/>
      <c r="F131" s="36"/>
      <c r="G131" s="38"/>
      <c r="H131" s="36"/>
      <c r="I131" s="38"/>
      <c r="J131" s="36"/>
      <c r="K131" s="38"/>
      <c r="L131" s="36"/>
      <c r="M131" s="36"/>
      <c r="N131" s="36"/>
      <c r="O131" s="36"/>
      <c r="P131" s="36"/>
      <c r="Q131" s="227"/>
      <c r="R131" s="39"/>
      <c r="S131" s="8"/>
      <c r="T131" s="7"/>
      <c r="U131" s="7"/>
      <c r="V131" s="7"/>
      <c r="W131" s="7"/>
      <c r="X131" s="7"/>
      <c r="Y131" s="7"/>
      <c r="Z131" s="7"/>
      <c r="AA131" s="7"/>
      <c r="AB131" s="7"/>
    </row>
    <row r="132" spans="1:103" s="30" customFormat="1" ht="15" x14ac:dyDescent="0.25">
      <c r="A132" s="63" t="s">
        <v>32</v>
      </c>
      <c r="B132" s="64"/>
      <c r="C132" s="65"/>
      <c r="D132" s="64"/>
      <c r="E132" s="64"/>
      <c r="F132" s="64"/>
      <c r="G132" s="66"/>
      <c r="H132" s="64"/>
      <c r="I132" s="66"/>
      <c r="J132" s="64"/>
      <c r="K132" s="66"/>
      <c r="L132" s="64"/>
      <c r="M132" s="64"/>
      <c r="N132" s="64"/>
      <c r="O132" s="64"/>
      <c r="P132" s="64"/>
      <c r="Q132" s="29"/>
      <c r="R132" s="67"/>
      <c r="S132" s="29"/>
      <c r="T132" s="29"/>
      <c r="U132" s="29"/>
      <c r="V132" s="29"/>
      <c r="W132" s="29"/>
      <c r="X132" s="29"/>
      <c r="Y132" s="29"/>
      <c r="Z132" s="29"/>
      <c r="AA132" s="29"/>
      <c r="AB132" s="29"/>
    </row>
    <row r="133" spans="1:103" s="84" customFormat="1" x14ac:dyDescent="0.2">
      <c r="A133" s="173">
        <v>22331</v>
      </c>
      <c r="B133" s="174" t="s">
        <v>323</v>
      </c>
      <c r="C133" s="174" t="s">
        <v>432</v>
      </c>
      <c r="D133" s="174" t="s">
        <v>433</v>
      </c>
      <c r="E133" s="174">
        <v>77630</v>
      </c>
      <c r="F133" s="174" t="s">
        <v>324</v>
      </c>
      <c r="G133" s="174">
        <v>5</v>
      </c>
      <c r="H133" s="174" t="s">
        <v>76</v>
      </c>
      <c r="I133" s="174"/>
      <c r="J133" s="174"/>
      <c r="K133" s="174"/>
      <c r="L133" s="84" t="s">
        <v>81</v>
      </c>
      <c r="M133" s="174">
        <v>60</v>
      </c>
      <c r="N133" s="174">
        <v>0</v>
      </c>
      <c r="O133" s="174">
        <v>60</v>
      </c>
      <c r="P133" s="174" t="s">
        <v>83</v>
      </c>
      <c r="Q133" s="225">
        <v>1048571</v>
      </c>
      <c r="R133" s="175" t="s">
        <v>78</v>
      </c>
      <c r="S133" s="116" t="s">
        <v>151</v>
      </c>
      <c r="T133" s="84" t="s">
        <v>152</v>
      </c>
      <c r="U133" s="84">
        <v>48361020800</v>
      </c>
      <c r="V133" s="84">
        <v>128</v>
      </c>
      <c r="W133" s="84">
        <v>17</v>
      </c>
      <c r="X133" s="84">
        <v>4</v>
      </c>
      <c r="Y133" s="84">
        <v>8</v>
      </c>
      <c r="Z133" s="84">
        <v>4</v>
      </c>
      <c r="AA133" s="84">
        <v>0</v>
      </c>
      <c r="AB133" s="84">
        <f>SUM(V133:AA133)</f>
        <v>161</v>
      </c>
    </row>
    <row r="134" spans="1:103" s="84" customFormat="1" x14ac:dyDescent="0.2">
      <c r="A134" s="173">
        <v>22329</v>
      </c>
      <c r="B134" s="174" t="s">
        <v>322</v>
      </c>
      <c r="C134" s="174" t="s">
        <v>431</v>
      </c>
      <c r="D134" s="174" t="s">
        <v>157</v>
      </c>
      <c r="E134" s="174">
        <v>77705</v>
      </c>
      <c r="F134" s="174" t="s">
        <v>158</v>
      </c>
      <c r="G134" s="174">
        <v>5</v>
      </c>
      <c r="H134" s="174" t="s">
        <v>76</v>
      </c>
      <c r="I134" s="174"/>
      <c r="J134" s="174"/>
      <c r="K134" s="174"/>
      <c r="L134" s="84" t="s">
        <v>81</v>
      </c>
      <c r="M134" s="174">
        <v>84</v>
      </c>
      <c r="N134" s="174">
        <v>0</v>
      </c>
      <c r="O134" s="174">
        <v>84</v>
      </c>
      <c r="P134" s="174" t="s">
        <v>82</v>
      </c>
      <c r="Q134" s="225">
        <v>1375126</v>
      </c>
      <c r="R134" s="175"/>
      <c r="S134" s="116" t="s">
        <v>88</v>
      </c>
      <c r="T134" s="84" t="s">
        <v>89</v>
      </c>
      <c r="U134" s="84">
        <v>48245002200</v>
      </c>
      <c r="V134" s="84">
        <v>83</v>
      </c>
      <c r="W134" s="84">
        <v>17</v>
      </c>
      <c r="X134" s="84">
        <v>4</v>
      </c>
      <c r="Y134" s="84">
        <v>8</v>
      </c>
      <c r="Z134" s="84">
        <v>4</v>
      </c>
      <c r="AA134" s="84">
        <v>7</v>
      </c>
      <c r="AB134" s="84">
        <f>SUM(V134:AA134)</f>
        <v>123</v>
      </c>
    </row>
    <row r="135" spans="1:103" s="84" customFormat="1" ht="15" x14ac:dyDescent="0.25">
      <c r="A135" s="96"/>
      <c r="B135" s="93"/>
      <c r="C135" s="93"/>
      <c r="D135" s="107"/>
      <c r="E135" s="93"/>
      <c r="F135" s="93"/>
      <c r="G135" s="93"/>
      <c r="H135" s="93"/>
      <c r="I135" s="93"/>
      <c r="J135" s="93"/>
      <c r="K135" s="93"/>
      <c r="L135" s="93"/>
      <c r="M135" s="108"/>
      <c r="N135" s="109"/>
      <c r="O135" s="109"/>
      <c r="P135" s="110"/>
      <c r="Q135" s="230"/>
      <c r="R135" s="97"/>
      <c r="S135" s="243"/>
      <c r="T135" s="79"/>
      <c r="U135" s="79"/>
      <c r="V135" s="79"/>
      <c r="W135" s="79"/>
      <c r="X135" s="79"/>
      <c r="Y135" s="79"/>
      <c r="Z135" s="79"/>
      <c r="AA135" s="79"/>
      <c r="AB135" s="79"/>
    </row>
    <row r="136" spans="1:103" s="80" customFormat="1" ht="15" x14ac:dyDescent="0.25">
      <c r="A136" s="40" t="s">
        <v>23</v>
      </c>
      <c r="B136" s="85"/>
      <c r="C136" s="51">
        <v>922063.28298318025</v>
      </c>
      <c r="D136" s="101" t="s">
        <v>227</v>
      </c>
      <c r="E136" s="71">
        <f>COUNT(A133:A134)</f>
        <v>2</v>
      </c>
      <c r="F136" s="73"/>
      <c r="G136" s="73"/>
      <c r="H136" s="87"/>
      <c r="I136" s="73"/>
      <c r="J136" s="88"/>
      <c r="K136" s="73"/>
      <c r="L136" s="73"/>
      <c r="M136" s="265" t="s">
        <v>19</v>
      </c>
      <c r="N136" s="266"/>
      <c r="O136" s="266"/>
      <c r="P136" s="267"/>
      <c r="Q136" s="222">
        <f>SUM(Q133:Q134)</f>
        <v>2423697</v>
      </c>
      <c r="R136" s="72"/>
      <c r="S136" s="244"/>
      <c r="T136" s="89"/>
      <c r="U136" s="89"/>
      <c r="V136" s="89"/>
      <c r="W136" s="89"/>
      <c r="X136" s="89"/>
      <c r="Y136" s="89"/>
      <c r="Z136" s="89"/>
      <c r="AA136" s="89"/>
      <c r="AB136" s="89"/>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c r="BB136" s="90"/>
      <c r="BC136" s="90"/>
      <c r="BD136" s="90"/>
      <c r="BE136" s="90"/>
      <c r="BF136" s="90"/>
      <c r="BG136" s="90"/>
      <c r="BH136" s="90"/>
      <c r="BI136" s="90"/>
      <c r="BJ136" s="90"/>
      <c r="BK136" s="90"/>
      <c r="BL136" s="90"/>
      <c r="BM136" s="90"/>
      <c r="BN136" s="90"/>
      <c r="BO136" s="90"/>
      <c r="BP136" s="90"/>
      <c r="BQ136" s="90"/>
      <c r="BR136" s="90"/>
      <c r="BS136" s="90"/>
      <c r="BT136" s="90"/>
      <c r="BU136" s="90"/>
      <c r="BV136" s="90"/>
      <c r="BW136" s="90"/>
      <c r="BX136" s="90"/>
      <c r="BY136" s="90"/>
      <c r="BZ136" s="90"/>
      <c r="CA136" s="90"/>
      <c r="CB136" s="90"/>
      <c r="CC136" s="90"/>
      <c r="CD136" s="90"/>
      <c r="CE136" s="90"/>
      <c r="CF136" s="90"/>
      <c r="CG136" s="90"/>
      <c r="CH136" s="90"/>
      <c r="CI136" s="90"/>
      <c r="CJ136" s="90"/>
      <c r="CK136" s="90"/>
      <c r="CL136" s="90"/>
      <c r="CM136" s="90"/>
      <c r="CN136" s="90"/>
      <c r="CO136" s="90"/>
      <c r="CP136" s="90"/>
      <c r="CQ136" s="90"/>
      <c r="CR136" s="90"/>
      <c r="CS136" s="90"/>
      <c r="CT136" s="90"/>
      <c r="CU136" s="90"/>
      <c r="CV136" s="90"/>
      <c r="CW136" s="90"/>
      <c r="CX136" s="90"/>
      <c r="CY136" s="90"/>
    </row>
    <row r="137" spans="1:103" ht="6" customHeight="1" x14ac:dyDescent="0.25">
      <c r="A137" s="52"/>
      <c r="B137" s="36"/>
      <c r="C137" s="37"/>
      <c r="D137" s="36"/>
      <c r="E137" s="36"/>
      <c r="F137" s="36"/>
      <c r="G137" s="38"/>
      <c r="H137" s="36"/>
      <c r="I137" s="38"/>
      <c r="J137" s="36"/>
      <c r="K137" s="38"/>
      <c r="L137" s="36"/>
      <c r="M137" s="36"/>
      <c r="N137" s="36"/>
      <c r="O137" s="36"/>
      <c r="P137" s="36"/>
      <c r="Q137" s="227"/>
      <c r="R137" s="39"/>
      <c r="S137" s="8"/>
      <c r="T137" s="7"/>
      <c r="U137" s="7"/>
      <c r="V137" s="7"/>
      <c r="W137" s="7"/>
      <c r="X137" s="7"/>
      <c r="Y137" s="7"/>
      <c r="Z137" s="7"/>
      <c r="AA137" s="7"/>
      <c r="AB137" s="7"/>
    </row>
    <row r="138" spans="1:103" s="30" customFormat="1" ht="15" x14ac:dyDescent="0.25">
      <c r="A138" s="63" t="s">
        <v>33</v>
      </c>
      <c r="B138" s="64"/>
      <c r="C138" s="65"/>
      <c r="D138" s="64"/>
      <c r="E138" s="64"/>
      <c r="F138" s="64"/>
      <c r="G138" s="66"/>
      <c r="H138" s="64"/>
      <c r="I138" s="66"/>
      <c r="J138" s="64"/>
      <c r="K138" s="66"/>
      <c r="L138" s="64"/>
      <c r="M138" s="64"/>
      <c r="N138" s="64"/>
      <c r="O138" s="64"/>
      <c r="P138" s="64"/>
      <c r="Q138" s="29"/>
      <c r="R138" s="67"/>
      <c r="S138" s="29"/>
      <c r="T138" s="29"/>
      <c r="U138" s="29"/>
      <c r="V138" s="29"/>
      <c r="W138" s="29"/>
      <c r="X138" s="29"/>
      <c r="Y138" s="29"/>
      <c r="Z138" s="29"/>
      <c r="AA138" s="29"/>
      <c r="AB138" s="29"/>
    </row>
    <row r="139" spans="1:103" s="84" customFormat="1" x14ac:dyDescent="0.2">
      <c r="A139" s="173">
        <v>22208</v>
      </c>
      <c r="B139" s="174" t="s">
        <v>329</v>
      </c>
      <c r="C139" s="174" t="s">
        <v>457</v>
      </c>
      <c r="D139" s="174" t="s">
        <v>458</v>
      </c>
      <c r="E139" s="174">
        <v>77340</v>
      </c>
      <c r="F139" s="174" t="s">
        <v>330</v>
      </c>
      <c r="G139" s="174">
        <v>6</v>
      </c>
      <c r="H139" s="174" t="s">
        <v>77</v>
      </c>
      <c r="I139" s="174"/>
      <c r="J139" s="174"/>
      <c r="K139" s="174"/>
      <c r="L139" s="84" t="s">
        <v>81</v>
      </c>
      <c r="M139" s="178">
        <v>48</v>
      </c>
      <c r="N139" s="179">
        <v>0</v>
      </c>
      <c r="O139" s="179">
        <v>48</v>
      </c>
      <c r="P139" s="180" t="s">
        <v>83</v>
      </c>
      <c r="Q139" s="225">
        <v>900000</v>
      </c>
      <c r="R139" s="175"/>
      <c r="S139" s="116" t="s">
        <v>198</v>
      </c>
      <c r="T139" s="84" t="s">
        <v>331</v>
      </c>
      <c r="U139" s="84">
        <v>48471790103</v>
      </c>
      <c r="V139" s="84">
        <v>135</v>
      </c>
      <c r="W139" s="84">
        <v>17</v>
      </c>
      <c r="X139" s="84">
        <v>4</v>
      </c>
      <c r="Y139" s="84">
        <v>8</v>
      </c>
      <c r="Z139" s="84">
        <v>4</v>
      </c>
      <c r="AA139" s="84">
        <v>0</v>
      </c>
      <c r="AB139" s="84">
        <f>SUM(V139:AA139)</f>
        <v>168</v>
      </c>
      <c r="AD139" s="84" t="s">
        <v>774</v>
      </c>
    </row>
    <row r="140" spans="1:103" s="84" customFormat="1" x14ac:dyDescent="0.2">
      <c r="A140" s="173">
        <v>22116</v>
      </c>
      <c r="B140" s="174" t="s">
        <v>160</v>
      </c>
      <c r="C140" s="174" t="s">
        <v>456</v>
      </c>
      <c r="D140" s="174" t="s">
        <v>161</v>
      </c>
      <c r="E140" s="174">
        <v>77515</v>
      </c>
      <c r="F140" s="174" t="s">
        <v>162</v>
      </c>
      <c r="G140" s="174">
        <v>6</v>
      </c>
      <c r="H140" s="174" t="s">
        <v>77</v>
      </c>
      <c r="I140" s="174"/>
      <c r="J140" s="174"/>
      <c r="K140" s="174"/>
      <c r="L140" s="84" t="s">
        <v>81</v>
      </c>
      <c r="M140" s="178">
        <v>48</v>
      </c>
      <c r="N140" s="179">
        <v>0</v>
      </c>
      <c r="O140" s="179">
        <v>48</v>
      </c>
      <c r="P140" s="180" t="s">
        <v>82</v>
      </c>
      <c r="Q140" s="225">
        <v>853293</v>
      </c>
      <c r="R140" s="175"/>
      <c r="S140" s="116" t="s">
        <v>178</v>
      </c>
      <c r="T140" s="84" t="s">
        <v>117</v>
      </c>
      <c r="U140" s="84">
        <v>48039662100</v>
      </c>
      <c r="V140" s="84">
        <v>133</v>
      </c>
      <c r="W140" s="84">
        <v>17</v>
      </c>
      <c r="X140" s="84">
        <v>4</v>
      </c>
      <c r="Y140" s="84">
        <v>8</v>
      </c>
      <c r="Z140" s="84">
        <v>4</v>
      </c>
      <c r="AA140" s="84">
        <v>0</v>
      </c>
      <c r="AB140" s="84">
        <f>SUM(V140:AA140)</f>
        <v>166</v>
      </c>
    </row>
    <row r="141" spans="1:103" s="84" customFormat="1" ht="15" x14ac:dyDescent="0.25">
      <c r="A141" s="96"/>
      <c r="B141" s="93"/>
      <c r="C141" s="93"/>
      <c r="D141" s="93"/>
      <c r="E141" s="93"/>
      <c r="F141" s="93"/>
      <c r="G141" s="93"/>
      <c r="H141" s="93"/>
      <c r="I141" s="93"/>
      <c r="J141" s="93"/>
      <c r="K141" s="93"/>
      <c r="L141" s="93"/>
      <c r="M141" s="108"/>
      <c r="N141" s="109"/>
      <c r="O141" s="109"/>
      <c r="P141" s="110"/>
      <c r="Q141" s="230"/>
      <c r="R141" s="97"/>
      <c r="S141" s="243"/>
      <c r="T141" s="79"/>
      <c r="U141" s="79"/>
      <c r="V141" s="79"/>
      <c r="W141" s="79"/>
      <c r="X141" s="79"/>
      <c r="Y141" s="79"/>
      <c r="Z141" s="79"/>
      <c r="AA141" s="79"/>
      <c r="AB141" s="79"/>
    </row>
    <row r="142" spans="1:103" s="80" customFormat="1" ht="15" x14ac:dyDescent="0.25">
      <c r="A142" s="40" t="s">
        <v>23</v>
      </c>
      <c r="B142" s="85"/>
      <c r="C142" s="51">
        <v>600000</v>
      </c>
      <c r="D142" s="101" t="s">
        <v>227</v>
      </c>
      <c r="E142" s="71">
        <f>COUNT(A139:A140)</f>
        <v>2</v>
      </c>
      <c r="F142" s="73"/>
      <c r="G142" s="73"/>
      <c r="H142" s="87"/>
      <c r="I142" s="73"/>
      <c r="J142" s="88"/>
      <c r="K142" s="73"/>
      <c r="L142" s="73"/>
      <c r="M142" s="265" t="s">
        <v>19</v>
      </c>
      <c r="N142" s="266"/>
      <c r="O142" s="266"/>
      <c r="P142" s="267"/>
      <c r="Q142" s="222">
        <f>SUM(Q139:Q140)</f>
        <v>1753293</v>
      </c>
      <c r="R142" s="72"/>
      <c r="S142" s="244"/>
      <c r="T142" s="89"/>
      <c r="U142" s="89"/>
      <c r="V142" s="89"/>
      <c r="W142" s="89"/>
      <c r="X142" s="89"/>
      <c r="Y142" s="89"/>
      <c r="Z142" s="89"/>
      <c r="AA142" s="89"/>
      <c r="AB142" s="89"/>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c r="BB142" s="90"/>
      <c r="BC142" s="90"/>
      <c r="BD142" s="90"/>
      <c r="BE142" s="90"/>
      <c r="BF142" s="90"/>
      <c r="BG142" s="90"/>
      <c r="BH142" s="90"/>
      <c r="BI142" s="90"/>
      <c r="BJ142" s="90"/>
      <c r="BK142" s="90"/>
      <c r="BL142" s="90"/>
      <c r="BM142" s="90"/>
      <c r="BN142" s="90"/>
      <c r="BO142" s="90"/>
      <c r="BP142" s="90"/>
      <c r="BQ142" s="90"/>
      <c r="BR142" s="90"/>
      <c r="BS142" s="90"/>
      <c r="BT142" s="90"/>
      <c r="BU142" s="90"/>
      <c r="BV142" s="90"/>
      <c r="BW142" s="90"/>
      <c r="BX142" s="90"/>
      <c r="BY142" s="90"/>
      <c r="BZ142" s="90"/>
      <c r="CA142" s="90"/>
      <c r="CB142" s="90"/>
      <c r="CC142" s="90"/>
      <c r="CD142" s="90"/>
      <c r="CE142" s="90"/>
      <c r="CF142" s="90"/>
      <c r="CG142" s="90"/>
      <c r="CH142" s="90"/>
      <c r="CI142" s="90"/>
      <c r="CJ142" s="90"/>
      <c r="CK142" s="90"/>
      <c r="CL142" s="90"/>
      <c r="CM142" s="90"/>
      <c r="CN142" s="90"/>
      <c r="CO142" s="90"/>
      <c r="CP142" s="90"/>
      <c r="CQ142" s="90"/>
      <c r="CR142" s="90"/>
      <c r="CS142" s="90"/>
      <c r="CT142" s="90"/>
      <c r="CU142" s="90"/>
      <c r="CV142" s="90"/>
      <c r="CW142" s="90"/>
      <c r="CX142" s="90"/>
      <c r="CY142" s="90"/>
    </row>
    <row r="143" spans="1:103" ht="6" customHeight="1" x14ac:dyDescent="0.25">
      <c r="A143" s="52"/>
      <c r="B143" s="36"/>
      <c r="C143" s="37"/>
      <c r="D143" s="36"/>
      <c r="E143" s="36"/>
      <c r="F143" s="36"/>
      <c r="G143" s="38"/>
      <c r="H143" s="36"/>
      <c r="I143" s="38"/>
      <c r="J143" s="36"/>
      <c r="K143" s="38"/>
      <c r="L143" s="36"/>
      <c r="M143" s="36"/>
      <c r="N143" s="36"/>
      <c r="O143" s="36"/>
      <c r="P143" s="36"/>
      <c r="Q143" s="227"/>
      <c r="R143" s="39"/>
      <c r="S143" s="8"/>
      <c r="T143" s="7"/>
      <c r="U143" s="7"/>
      <c r="V143" s="7"/>
      <c r="W143" s="7"/>
      <c r="X143" s="7"/>
      <c r="Y143" s="7"/>
      <c r="Z143" s="7"/>
      <c r="AA143" s="7"/>
      <c r="AB143" s="7"/>
    </row>
    <row r="144" spans="1:103" s="84" customFormat="1" ht="15" x14ac:dyDescent="0.25">
      <c r="A144" s="63" t="s">
        <v>34</v>
      </c>
      <c r="B144" s="64"/>
      <c r="C144" s="65"/>
      <c r="D144" s="64"/>
      <c r="E144" s="64"/>
      <c r="F144" s="64"/>
      <c r="G144" s="66"/>
      <c r="H144" s="64"/>
      <c r="I144" s="66"/>
      <c r="J144" s="64"/>
      <c r="K144" s="66"/>
      <c r="L144" s="64"/>
      <c r="M144" s="64"/>
      <c r="N144" s="64"/>
      <c r="O144" s="64"/>
      <c r="P144" s="64"/>
      <c r="Q144" s="29"/>
      <c r="R144" s="67"/>
      <c r="S144" s="29"/>
      <c r="T144" s="29"/>
      <c r="U144" s="29"/>
      <c r="V144" s="29"/>
      <c r="W144" s="29"/>
      <c r="X144" s="29"/>
      <c r="Y144" s="29"/>
      <c r="Z144" s="29"/>
      <c r="AA144" s="29"/>
      <c r="AB144" s="29"/>
      <c r="AD144" s="30"/>
    </row>
    <row r="145" spans="1:30" s="2" customFormat="1" x14ac:dyDescent="0.2">
      <c r="A145" s="210">
        <v>22254</v>
      </c>
      <c r="B145" s="186" t="s">
        <v>364</v>
      </c>
      <c r="C145" s="186" t="s">
        <v>449</v>
      </c>
      <c r="D145" s="186" t="s">
        <v>172</v>
      </c>
      <c r="E145" s="186">
        <v>77301</v>
      </c>
      <c r="F145" s="186" t="s">
        <v>173</v>
      </c>
      <c r="G145" s="186">
        <v>6</v>
      </c>
      <c r="H145" s="186" t="s">
        <v>76</v>
      </c>
      <c r="I145" s="186"/>
      <c r="J145" s="186"/>
      <c r="K145" s="186"/>
      <c r="L145" s="116" t="s">
        <v>81</v>
      </c>
      <c r="M145" s="186">
        <v>48</v>
      </c>
      <c r="N145" s="186">
        <v>0</v>
      </c>
      <c r="O145" s="186">
        <v>48</v>
      </c>
      <c r="P145" s="186" t="s">
        <v>83</v>
      </c>
      <c r="Q145" s="225">
        <v>1062082</v>
      </c>
      <c r="R145" s="209"/>
      <c r="S145" s="116" t="s">
        <v>284</v>
      </c>
      <c r="T145" s="116" t="s">
        <v>85</v>
      </c>
      <c r="U145" s="116">
        <v>48339693101</v>
      </c>
      <c r="V145" s="116">
        <v>135</v>
      </c>
      <c r="W145" s="116">
        <v>17</v>
      </c>
      <c r="X145" s="116">
        <v>4</v>
      </c>
      <c r="Y145" s="116">
        <v>8</v>
      </c>
      <c r="Z145" s="116">
        <v>4</v>
      </c>
      <c r="AA145" s="116">
        <v>7</v>
      </c>
      <c r="AB145" s="193">
        <f t="shared" ref="AB145:AB160" si="5">SUM(V145:AA145)</f>
        <v>175</v>
      </c>
      <c r="AC145" s="116"/>
      <c r="AD145" s="116" t="s">
        <v>777</v>
      </c>
    </row>
    <row r="146" spans="1:30" s="84" customFormat="1" x14ac:dyDescent="0.2">
      <c r="A146" s="210">
        <v>22089</v>
      </c>
      <c r="B146" s="186" t="s">
        <v>344</v>
      </c>
      <c r="C146" s="186" t="s">
        <v>439</v>
      </c>
      <c r="D146" s="186" t="s">
        <v>61</v>
      </c>
      <c r="E146" s="186">
        <v>77058</v>
      </c>
      <c r="F146" s="186" t="s">
        <v>68</v>
      </c>
      <c r="G146" s="186">
        <v>6</v>
      </c>
      <c r="H146" s="186" t="s">
        <v>76</v>
      </c>
      <c r="I146" s="186"/>
      <c r="J146" s="186"/>
      <c r="K146" s="186"/>
      <c r="L146" s="116" t="s">
        <v>81</v>
      </c>
      <c r="M146" s="186">
        <v>86</v>
      </c>
      <c r="N146" s="186">
        <v>4</v>
      </c>
      <c r="O146" s="186">
        <v>90</v>
      </c>
      <c r="P146" s="186" t="s">
        <v>83</v>
      </c>
      <c r="Q146" s="225">
        <v>1751374</v>
      </c>
      <c r="R146" s="209"/>
      <c r="S146" s="116" t="s">
        <v>135</v>
      </c>
      <c r="T146" s="116" t="s">
        <v>136</v>
      </c>
      <c r="U146" s="116">
        <v>48201341302</v>
      </c>
      <c r="V146" s="116">
        <v>139</v>
      </c>
      <c r="W146" s="116">
        <v>17</v>
      </c>
      <c r="X146" s="116">
        <v>4</v>
      </c>
      <c r="Y146" s="116">
        <v>8</v>
      </c>
      <c r="Z146" s="116">
        <v>4</v>
      </c>
      <c r="AA146" s="116">
        <v>0</v>
      </c>
      <c r="AB146" s="193">
        <f t="shared" si="5"/>
        <v>172</v>
      </c>
      <c r="AC146" s="116"/>
      <c r="AD146" s="116" t="s">
        <v>777</v>
      </c>
    </row>
    <row r="147" spans="1:30" s="84" customFormat="1" x14ac:dyDescent="0.2">
      <c r="A147" s="186">
        <v>22139</v>
      </c>
      <c r="B147" s="186" t="s">
        <v>351</v>
      </c>
      <c r="C147" s="186" t="s">
        <v>444</v>
      </c>
      <c r="D147" s="186" t="s">
        <v>61</v>
      </c>
      <c r="E147" s="186">
        <v>77080</v>
      </c>
      <c r="F147" s="186" t="s">
        <v>68</v>
      </c>
      <c r="G147" s="186">
        <v>6</v>
      </c>
      <c r="H147" s="186" t="s">
        <v>76</v>
      </c>
      <c r="I147" s="186"/>
      <c r="J147" s="186"/>
      <c r="K147" s="186"/>
      <c r="L147" s="116" t="s">
        <v>81</v>
      </c>
      <c r="M147" s="186">
        <v>112</v>
      </c>
      <c r="N147" s="186">
        <v>13</v>
      </c>
      <c r="O147" s="186">
        <v>125</v>
      </c>
      <c r="P147" s="186" t="s">
        <v>82</v>
      </c>
      <c r="Q147" s="225">
        <v>2000000</v>
      </c>
      <c r="R147" s="209"/>
      <c r="S147" s="116" t="s">
        <v>352</v>
      </c>
      <c r="T147" s="116" t="s">
        <v>353</v>
      </c>
      <c r="U147" s="116">
        <v>48201522000</v>
      </c>
      <c r="V147" s="116">
        <v>139</v>
      </c>
      <c r="W147" s="116">
        <v>17</v>
      </c>
      <c r="X147" s="116">
        <v>4</v>
      </c>
      <c r="Y147" s="116">
        <v>8</v>
      </c>
      <c r="Z147" s="116">
        <v>4</v>
      </c>
      <c r="AA147" s="116">
        <v>0</v>
      </c>
      <c r="AB147" s="193">
        <f t="shared" si="5"/>
        <v>172</v>
      </c>
      <c r="AC147" s="116"/>
      <c r="AD147" s="116"/>
    </row>
    <row r="148" spans="1:30" s="84" customFormat="1" x14ac:dyDescent="0.2">
      <c r="A148" s="210">
        <v>22193</v>
      </c>
      <c r="B148" s="186" t="s">
        <v>356</v>
      </c>
      <c r="C148" s="186" t="s">
        <v>446</v>
      </c>
      <c r="D148" s="186" t="s">
        <v>61</v>
      </c>
      <c r="E148" s="186">
        <v>77018</v>
      </c>
      <c r="F148" s="186" t="s">
        <v>68</v>
      </c>
      <c r="G148" s="186">
        <v>6</v>
      </c>
      <c r="H148" s="186" t="s">
        <v>76</v>
      </c>
      <c r="I148" s="186"/>
      <c r="J148" s="186"/>
      <c r="K148" s="186"/>
      <c r="L148" s="116" t="s">
        <v>81</v>
      </c>
      <c r="M148" s="186">
        <v>81</v>
      </c>
      <c r="N148" s="186">
        <v>0</v>
      </c>
      <c r="O148" s="186">
        <v>81</v>
      </c>
      <c r="P148" s="186" t="s">
        <v>82</v>
      </c>
      <c r="Q148" s="225">
        <v>2000000</v>
      </c>
      <c r="R148" s="209"/>
      <c r="S148" s="116" t="s">
        <v>174</v>
      </c>
      <c r="T148" s="116" t="s">
        <v>357</v>
      </c>
      <c r="U148" s="116">
        <v>48201530900</v>
      </c>
      <c r="V148" s="116">
        <v>139</v>
      </c>
      <c r="W148" s="116">
        <v>17</v>
      </c>
      <c r="X148" s="116">
        <v>4</v>
      </c>
      <c r="Y148" s="116">
        <v>8</v>
      </c>
      <c r="Z148" s="116">
        <v>4</v>
      </c>
      <c r="AA148" s="116">
        <v>0</v>
      </c>
      <c r="AB148" s="193">
        <f t="shared" si="5"/>
        <v>172</v>
      </c>
      <c r="AC148" s="116"/>
      <c r="AD148" s="116" t="s">
        <v>774</v>
      </c>
    </row>
    <row r="149" spans="1:30" s="84" customFormat="1" x14ac:dyDescent="0.2">
      <c r="A149" s="186">
        <v>22295</v>
      </c>
      <c r="B149" s="186" t="s">
        <v>367</v>
      </c>
      <c r="C149" s="186" t="s">
        <v>451</v>
      </c>
      <c r="D149" s="186" t="s">
        <v>61</v>
      </c>
      <c r="E149" s="186">
        <v>77002</v>
      </c>
      <c r="F149" s="186" t="s">
        <v>68</v>
      </c>
      <c r="G149" s="186">
        <v>6</v>
      </c>
      <c r="H149" s="186" t="s">
        <v>76</v>
      </c>
      <c r="I149" s="186"/>
      <c r="J149" s="186"/>
      <c r="K149" s="186"/>
      <c r="L149" s="116" t="s">
        <v>81</v>
      </c>
      <c r="M149" s="186">
        <v>84</v>
      </c>
      <c r="N149" s="186">
        <v>0</v>
      </c>
      <c r="O149" s="186">
        <v>84</v>
      </c>
      <c r="P149" s="186" t="s">
        <v>82</v>
      </c>
      <c r="Q149" s="225">
        <v>1114918</v>
      </c>
      <c r="R149" s="209"/>
      <c r="S149" s="116" t="s">
        <v>188</v>
      </c>
      <c r="T149" s="116" t="s">
        <v>187</v>
      </c>
      <c r="U149" s="116">
        <v>48201210100</v>
      </c>
      <c r="V149" s="116">
        <v>139</v>
      </c>
      <c r="W149" s="116">
        <v>17</v>
      </c>
      <c r="X149" s="116">
        <v>4</v>
      </c>
      <c r="Y149" s="116">
        <v>8</v>
      </c>
      <c r="Z149" s="116">
        <v>4</v>
      </c>
      <c r="AA149" s="116">
        <v>0</v>
      </c>
      <c r="AB149" s="193">
        <f t="shared" si="5"/>
        <v>172</v>
      </c>
      <c r="AC149" s="116"/>
      <c r="AD149" s="116" t="s">
        <v>774</v>
      </c>
    </row>
    <row r="150" spans="1:30" s="84" customFormat="1" x14ac:dyDescent="0.2">
      <c r="A150" s="186">
        <v>22023</v>
      </c>
      <c r="B150" s="186" t="s">
        <v>335</v>
      </c>
      <c r="C150" s="186" t="s">
        <v>436</v>
      </c>
      <c r="D150" s="186" t="s">
        <v>61</v>
      </c>
      <c r="E150" s="186">
        <v>77099</v>
      </c>
      <c r="F150" s="186" t="s">
        <v>68</v>
      </c>
      <c r="G150" s="186">
        <v>6</v>
      </c>
      <c r="H150" s="186" t="s">
        <v>76</v>
      </c>
      <c r="I150" s="186"/>
      <c r="J150" s="186"/>
      <c r="K150" s="186"/>
      <c r="L150" s="116" t="s">
        <v>81</v>
      </c>
      <c r="M150" s="186">
        <v>114</v>
      </c>
      <c r="N150" s="186">
        <v>24</v>
      </c>
      <c r="O150" s="186">
        <v>138</v>
      </c>
      <c r="P150" s="186" t="s">
        <v>82</v>
      </c>
      <c r="Q150" s="225">
        <v>2000000</v>
      </c>
      <c r="R150" s="209"/>
      <c r="S150" s="116" t="s">
        <v>336</v>
      </c>
      <c r="T150" s="116" t="s">
        <v>337</v>
      </c>
      <c r="U150" s="116">
        <v>48201453601</v>
      </c>
      <c r="V150" s="116">
        <v>132</v>
      </c>
      <c r="W150" s="116">
        <v>17</v>
      </c>
      <c r="X150" s="116">
        <v>4</v>
      </c>
      <c r="Y150" s="116">
        <v>8</v>
      </c>
      <c r="Z150" s="116">
        <v>4</v>
      </c>
      <c r="AA150" s="116">
        <v>7</v>
      </c>
      <c r="AB150" s="193">
        <f t="shared" si="5"/>
        <v>172</v>
      </c>
      <c r="AC150" s="116"/>
      <c r="AD150" s="116" t="s">
        <v>774</v>
      </c>
    </row>
    <row r="151" spans="1:30" s="84" customFormat="1" x14ac:dyDescent="0.2">
      <c r="A151" s="186">
        <v>22090</v>
      </c>
      <c r="B151" s="186" t="s">
        <v>345</v>
      </c>
      <c r="C151" s="186" t="s">
        <v>440</v>
      </c>
      <c r="D151" s="186" t="s">
        <v>61</v>
      </c>
      <c r="E151" s="186">
        <v>77034</v>
      </c>
      <c r="F151" s="186" t="s">
        <v>68</v>
      </c>
      <c r="G151" s="186">
        <v>6</v>
      </c>
      <c r="H151" s="186" t="s">
        <v>76</v>
      </c>
      <c r="I151" s="186"/>
      <c r="J151" s="186"/>
      <c r="K151" s="186" t="s">
        <v>78</v>
      </c>
      <c r="L151" s="116" t="s">
        <v>81</v>
      </c>
      <c r="M151" s="186">
        <v>96</v>
      </c>
      <c r="N151" s="186">
        <v>0</v>
      </c>
      <c r="O151" s="186">
        <v>96</v>
      </c>
      <c r="P151" s="186" t="s">
        <v>82</v>
      </c>
      <c r="Q151" s="225">
        <v>2000000</v>
      </c>
      <c r="R151" s="209"/>
      <c r="S151" s="116" t="s">
        <v>169</v>
      </c>
      <c r="T151" s="116" t="s">
        <v>136</v>
      </c>
      <c r="U151" s="116">
        <v>48201321000</v>
      </c>
      <c r="V151" s="116">
        <v>138</v>
      </c>
      <c r="W151" s="116">
        <v>17</v>
      </c>
      <c r="X151" s="116">
        <v>4</v>
      </c>
      <c r="Y151" s="116">
        <v>8</v>
      </c>
      <c r="Z151" s="116">
        <v>4</v>
      </c>
      <c r="AA151" s="116">
        <v>0</v>
      </c>
      <c r="AB151" s="193">
        <f t="shared" si="5"/>
        <v>171</v>
      </c>
      <c r="AC151" s="116"/>
      <c r="AD151" s="116" t="s">
        <v>777</v>
      </c>
    </row>
    <row r="152" spans="1:30" s="84" customFormat="1" x14ac:dyDescent="0.2">
      <c r="A152" s="186">
        <v>22114</v>
      </c>
      <c r="B152" s="186" t="s">
        <v>348</v>
      </c>
      <c r="C152" s="186" t="s">
        <v>443</v>
      </c>
      <c r="D152" s="186" t="s">
        <v>61</v>
      </c>
      <c r="E152" s="186">
        <v>77009</v>
      </c>
      <c r="F152" s="186" t="s">
        <v>68</v>
      </c>
      <c r="G152" s="186">
        <v>6</v>
      </c>
      <c r="H152" s="186" t="s">
        <v>76</v>
      </c>
      <c r="I152" s="186"/>
      <c r="J152" s="186"/>
      <c r="K152" s="186" t="s">
        <v>78</v>
      </c>
      <c r="L152" s="116" t="s">
        <v>81</v>
      </c>
      <c r="M152" s="186">
        <v>107</v>
      </c>
      <c r="N152" s="186">
        <v>88</v>
      </c>
      <c r="O152" s="186">
        <v>195</v>
      </c>
      <c r="P152" s="186" t="s">
        <v>82</v>
      </c>
      <c r="Q152" s="225">
        <v>2000000</v>
      </c>
      <c r="R152" s="209"/>
      <c r="S152" s="116" t="s">
        <v>349</v>
      </c>
      <c r="T152" s="116" t="s">
        <v>350</v>
      </c>
      <c r="U152" s="116">
        <v>48201511600</v>
      </c>
      <c r="V152" s="116">
        <v>138</v>
      </c>
      <c r="W152" s="116">
        <v>17</v>
      </c>
      <c r="X152" s="116">
        <v>8</v>
      </c>
      <c r="Y152" s="116">
        <v>8</v>
      </c>
      <c r="Z152" s="116">
        <v>0</v>
      </c>
      <c r="AA152" s="116">
        <v>0</v>
      </c>
      <c r="AB152" s="193">
        <f t="shared" si="5"/>
        <v>171</v>
      </c>
      <c r="AC152" s="2"/>
      <c r="AD152" s="2"/>
    </row>
    <row r="153" spans="1:30" s="84" customFormat="1" x14ac:dyDescent="0.2">
      <c r="A153" s="186">
        <v>22012</v>
      </c>
      <c r="B153" s="186" t="s">
        <v>332</v>
      </c>
      <c r="C153" s="186" t="s">
        <v>434</v>
      </c>
      <c r="D153" s="186" t="s">
        <v>61</v>
      </c>
      <c r="E153" s="186">
        <v>77084</v>
      </c>
      <c r="F153" s="186" t="s">
        <v>68</v>
      </c>
      <c r="G153" s="186">
        <v>6</v>
      </c>
      <c r="H153" s="186" t="s">
        <v>76</v>
      </c>
      <c r="I153" s="186"/>
      <c r="J153" s="186"/>
      <c r="K153" s="186"/>
      <c r="L153" s="116" t="s">
        <v>81</v>
      </c>
      <c r="M153" s="186">
        <v>100</v>
      </c>
      <c r="N153" s="186">
        <v>12</v>
      </c>
      <c r="O153" s="186">
        <v>112</v>
      </c>
      <c r="P153" s="186" t="s">
        <v>83</v>
      </c>
      <c r="Q153" s="225">
        <v>2000000</v>
      </c>
      <c r="R153" s="209"/>
      <c r="S153" s="116" t="s">
        <v>333</v>
      </c>
      <c r="T153" s="116" t="s">
        <v>334</v>
      </c>
      <c r="U153" s="116">
        <v>48201541900</v>
      </c>
      <c r="V153" s="116">
        <v>138</v>
      </c>
      <c r="W153" s="116">
        <v>17</v>
      </c>
      <c r="X153" s="116">
        <v>4</v>
      </c>
      <c r="Y153" s="116">
        <v>8</v>
      </c>
      <c r="Z153" s="116">
        <v>4</v>
      </c>
      <c r="AA153" s="116">
        <v>0</v>
      </c>
      <c r="AB153" s="193">
        <f t="shared" si="5"/>
        <v>171</v>
      </c>
      <c r="AC153" s="116"/>
      <c r="AD153" s="116"/>
    </row>
    <row r="154" spans="1:30" s="84" customFormat="1" x14ac:dyDescent="0.2">
      <c r="A154" s="186">
        <v>22091</v>
      </c>
      <c r="B154" s="186" t="s">
        <v>346</v>
      </c>
      <c r="C154" s="186" t="s">
        <v>441</v>
      </c>
      <c r="D154" s="186" t="s">
        <v>442</v>
      </c>
      <c r="E154" s="186">
        <v>77477</v>
      </c>
      <c r="F154" s="186" t="s">
        <v>347</v>
      </c>
      <c r="G154" s="186">
        <v>6</v>
      </c>
      <c r="H154" s="186" t="s">
        <v>76</v>
      </c>
      <c r="I154" s="186"/>
      <c r="J154" s="186"/>
      <c r="K154" s="186" t="s">
        <v>78</v>
      </c>
      <c r="L154" s="116" t="s">
        <v>81</v>
      </c>
      <c r="M154" s="186">
        <v>60</v>
      </c>
      <c r="N154" s="186">
        <v>0</v>
      </c>
      <c r="O154" s="186">
        <v>60</v>
      </c>
      <c r="P154" s="186" t="s">
        <v>83</v>
      </c>
      <c r="Q154" s="225">
        <v>1346456</v>
      </c>
      <c r="R154" s="209"/>
      <c r="S154" s="116" t="s">
        <v>159</v>
      </c>
      <c r="T154" s="116" t="s">
        <v>136</v>
      </c>
      <c r="U154" s="116">
        <v>48157671800</v>
      </c>
      <c r="V154" s="116">
        <v>138</v>
      </c>
      <c r="W154" s="116">
        <v>17</v>
      </c>
      <c r="X154" s="116">
        <v>4</v>
      </c>
      <c r="Y154" s="116">
        <v>8</v>
      </c>
      <c r="Z154" s="116">
        <v>4</v>
      </c>
      <c r="AA154" s="116">
        <v>0</v>
      </c>
      <c r="AB154" s="193">
        <f t="shared" si="5"/>
        <v>171</v>
      </c>
      <c r="AC154" s="116"/>
      <c r="AD154" s="116"/>
    </row>
    <row r="155" spans="1:30" s="84" customFormat="1" x14ac:dyDescent="0.2">
      <c r="A155" s="210">
        <v>22018</v>
      </c>
      <c r="B155" s="186" t="s">
        <v>166</v>
      </c>
      <c r="C155" s="186" t="s">
        <v>435</v>
      </c>
      <c r="D155" s="186" t="s">
        <v>61</v>
      </c>
      <c r="E155" s="186">
        <v>77040</v>
      </c>
      <c r="F155" s="186" t="s">
        <v>68</v>
      </c>
      <c r="G155" s="186">
        <v>6</v>
      </c>
      <c r="H155" s="186" t="s">
        <v>76</v>
      </c>
      <c r="I155" s="186"/>
      <c r="J155" s="186"/>
      <c r="K155" s="186"/>
      <c r="L155" s="116" t="s">
        <v>81</v>
      </c>
      <c r="M155" s="186">
        <v>102</v>
      </c>
      <c r="N155" s="186">
        <v>6</v>
      </c>
      <c r="O155" s="186">
        <v>108</v>
      </c>
      <c r="P155" s="186" t="s">
        <v>82</v>
      </c>
      <c r="Q155" s="225">
        <v>1915121.156832</v>
      </c>
      <c r="R155" s="209"/>
      <c r="S155" s="116" t="s">
        <v>167</v>
      </c>
      <c r="T155" s="116" t="s">
        <v>168</v>
      </c>
      <c r="U155" s="116">
        <v>48201534203</v>
      </c>
      <c r="V155" s="116">
        <v>138</v>
      </c>
      <c r="W155" s="116">
        <v>17</v>
      </c>
      <c r="X155" s="116">
        <v>4</v>
      </c>
      <c r="Y155" s="116">
        <v>8</v>
      </c>
      <c r="Z155" s="116">
        <v>4</v>
      </c>
      <c r="AA155" s="116">
        <v>0</v>
      </c>
      <c r="AB155" s="193">
        <f t="shared" si="5"/>
        <v>171</v>
      </c>
      <c r="AC155" s="116"/>
      <c r="AD155" s="116"/>
    </row>
    <row r="156" spans="1:30" s="84" customFormat="1" x14ac:dyDescent="0.2">
      <c r="A156" s="210">
        <v>22053</v>
      </c>
      <c r="B156" s="186" t="s">
        <v>338</v>
      </c>
      <c r="C156" s="186" t="s">
        <v>437</v>
      </c>
      <c r="D156" s="186" t="s">
        <v>61</v>
      </c>
      <c r="E156" s="186">
        <v>77067</v>
      </c>
      <c r="F156" s="186" t="s">
        <v>68</v>
      </c>
      <c r="G156" s="186">
        <v>6</v>
      </c>
      <c r="H156" s="186" t="s">
        <v>76</v>
      </c>
      <c r="I156" s="186"/>
      <c r="J156" s="186"/>
      <c r="K156" s="186"/>
      <c r="L156" s="116" t="s">
        <v>81</v>
      </c>
      <c r="M156" s="186">
        <v>115</v>
      </c>
      <c r="N156" s="186">
        <v>31</v>
      </c>
      <c r="O156" s="186">
        <v>146</v>
      </c>
      <c r="P156" s="186" t="s">
        <v>82</v>
      </c>
      <c r="Q156" s="225">
        <v>2000000</v>
      </c>
      <c r="R156" s="209"/>
      <c r="S156" s="116" t="s">
        <v>339</v>
      </c>
      <c r="T156" s="116" t="s">
        <v>128</v>
      </c>
      <c r="U156" s="116">
        <v>48201550200</v>
      </c>
      <c r="V156" s="116">
        <v>131</v>
      </c>
      <c r="W156" s="116">
        <v>17</v>
      </c>
      <c r="X156" s="116">
        <v>4</v>
      </c>
      <c r="Y156" s="116">
        <v>8</v>
      </c>
      <c r="Z156" s="116">
        <v>4</v>
      </c>
      <c r="AA156" s="116">
        <v>7</v>
      </c>
      <c r="AB156" s="193">
        <f t="shared" si="5"/>
        <v>171</v>
      </c>
      <c r="AC156" s="116"/>
      <c r="AD156" s="116"/>
    </row>
    <row r="157" spans="1:30" s="84" customFormat="1" x14ac:dyDescent="0.2">
      <c r="A157" s="210">
        <v>22056</v>
      </c>
      <c r="B157" s="186" t="s">
        <v>340</v>
      </c>
      <c r="C157" s="186" t="s">
        <v>438</v>
      </c>
      <c r="D157" s="186" t="s">
        <v>61</v>
      </c>
      <c r="E157" s="186">
        <v>77017</v>
      </c>
      <c r="F157" s="186" t="s">
        <v>68</v>
      </c>
      <c r="G157" s="186">
        <v>6</v>
      </c>
      <c r="H157" s="186" t="s">
        <v>76</v>
      </c>
      <c r="I157" s="186"/>
      <c r="J157" s="186"/>
      <c r="K157" s="186" t="s">
        <v>78</v>
      </c>
      <c r="L157" s="116" t="s">
        <v>81</v>
      </c>
      <c r="M157" s="186">
        <v>160</v>
      </c>
      <c r="N157" s="186">
        <v>0</v>
      </c>
      <c r="O157" s="186">
        <v>160</v>
      </c>
      <c r="P157" s="186" t="s">
        <v>82</v>
      </c>
      <c r="Q157" s="225">
        <v>2000000</v>
      </c>
      <c r="R157" s="209"/>
      <c r="S157" s="116" t="s">
        <v>165</v>
      </c>
      <c r="T157" s="116" t="s">
        <v>341</v>
      </c>
      <c r="U157" s="116">
        <v>48201333202</v>
      </c>
      <c r="V157" s="116">
        <v>131</v>
      </c>
      <c r="W157" s="116">
        <v>17</v>
      </c>
      <c r="X157" s="116">
        <v>4</v>
      </c>
      <c r="Y157" s="116">
        <v>8</v>
      </c>
      <c r="Z157" s="116">
        <v>4</v>
      </c>
      <c r="AA157" s="116">
        <v>7</v>
      </c>
      <c r="AB157" s="193">
        <f t="shared" si="5"/>
        <v>171</v>
      </c>
      <c r="AC157" s="116"/>
      <c r="AD157" s="116"/>
    </row>
    <row r="158" spans="1:30" s="84" customFormat="1" x14ac:dyDescent="0.2">
      <c r="A158" s="210">
        <v>22244</v>
      </c>
      <c r="B158" s="186" t="s">
        <v>361</v>
      </c>
      <c r="C158" s="186" t="s">
        <v>448</v>
      </c>
      <c r="D158" s="186" t="s">
        <v>61</v>
      </c>
      <c r="E158" s="186">
        <v>77036</v>
      </c>
      <c r="F158" s="186" t="s">
        <v>68</v>
      </c>
      <c r="G158" s="186">
        <v>6</v>
      </c>
      <c r="H158" s="186" t="s">
        <v>76</v>
      </c>
      <c r="I158" s="186"/>
      <c r="J158" s="186"/>
      <c r="K158" s="186"/>
      <c r="L158" s="116" t="s">
        <v>81</v>
      </c>
      <c r="M158" s="186">
        <v>108</v>
      </c>
      <c r="N158" s="186">
        <v>0</v>
      </c>
      <c r="O158" s="186">
        <v>108</v>
      </c>
      <c r="P158" s="186" t="s">
        <v>82</v>
      </c>
      <c r="Q158" s="225">
        <v>2000000</v>
      </c>
      <c r="R158" s="209"/>
      <c r="S158" s="116" t="s">
        <v>362</v>
      </c>
      <c r="T158" s="116" t="s">
        <v>363</v>
      </c>
      <c r="U158" s="116">
        <v>48201433600</v>
      </c>
      <c r="V158" s="116">
        <v>131</v>
      </c>
      <c r="W158" s="116">
        <v>17</v>
      </c>
      <c r="X158" s="116">
        <v>4</v>
      </c>
      <c r="Y158" s="116">
        <v>8</v>
      </c>
      <c r="Z158" s="116">
        <v>4</v>
      </c>
      <c r="AA158" s="116">
        <v>7</v>
      </c>
      <c r="AB158" s="193">
        <f t="shared" si="5"/>
        <v>171</v>
      </c>
      <c r="AC158" s="116"/>
      <c r="AD158" s="116"/>
    </row>
    <row r="159" spans="1:30" s="84" customFormat="1" x14ac:dyDescent="0.2">
      <c r="A159" s="186">
        <v>22221</v>
      </c>
      <c r="B159" s="186" t="s">
        <v>358</v>
      </c>
      <c r="C159" s="186" t="s">
        <v>447</v>
      </c>
      <c r="D159" s="186" t="s">
        <v>61</v>
      </c>
      <c r="E159" s="186">
        <v>77339</v>
      </c>
      <c r="F159" s="186" t="s">
        <v>173</v>
      </c>
      <c r="G159" s="186">
        <v>6</v>
      </c>
      <c r="H159" s="186" t="s">
        <v>76</v>
      </c>
      <c r="I159" s="186"/>
      <c r="J159" s="186"/>
      <c r="K159" s="186"/>
      <c r="L159" s="116" t="s">
        <v>81</v>
      </c>
      <c r="M159" s="186">
        <v>112</v>
      </c>
      <c r="N159" s="186">
        <v>6</v>
      </c>
      <c r="O159" s="186">
        <v>118</v>
      </c>
      <c r="P159" s="186" t="s">
        <v>83</v>
      </c>
      <c r="Q159" s="225">
        <v>2000000</v>
      </c>
      <c r="R159" s="209"/>
      <c r="S159" s="116" t="s">
        <v>359</v>
      </c>
      <c r="T159" s="116" t="s">
        <v>360</v>
      </c>
      <c r="U159" s="116">
        <v>48339692300</v>
      </c>
      <c r="V159" s="116">
        <v>137</v>
      </c>
      <c r="W159" s="116">
        <v>17</v>
      </c>
      <c r="X159" s="116">
        <v>4</v>
      </c>
      <c r="Y159" s="116">
        <v>8</v>
      </c>
      <c r="Z159" s="116">
        <v>4</v>
      </c>
      <c r="AA159" s="116">
        <v>0</v>
      </c>
      <c r="AB159" s="193">
        <f t="shared" si="5"/>
        <v>170</v>
      </c>
      <c r="AC159" s="116"/>
      <c r="AD159" s="116"/>
    </row>
    <row r="160" spans="1:30" s="84" customFormat="1" x14ac:dyDescent="0.2">
      <c r="A160" s="186">
        <v>22185</v>
      </c>
      <c r="B160" s="186" t="s">
        <v>354</v>
      </c>
      <c r="C160" s="186" t="s">
        <v>445</v>
      </c>
      <c r="D160" s="186" t="s">
        <v>61</v>
      </c>
      <c r="E160" s="186">
        <v>77012</v>
      </c>
      <c r="F160" s="186" t="s">
        <v>68</v>
      </c>
      <c r="G160" s="186">
        <v>6</v>
      </c>
      <c r="H160" s="186" t="s">
        <v>76</v>
      </c>
      <c r="I160" s="186"/>
      <c r="J160" s="186"/>
      <c r="K160" s="186"/>
      <c r="L160" s="116" t="s">
        <v>81</v>
      </c>
      <c r="M160" s="186">
        <v>98</v>
      </c>
      <c r="N160" s="186">
        <v>30</v>
      </c>
      <c r="O160" s="186">
        <v>128</v>
      </c>
      <c r="P160" s="186" t="s">
        <v>83</v>
      </c>
      <c r="Q160" s="225">
        <v>1826269</v>
      </c>
      <c r="R160" s="209"/>
      <c r="S160" s="116" t="s">
        <v>126</v>
      </c>
      <c r="T160" s="116" t="s">
        <v>355</v>
      </c>
      <c r="U160" s="116">
        <v>48201311100</v>
      </c>
      <c r="V160" s="116">
        <v>128</v>
      </c>
      <c r="W160" s="116">
        <v>17</v>
      </c>
      <c r="X160" s="116">
        <v>0</v>
      </c>
      <c r="Y160" s="116">
        <v>8</v>
      </c>
      <c r="Z160" s="116">
        <v>4</v>
      </c>
      <c r="AA160" s="116">
        <v>7</v>
      </c>
      <c r="AB160" s="193">
        <f t="shared" si="5"/>
        <v>164</v>
      </c>
      <c r="AC160" s="116"/>
      <c r="AD160" s="116"/>
    </row>
    <row r="161" spans="1:103" s="84" customFormat="1" x14ac:dyDescent="0.2">
      <c r="A161" s="186">
        <v>22968</v>
      </c>
      <c r="B161" s="186" t="s">
        <v>773</v>
      </c>
      <c r="C161" s="186" t="s">
        <v>668</v>
      </c>
      <c r="D161" s="212" t="s">
        <v>61</v>
      </c>
      <c r="E161" s="186">
        <v>77036</v>
      </c>
      <c r="F161" s="186" t="s">
        <v>68</v>
      </c>
      <c r="G161" s="186">
        <v>6</v>
      </c>
      <c r="H161" s="186" t="s">
        <v>76</v>
      </c>
      <c r="I161" s="186"/>
      <c r="J161" s="186"/>
      <c r="K161" s="186" t="s">
        <v>78</v>
      </c>
      <c r="L161" s="186" t="s">
        <v>81</v>
      </c>
      <c r="M161" s="216">
        <v>120</v>
      </c>
      <c r="N161" s="217">
        <v>0</v>
      </c>
      <c r="O161" s="217">
        <v>120</v>
      </c>
      <c r="P161" s="218" t="s">
        <v>669</v>
      </c>
      <c r="Q161" s="225">
        <v>103030</v>
      </c>
      <c r="R161" s="209"/>
      <c r="S161" s="116" t="s">
        <v>165</v>
      </c>
      <c r="T161" s="116"/>
      <c r="U161" s="116">
        <v>48201432801</v>
      </c>
      <c r="V161" s="116" t="s">
        <v>679</v>
      </c>
      <c r="W161" s="116"/>
      <c r="X161" s="116"/>
      <c r="Y161" s="116"/>
      <c r="Z161" s="116"/>
      <c r="AA161" s="116"/>
      <c r="AB161" s="116"/>
      <c r="AC161" s="116"/>
      <c r="AD161" s="116"/>
    </row>
    <row r="162" spans="1:103" s="84" customFormat="1" x14ac:dyDescent="0.2">
      <c r="A162" s="186">
        <v>22969</v>
      </c>
      <c r="B162" s="186" t="s">
        <v>670</v>
      </c>
      <c r="C162" s="186" t="s">
        <v>671</v>
      </c>
      <c r="D162" s="212" t="s">
        <v>61</v>
      </c>
      <c r="E162" s="186">
        <v>77011</v>
      </c>
      <c r="F162" s="186" t="s">
        <v>68</v>
      </c>
      <c r="G162" s="186">
        <v>6</v>
      </c>
      <c r="H162" s="186" t="s">
        <v>76</v>
      </c>
      <c r="I162" s="186"/>
      <c r="J162" s="186"/>
      <c r="K162" s="186"/>
      <c r="L162" s="186" t="s">
        <v>81</v>
      </c>
      <c r="M162" s="216">
        <v>100</v>
      </c>
      <c r="N162" s="217">
        <v>50</v>
      </c>
      <c r="O162" s="217">
        <v>150</v>
      </c>
      <c r="P162" s="218" t="s">
        <v>82</v>
      </c>
      <c r="Q162" s="225">
        <v>105000.00000000001</v>
      </c>
      <c r="R162" s="209"/>
      <c r="S162" s="116" t="s">
        <v>352</v>
      </c>
      <c r="T162" s="116"/>
      <c r="U162" s="116">
        <v>48201310500</v>
      </c>
      <c r="V162" s="116" t="s">
        <v>680</v>
      </c>
      <c r="W162" s="116"/>
      <c r="X162" s="116"/>
      <c r="Y162" s="116"/>
      <c r="Z162" s="116"/>
      <c r="AA162" s="116"/>
      <c r="AB162" s="116"/>
      <c r="AC162" s="116"/>
      <c r="AD162" s="116"/>
    </row>
    <row r="163" spans="1:103" s="84" customFormat="1" x14ac:dyDescent="0.2">
      <c r="A163" s="186">
        <v>22970</v>
      </c>
      <c r="B163" s="186" t="s">
        <v>672</v>
      </c>
      <c r="C163" s="186" t="s">
        <v>673</v>
      </c>
      <c r="D163" s="212" t="s">
        <v>61</v>
      </c>
      <c r="E163" s="186">
        <v>77007</v>
      </c>
      <c r="F163" s="186" t="s">
        <v>68</v>
      </c>
      <c r="G163" s="186">
        <v>6</v>
      </c>
      <c r="H163" s="186" t="s">
        <v>76</v>
      </c>
      <c r="I163" s="186"/>
      <c r="J163" s="186"/>
      <c r="K163" s="186"/>
      <c r="L163" s="186" t="s">
        <v>81</v>
      </c>
      <c r="M163" s="216">
        <v>94</v>
      </c>
      <c r="N163" s="217">
        <v>41</v>
      </c>
      <c r="O163" s="217">
        <v>135</v>
      </c>
      <c r="P163" s="218" t="s">
        <v>83</v>
      </c>
      <c r="Q163" s="225">
        <v>100611.77</v>
      </c>
      <c r="R163" s="209"/>
      <c r="S163" s="116" t="s">
        <v>176</v>
      </c>
      <c r="T163" s="116"/>
      <c r="U163" s="116">
        <v>48201510600</v>
      </c>
      <c r="V163" s="116" t="s">
        <v>681</v>
      </c>
      <c r="W163" s="116"/>
      <c r="X163" s="116"/>
      <c r="Y163" s="116"/>
      <c r="Z163" s="116"/>
      <c r="AA163" s="116"/>
      <c r="AB163" s="116"/>
      <c r="AC163" s="116"/>
      <c r="AD163" s="116"/>
    </row>
    <row r="164" spans="1:103" s="84" customFormat="1" x14ac:dyDescent="0.2">
      <c r="A164" s="186">
        <v>22971</v>
      </c>
      <c r="B164" s="186" t="s">
        <v>674</v>
      </c>
      <c r="C164" s="186" t="s">
        <v>675</v>
      </c>
      <c r="D164" s="212" t="s">
        <v>61</v>
      </c>
      <c r="E164" s="186">
        <v>77063</v>
      </c>
      <c r="F164" s="186" t="s">
        <v>68</v>
      </c>
      <c r="G164" s="186">
        <v>6</v>
      </c>
      <c r="H164" s="186" t="s">
        <v>76</v>
      </c>
      <c r="I164" s="186"/>
      <c r="J164" s="186"/>
      <c r="K164" s="186"/>
      <c r="L164" s="186" t="s">
        <v>81</v>
      </c>
      <c r="M164" s="216">
        <v>115</v>
      </c>
      <c r="N164" s="217">
        <v>30</v>
      </c>
      <c r="O164" s="217">
        <v>145</v>
      </c>
      <c r="P164" s="218" t="s">
        <v>83</v>
      </c>
      <c r="Q164" s="225">
        <v>225000</v>
      </c>
      <c r="R164" s="209"/>
      <c r="S164" s="116" t="s">
        <v>164</v>
      </c>
      <c r="T164" s="116"/>
      <c r="U164" s="116">
        <v>48201431101</v>
      </c>
      <c r="V164" s="116" t="s">
        <v>682</v>
      </c>
      <c r="W164" s="116"/>
      <c r="X164" s="116"/>
      <c r="Y164" s="116"/>
      <c r="Z164" s="116"/>
      <c r="AA164" s="116"/>
      <c r="AB164" s="116"/>
      <c r="AC164" s="116"/>
      <c r="AD164" s="116"/>
    </row>
    <row r="165" spans="1:103" s="84" customFormat="1" x14ac:dyDescent="0.2">
      <c r="A165" s="186">
        <v>22972</v>
      </c>
      <c r="B165" s="186" t="s">
        <v>676</v>
      </c>
      <c r="C165" s="186" t="s">
        <v>676</v>
      </c>
      <c r="D165" s="212" t="s">
        <v>61</v>
      </c>
      <c r="E165" s="186">
        <v>77009</v>
      </c>
      <c r="F165" s="186" t="s">
        <v>68</v>
      </c>
      <c r="G165" s="186">
        <v>6</v>
      </c>
      <c r="H165" s="186" t="s">
        <v>76</v>
      </c>
      <c r="I165" s="186"/>
      <c r="J165" s="186"/>
      <c r="K165" s="186"/>
      <c r="L165" s="186" t="s">
        <v>81</v>
      </c>
      <c r="M165" s="216">
        <v>102</v>
      </c>
      <c r="N165" s="217">
        <v>12</v>
      </c>
      <c r="O165" s="217">
        <v>114</v>
      </c>
      <c r="P165" s="218" t="s">
        <v>83</v>
      </c>
      <c r="Q165" s="225">
        <v>105000</v>
      </c>
      <c r="R165" s="209"/>
      <c r="S165" s="116" t="s">
        <v>683</v>
      </c>
      <c r="T165" s="116"/>
      <c r="U165" s="116">
        <v>48201511400</v>
      </c>
      <c r="V165" s="116" t="s">
        <v>684</v>
      </c>
      <c r="W165" s="116"/>
      <c r="X165" s="116"/>
      <c r="Y165" s="116"/>
      <c r="Z165" s="116"/>
      <c r="AA165" s="116"/>
      <c r="AB165" s="116"/>
      <c r="AC165" s="116"/>
      <c r="AD165" s="116"/>
    </row>
    <row r="166" spans="1:103" s="84" customFormat="1" x14ac:dyDescent="0.2">
      <c r="A166" s="186">
        <v>22973</v>
      </c>
      <c r="B166" s="186" t="s">
        <v>677</v>
      </c>
      <c r="C166" s="186" t="s">
        <v>678</v>
      </c>
      <c r="D166" s="212" t="s">
        <v>61</v>
      </c>
      <c r="E166" s="186">
        <v>77004</v>
      </c>
      <c r="F166" s="186" t="s">
        <v>68</v>
      </c>
      <c r="G166" s="186">
        <v>6</v>
      </c>
      <c r="H166" s="186" t="s">
        <v>76</v>
      </c>
      <c r="I166" s="186"/>
      <c r="J166" s="186"/>
      <c r="K166" s="186"/>
      <c r="L166" s="186" t="s">
        <v>81</v>
      </c>
      <c r="M166" s="216">
        <v>75</v>
      </c>
      <c r="N166" s="217">
        <v>10</v>
      </c>
      <c r="O166" s="217">
        <v>85</v>
      </c>
      <c r="P166" s="218" t="s">
        <v>83</v>
      </c>
      <c r="Q166" s="225">
        <v>218964</v>
      </c>
      <c r="R166" s="209"/>
      <c r="S166" s="116" t="s">
        <v>685</v>
      </c>
      <c r="T166" s="116"/>
      <c r="U166" s="116">
        <v>48201312600</v>
      </c>
      <c r="V166" s="116" t="s">
        <v>686</v>
      </c>
      <c r="W166" s="116"/>
      <c r="X166" s="116"/>
      <c r="Y166" s="116"/>
      <c r="Z166" s="116"/>
      <c r="AA166" s="116"/>
      <c r="AB166" s="116"/>
      <c r="AC166" s="116"/>
      <c r="AD166" s="116"/>
    </row>
    <row r="167" spans="1:103" s="196" customFormat="1" x14ac:dyDescent="0.2">
      <c r="A167" s="200">
        <v>22182</v>
      </c>
      <c r="B167" s="200" t="s">
        <v>765</v>
      </c>
      <c r="C167" s="200" t="s">
        <v>766</v>
      </c>
      <c r="D167" s="200" t="s">
        <v>767</v>
      </c>
      <c r="E167" s="200">
        <v>77385</v>
      </c>
      <c r="F167" s="200" t="s">
        <v>173</v>
      </c>
      <c r="G167" s="200">
        <v>6</v>
      </c>
      <c r="H167" s="200" t="s">
        <v>76</v>
      </c>
      <c r="I167" s="200"/>
      <c r="J167" s="200"/>
      <c r="K167" s="200"/>
      <c r="L167" s="196" t="s">
        <v>81</v>
      </c>
      <c r="M167" s="200">
        <v>75</v>
      </c>
      <c r="N167" s="200">
        <v>26</v>
      </c>
      <c r="O167" s="200">
        <v>101</v>
      </c>
      <c r="P167" s="200" t="s">
        <v>83</v>
      </c>
      <c r="Q167" s="249">
        <v>1624873</v>
      </c>
      <c r="R167" s="201"/>
      <c r="S167" s="196" t="s">
        <v>88</v>
      </c>
      <c r="T167" s="196" t="s">
        <v>89</v>
      </c>
      <c r="U167" s="196">
        <v>48339691800</v>
      </c>
      <c r="V167" s="196">
        <v>138</v>
      </c>
      <c r="W167" s="196">
        <v>8.5</v>
      </c>
      <c r="X167" s="196">
        <v>4</v>
      </c>
      <c r="Y167" s="196">
        <v>8</v>
      </c>
      <c r="Z167" s="196">
        <v>4</v>
      </c>
      <c r="AA167" s="196">
        <v>0</v>
      </c>
      <c r="AB167" s="202">
        <f t="shared" ref="AB167" si="6">SUM(V167:AA167)</f>
        <v>162.5</v>
      </c>
      <c r="AD167" s="196" t="s">
        <v>772</v>
      </c>
    </row>
    <row r="168" spans="1:103" s="84" customFormat="1" ht="15" x14ac:dyDescent="0.25">
      <c r="A168" s="93"/>
      <c r="B168" s="93"/>
      <c r="C168" s="93"/>
      <c r="D168" s="107"/>
      <c r="E168" s="93"/>
      <c r="F168" s="93"/>
      <c r="G168" s="93"/>
      <c r="H168" s="93"/>
      <c r="I168" s="93"/>
      <c r="J168" s="93"/>
      <c r="K168" s="93"/>
      <c r="L168" s="93"/>
      <c r="M168" s="108"/>
      <c r="N168" s="109"/>
      <c r="O168" s="109"/>
      <c r="P168" s="110"/>
      <c r="Q168" s="230"/>
      <c r="R168" s="97"/>
      <c r="S168" s="243"/>
      <c r="T168" s="79"/>
      <c r="U168" s="79"/>
      <c r="V168" s="141"/>
      <c r="W168" s="141"/>
      <c r="X168" s="141"/>
      <c r="Y168" s="141"/>
      <c r="Z168" s="141"/>
      <c r="AA168" s="141"/>
      <c r="AB168" s="141"/>
    </row>
    <row r="169" spans="1:103" s="80" customFormat="1" ht="17.25" customHeight="1" x14ac:dyDescent="0.25">
      <c r="A169" s="40" t="s">
        <v>23</v>
      </c>
      <c r="B169" s="85"/>
      <c r="C169" s="51">
        <f>14525143.6768621+1500000</f>
        <v>16025143.6768621</v>
      </c>
      <c r="D169" s="101" t="s">
        <v>227</v>
      </c>
      <c r="E169" s="111">
        <f>COUNT(A145:A160)</f>
        <v>16</v>
      </c>
      <c r="F169" s="73"/>
      <c r="G169" s="73"/>
      <c r="H169" s="87"/>
      <c r="I169" s="73"/>
      <c r="J169" s="88"/>
      <c r="K169" s="73"/>
      <c r="L169" s="73"/>
      <c r="M169" s="265" t="s">
        <v>19</v>
      </c>
      <c r="N169" s="266"/>
      <c r="O169" s="266"/>
      <c r="P169" s="267"/>
      <c r="Q169" s="222">
        <f>SUM(Q145:Q166)</f>
        <v>29873825.926831998</v>
      </c>
      <c r="R169" s="72"/>
      <c r="S169" s="244"/>
      <c r="T169" s="89"/>
      <c r="U169" s="89"/>
      <c r="V169" s="89"/>
      <c r="W169" s="89"/>
      <c r="X169" s="89"/>
      <c r="Y169" s="89"/>
      <c r="Z169" s="89"/>
      <c r="AA169" s="89"/>
      <c r="AB169" s="89"/>
      <c r="AC169" s="90"/>
      <c r="AD169" s="90"/>
      <c r="AE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c r="BB169" s="90"/>
      <c r="BC169" s="90"/>
      <c r="BD169" s="90"/>
      <c r="BE169" s="90"/>
      <c r="BF169" s="90"/>
      <c r="BG169" s="90"/>
      <c r="BH169" s="90"/>
      <c r="BI169" s="90"/>
      <c r="BJ169" s="90"/>
      <c r="BK169" s="90"/>
      <c r="BL169" s="90"/>
      <c r="BM169" s="90"/>
      <c r="BN169" s="90"/>
      <c r="BO169" s="90"/>
      <c r="BP169" s="90"/>
      <c r="BQ169" s="90"/>
      <c r="BR169" s="90"/>
      <c r="BS169" s="90"/>
      <c r="BT169" s="90"/>
      <c r="BU169" s="90"/>
      <c r="BV169" s="90"/>
      <c r="BW169" s="90"/>
      <c r="BX169" s="90"/>
      <c r="BY169" s="90"/>
      <c r="BZ169" s="90"/>
      <c r="CA169" s="90"/>
      <c r="CB169" s="90"/>
      <c r="CC169" s="90"/>
      <c r="CD169" s="90"/>
      <c r="CE169" s="90"/>
      <c r="CF169" s="90"/>
      <c r="CG169" s="90"/>
      <c r="CH169" s="90"/>
      <c r="CI169" s="90"/>
      <c r="CJ169" s="90"/>
      <c r="CK169" s="90"/>
      <c r="CL169" s="90"/>
      <c r="CM169" s="90"/>
      <c r="CN169" s="90"/>
      <c r="CO169" s="90"/>
      <c r="CP169" s="90"/>
      <c r="CQ169" s="90"/>
      <c r="CR169" s="90"/>
      <c r="CS169" s="90"/>
      <c r="CT169" s="90"/>
      <c r="CU169" s="90"/>
      <c r="CV169" s="90"/>
      <c r="CW169" s="90"/>
      <c r="CX169" s="90"/>
      <c r="CY169" s="90"/>
    </row>
    <row r="170" spans="1:103" ht="13.9" customHeight="1" x14ac:dyDescent="0.25">
      <c r="A170" s="52"/>
      <c r="B170" s="71" t="s">
        <v>54</v>
      </c>
      <c r="C170" s="61">
        <v>6234191.6661092294</v>
      </c>
      <c r="D170" s="189"/>
      <c r="E170" s="36"/>
      <c r="F170" s="36"/>
      <c r="G170" s="38"/>
      <c r="H170" s="36"/>
      <c r="I170" s="38"/>
      <c r="J170" s="36"/>
      <c r="K170" s="38"/>
      <c r="L170" s="36"/>
      <c r="M170" s="36"/>
      <c r="N170" s="36"/>
      <c r="O170" s="36"/>
      <c r="P170" s="36"/>
      <c r="Q170" s="227"/>
      <c r="R170" s="39"/>
      <c r="S170" s="8"/>
      <c r="T170" s="7"/>
      <c r="U170" s="7"/>
      <c r="V170" s="7"/>
      <c r="W170" s="7"/>
      <c r="X170" s="7"/>
      <c r="Y170" s="7"/>
      <c r="Z170" s="7"/>
      <c r="AA170" s="7"/>
      <c r="AB170" s="7"/>
    </row>
    <row r="171" spans="1:103" ht="6" customHeight="1" x14ac:dyDescent="0.25">
      <c r="A171" s="52"/>
      <c r="B171" s="36"/>
      <c r="C171" s="37"/>
      <c r="D171" s="36"/>
      <c r="E171" s="36"/>
      <c r="F171" s="36"/>
      <c r="G171" s="38"/>
      <c r="H171" s="36"/>
      <c r="I171" s="38"/>
      <c r="J171" s="36"/>
      <c r="K171" s="38"/>
      <c r="L171" s="36"/>
      <c r="M171" s="36"/>
      <c r="N171" s="36"/>
      <c r="O171" s="36"/>
      <c r="P171" s="36"/>
      <c r="Q171" s="227"/>
      <c r="R171" s="39"/>
      <c r="S171" s="8"/>
      <c r="T171" s="7"/>
      <c r="U171" s="7"/>
      <c r="V171" s="7"/>
      <c r="W171" s="7"/>
      <c r="X171" s="7"/>
      <c r="Y171" s="7"/>
      <c r="Z171" s="7"/>
      <c r="AA171" s="7"/>
      <c r="AB171" s="7"/>
    </row>
    <row r="172" spans="1:103" s="30" customFormat="1" ht="15" x14ac:dyDescent="0.25">
      <c r="A172" s="63" t="s">
        <v>35</v>
      </c>
      <c r="B172" s="64"/>
      <c r="C172" s="65"/>
      <c r="D172" s="64"/>
      <c r="E172" s="64"/>
      <c r="F172" s="64"/>
      <c r="G172" s="66"/>
      <c r="H172" s="64"/>
      <c r="I172" s="66"/>
      <c r="J172" s="64"/>
      <c r="K172" s="66"/>
      <c r="L172" s="64"/>
      <c r="M172" s="64"/>
      <c r="N172" s="64"/>
      <c r="O172" s="64"/>
      <c r="P172" s="64"/>
      <c r="Q172" s="29"/>
      <c r="R172" s="67"/>
      <c r="S172" s="29"/>
      <c r="T172" s="29"/>
      <c r="U172" s="29"/>
      <c r="V172" s="29"/>
      <c r="W172" s="29"/>
      <c r="X172" s="29"/>
      <c r="Y172" s="29"/>
      <c r="Z172" s="29"/>
      <c r="AA172" s="29"/>
      <c r="AB172" s="29"/>
    </row>
    <row r="173" spans="1:103" s="84" customFormat="1" x14ac:dyDescent="0.2">
      <c r="A173" s="173">
        <v>22224</v>
      </c>
      <c r="B173" s="174" t="s">
        <v>470</v>
      </c>
      <c r="C173" s="174" t="s">
        <v>471</v>
      </c>
      <c r="D173" s="174" t="s">
        <v>472</v>
      </c>
      <c r="E173" s="174">
        <v>78654</v>
      </c>
      <c r="F173" s="174" t="s">
        <v>302</v>
      </c>
      <c r="G173" s="174">
        <v>7</v>
      </c>
      <c r="H173" s="174" t="s">
        <v>77</v>
      </c>
      <c r="I173" s="174"/>
      <c r="J173" s="174"/>
      <c r="K173" s="174"/>
      <c r="L173" s="84" t="s">
        <v>81</v>
      </c>
      <c r="M173" s="174">
        <v>73</v>
      </c>
      <c r="N173" s="174">
        <v>5</v>
      </c>
      <c r="O173" s="174">
        <v>78</v>
      </c>
      <c r="P173" s="174" t="s">
        <v>83</v>
      </c>
      <c r="Q173" s="225">
        <v>900000</v>
      </c>
      <c r="R173" s="175" t="s">
        <v>78</v>
      </c>
      <c r="S173" s="116" t="s">
        <v>473</v>
      </c>
      <c r="T173" s="84" t="s">
        <v>474</v>
      </c>
      <c r="U173" s="84">
        <v>48053960800</v>
      </c>
      <c r="V173" s="84">
        <v>133</v>
      </c>
      <c r="W173" s="84">
        <v>17</v>
      </c>
      <c r="X173" s="84">
        <v>4</v>
      </c>
      <c r="Y173" s="84">
        <v>8</v>
      </c>
      <c r="Z173" s="84">
        <v>4</v>
      </c>
      <c r="AA173" s="84">
        <v>0</v>
      </c>
      <c r="AB173" s="84">
        <f>SUM(V173:AA173)</f>
        <v>166</v>
      </c>
      <c r="AD173" s="84" t="s">
        <v>777</v>
      </c>
    </row>
    <row r="174" spans="1:103" s="84" customFormat="1" x14ac:dyDescent="0.2">
      <c r="A174" s="173">
        <v>22325</v>
      </c>
      <c r="B174" s="174" t="s">
        <v>475</v>
      </c>
      <c r="C174" s="174" t="s">
        <v>476</v>
      </c>
      <c r="D174" s="174" t="s">
        <v>477</v>
      </c>
      <c r="E174" s="174">
        <v>78602</v>
      </c>
      <c r="F174" s="174" t="s">
        <v>477</v>
      </c>
      <c r="G174" s="174">
        <v>7</v>
      </c>
      <c r="H174" s="174" t="s">
        <v>77</v>
      </c>
      <c r="I174" s="174"/>
      <c r="J174" s="174"/>
      <c r="K174" s="174"/>
      <c r="L174" s="84" t="s">
        <v>81</v>
      </c>
      <c r="M174" s="174">
        <v>36</v>
      </c>
      <c r="N174" s="174">
        <v>0</v>
      </c>
      <c r="O174" s="174">
        <v>36</v>
      </c>
      <c r="P174" s="174" t="s">
        <v>82</v>
      </c>
      <c r="Q174" s="225">
        <v>900000</v>
      </c>
      <c r="R174" s="175"/>
      <c r="S174" s="116" t="s">
        <v>478</v>
      </c>
      <c r="T174" s="84" t="s">
        <v>208</v>
      </c>
      <c r="U174" s="84">
        <v>48021950400</v>
      </c>
      <c r="V174" s="84">
        <v>102</v>
      </c>
      <c r="W174" s="84">
        <v>17</v>
      </c>
      <c r="X174" s="84">
        <v>4</v>
      </c>
      <c r="Y174" s="84">
        <v>8</v>
      </c>
      <c r="Z174" s="84">
        <v>4</v>
      </c>
      <c r="AA174" s="84">
        <v>0</v>
      </c>
      <c r="AB174" s="84">
        <f>SUM(V174:AA174)</f>
        <v>135</v>
      </c>
    </row>
    <row r="175" spans="1:103" s="84" customFormat="1" x14ac:dyDescent="0.2">
      <c r="A175" s="173">
        <v>22974</v>
      </c>
      <c r="B175" s="174" t="s">
        <v>687</v>
      </c>
      <c r="C175" s="174" t="s">
        <v>688</v>
      </c>
      <c r="D175" s="174" t="s">
        <v>689</v>
      </c>
      <c r="E175" s="174">
        <v>78945</v>
      </c>
      <c r="F175" s="174" t="s">
        <v>690</v>
      </c>
      <c r="G175" s="174">
        <v>7</v>
      </c>
      <c r="H175" s="174" t="s">
        <v>77</v>
      </c>
      <c r="I175" s="174"/>
      <c r="J175" s="174"/>
      <c r="K175" s="174"/>
      <c r="L175" s="174" t="s">
        <v>81</v>
      </c>
      <c r="M175" s="174">
        <v>120</v>
      </c>
      <c r="N175" s="174">
        <v>27</v>
      </c>
      <c r="O175" s="174">
        <v>147</v>
      </c>
      <c r="P175" s="174" t="s">
        <v>82</v>
      </c>
      <c r="Q175" s="225">
        <v>79482</v>
      </c>
      <c r="R175" s="175"/>
      <c r="S175" s="116" t="s">
        <v>691</v>
      </c>
      <c r="U175" s="84">
        <v>48149970200</v>
      </c>
      <c r="V175" s="84" t="s">
        <v>692</v>
      </c>
    </row>
    <row r="176" spans="1:103" s="84" customFormat="1" ht="15" x14ac:dyDescent="0.25">
      <c r="A176" s="106"/>
      <c r="B176" s="98"/>
      <c r="C176" s="190"/>
      <c r="D176" s="98"/>
      <c r="E176" s="98"/>
      <c r="F176" s="98"/>
      <c r="G176" s="98"/>
      <c r="H176" s="98"/>
      <c r="I176" s="98"/>
      <c r="J176" s="98"/>
      <c r="K176" s="98"/>
      <c r="L176" s="98"/>
      <c r="M176" s="112"/>
      <c r="N176" s="112"/>
      <c r="O176" s="112"/>
      <c r="P176" s="98"/>
      <c r="Q176" s="233"/>
      <c r="R176" s="99"/>
      <c r="S176" s="117"/>
      <c r="T176" s="77"/>
      <c r="U176" s="77"/>
      <c r="V176" s="77"/>
      <c r="W176" s="77"/>
      <c r="X176" s="77"/>
      <c r="Y176" s="77"/>
      <c r="Z176" s="77"/>
      <c r="AA176" s="77"/>
      <c r="AB176" s="77"/>
    </row>
    <row r="177" spans="1:103" s="80" customFormat="1" ht="15" x14ac:dyDescent="0.25">
      <c r="A177" s="40" t="s">
        <v>23</v>
      </c>
      <c r="B177" s="85"/>
      <c r="C177" s="51">
        <v>600000</v>
      </c>
      <c r="D177" s="101" t="s">
        <v>227</v>
      </c>
      <c r="E177" s="71">
        <f>COUNT(A173:A174)</f>
        <v>2</v>
      </c>
      <c r="F177" s="73"/>
      <c r="G177" s="73"/>
      <c r="H177" s="87"/>
      <c r="I177" s="73"/>
      <c r="J177" s="88"/>
      <c r="K177" s="73"/>
      <c r="L177" s="73"/>
      <c r="M177" s="265" t="s">
        <v>19</v>
      </c>
      <c r="N177" s="266"/>
      <c r="O177" s="266"/>
      <c r="P177" s="267"/>
      <c r="Q177" s="222">
        <f>SUM(Q173:Q175)</f>
        <v>1879482</v>
      </c>
      <c r="R177" s="72"/>
      <c r="S177" s="244"/>
      <c r="T177" s="89"/>
      <c r="U177" s="89"/>
      <c r="V177" s="89"/>
      <c r="W177" s="89"/>
      <c r="X177" s="89"/>
      <c r="Y177" s="89"/>
      <c r="Z177" s="89"/>
      <c r="AA177" s="89"/>
      <c r="AB177" s="89"/>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c r="BB177" s="90"/>
      <c r="BC177" s="90"/>
      <c r="BD177" s="90"/>
      <c r="BE177" s="90"/>
      <c r="BF177" s="90"/>
      <c r="BG177" s="90"/>
      <c r="BH177" s="90"/>
      <c r="BI177" s="90"/>
      <c r="BJ177" s="90"/>
      <c r="BK177" s="90"/>
      <c r="BL177" s="90"/>
      <c r="BM177" s="90"/>
      <c r="BN177" s="90"/>
      <c r="BO177" s="90"/>
      <c r="BP177" s="90"/>
      <c r="BQ177" s="90"/>
      <c r="BR177" s="90"/>
      <c r="BS177" s="90"/>
      <c r="BT177" s="90"/>
      <c r="BU177" s="90"/>
      <c r="BV177" s="90"/>
      <c r="BW177" s="90"/>
      <c r="BX177" s="90"/>
      <c r="BY177" s="90"/>
      <c r="BZ177" s="90"/>
      <c r="CA177" s="90"/>
      <c r="CB177" s="90"/>
      <c r="CC177" s="90"/>
      <c r="CD177" s="90"/>
      <c r="CE177" s="90"/>
      <c r="CF177" s="90"/>
      <c r="CG177" s="90"/>
      <c r="CH177" s="90"/>
      <c r="CI177" s="90"/>
      <c r="CJ177" s="90"/>
      <c r="CK177" s="90"/>
      <c r="CL177" s="90"/>
      <c r="CM177" s="90"/>
      <c r="CN177" s="90"/>
      <c r="CO177" s="90"/>
      <c r="CP177" s="90"/>
      <c r="CQ177" s="90"/>
      <c r="CR177" s="90"/>
      <c r="CS177" s="90"/>
      <c r="CT177" s="90"/>
      <c r="CU177" s="90"/>
      <c r="CV177" s="90"/>
      <c r="CW177" s="90"/>
      <c r="CX177" s="90"/>
      <c r="CY177" s="90"/>
    </row>
    <row r="178" spans="1:103" ht="9" customHeight="1" x14ac:dyDescent="0.25">
      <c r="A178" s="40"/>
      <c r="B178" s="41"/>
      <c r="C178" s="51"/>
      <c r="D178" s="43"/>
      <c r="E178" s="43"/>
      <c r="F178" s="43"/>
      <c r="G178" s="48"/>
      <c r="H178" s="49"/>
      <c r="I178" s="48"/>
      <c r="J178" s="36"/>
      <c r="K178" s="48"/>
      <c r="L178" s="43"/>
      <c r="M178" s="43"/>
      <c r="N178" s="43"/>
      <c r="O178" s="43"/>
      <c r="P178" s="44"/>
      <c r="Q178" s="235"/>
      <c r="R178" s="50"/>
      <c r="S178" s="245"/>
      <c r="T178" s="10"/>
      <c r="U178" s="10"/>
      <c r="V178" s="10"/>
      <c r="W178" s="10"/>
      <c r="X178" s="10"/>
      <c r="Y178" s="10"/>
      <c r="Z178" s="10"/>
      <c r="AA178" s="10"/>
      <c r="AB178" s="10"/>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row>
    <row r="179" spans="1:103" s="30" customFormat="1" ht="15" x14ac:dyDescent="0.25">
      <c r="A179" s="63" t="s">
        <v>36</v>
      </c>
      <c r="B179" s="64"/>
      <c r="C179" s="65"/>
      <c r="D179" s="64"/>
      <c r="E179" s="64"/>
      <c r="F179" s="64"/>
      <c r="G179" s="66"/>
      <c r="H179" s="64"/>
      <c r="I179" s="66"/>
      <c r="J179" s="64"/>
      <c r="K179" s="66"/>
      <c r="L179" s="64"/>
      <c r="M179" s="64"/>
      <c r="N179" s="64"/>
      <c r="O179" s="64"/>
      <c r="P179" s="64"/>
      <c r="Q179" s="29"/>
      <c r="R179" s="67"/>
      <c r="S179" s="29"/>
      <c r="T179" s="29"/>
      <c r="U179" s="29"/>
      <c r="V179" s="29"/>
      <c r="W179" s="29"/>
      <c r="X179" s="29"/>
      <c r="Y179" s="29"/>
      <c r="Z179" s="29"/>
      <c r="AA179" s="29"/>
      <c r="AB179" s="29"/>
    </row>
    <row r="180" spans="1:103" s="84" customFormat="1" x14ac:dyDescent="0.2">
      <c r="A180" s="173">
        <v>22274</v>
      </c>
      <c r="B180" s="174" t="s">
        <v>468</v>
      </c>
      <c r="C180" s="174" t="s">
        <v>469</v>
      </c>
      <c r="D180" s="174" t="s">
        <v>64</v>
      </c>
      <c r="E180" s="174">
        <v>78751</v>
      </c>
      <c r="F180" s="174" t="s">
        <v>72</v>
      </c>
      <c r="G180" s="174">
        <v>7</v>
      </c>
      <c r="H180" s="174" t="s">
        <v>76</v>
      </c>
      <c r="I180" s="174"/>
      <c r="J180" s="174"/>
      <c r="K180" s="174" t="s">
        <v>78</v>
      </c>
      <c r="L180" s="84" t="s">
        <v>81</v>
      </c>
      <c r="M180" s="174">
        <v>100</v>
      </c>
      <c r="N180" s="174">
        <v>0</v>
      </c>
      <c r="O180" s="174">
        <v>100</v>
      </c>
      <c r="P180" s="174" t="s">
        <v>263</v>
      </c>
      <c r="Q180" s="225">
        <v>1647957</v>
      </c>
      <c r="R180" s="175"/>
      <c r="S180" s="116" t="s">
        <v>119</v>
      </c>
      <c r="T180" s="84" t="s">
        <v>85</v>
      </c>
      <c r="U180" s="84">
        <v>48453000302</v>
      </c>
      <c r="V180" s="84">
        <v>134</v>
      </c>
      <c r="W180" s="84">
        <v>17</v>
      </c>
      <c r="X180" s="84">
        <v>4</v>
      </c>
      <c r="Y180" s="84">
        <v>8</v>
      </c>
      <c r="Z180" s="84">
        <v>4</v>
      </c>
      <c r="AA180" s="84">
        <v>7</v>
      </c>
      <c r="AB180" s="84">
        <f>SUM(V180:AA180)</f>
        <v>174</v>
      </c>
      <c r="AD180" s="84" t="s">
        <v>774</v>
      </c>
    </row>
    <row r="181" spans="1:103" s="84" customFormat="1" x14ac:dyDescent="0.2">
      <c r="A181" s="173">
        <v>22000</v>
      </c>
      <c r="B181" s="174" t="s">
        <v>459</v>
      </c>
      <c r="C181" s="174" t="s">
        <v>460</v>
      </c>
      <c r="D181" s="174" t="s">
        <v>64</v>
      </c>
      <c r="E181" s="174">
        <v>78723</v>
      </c>
      <c r="F181" s="174" t="s">
        <v>72</v>
      </c>
      <c r="G181" s="174">
        <v>7</v>
      </c>
      <c r="H181" s="174" t="s">
        <v>76</v>
      </c>
      <c r="I181" s="174"/>
      <c r="J181" s="174"/>
      <c r="K181" s="174" t="s">
        <v>78</v>
      </c>
      <c r="L181" s="84" t="s">
        <v>81</v>
      </c>
      <c r="M181" s="185">
        <v>60</v>
      </c>
      <c r="N181" s="185">
        <v>0</v>
      </c>
      <c r="O181" s="185">
        <v>60</v>
      </c>
      <c r="P181" s="174" t="s">
        <v>263</v>
      </c>
      <c r="Q181" s="225">
        <v>1123727.67</v>
      </c>
      <c r="R181" s="175" t="s">
        <v>78</v>
      </c>
      <c r="S181" s="116" t="s">
        <v>461</v>
      </c>
      <c r="T181" s="84" t="s">
        <v>462</v>
      </c>
      <c r="U181" s="84">
        <v>48453002105</v>
      </c>
      <c r="V181" s="84">
        <v>133</v>
      </c>
      <c r="W181" s="84">
        <v>17</v>
      </c>
      <c r="X181" s="84">
        <v>4</v>
      </c>
      <c r="Y181" s="84">
        <v>8</v>
      </c>
      <c r="Z181" s="84">
        <v>4</v>
      </c>
      <c r="AA181" s="84">
        <v>7</v>
      </c>
      <c r="AB181" s="84">
        <f>SUM(V181:AA181)</f>
        <v>173</v>
      </c>
    </row>
    <row r="182" spans="1:103" s="84" customFormat="1" x14ac:dyDescent="0.2">
      <c r="A182" s="173">
        <v>22135</v>
      </c>
      <c r="B182" s="174" t="s">
        <v>466</v>
      </c>
      <c r="C182" s="174" t="s">
        <v>467</v>
      </c>
      <c r="D182" s="174" t="s">
        <v>64</v>
      </c>
      <c r="E182" s="174">
        <v>78750</v>
      </c>
      <c r="F182" s="174" t="s">
        <v>177</v>
      </c>
      <c r="G182" s="174">
        <v>7</v>
      </c>
      <c r="H182" s="174" t="s">
        <v>76</v>
      </c>
      <c r="I182" s="174"/>
      <c r="J182" s="174"/>
      <c r="K182" s="174"/>
      <c r="L182" s="84" t="s">
        <v>81</v>
      </c>
      <c r="M182" s="174">
        <v>70</v>
      </c>
      <c r="N182" s="174">
        <v>0</v>
      </c>
      <c r="O182" s="174">
        <v>70</v>
      </c>
      <c r="P182" s="174" t="s">
        <v>82</v>
      </c>
      <c r="Q182" s="225">
        <v>1600000</v>
      </c>
      <c r="R182" s="175"/>
      <c r="S182" s="116" t="s">
        <v>109</v>
      </c>
      <c r="T182" s="84" t="s">
        <v>110</v>
      </c>
      <c r="U182" s="84">
        <v>48491020404</v>
      </c>
      <c r="V182" s="84">
        <v>138</v>
      </c>
      <c r="W182" s="84">
        <v>17</v>
      </c>
      <c r="X182" s="84">
        <v>4</v>
      </c>
      <c r="Y182" s="84">
        <v>8</v>
      </c>
      <c r="Z182" s="84">
        <v>4</v>
      </c>
      <c r="AA182" s="84">
        <v>0</v>
      </c>
      <c r="AB182" s="84">
        <f>SUM(V182:AA182)</f>
        <v>171</v>
      </c>
    </row>
    <row r="183" spans="1:103" s="84" customFormat="1" x14ac:dyDescent="0.2">
      <c r="A183" s="173">
        <v>22007</v>
      </c>
      <c r="B183" s="174" t="s">
        <v>185</v>
      </c>
      <c r="C183" s="174" t="s">
        <v>463</v>
      </c>
      <c r="D183" s="174" t="s">
        <v>64</v>
      </c>
      <c r="E183" s="174">
        <v>78752</v>
      </c>
      <c r="F183" s="174" t="s">
        <v>72</v>
      </c>
      <c r="G183" s="174">
        <v>7</v>
      </c>
      <c r="H183" s="174" t="s">
        <v>76</v>
      </c>
      <c r="I183" s="174"/>
      <c r="J183" s="174"/>
      <c r="K183" s="174"/>
      <c r="L183" s="84" t="s">
        <v>81</v>
      </c>
      <c r="M183" s="174">
        <v>89</v>
      </c>
      <c r="N183" s="174">
        <v>0</v>
      </c>
      <c r="O183" s="174">
        <v>89</v>
      </c>
      <c r="P183" s="174" t="s">
        <v>82</v>
      </c>
      <c r="Q183" s="225">
        <v>1878093.18</v>
      </c>
      <c r="R183" s="175"/>
      <c r="S183" s="116" t="s">
        <v>180</v>
      </c>
      <c r="T183" s="84" t="s">
        <v>181</v>
      </c>
      <c r="U183" s="84">
        <v>48453001811</v>
      </c>
      <c r="V183" s="84">
        <v>131</v>
      </c>
      <c r="W183" s="84">
        <v>17</v>
      </c>
      <c r="X183" s="84">
        <v>4</v>
      </c>
      <c r="Y183" s="84">
        <v>8</v>
      </c>
      <c r="Z183" s="84">
        <v>4</v>
      </c>
      <c r="AA183" s="84">
        <v>7</v>
      </c>
      <c r="AB183" s="84">
        <f>SUM(V183:AA183)</f>
        <v>171</v>
      </c>
    </row>
    <row r="184" spans="1:103" s="84" customFormat="1" x14ac:dyDescent="0.2">
      <c r="A184" s="173">
        <v>22975</v>
      </c>
      <c r="B184" s="174" t="s">
        <v>693</v>
      </c>
      <c r="C184" s="174" t="s">
        <v>694</v>
      </c>
      <c r="D184" s="174" t="s">
        <v>64</v>
      </c>
      <c r="E184" s="174">
        <v>78729</v>
      </c>
      <c r="F184" s="174" t="s">
        <v>72</v>
      </c>
      <c r="G184" s="174">
        <v>7</v>
      </c>
      <c r="H184" s="174" t="s">
        <v>76</v>
      </c>
      <c r="I184" s="174"/>
      <c r="J184" s="174"/>
      <c r="K184" s="174"/>
      <c r="L184" s="174" t="s">
        <v>81</v>
      </c>
      <c r="M184" s="178">
        <v>120</v>
      </c>
      <c r="N184" s="179">
        <v>27</v>
      </c>
      <c r="O184" s="179">
        <v>147</v>
      </c>
      <c r="P184" s="180" t="s">
        <v>83</v>
      </c>
      <c r="Q184" s="225">
        <v>225000</v>
      </c>
      <c r="R184" s="175"/>
      <c r="S184" s="116" t="s">
        <v>164</v>
      </c>
      <c r="U184" s="84">
        <v>48453001785</v>
      </c>
      <c r="V184" s="84" t="s">
        <v>695</v>
      </c>
    </row>
    <row r="185" spans="1:103" s="84" customFormat="1" x14ac:dyDescent="0.2">
      <c r="A185" s="173">
        <v>21063</v>
      </c>
      <c r="B185" s="174" t="s">
        <v>182</v>
      </c>
      <c r="C185" s="174" t="s">
        <v>183</v>
      </c>
      <c r="D185" s="174" t="s">
        <v>64</v>
      </c>
      <c r="E185" s="174">
        <v>78741</v>
      </c>
      <c r="F185" s="174" t="s">
        <v>72</v>
      </c>
      <c r="G185" s="174">
        <v>7</v>
      </c>
      <c r="H185" s="174" t="s">
        <v>76</v>
      </c>
      <c r="I185" s="174"/>
      <c r="J185" s="174"/>
      <c r="K185" s="174" t="s">
        <v>78</v>
      </c>
      <c r="L185" s="174" t="s">
        <v>81</v>
      </c>
      <c r="M185" s="178">
        <v>135</v>
      </c>
      <c r="N185" s="179">
        <v>0</v>
      </c>
      <c r="O185" s="179">
        <v>135</v>
      </c>
      <c r="P185" s="180" t="s">
        <v>82</v>
      </c>
      <c r="Q185" s="225">
        <v>1500000</v>
      </c>
      <c r="R185" s="175"/>
      <c r="S185" s="116" t="s">
        <v>184</v>
      </c>
      <c r="U185" s="84">
        <v>48453002315</v>
      </c>
      <c r="V185" s="84" t="s">
        <v>696</v>
      </c>
    </row>
    <row r="186" spans="1:103" s="84" customFormat="1" ht="15" x14ac:dyDescent="0.25">
      <c r="A186" s="93"/>
      <c r="B186" s="93"/>
      <c r="C186" s="93"/>
      <c r="D186" s="93"/>
      <c r="E186" s="93"/>
      <c r="F186" s="93"/>
      <c r="G186" s="93"/>
      <c r="H186" s="93"/>
      <c r="I186" s="93"/>
      <c r="J186" s="93"/>
      <c r="K186" s="93"/>
      <c r="L186" s="93"/>
      <c r="M186" s="108"/>
      <c r="N186" s="109"/>
      <c r="O186" s="109"/>
      <c r="P186" s="110"/>
      <c r="Q186" s="230"/>
      <c r="R186" s="97"/>
      <c r="S186" s="243"/>
      <c r="T186" s="79"/>
      <c r="U186" s="79"/>
      <c r="V186" s="79"/>
      <c r="W186" s="79"/>
      <c r="X186" s="79"/>
      <c r="Y186" s="79"/>
      <c r="Z186" s="79"/>
      <c r="AA186" s="79"/>
      <c r="AB186" s="79"/>
    </row>
    <row r="187" spans="1:103" s="80" customFormat="1" ht="15" x14ac:dyDescent="0.25">
      <c r="A187" s="40" t="s">
        <v>23</v>
      </c>
      <c r="B187" s="85"/>
      <c r="C187" s="51">
        <v>4110268.2671173913</v>
      </c>
      <c r="D187" s="101" t="s">
        <v>227</v>
      </c>
      <c r="E187" s="71">
        <f>COUNT(A180:A183)</f>
        <v>4</v>
      </c>
      <c r="F187" s="73"/>
      <c r="G187" s="73"/>
      <c r="H187" s="87"/>
      <c r="I187" s="73"/>
      <c r="J187" s="88"/>
      <c r="K187" s="73"/>
      <c r="L187" s="73"/>
      <c r="M187" s="265" t="s">
        <v>19</v>
      </c>
      <c r="N187" s="266"/>
      <c r="O187" s="266"/>
      <c r="P187" s="267"/>
      <c r="Q187" s="222">
        <f>SUM(Q180:Q185)</f>
        <v>7974777.8499999996</v>
      </c>
      <c r="R187" s="72"/>
      <c r="S187" s="244"/>
      <c r="T187" s="89"/>
      <c r="U187" s="89"/>
      <c r="V187" s="89"/>
      <c r="W187" s="89"/>
      <c r="X187" s="89"/>
      <c r="Y187" s="89"/>
      <c r="Z187" s="89"/>
      <c r="AA187" s="89"/>
      <c r="AB187" s="89"/>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c r="BB187" s="90"/>
      <c r="BC187" s="90"/>
      <c r="BD187" s="90"/>
      <c r="BE187" s="90"/>
      <c r="BF187" s="90"/>
      <c r="BG187" s="90"/>
      <c r="BH187" s="90"/>
      <c r="BI187" s="90"/>
      <c r="BJ187" s="90"/>
      <c r="BK187" s="90"/>
      <c r="BL187" s="90"/>
      <c r="BM187" s="90"/>
      <c r="BN187" s="90"/>
      <c r="BO187" s="90"/>
      <c r="BP187" s="90"/>
      <c r="BQ187" s="90"/>
      <c r="BR187" s="90"/>
      <c r="BS187" s="90"/>
      <c r="BT187" s="90"/>
      <c r="BU187" s="90"/>
      <c r="BV187" s="90"/>
      <c r="BW187" s="90"/>
      <c r="BX187" s="90"/>
      <c r="BY187" s="90"/>
      <c r="BZ187" s="90"/>
      <c r="CA187" s="90"/>
      <c r="CB187" s="90"/>
      <c r="CC187" s="90"/>
      <c r="CD187" s="90"/>
      <c r="CE187" s="90"/>
      <c r="CF187" s="90"/>
      <c r="CG187" s="90"/>
      <c r="CH187" s="90"/>
      <c r="CI187" s="90"/>
      <c r="CJ187" s="90"/>
      <c r="CK187" s="90"/>
      <c r="CL187" s="90"/>
      <c r="CM187" s="90"/>
      <c r="CN187" s="90"/>
      <c r="CO187" s="90"/>
      <c r="CP187" s="90"/>
      <c r="CQ187" s="90"/>
      <c r="CR187" s="90"/>
      <c r="CS187" s="90"/>
      <c r="CT187" s="90"/>
      <c r="CU187" s="90"/>
      <c r="CV187" s="90"/>
      <c r="CW187" s="90"/>
      <c r="CX187" s="90"/>
      <c r="CY187" s="90"/>
    </row>
    <row r="188" spans="1:103" s="80" customFormat="1" ht="15" x14ac:dyDescent="0.25">
      <c r="A188" s="40"/>
      <c r="B188" s="71" t="s">
        <v>54</v>
      </c>
      <c r="C188" s="61">
        <v>1568067.3439052848</v>
      </c>
      <c r="D188" s="71"/>
      <c r="E188" s="61"/>
      <c r="F188" s="73"/>
      <c r="G188" s="73"/>
      <c r="H188" s="87"/>
      <c r="I188" s="73"/>
      <c r="J188" s="88"/>
      <c r="K188" s="73"/>
      <c r="L188" s="73"/>
      <c r="M188" s="74"/>
      <c r="N188" s="75"/>
      <c r="O188" s="75"/>
      <c r="P188" s="76"/>
      <c r="Q188" s="222"/>
      <c r="R188" s="72"/>
      <c r="S188" s="244"/>
      <c r="T188" s="89"/>
      <c r="U188" s="89"/>
      <c r="V188" s="89"/>
      <c r="W188" s="89"/>
      <c r="X188" s="89"/>
      <c r="Y188" s="89"/>
      <c r="Z188" s="89"/>
      <c r="AA188" s="89"/>
      <c r="AB188" s="89"/>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c r="BB188" s="90"/>
      <c r="BC188" s="90"/>
      <c r="BD188" s="90"/>
      <c r="BE188" s="90"/>
      <c r="BF188" s="90"/>
      <c r="BG188" s="90"/>
      <c r="BH188" s="90"/>
      <c r="BI188" s="90"/>
      <c r="BJ188" s="90"/>
      <c r="BK188" s="90"/>
      <c r="BL188" s="90"/>
      <c r="BM188" s="90"/>
      <c r="BN188" s="90"/>
      <c r="BO188" s="90"/>
      <c r="BP188" s="90"/>
      <c r="BQ188" s="90"/>
      <c r="BR188" s="90"/>
      <c r="BS188" s="90"/>
      <c r="BT188" s="90"/>
      <c r="BU188" s="90"/>
      <c r="BV188" s="90"/>
      <c r="BW188" s="90"/>
      <c r="BX188" s="90"/>
      <c r="BY188" s="90"/>
      <c r="BZ188" s="90"/>
      <c r="CA188" s="90"/>
      <c r="CB188" s="90"/>
      <c r="CC188" s="90"/>
      <c r="CD188" s="90"/>
      <c r="CE188" s="90"/>
      <c r="CF188" s="90"/>
      <c r="CG188" s="90"/>
      <c r="CH188" s="90"/>
      <c r="CI188" s="90"/>
      <c r="CJ188" s="90"/>
      <c r="CK188" s="90"/>
      <c r="CL188" s="90"/>
      <c r="CM188" s="90"/>
      <c r="CN188" s="90"/>
      <c r="CO188" s="90"/>
      <c r="CP188" s="90"/>
      <c r="CQ188" s="90"/>
      <c r="CR188" s="90"/>
      <c r="CS188" s="90"/>
      <c r="CT188" s="90"/>
      <c r="CU188" s="90"/>
      <c r="CV188" s="90"/>
      <c r="CW188" s="90"/>
      <c r="CX188" s="90"/>
      <c r="CY188" s="90"/>
    </row>
    <row r="189" spans="1:103" ht="6" customHeight="1" x14ac:dyDescent="0.25">
      <c r="A189" s="52"/>
      <c r="B189" s="36"/>
      <c r="C189" s="37"/>
      <c r="D189" s="36"/>
      <c r="E189" s="36"/>
      <c r="F189" s="36"/>
      <c r="G189" s="38"/>
      <c r="H189" s="36"/>
      <c r="I189" s="38"/>
      <c r="J189" s="36"/>
      <c r="K189" s="38"/>
      <c r="L189" s="36"/>
      <c r="M189" s="36"/>
      <c r="N189" s="36"/>
      <c r="O189" s="36"/>
      <c r="P189" s="36"/>
      <c r="Q189" s="227"/>
      <c r="R189" s="39"/>
      <c r="S189" s="8"/>
      <c r="T189" s="7"/>
      <c r="U189" s="7"/>
      <c r="V189" s="7"/>
      <c r="W189" s="7"/>
      <c r="X189" s="7"/>
      <c r="Y189" s="7"/>
      <c r="Z189" s="7"/>
      <c r="AA189" s="7"/>
      <c r="AB189" s="7"/>
    </row>
    <row r="190" spans="1:103" s="30" customFormat="1" ht="15" x14ac:dyDescent="0.25">
      <c r="A190" s="63" t="s">
        <v>37</v>
      </c>
      <c r="B190" s="64"/>
      <c r="C190" s="65"/>
      <c r="D190" s="64"/>
      <c r="E190" s="64"/>
      <c r="F190" s="64"/>
      <c r="G190" s="66"/>
      <c r="H190" s="64"/>
      <c r="I190" s="66"/>
      <c r="J190" s="64"/>
      <c r="K190" s="66"/>
      <c r="L190" s="64"/>
      <c r="M190" s="64"/>
      <c r="N190" s="64"/>
      <c r="O190" s="64"/>
      <c r="P190" s="64"/>
      <c r="Q190" s="29"/>
      <c r="R190" s="67"/>
      <c r="S190" s="29"/>
      <c r="T190" s="29"/>
      <c r="U190" s="29"/>
      <c r="V190" s="29"/>
      <c r="W190" s="29"/>
      <c r="X190" s="29"/>
      <c r="Y190" s="29"/>
      <c r="Z190" s="29"/>
      <c r="AA190" s="29"/>
      <c r="AB190" s="29"/>
    </row>
    <row r="191" spans="1:103" s="30" customFormat="1" x14ac:dyDescent="0.2">
      <c r="A191" s="203">
        <v>22976</v>
      </c>
      <c r="B191" s="181" t="s">
        <v>697</v>
      </c>
      <c r="C191" s="182" t="s">
        <v>698</v>
      </c>
      <c r="D191" s="181" t="s">
        <v>699</v>
      </c>
      <c r="E191" s="181">
        <v>77859</v>
      </c>
      <c r="F191" s="181" t="s">
        <v>700</v>
      </c>
      <c r="G191" s="183">
        <v>8</v>
      </c>
      <c r="H191" s="181" t="s">
        <v>77</v>
      </c>
      <c r="I191" s="183"/>
      <c r="J191" s="181"/>
      <c r="K191" s="183"/>
      <c r="L191" s="181" t="s">
        <v>81</v>
      </c>
      <c r="M191" s="187">
        <v>38</v>
      </c>
      <c r="N191" s="187">
        <v>0</v>
      </c>
      <c r="O191" s="187">
        <v>38</v>
      </c>
      <c r="P191" s="181" t="s">
        <v>83</v>
      </c>
      <c r="Q191" s="234">
        <v>40550</v>
      </c>
      <c r="R191" s="184"/>
      <c r="S191" s="2" t="s">
        <v>143</v>
      </c>
      <c r="T191" s="2"/>
      <c r="U191" s="193">
        <v>48395960300</v>
      </c>
      <c r="V191" s="2" t="s">
        <v>701</v>
      </c>
      <c r="W191" s="2"/>
      <c r="X191" s="2"/>
      <c r="Y191" s="2"/>
      <c r="Z191" s="2"/>
      <c r="AA191" s="2"/>
      <c r="AB191" s="2"/>
      <c r="AD191" s="2"/>
    </row>
    <row r="192" spans="1:103" s="30" customFormat="1" x14ac:dyDescent="0.2">
      <c r="A192" s="204">
        <v>22330</v>
      </c>
      <c r="B192" s="205" t="s">
        <v>499</v>
      </c>
      <c r="C192" s="206" t="s">
        <v>500</v>
      </c>
      <c r="D192" s="205" t="s">
        <v>501</v>
      </c>
      <c r="E192" s="205">
        <v>77868</v>
      </c>
      <c r="F192" s="205" t="s">
        <v>502</v>
      </c>
      <c r="G192" s="207">
        <v>8</v>
      </c>
      <c r="H192" s="205" t="s">
        <v>77</v>
      </c>
      <c r="I192" s="207"/>
      <c r="J192" s="205"/>
      <c r="K192" s="207"/>
      <c r="L192" s="196" t="s">
        <v>81</v>
      </c>
      <c r="M192" s="263">
        <v>42</v>
      </c>
      <c r="N192" s="263">
        <v>6</v>
      </c>
      <c r="O192" s="263">
        <v>48</v>
      </c>
      <c r="P192" s="205" t="s">
        <v>82</v>
      </c>
      <c r="Q192" s="262">
        <v>977537</v>
      </c>
      <c r="R192" s="208" t="s">
        <v>78</v>
      </c>
      <c r="S192" s="198" t="s">
        <v>148</v>
      </c>
      <c r="T192" s="198" t="s">
        <v>145</v>
      </c>
      <c r="U192" s="202">
        <v>48185180200</v>
      </c>
      <c r="V192" s="198">
        <v>116</v>
      </c>
      <c r="W192" s="198">
        <v>0</v>
      </c>
      <c r="X192" s="198">
        <v>0</v>
      </c>
      <c r="Y192" s="198">
        <v>0</v>
      </c>
      <c r="Z192" s="198">
        <v>0</v>
      </c>
      <c r="AA192" s="198">
        <v>0</v>
      </c>
      <c r="AB192" s="202">
        <f>SUM(V192:AA192)</f>
        <v>116</v>
      </c>
      <c r="AC192" s="198"/>
      <c r="AD192" s="198" t="s">
        <v>771</v>
      </c>
    </row>
    <row r="193" spans="1:103" s="5" customFormat="1" ht="14.45" customHeight="1" x14ac:dyDescent="0.25">
      <c r="A193" s="106"/>
      <c r="B193" s="54"/>
      <c r="C193" s="191"/>
      <c r="D193" s="54"/>
      <c r="E193" s="54"/>
      <c r="F193" s="54"/>
      <c r="G193" s="54"/>
      <c r="H193" s="54"/>
      <c r="I193" s="55"/>
      <c r="J193" s="54"/>
      <c r="K193" s="55"/>
      <c r="L193" s="54"/>
      <c r="M193" s="54"/>
      <c r="N193" s="54"/>
      <c r="O193" s="54"/>
      <c r="P193" s="54"/>
      <c r="Q193" s="236"/>
      <c r="R193" s="56"/>
      <c r="S193" s="246"/>
      <c r="T193" s="9"/>
      <c r="U193" s="77"/>
      <c r="V193" s="9"/>
      <c r="W193" s="9"/>
      <c r="X193" s="9"/>
      <c r="Y193" s="9"/>
      <c r="Z193" s="9"/>
      <c r="AA193" s="9"/>
      <c r="AB193" s="9"/>
    </row>
    <row r="194" spans="1:103" s="80" customFormat="1" ht="15" x14ac:dyDescent="0.25">
      <c r="A194" s="40" t="s">
        <v>23</v>
      </c>
      <c r="B194" s="85"/>
      <c r="C194" s="51">
        <v>662476.05479144445</v>
      </c>
      <c r="D194" s="101" t="s">
        <v>227</v>
      </c>
      <c r="E194" s="71">
        <f>COUNT(#REF!)</f>
        <v>0</v>
      </c>
      <c r="F194" s="73"/>
      <c r="G194" s="73"/>
      <c r="H194" s="87"/>
      <c r="I194" s="73"/>
      <c r="J194" s="88"/>
      <c r="K194" s="73"/>
      <c r="L194" s="73"/>
      <c r="M194" s="265" t="s">
        <v>19</v>
      </c>
      <c r="N194" s="266"/>
      <c r="O194" s="266"/>
      <c r="P194" s="267"/>
      <c r="Q194" s="222">
        <f>SUM(Q191:Q191)</f>
        <v>40550</v>
      </c>
      <c r="R194" s="72"/>
      <c r="S194" s="244"/>
      <c r="T194" s="89"/>
      <c r="U194" s="89"/>
      <c r="V194" s="89"/>
      <c r="W194" s="89"/>
      <c r="X194" s="89"/>
      <c r="Y194" s="89"/>
      <c r="Z194" s="89"/>
      <c r="AA194" s="89"/>
      <c r="AB194" s="89"/>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c r="BB194" s="90"/>
      <c r="BC194" s="90"/>
      <c r="BD194" s="90"/>
      <c r="BE194" s="90"/>
      <c r="BF194" s="90"/>
      <c r="BG194" s="90"/>
      <c r="BH194" s="90"/>
      <c r="BI194" s="90"/>
      <c r="BJ194" s="90"/>
      <c r="BK194" s="90"/>
      <c r="BL194" s="90"/>
      <c r="BM194" s="90"/>
      <c r="BN194" s="90"/>
      <c r="BO194" s="90"/>
      <c r="BP194" s="90"/>
      <c r="BQ194" s="90"/>
      <c r="BR194" s="90"/>
      <c r="BS194" s="90"/>
      <c r="BT194" s="90"/>
      <c r="BU194" s="90"/>
      <c r="BV194" s="90"/>
      <c r="BW194" s="90"/>
      <c r="BX194" s="90"/>
      <c r="BY194" s="90"/>
      <c r="BZ194" s="90"/>
      <c r="CA194" s="90"/>
      <c r="CB194" s="90"/>
      <c r="CC194" s="90"/>
      <c r="CD194" s="90"/>
      <c r="CE194" s="90"/>
      <c r="CF194" s="90"/>
      <c r="CG194" s="90"/>
      <c r="CH194" s="90"/>
      <c r="CI194" s="90"/>
      <c r="CJ194" s="90"/>
      <c r="CK194" s="90"/>
      <c r="CL194" s="90"/>
      <c r="CM194" s="90"/>
      <c r="CN194" s="90"/>
      <c r="CO194" s="90"/>
      <c r="CP194" s="90"/>
      <c r="CQ194" s="90"/>
      <c r="CR194" s="90"/>
      <c r="CS194" s="90"/>
      <c r="CT194" s="90"/>
      <c r="CU194" s="90"/>
      <c r="CV194" s="90"/>
      <c r="CW194" s="90"/>
      <c r="CX194" s="90"/>
      <c r="CY194" s="90"/>
    </row>
    <row r="195" spans="1:103" ht="6" customHeight="1" x14ac:dyDescent="0.25">
      <c r="A195" s="52"/>
      <c r="B195" s="36"/>
      <c r="C195" s="37"/>
      <c r="D195" s="36"/>
      <c r="E195" s="36"/>
      <c r="F195" s="36"/>
      <c r="G195" s="38"/>
      <c r="H195" s="36"/>
      <c r="I195" s="38"/>
      <c r="J195" s="36"/>
      <c r="K195" s="38"/>
      <c r="L195" s="36"/>
      <c r="M195" s="36"/>
      <c r="N195" s="36"/>
      <c r="O195" s="36"/>
      <c r="P195" s="36"/>
      <c r="Q195" s="227"/>
      <c r="R195" s="39"/>
      <c r="S195" s="8"/>
      <c r="T195" s="7"/>
      <c r="U195" s="7"/>
      <c r="V195" s="7"/>
      <c r="W195" s="7"/>
      <c r="X195" s="7"/>
      <c r="Y195" s="7"/>
      <c r="Z195" s="7"/>
      <c r="AA195" s="7"/>
      <c r="AB195" s="7"/>
    </row>
    <row r="196" spans="1:103" s="84" customFormat="1" ht="15" x14ac:dyDescent="0.25">
      <c r="A196" s="63" t="s">
        <v>38</v>
      </c>
      <c r="B196" s="64"/>
      <c r="C196" s="65"/>
      <c r="D196" s="64"/>
      <c r="E196" s="64"/>
      <c r="F196" s="64"/>
      <c r="G196" s="66"/>
      <c r="H196" s="64"/>
      <c r="I196" s="66"/>
      <c r="J196" s="64"/>
      <c r="K196" s="66"/>
      <c r="L196" s="64"/>
      <c r="M196" s="64"/>
      <c r="N196" s="64"/>
      <c r="O196" s="64"/>
      <c r="P196" s="64"/>
      <c r="Q196" s="29"/>
      <c r="R196" s="67"/>
      <c r="S196" s="29"/>
      <c r="T196" s="29"/>
      <c r="U196" s="29"/>
      <c r="V196" s="29"/>
      <c r="W196" s="29"/>
      <c r="X196" s="29"/>
      <c r="Y196" s="29"/>
      <c r="Z196" s="29"/>
      <c r="AA196" s="29"/>
      <c r="AB196" s="29"/>
      <c r="AD196" s="30"/>
    </row>
    <row r="197" spans="1:103" s="84" customFormat="1" ht="14.45" customHeight="1" x14ac:dyDescent="0.2">
      <c r="A197" s="210">
        <v>22038</v>
      </c>
      <c r="B197" s="186" t="s">
        <v>482</v>
      </c>
      <c r="C197" s="186" t="s">
        <v>483</v>
      </c>
      <c r="D197" s="186" t="s">
        <v>481</v>
      </c>
      <c r="E197" s="186">
        <v>76541</v>
      </c>
      <c r="F197" s="186" t="s">
        <v>66</v>
      </c>
      <c r="G197" s="186">
        <v>8</v>
      </c>
      <c r="H197" s="186" t="s">
        <v>76</v>
      </c>
      <c r="I197" s="186"/>
      <c r="J197" s="186"/>
      <c r="K197" s="186"/>
      <c r="L197" s="116" t="s">
        <v>81</v>
      </c>
      <c r="M197" s="186">
        <v>100</v>
      </c>
      <c r="N197" s="186">
        <v>8</v>
      </c>
      <c r="O197" s="186">
        <v>108</v>
      </c>
      <c r="P197" s="186" t="s">
        <v>83</v>
      </c>
      <c r="Q197" s="225">
        <v>2000000</v>
      </c>
      <c r="R197" s="209"/>
      <c r="S197" s="116" t="s">
        <v>214</v>
      </c>
      <c r="T197" s="116" t="s">
        <v>212</v>
      </c>
      <c r="U197" s="116">
        <v>48027022200</v>
      </c>
      <c r="V197" s="116">
        <v>132</v>
      </c>
      <c r="W197" s="116">
        <v>17</v>
      </c>
      <c r="X197" s="116">
        <v>4</v>
      </c>
      <c r="Y197" s="116">
        <v>8</v>
      </c>
      <c r="Z197" s="116">
        <v>4</v>
      </c>
      <c r="AA197" s="116">
        <v>7</v>
      </c>
      <c r="AB197" s="193">
        <f t="shared" ref="AB197:AB203" si="7">SUM(V197:AA197)</f>
        <v>172</v>
      </c>
      <c r="AC197" s="116"/>
      <c r="AD197" s="116"/>
    </row>
    <row r="198" spans="1:103" s="84" customFormat="1" x14ac:dyDescent="0.2">
      <c r="A198" s="210">
        <v>22037</v>
      </c>
      <c r="B198" s="186" t="s">
        <v>479</v>
      </c>
      <c r="C198" s="186" t="s">
        <v>480</v>
      </c>
      <c r="D198" s="186" t="s">
        <v>481</v>
      </c>
      <c r="E198" s="186">
        <v>76543</v>
      </c>
      <c r="F198" s="186" t="s">
        <v>66</v>
      </c>
      <c r="G198" s="186">
        <v>8</v>
      </c>
      <c r="H198" s="186" t="s">
        <v>76</v>
      </c>
      <c r="I198" s="186"/>
      <c r="J198" s="186"/>
      <c r="K198" s="186"/>
      <c r="L198" s="116" t="s">
        <v>81</v>
      </c>
      <c r="M198" s="186">
        <v>66</v>
      </c>
      <c r="N198" s="186">
        <v>0</v>
      </c>
      <c r="O198" s="186">
        <v>66</v>
      </c>
      <c r="P198" s="186" t="s">
        <v>83</v>
      </c>
      <c r="Q198" s="225">
        <v>1585443</v>
      </c>
      <c r="R198" s="209"/>
      <c r="S198" s="116" t="s">
        <v>214</v>
      </c>
      <c r="T198" s="116" t="s">
        <v>212</v>
      </c>
      <c r="U198" s="116">
        <v>48027022101</v>
      </c>
      <c r="V198" s="116">
        <v>139</v>
      </c>
      <c r="W198" s="116">
        <v>17</v>
      </c>
      <c r="X198" s="116">
        <v>4</v>
      </c>
      <c r="Y198" s="116">
        <v>8</v>
      </c>
      <c r="Z198" s="116">
        <v>4</v>
      </c>
      <c r="AA198" s="116">
        <v>0</v>
      </c>
      <c r="AB198" s="193">
        <f t="shared" si="7"/>
        <v>172</v>
      </c>
      <c r="AC198" s="116"/>
      <c r="AD198" s="116"/>
    </row>
    <row r="199" spans="1:103" s="84" customFormat="1" x14ac:dyDescent="0.2">
      <c r="A199" s="210">
        <v>22287</v>
      </c>
      <c r="B199" s="186" t="s">
        <v>490</v>
      </c>
      <c r="C199" s="186" t="s">
        <v>491</v>
      </c>
      <c r="D199" s="186" t="s">
        <v>186</v>
      </c>
      <c r="E199" s="186">
        <v>76708</v>
      </c>
      <c r="F199" s="186" t="s">
        <v>189</v>
      </c>
      <c r="G199" s="186">
        <v>8</v>
      </c>
      <c r="H199" s="186" t="s">
        <v>76</v>
      </c>
      <c r="I199" s="186"/>
      <c r="J199" s="186"/>
      <c r="K199" s="186"/>
      <c r="L199" s="116" t="s">
        <v>81</v>
      </c>
      <c r="M199" s="186">
        <v>75</v>
      </c>
      <c r="N199" s="186">
        <v>13</v>
      </c>
      <c r="O199" s="186">
        <v>88</v>
      </c>
      <c r="P199" s="186" t="s">
        <v>82</v>
      </c>
      <c r="Q199" s="225">
        <v>1739000</v>
      </c>
      <c r="R199" s="209"/>
      <c r="S199" s="116" t="s">
        <v>492</v>
      </c>
      <c r="T199" s="116" t="s">
        <v>493</v>
      </c>
      <c r="U199" s="116">
        <v>48309003000</v>
      </c>
      <c r="V199" s="116">
        <v>139</v>
      </c>
      <c r="W199" s="116">
        <v>17</v>
      </c>
      <c r="X199" s="116">
        <v>4</v>
      </c>
      <c r="Y199" s="116">
        <v>8</v>
      </c>
      <c r="Z199" s="116">
        <v>4</v>
      </c>
      <c r="AA199" s="116">
        <v>0</v>
      </c>
      <c r="AB199" s="193">
        <f t="shared" si="7"/>
        <v>172</v>
      </c>
      <c r="AC199" s="116"/>
      <c r="AD199" s="116"/>
    </row>
    <row r="200" spans="1:103" s="84" customFormat="1" x14ac:dyDescent="0.2">
      <c r="A200" s="210">
        <v>22087</v>
      </c>
      <c r="B200" s="186" t="s">
        <v>488</v>
      </c>
      <c r="C200" s="186" t="s">
        <v>489</v>
      </c>
      <c r="D200" s="186" t="s">
        <v>481</v>
      </c>
      <c r="E200" s="186">
        <v>76543</v>
      </c>
      <c r="F200" s="186" t="s">
        <v>66</v>
      </c>
      <c r="G200" s="186">
        <v>8</v>
      </c>
      <c r="H200" s="186" t="s">
        <v>76</v>
      </c>
      <c r="I200" s="186"/>
      <c r="J200" s="186"/>
      <c r="K200" s="186"/>
      <c r="L200" s="116" t="s">
        <v>81</v>
      </c>
      <c r="M200" s="186">
        <v>93</v>
      </c>
      <c r="N200" s="186">
        <v>4</v>
      </c>
      <c r="O200" s="186">
        <v>97</v>
      </c>
      <c r="P200" s="186" t="s">
        <v>83</v>
      </c>
      <c r="Q200" s="225">
        <v>1900000</v>
      </c>
      <c r="R200" s="209"/>
      <c r="S200" s="116" t="s">
        <v>170</v>
      </c>
      <c r="T200" s="116" t="s">
        <v>136</v>
      </c>
      <c r="U200" s="116">
        <v>48027022300</v>
      </c>
      <c r="V200" s="116">
        <v>132</v>
      </c>
      <c r="W200" s="116">
        <v>17</v>
      </c>
      <c r="X200" s="116">
        <v>4</v>
      </c>
      <c r="Y200" s="116">
        <v>8</v>
      </c>
      <c r="Z200" s="116">
        <v>4</v>
      </c>
      <c r="AA200" s="116">
        <v>7</v>
      </c>
      <c r="AB200" s="193">
        <f t="shared" si="7"/>
        <v>172</v>
      </c>
      <c r="AC200" s="116"/>
      <c r="AD200" s="116"/>
    </row>
    <row r="201" spans="1:103" s="84" customFormat="1" x14ac:dyDescent="0.2">
      <c r="A201" s="210">
        <v>22057</v>
      </c>
      <c r="B201" s="186" t="s">
        <v>484</v>
      </c>
      <c r="C201" s="186" t="s">
        <v>485</v>
      </c>
      <c r="D201" s="186" t="s">
        <v>186</v>
      </c>
      <c r="E201" s="186">
        <v>76706</v>
      </c>
      <c r="F201" s="186" t="s">
        <v>189</v>
      </c>
      <c r="G201" s="186">
        <v>8</v>
      </c>
      <c r="H201" s="186" t="s">
        <v>76</v>
      </c>
      <c r="I201" s="186"/>
      <c r="J201" s="186"/>
      <c r="K201" s="186"/>
      <c r="L201" s="116" t="s">
        <v>81</v>
      </c>
      <c r="M201" s="186">
        <v>106</v>
      </c>
      <c r="N201" s="186">
        <v>28</v>
      </c>
      <c r="O201" s="186">
        <v>134</v>
      </c>
      <c r="P201" s="186" t="s">
        <v>82</v>
      </c>
      <c r="Q201" s="225">
        <v>1918193.8733012101</v>
      </c>
      <c r="R201" s="209"/>
      <c r="S201" s="116" t="s">
        <v>339</v>
      </c>
      <c r="T201" s="116" t="s">
        <v>128</v>
      </c>
      <c r="U201" s="116">
        <v>48309002100</v>
      </c>
      <c r="V201" s="116">
        <v>138</v>
      </c>
      <c r="W201" s="116">
        <v>17</v>
      </c>
      <c r="X201" s="116">
        <v>4</v>
      </c>
      <c r="Y201" s="116">
        <v>8</v>
      </c>
      <c r="Z201" s="116">
        <v>0</v>
      </c>
      <c r="AA201" s="116">
        <v>0</v>
      </c>
      <c r="AB201" s="193">
        <f t="shared" si="7"/>
        <v>167</v>
      </c>
      <c r="AC201" s="2"/>
      <c r="AD201" s="2"/>
    </row>
    <row r="202" spans="1:103" s="30" customFormat="1" x14ac:dyDescent="0.2">
      <c r="A202" s="210">
        <v>22082</v>
      </c>
      <c r="B202" s="186" t="s">
        <v>486</v>
      </c>
      <c r="C202" s="186" t="s">
        <v>487</v>
      </c>
      <c r="D202" s="186" t="s">
        <v>481</v>
      </c>
      <c r="E202" s="186">
        <v>76543</v>
      </c>
      <c r="F202" s="186" t="s">
        <v>66</v>
      </c>
      <c r="G202" s="186">
        <v>8</v>
      </c>
      <c r="H202" s="186" t="s">
        <v>76</v>
      </c>
      <c r="I202" s="186"/>
      <c r="J202" s="186"/>
      <c r="K202" s="186"/>
      <c r="L202" s="116" t="s">
        <v>81</v>
      </c>
      <c r="M202" s="186">
        <v>96</v>
      </c>
      <c r="N202" s="186">
        <v>0</v>
      </c>
      <c r="O202" s="186">
        <v>96</v>
      </c>
      <c r="P202" s="186" t="s">
        <v>82</v>
      </c>
      <c r="Q202" s="225">
        <v>2000000</v>
      </c>
      <c r="R202" s="209"/>
      <c r="S202" s="116" t="s">
        <v>170</v>
      </c>
      <c r="T202" s="116" t="s">
        <v>136</v>
      </c>
      <c r="U202" s="116">
        <v>48027022200</v>
      </c>
      <c r="V202" s="116">
        <v>132</v>
      </c>
      <c r="W202" s="116">
        <v>17</v>
      </c>
      <c r="X202" s="116">
        <v>4</v>
      </c>
      <c r="Y202" s="116">
        <v>0</v>
      </c>
      <c r="Z202" s="116">
        <v>4</v>
      </c>
      <c r="AA202" s="116">
        <v>7</v>
      </c>
      <c r="AB202" s="193">
        <f t="shared" ref="AB202" si="8">SUM(V202:AA202)</f>
        <v>164</v>
      </c>
      <c r="AC202" s="116"/>
      <c r="AD202" s="116" t="s">
        <v>777</v>
      </c>
    </row>
    <row r="203" spans="1:103" s="84" customFormat="1" x14ac:dyDescent="0.2">
      <c r="A203" s="199">
        <v>22276</v>
      </c>
      <c r="B203" s="200" t="s">
        <v>768</v>
      </c>
      <c r="C203" s="200" t="s">
        <v>769</v>
      </c>
      <c r="D203" s="200" t="s">
        <v>481</v>
      </c>
      <c r="E203" s="200">
        <v>76542</v>
      </c>
      <c r="F203" s="200" t="s">
        <v>66</v>
      </c>
      <c r="G203" s="200">
        <v>8</v>
      </c>
      <c r="H203" s="200" t="s">
        <v>76</v>
      </c>
      <c r="I203" s="200"/>
      <c r="J203" s="200"/>
      <c r="K203" s="200"/>
      <c r="L203" s="196" t="s">
        <v>81</v>
      </c>
      <c r="M203" s="200">
        <v>92</v>
      </c>
      <c r="N203" s="200">
        <v>4</v>
      </c>
      <c r="O203" s="200">
        <v>96</v>
      </c>
      <c r="P203" s="200" t="s">
        <v>83</v>
      </c>
      <c r="Q203" s="249">
        <v>1810609</v>
      </c>
      <c r="R203" s="201"/>
      <c r="S203" s="196" t="s">
        <v>153</v>
      </c>
      <c r="T203" s="196" t="s">
        <v>154</v>
      </c>
      <c r="U203" s="196">
        <v>48027023107</v>
      </c>
      <c r="V203" s="196">
        <v>126</v>
      </c>
      <c r="W203" s="196">
        <v>17</v>
      </c>
      <c r="X203" s="196">
        <v>4</v>
      </c>
      <c r="Y203" s="196">
        <v>8</v>
      </c>
      <c r="Z203" s="196">
        <v>4</v>
      </c>
      <c r="AA203" s="196">
        <v>0</v>
      </c>
      <c r="AB203" s="202">
        <f t="shared" si="7"/>
        <v>159</v>
      </c>
      <c r="AC203" s="196"/>
      <c r="AD203" s="196" t="s">
        <v>771</v>
      </c>
    </row>
    <row r="204" spans="1:103" s="84" customFormat="1" ht="15" x14ac:dyDescent="0.25">
      <c r="A204" s="106"/>
      <c r="B204" s="98"/>
      <c r="C204" s="98"/>
      <c r="D204" s="98"/>
      <c r="E204" s="98"/>
      <c r="F204" s="98"/>
      <c r="G204" s="98"/>
      <c r="H204" s="98"/>
      <c r="I204" s="98"/>
      <c r="J204" s="98"/>
      <c r="K204" s="98"/>
      <c r="L204" s="98"/>
      <c r="M204" s="98"/>
      <c r="N204" s="98"/>
      <c r="O204" s="98"/>
      <c r="P204" s="98"/>
      <c r="Q204" s="233"/>
      <c r="R204" s="99"/>
      <c r="S204" s="117"/>
      <c r="T204" s="77"/>
      <c r="U204" s="77"/>
      <c r="V204" s="77"/>
      <c r="W204" s="77"/>
      <c r="X204" s="77"/>
      <c r="Y204" s="77"/>
      <c r="Z204" s="77"/>
      <c r="AA204" s="77"/>
      <c r="AB204" s="77"/>
    </row>
    <row r="205" spans="1:103" s="80" customFormat="1" ht="15" x14ac:dyDescent="0.25">
      <c r="A205" s="40" t="s">
        <v>23</v>
      </c>
      <c r="B205" s="85"/>
      <c r="C205" s="51">
        <v>2308006.5680318251</v>
      </c>
      <c r="D205" s="101" t="s">
        <v>227</v>
      </c>
      <c r="E205" s="71">
        <f>COUNT(A197:A202)</f>
        <v>6</v>
      </c>
      <c r="F205" s="73"/>
      <c r="G205" s="73"/>
      <c r="H205" s="87"/>
      <c r="I205" s="73"/>
      <c r="J205" s="88"/>
      <c r="K205" s="73"/>
      <c r="L205" s="73"/>
      <c r="M205" s="265" t="s">
        <v>19</v>
      </c>
      <c r="N205" s="266"/>
      <c r="O205" s="266"/>
      <c r="P205" s="267"/>
      <c r="Q205" s="222">
        <f>SUM(Q197:Q202)</f>
        <v>11142636.87330121</v>
      </c>
      <c r="R205" s="72"/>
      <c r="S205" s="244"/>
      <c r="T205" s="89"/>
      <c r="U205" s="89"/>
      <c r="V205" s="89"/>
      <c r="W205" s="89"/>
      <c r="X205" s="89"/>
      <c r="Y205" s="89"/>
      <c r="Z205" s="89"/>
      <c r="AA205" s="89"/>
      <c r="AB205" s="89"/>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c r="BB205" s="90"/>
      <c r="BC205" s="90"/>
      <c r="BD205" s="90"/>
      <c r="BE205" s="90"/>
      <c r="BF205" s="90"/>
      <c r="BG205" s="90"/>
      <c r="BH205" s="90"/>
      <c r="BI205" s="90"/>
      <c r="BJ205" s="90"/>
      <c r="BK205" s="90"/>
      <c r="BL205" s="90"/>
      <c r="BM205" s="90"/>
      <c r="BN205" s="90"/>
      <c r="BO205" s="90"/>
      <c r="BP205" s="90"/>
      <c r="BQ205" s="90"/>
      <c r="BR205" s="90"/>
      <c r="BS205" s="90"/>
      <c r="BT205" s="90"/>
      <c r="BU205" s="90"/>
      <c r="BV205" s="90"/>
      <c r="BW205" s="90"/>
      <c r="BX205" s="90"/>
      <c r="BY205" s="90"/>
      <c r="BZ205" s="90"/>
      <c r="CA205" s="90"/>
      <c r="CB205" s="90"/>
      <c r="CC205" s="90"/>
      <c r="CD205" s="90"/>
      <c r="CE205" s="90"/>
      <c r="CF205" s="90"/>
      <c r="CG205" s="90"/>
      <c r="CH205" s="90"/>
      <c r="CI205" s="90"/>
      <c r="CJ205" s="90"/>
      <c r="CK205" s="90"/>
      <c r="CL205" s="90"/>
      <c r="CM205" s="90"/>
      <c r="CN205" s="90"/>
      <c r="CO205" s="90"/>
      <c r="CP205" s="90"/>
      <c r="CQ205" s="90"/>
      <c r="CR205" s="90"/>
      <c r="CS205" s="90"/>
      <c r="CT205" s="90"/>
      <c r="CU205" s="90"/>
      <c r="CV205" s="90"/>
      <c r="CW205" s="90"/>
      <c r="CX205" s="90"/>
      <c r="CY205" s="90"/>
    </row>
    <row r="206" spans="1:103" ht="6.6" customHeight="1" x14ac:dyDescent="0.25">
      <c r="A206" s="52"/>
      <c r="B206" s="36"/>
      <c r="C206" s="37"/>
      <c r="D206" s="36"/>
      <c r="E206" s="36"/>
      <c r="F206" s="36"/>
      <c r="G206" s="38"/>
      <c r="H206" s="36"/>
      <c r="I206" s="38"/>
      <c r="J206" s="36"/>
      <c r="K206" s="38"/>
      <c r="L206" s="36"/>
      <c r="M206" s="36"/>
      <c r="N206" s="36"/>
      <c r="O206" s="36"/>
      <c r="P206" s="36"/>
      <c r="Q206" s="227"/>
      <c r="R206" s="39"/>
      <c r="S206" s="8"/>
      <c r="T206" s="7"/>
      <c r="U206" s="7"/>
      <c r="V206" s="7"/>
      <c r="W206" s="7"/>
      <c r="X206" s="7"/>
      <c r="Y206" s="7"/>
      <c r="Z206" s="7"/>
      <c r="AA206" s="7"/>
      <c r="AB206" s="7"/>
    </row>
    <row r="207" spans="1:103" s="30" customFormat="1" ht="15" x14ac:dyDescent="0.25">
      <c r="A207" s="63" t="s">
        <v>39</v>
      </c>
      <c r="B207" s="64"/>
      <c r="C207" s="65"/>
      <c r="D207" s="64"/>
      <c r="E207" s="64"/>
      <c r="F207" s="64"/>
      <c r="G207" s="66"/>
      <c r="H207" s="64"/>
      <c r="I207" s="66"/>
      <c r="J207" s="64"/>
      <c r="K207" s="66"/>
      <c r="L207" s="64"/>
      <c r="M207" s="64"/>
      <c r="N207" s="64"/>
      <c r="O207" s="64"/>
      <c r="P207" s="64"/>
      <c r="Q207" s="29"/>
      <c r="R207" s="67"/>
      <c r="S207" s="29"/>
      <c r="T207" s="29"/>
      <c r="U207" s="29"/>
      <c r="V207" s="29"/>
      <c r="W207" s="29"/>
      <c r="X207" s="29"/>
      <c r="Y207" s="29"/>
      <c r="Z207" s="29"/>
      <c r="AA207" s="29"/>
      <c r="AB207" s="29"/>
    </row>
    <row r="208" spans="1:103" s="84" customFormat="1" x14ac:dyDescent="0.2">
      <c r="A208" s="173">
        <v>22159</v>
      </c>
      <c r="B208" s="174" t="s">
        <v>526</v>
      </c>
      <c r="C208" s="174" t="s">
        <v>527</v>
      </c>
      <c r="D208" s="174" t="s">
        <v>190</v>
      </c>
      <c r="E208" s="174">
        <v>78028</v>
      </c>
      <c r="F208" s="174" t="s">
        <v>191</v>
      </c>
      <c r="G208" s="174">
        <v>9</v>
      </c>
      <c r="H208" s="174" t="s">
        <v>77</v>
      </c>
      <c r="I208" s="174"/>
      <c r="J208" s="174"/>
      <c r="K208" s="174"/>
      <c r="L208" s="84" t="s">
        <v>81</v>
      </c>
      <c r="M208" s="174">
        <v>36</v>
      </c>
      <c r="N208" s="174">
        <v>0</v>
      </c>
      <c r="O208" s="174">
        <v>36</v>
      </c>
      <c r="P208" s="174" t="s">
        <v>83</v>
      </c>
      <c r="Q208" s="225">
        <v>900000</v>
      </c>
      <c r="R208" s="175"/>
      <c r="S208" s="116" t="s">
        <v>247</v>
      </c>
      <c r="T208" s="84" t="s">
        <v>248</v>
      </c>
      <c r="U208" s="84">
        <v>48265960200</v>
      </c>
      <c r="V208" s="84">
        <v>115</v>
      </c>
      <c r="W208" s="84">
        <v>17</v>
      </c>
      <c r="X208" s="84">
        <v>4</v>
      </c>
      <c r="Y208" s="84">
        <v>8</v>
      </c>
      <c r="Z208" s="84">
        <v>4</v>
      </c>
      <c r="AA208" s="84">
        <v>0</v>
      </c>
      <c r="AB208" s="84">
        <f>SUM(V208:AA208)</f>
        <v>148</v>
      </c>
      <c r="AD208" s="84" t="s">
        <v>777</v>
      </c>
    </row>
    <row r="209" spans="1:103" s="84" customFormat="1" x14ac:dyDescent="0.2">
      <c r="A209" s="173">
        <v>22977</v>
      </c>
      <c r="B209" s="174" t="s">
        <v>702</v>
      </c>
      <c r="C209" s="174" t="s">
        <v>703</v>
      </c>
      <c r="D209" s="174" t="s">
        <v>190</v>
      </c>
      <c r="E209" s="174">
        <v>78020</v>
      </c>
      <c r="F209" s="174" t="s">
        <v>191</v>
      </c>
      <c r="G209" s="174">
        <v>9</v>
      </c>
      <c r="H209" s="174" t="s">
        <v>77</v>
      </c>
      <c r="I209" s="174"/>
      <c r="J209" s="174"/>
      <c r="K209" s="174"/>
      <c r="L209" s="174" t="s">
        <v>81</v>
      </c>
      <c r="M209" s="178">
        <v>43</v>
      </c>
      <c r="N209" s="179">
        <v>17</v>
      </c>
      <c r="O209" s="179">
        <v>60</v>
      </c>
      <c r="P209" s="180" t="s">
        <v>83</v>
      </c>
      <c r="Q209" s="225">
        <v>62809</v>
      </c>
      <c r="R209" s="175"/>
      <c r="S209" s="116" t="s">
        <v>704</v>
      </c>
      <c r="U209" s="84">
        <v>48265960402</v>
      </c>
      <c r="V209" s="84" t="s">
        <v>705</v>
      </c>
    </row>
    <row r="210" spans="1:103" s="84" customFormat="1" ht="15" x14ac:dyDescent="0.25">
      <c r="A210" s="96"/>
      <c r="B210" s="93"/>
      <c r="C210" s="93"/>
      <c r="D210" s="93"/>
      <c r="E210" s="93"/>
      <c r="F210" s="93"/>
      <c r="G210" s="93"/>
      <c r="H210" s="93"/>
      <c r="I210" s="93"/>
      <c r="J210" s="93"/>
      <c r="K210" s="93"/>
      <c r="L210" s="93"/>
      <c r="M210" s="108"/>
      <c r="N210" s="109"/>
      <c r="O210" s="109"/>
      <c r="P210" s="110"/>
      <c r="Q210" s="230"/>
      <c r="R210" s="97"/>
      <c r="S210" s="243"/>
      <c r="T210" s="79"/>
      <c r="U210" s="79"/>
      <c r="V210" s="79"/>
      <c r="W210" s="79"/>
      <c r="X210" s="79"/>
      <c r="Y210" s="79"/>
      <c r="Z210" s="79"/>
      <c r="AA210" s="79"/>
      <c r="AB210" s="79"/>
    </row>
    <row r="211" spans="1:103" s="80" customFormat="1" ht="15" x14ac:dyDescent="0.25">
      <c r="A211" s="40" t="s">
        <v>23</v>
      </c>
      <c r="B211" s="85"/>
      <c r="C211" s="51">
        <v>600000</v>
      </c>
      <c r="D211" s="101" t="s">
        <v>227</v>
      </c>
      <c r="E211" s="71">
        <v>1</v>
      </c>
      <c r="F211" s="73"/>
      <c r="G211" s="73"/>
      <c r="H211" s="87"/>
      <c r="I211" s="73"/>
      <c r="J211" s="88"/>
      <c r="K211" s="73"/>
      <c r="L211" s="73"/>
      <c r="M211" s="265" t="s">
        <v>19</v>
      </c>
      <c r="N211" s="266"/>
      <c r="O211" s="266"/>
      <c r="P211" s="267"/>
      <c r="Q211" s="222">
        <f>SUM(Q208:Q209)</f>
        <v>962809</v>
      </c>
      <c r="R211" s="72"/>
      <c r="S211" s="244"/>
      <c r="T211" s="89"/>
      <c r="U211" s="89"/>
      <c r="V211" s="89"/>
      <c r="W211" s="89"/>
      <c r="X211" s="89"/>
      <c r="Y211" s="89"/>
      <c r="Z211" s="89"/>
      <c r="AA211" s="89"/>
      <c r="AB211" s="89"/>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c r="BB211" s="90"/>
      <c r="BC211" s="90"/>
      <c r="BD211" s="90"/>
      <c r="BE211" s="90"/>
      <c r="BF211" s="90"/>
      <c r="BG211" s="90"/>
      <c r="BH211" s="90"/>
      <c r="BI211" s="90"/>
      <c r="BJ211" s="90"/>
      <c r="BK211" s="90"/>
      <c r="BL211" s="90"/>
      <c r="BM211" s="90"/>
      <c r="BN211" s="90"/>
      <c r="BO211" s="90"/>
      <c r="BP211" s="90"/>
      <c r="BQ211" s="90"/>
      <c r="BR211" s="90"/>
      <c r="BS211" s="90"/>
      <c r="BT211" s="90"/>
      <c r="BU211" s="90"/>
      <c r="BV211" s="90"/>
      <c r="BW211" s="90"/>
      <c r="BX211" s="90"/>
      <c r="BY211" s="90"/>
      <c r="BZ211" s="90"/>
      <c r="CA211" s="90"/>
      <c r="CB211" s="90"/>
      <c r="CC211" s="90"/>
      <c r="CD211" s="90"/>
      <c r="CE211" s="90"/>
      <c r="CF211" s="90"/>
      <c r="CG211" s="90"/>
      <c r="CH211" s="90"/>
      <c r="CI211" s="90"/>
      <c r="CJ211" s="90"/>
      <c r="CK211" s="90"/>
      <c r="CL211" s="90"/>
      <c r="CM211" s="90"/>
      <c r="CN211" s="90"/>
      <c r="CO211" s="90"/>
      <c r="CP211" s="90"/>
      <c r="CQ211" s="90"/>
      <c r="CR211" s="90"/>
      <c r="CS211" s="90"/>
      <c r="CT211" s="90"/>
      <c r="CU211" s="90"/>
      <c r="CV211" s="90"/>
      <c r="CW211" s="90"/>
      <c r="CX211" s="90"/>
      <c r="CY211" s="90"/>
    </row>
    <row r="212" spans="1:103" ht="6" customHeight="1" x14ac:dyDescent="0.25">
      <c r="A212" s="52"/>
      <c r="B212" s="36"/>
      <c r="C212" s="37"/>
      <c r="D212" s="36"/>
      <c r="E212" s="36"/>
      <c r="F212" s="36"/>
      <c r="G212" s="38"/>
      <c r="H212" s="36"/>
      <c r="I212" s="38"/>
      <c r="J212" s="36"/>
      <c r="K212" s="38"/>
      <c r="L212" s="36"/>
      <c r="M212" s="36"/>
      <c r="N212" s="36"/>
      <c r="O212" s="36"/>
      <c r="P212" s="36"/>
      <c r="Q212" s="227"/>
      <c r="R212" s="39"/>
      <c r="S212" s="8"/>
      <c r="T212" s="7"/>
      <c r="U212" s="7"/>
      <c r="V212" s="7"/>
      <c r="W212" s="7"/>
      <c r="X212" s="7"/>
      <c r="Y212" s="7"/>
      <c r="Z212" s="7"/>
      <c r="AA212" s="7"/>
      <c r="AB212" s="7"/>
    </row>
    <row r="213" spans="1:103" s="84" customFormat="1" ht="15" x14ac:dyDescent="0.25">
      <c r="A213" s="63" t="s">
        <v>40</v>
      </c>
      <c r="B213" s="64"/>
      <c r="C213" s="65"/>
      <c r="D213" s="64"/>
      <c r="E213" s="64"/>
      <c r="F213" s="64"/>
      <c r="G213" s="66"/>
      <c r="H213" s="64"/>
      <c r="I213" s="66"/>
      <c r="J213" s="64"/>
      <c r="K213" s="66"/>
      <c r="L213" s="64"/>
      <c r="M213" s="64"/>
      <c r="N213" s="64"/>
      <c r="O213" s="64"/>
      <c r="P213" s="64"/>
      <c r="Q213" s="29"/>
      <c r="R213" s="67"/>
      <c r="S213" s="29"/>
      <c r="T213" s="29"/>
      <c r="U213" s="29"/>
      <c r="V213" s="29"/>
      <c r="W213" s="29"/>
      <c r="X213" s="29"/>
      <c r="Y213" s="29"/>
      <c r="Z213" s="29"/>
      <c r="AA213" s="29"/>
      <c r="AB213" s="29"/>
      <c r="AD213" s="30"/>
    </row>
    <row r="214" spans="1:103" s="30" customFormat="1" x14ac:dyDescent="0.2">
      <c r="A214" s="210">
        <v>22195</v>
      </c>
      <c r="B214" s="186" t="s">
        <v>518</v>
      </c>
      <c r="C214" s="186" t="s">
        <v>519</v>
      </c>
      <c r="D214" s="186" t="s">
        <v>192</v>
      </c>
      <c r="E214" s="186">
        <v>78213</v>
      </c>
      <c r="F214" s="186" t="s">
        <v>193</v>
      </c>
      <c r="G214" s="186">
        <v>9</v>
      </c>
      <c r="H214" s="186" t="s">
        <v>76</v>
      </c>
      <c r="I214" s="186"/>
      <c r="J214" s="186"/>
      <c r="K214" s="186"/>
      <c r="L214" s="186" t="s">
        <v>81</v>
      </c>
      <c r="M214" s="186">
        <v>76</v>
      </c>
      <c r="N214" s="186">
        <v>0</v>
      </c>
      <c r="O214" s="186">
        <v>76</v>
      </c>
      <c r="P214" s="186" t="s">
        <v>82</v>
      </c>
      <c r="Q214" s="225">
        <v>2000000</v>
      </c>
      <c r="R214" s="209"/>
      <c r="S214" s="116" t="s">
        <v>175</v>
      </c>
      <c r="T214" s="116" t="s">
        <v>176</v>
      </c>
      <c r="U214" s="116">
        <v>48029191409</v>
      </c>
      <c r="V214" s="116">
        <v>132</v>
      </c>
      <c r="W214" s="116">
        <v>17</v>
      </c>
      <c r="X214" s="116">
        <v>4</v>
      </c>
      <c r="Y214" s="116">
        <v>8</v>
      </c>
      <c r="Z214" s="116">
        <v>4</v>
      </c>
      <c r="AA214" s="116">
        <v>7</v>
      </c>
      <c r="AB214" s="193">
        <f t="shared" ref="AB214:AB221" si="9">SUM(V214:AA214)</f>
        <v>172</v>
      </c>
      <c r="AC214" s="116"/>
      <c r="AD214" s="116"/>
    </row>
    <row r="215" spans="1:103" s="84" customFormat="1" x14ac:dyDescent="0.2">
      <c r="A215" s="210">
        <v>22008</v>
      </c>
      <c r="B215" s="186" t="s">
        <v>503</v>
      </c>
      <c r="C215" s="186" t="s">
        <v>504</v>
      </c>
      <c r="D215" s="186" t="s">
        <v>192</v>
      </c>
      <c r="E215" s="186">
        <v>78209</v>
      </c>
      <c r="F215" s="186" t="s">
        <v>193</v>
      </c>
      <c r="G215" s="186">
        <v>9</v>
      </c>
      <c r="H215" s="186" t="s">
        <v>76</v>
      </c>
      <c r="I215" s="186"/>
      <c r="J215" s="186"/>
      <c r="K215" s="186" t="s">
        <v>78</v>
      </c>
      <c r="L215" s="186" t="s">
        <v>81</v>
      </c>
      <c r="M215" s="186">
        <v>65</v>
      </c>
      <c r="N215" s="186">
        <v>0</v>
      </c>
      <c r="O215" s="186">
        <v>65</v>
      </c>
      <c r="P215" s="186" t="s">
        <v>82</v>
      </c>
      <c r="Q215" s="225">
        <v>2000000</v>
      </c>
      <c r="R215" s="209"/>
      <c r="S215" s="116" t="s">
        <v>139</v>
      </c>
      <c r="T215" s="116" t="s">
        <v>140</v>
      </c>
      <c r="U215" s="116">
        <v>48029120600</v>
      </c>
      <c r="V215" s="116">
        <v>139</v>
      </c>
      <c r="W215" s="116">
        <v>17</v>
      </c>
      <c r="X215" s="116">
        <v>4</v>
      </c>
      <c r="Y215" s="116">
        <v>8</v>
      </c>
      <c r="Z215" s="116">
        <v>4</v>
      </c>
      <c r="AA215" s="116">
        <v>0</v>
      </c>
      <c r="AB215" s="193">
        <f t="shared" si="9"/>
        <v>172</v>
      </c>
      <c r="AC215" s="116"/>
      <c r="AD215" s="116" t="s">
        <v>777</v>
      </c>
    </row>
    <row r="216" spans="1:103" s="84" customFormat="1" x14ac:dyDescent="0.2">
      <c r="A216" s="210">
        <v>22066</v>
      </c>
      <c r="B216" s="186" t="s">
        <v>513</v>
      </c>
      <c r="C216" s="186" t="s">
        <v>514</v>
      </c>
      <c r="D216" s="186" t="s">
        <v>192</v>
      </c>
      <c r="E216" s="186">
        <v>78232</v>
      </c>
      <c r="F216" s="186" t="s">
        <v>193</v>
      </c>
      <c r="G216" s="186">
        <v>9</v>
      </c>
      <c r="H216" s="186" t="s">
        <v>76</v>
      </c>
      <c r="I216" s="186"/>
      <c r="J216" s="186"/>
      <c r="K216" s="186"/>
      <c r="L216" s="186" t="s">
        <v>81</v>
      </c>
      <c r="M216" s="186">
        <v>76</v>
      </c>
      <c r="N216" s="186">
        <v>0</v>
      </c>
      <c r="O216" s="186">
        <v>76</v>
      </c>
      <c r="P216" s="186" t="s">
        <v>82</v>
      </c>
      <c r="Q216" s="225">
        <v>1882000</v>
      </c>
      <c r="R216" s="209"/>
      <c r="S216" s="116" t="s">
        <v>175</v>
      </c>
      <c r="T216" s="116" t="s">
        <v>176</v>
      </c>
      <c r="U216" s="116">
        <v>48029121117</v>
      </c>
      <c r="V216" s="116">
        <v>139</v>
      </c>
      <c r="W216" s="116">
        <v>17</v>
      </c>
      <c r="X216" s="116">
        <v>4</v>
      </c>
      <c r="Y216" s="116">
        <v>8</v>
      </c>
      <c r="Z216" s="116">
        <v>4</v>
      </c>
      <c r="AA216" s="116">
        <v>0</v>
      </c>
      <c r="AB216" s="193">
        <f t="shared" si="9"/>
        <v>172</v>
      </c>
      <c r="AC216" s="116"/>
      <c r="AD216" s="116"/>
    </row>
    <row r="217" spans="1:103" s="84" customFormat="1" x14ac:dyDescent="0.2">
      <c r="A217" s="210">
        <v>22063</v>
      </c>
      <c r="B217" s="186" t="s">
        <v>511</v>
      </c>
      <c r="C217" s="186" t="s">
        <v>512</v>
      </c>
      <c r="D217" s="186" t="s">
        <v>192</v>
      </c>
      <c r="E217" s="186">
        <v>78233</v>
      </c>
      <c r="F217" s="186" t="s">
        <v>193</v>
      </c>
      <c r="G217" s="186">
        <v>9</v>
      </c>
      <c r="H217" s="186" t="s">
        <v>76</v>
      </c>
      <c r="I217" s="186"/>
      <c r="J217" s="186"/>
      <c r="K217" s="186"/>
      <c r="L217" s="186" t="s">
        <v>81</v>
      </c>
      <c r="M217" s="219">
        <v>78</v>
      </c>
      <c r="N217" s="219">
        <v>0</v>
      </c>
      <c r="O217" s="219">
        <v>78</v>
      </c>
      <c r="P217" s="186" t="s">
        <v>83</v>
      </c>
      <c r="Q217" s="225">
        <v>1885000</v>
      </c>
      <c r="R217" s="209"/>
      <c r="S217" s="116" t="s">
        <v>175</v>
      </c>
      <c r="T217" s="116" t="s">
        <v>176</v>
      </c>
      <c r="U217" s="116">
        <v>48029121206</v>
      </c>
      <c r="V217" s="116">
        <v>132</v>
      </c>
      <c r="W217" s="116">
        <v>17</v>
      </c>
      <c r="X217" s="116">
        <v>4</v>
      </c>
      <c r="Y217" s="116">
        <v>8</v>
      </c>
      <c r="Z217" s="116">
        <v>4</v>
      </c>
      <c r="AA217" s="116">
        <v>7</v>
      </c>
      <c r="AB217" s="193">
        <f t="shared" si="9"/>
        <v>172</v>
      </c>
      <c r="AC217" s="116"/>
      <c r="AD217" s="116"/>
    </row>
    <row r="218" spans="1:103" s="84" customFormat="1" x14ac:dyDescent="0.2">
      <c r="A218" s="210">
        <v>22075</v>
      </c>
      <c r="B218" s="186" t="s">
        <v>515</v>
      </c>
      <c r="C218" s="186" t="s">
        <v>516</v>
      </c>
      <c r="D218" s="186" t="s">
        <v>192</v>
      </c>
      <c r="E218" s="186">
        <v>78233</v>
      </c>
      <c r="F218" s="186" t="s">
        <v>517</v>
      </c>
      <c r="G218" s="186">
        <v>9</v>
      </c>
      <c r="H218" s="186" t="s">
        <v>76</v>
      </c>
      <c r="I218" s="186"/>
      <c r="J218" s="186"/>
      <c r="K218" s="186"/>
      <c r="L218" s="186" t="s">
        <v>81</v>
      </c>
      <c r="M218" s="186">
        <v>96</v>
      </c>
      <c r="N218" s="186">
        <v>0</v>
      </c>
      <c r="O218" s="186">
        <v>96</v>
      </c>
      <c r="P218" s="186" t="s">
        <v>83</v>
      </c>
      <c r="Q218" s="225">
        <v>2000000</v>
      </c>
      <c r="R218" s="209"/>
      <c r="S218" s="116" t="s">
        <v>170</v>
      </c>
      <c r="T218" s="116" t="s">
        <v>136</v>
      </c>
      <c r="U218" s="116">
        <v>48029121206</v>
      </c>
      <c r="V218" s="116">
        <v>132</v>
      </c>
      <c r="W218" s="116">
        <v>17</v>
      </c>
      <c r="X218" s="116">
        <v>4</v>
      </c>
      <c r="Y218" s="116">
        <v>8</v>
      </c>
      <c r="Z218" s="116">
        <v>4</v>
      </c>
      <c r="AA218" s="116">
        <v>7</v>
      </c>
      <c r="AB218" s="193">
        <f t="shared" si="9"/>
        <v>172</v>
      </c>
      <c r="AC218" s="116"/>
      <c r="AD218" s="116"/>
    </row>
    <row r="219" spans="1:103" s="84" customFormat="1" x14ac:dyDescent="0.2">
      <c r="A219" s="210">
        <v>22048</v>
      </c>
      <c r="B219" s="186" t="s">
        <v>508</v>
      </c>
      <c r="C219" s="186" t="s">
        <v>509</v>
      </c>
      <c r="D219" s="186" t="s">
        <v>510</v>
      </c>
      <c r="E219" s="186">
        <v>78233</v>
      </c>
      <c r="F219" s="186" t="s">
        <v>193</v>
      </c>
      <c r="G219" s="186">
        <v>9</v>
      </c>
      <c r="H219" s="186" t="s">
        <v>76</v>
      </c>
      <c r="I219" s="186"/>
      <c r="J219" s="186"/>
      <c r="K219" s="186"/>
      <c r="L219" s="186" t="s">
        <v>81</v>
      </c>
      <c r="M219" s="186">
        <v>109</v>
      </c>
      <c r="N219" s="186">
        <v>32</v>
      </c>
      <c r="O219" s="186">
        <v>141</v>
      </c>
      <c r="P219" s="186" t="s">
        <v>82</v>
      </c>
      <c r="Q219" s="225">
        <v>1990271.1217862801</v>
      </c>
      <c r="R219" s="209"/>
      <c r="S219" s="116" t="s">
        <v>268</v>
      </c>
      <c r="T219" s="116" t="s">
        <v>128</v>
      </c>
      <c r="U219" s="116">
        <v>48029121802</v>
      </c>
      <c r="V219" s="116">
        <v>138</v>
      </c>
      <c r="W219" s="116">
        <v>17</v>
      </c>
      <c r="X219" s="116">
        <v>4</v>
      </c>
      <c r="Y219" s="116">
        <v>8</v>
      </c>
      <c r="Z219" s="116">
        <v>4</v>
      </c>
      <c r="AA219" s="116">
        <v>0</v>
      </c>
      <c r="AB219" s="193">
        <f t="shared" si="9"/>
        <v>171</v>
      </c>
      <c r="AC219" s="116"/>
      <c r="AD219" s="116"/>
    </row>
    <row r="220" spans="1:103" s="84" customFormat="1" x14ac:dyDescent="0.2">
      <c r="A220" s="210">
        <v>22200</v>
      </c>
      <c r="B220" s="186" t="s">
        <v>195</v>
      </c>
      <c r="C220" s="186" t="s">
        <v>520</v>
      </c>
      <c r="D220" s="186" t="s">
        <v>192</v>
      </c>
      <c r="E220" s="186">
        <v>78210</v>
      </c>
      <c r="F220" s="186" t="s">
        <v>193</v>
      </c>
      <c r="G220" s="186">
        <v>9</v>
      </c>
      <c r="H220" s="186" t="s">
        <v>76</v>
      </c>
      <c r="I220" s="186"/>
      <c r="J220" s="186"/>
      <c r="K220" s="186" t="s">
        <v>78</v>
      </c>
      <c r="L220" s="186" t="s">
        <v>81</v>
      </c>
      <c r="M220" s="186">
        <v>86</v>
      </c>
      <c r="N220" s="186">
        <v>0</v>
      </c>
      <c r="O220" s="186">
        <v>86</v>
      </c>
      <c r="P220" s="186" t="s">
        <v>82</v>
      </c>
      <c r="Q220" s="225">
        <v>1738514</v>
      </c>
      <c r="R220" s="209"/>
      <c r="S220" s="116" t="s">
        <v>194</v>
      </c>
      <c r="T220" s="116" t="s">
        <v>98</v>
      </c>
      <c r="U220" s="116">
        <v>48029140200</v>
      </c>
      <c r="V220" s="116">
        <v>131</v>
      </c>
      <c r="W220" s="116">
        <v>17</v>
      </c>
      <c r="X220" s="116">
        <v>8</v>
      </c>
      <c r="Y220" s="116">
        <v>8</v>
      </c>
      <c r="Z220" s="116">
        <v>0</v>
      </c>
      <c r="AA220" s="116">
        <v>7</v>
      </c>
      <c r="AB220" s="193">
        <f t="shared" si="9"/>
        <v>171</v>
      </c>
      <c r="AC220" s="2"/>
      <c r="AD220" s="2"/>
    </row>
    <row r="221" spans="1:103" s="84" customFormat="1" x14ac:dyDescent="0.2">
      <c r="A221" s="210">
        <v>22043</v>
      </c>
      <c r="B221" s="186" t="s">
        <v>505</v>
      </c>
      <c r="C221" s="186" t="s">
        <v>506</v>
      </c>
      <c r="D221" s="186" t="s">
        <v>192</v>
      </c>
      <c r="E221" s="186">
        <v>78213</v>
      </c>
      <c r="F221" s="186" t="s">
        <v>193</v>
      </c>
      <c r="G221" s="186">
        <v>9</v>
      </c>
      <c r="H221" s="186" t="s">
        <v>76</v>
      </c>
      <c r="I221" s="186"/>
      <c r="J221" s="186"/>
      <c r="K221" s="186"/>
      <c r="L221" s="186" t="s">
        <v>81</v>
      </c>
      <c r="M221" s="186">
        <v>86</v>
      </c>
      <c r="N221" s="186">
        <v>4</v>
      </c>
      <c r="O221" s="186">
        <v>90</v>
      </c>
      <c r="P221" s="186" t="s">
        <v>82</v>
      </c>
      <c r="Q221" s="225">
        <v>2000000</v>
      </c>
      <c r="R221" s="209"/>
      <c r="S221" s="116" t="s">
        <v>507</v>
      </c>
      <c r="T221" s="116" t="s">
        <v>203</v>
      </c>
      <c r="U221" s="116">
        <v>48029191409</v>
      </c>
      <c r="V221" s="116">
        <v>139</v>
      </c>
      <c r="W221" s="116">
        <v>17</v>
      </c>
      <c r="X221" s="116">
        <v>4</v>
      </c>
      <c r="Y221" s="116">
        <v>0</v>
      </c>
      <c r="Z221" s="116">
        <v>4</v>
      </c>
      <c r="AA221" s="116">
        <v>0</v>
      </c>
      <c r="AB221" s="193">
        <f t="shared" si="9"/>
        <v>164</v>
      </c>
      <c r="AC221" s="116"/>
      <c r="AD221" s="116"/>
    </row>
    <row r="222" spans="1:103" s="84" customFormat="1" ht="15" x14ac:dyDescent="0.25">
      <c r="B222" s="98"/>
      <c r="C222" s="98"/>
      <c r="D222" s="98"/>
      <c r="E222" s="98"/>
      <c r="F222" s="98"/>
      <c r="G222" s="98"/>
      <c r="H222" s="98"/>
      <c r="I222" s="98"/>
      <c r="J222" s="98"/>
      <c r="K222" s="98"/>
      <c r="L222" s="98"/>
      <c r="M222" s="98"/>
      <c r="N222" s="98"/>
      <c r="O222" s="98"/>
      <c r="P222" s="98"/>
      <c r="Q222" s="233"/>
      <c r="R222" s="99"/>
      <c r="S222" s="117"/>
      <c r="T222" s="77"/>
      <c r="U222" s="77"/>
      <c r="V222" s="77"/>
      <c r="W222" s="77"/>
      <c r="X222" s="77"/>
      <c r="Y222" s="77"/>
      <c r="Z222" s="77"/>
      <c r="AA222" s="77"/>
      <c r="AB222" s="77"/>
    </row>
    <row r="223" spans="1:103" s="80" customFormat="1" ht="15" x14ac:dyDescent="0.25">
      <c r="A223" s="40" t="s">
        <v>23</v>
      </c>
      <c r="B223" s="85"/>
      <c r="C223" s="51">
        <v>5320075.4954139953</v>
      </c>
      <c r="D223" s="101" t="s">
        <v>227</v>
      </c>
      <c r="E223" s="111">
        <f>COUNT(A214:A221)</f>
        <v>8</v>
      </c>
      <c r="F223" s="73"/>
      <c r="G223" s="73"/>
      <c r="H223" s="87"/>
      <c r="I223" s="73"/>
      <c r="J223" s="88"/>
      <c r="K223" s="73"/>
      <c r="L223" s="73"/>
      <c r="M223" s="265" t="s">
        <v>19</v>
      </c>
      <c r="N223" s="266"/>
      <c r="O223" s="266"/>
      <c r="P223" s="267"/>
      <c r="Q223" s="222">
        <f>SUM(Q214:Q221)</f>
        <v>15495785.12178628</v>
      </c>
      <c r="R223" s="72"/>
      <c r="S223" s="244"/>
      <c r="T223" s="89"/>
      <c r="U223" s="89"/>
      <c r="V223" s="89"/>
      <c r="W223" s="89"/>
      <c r="X223" s="89"/>
      <c r="Y223" s="89"/>
      <c r="Z223" s="89"/>
      <c r="AA223" s="89"/>
      <c r="AB223" s="89"/>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c r="BB223" s="90"/>
      <c r="BC223" s="90"/>
      <c r="BD223" s="90"/>
      <c r="BE223" s="90"/>
      <c r="BF223" s="90"/>
      <c r="BG223" s="90"/>
      <c r="BH223" s="90"/>
      <c r="BI223" s="90"/>
      <c r="BJ223" s="90"/>
      <c r="BK223" s="90"/>
      <c r="BL223" s="90"/>
      <c r="BM223" s="90"/>
      <c r="BN223" s="90"/>
      <c r="BO223" s="90"/>
      <c r="BP223" s="90"/>
      <c r="BQ223" s="90"/>
      <c r="BR223" s="90"/>
      <c r="BS223" s="90"/>
      <c r="BT223" s="90"/>
      <c r="BU223" s="90"/>
      <c r="BV223" s="90"/>
      <c r="BW223" s="90"/>
      <c r="BX223" s="90"/>
      <c r="BY223" s="90"/>
      <c r="BZ223" s="90"/>
      <c r="CA223" s="90"/>
      <c r="CB223" s="90"/>
      <c r="CC223" s="90"/>
      <c r="CD223" s="90"/>
      <c r="CE223" s="90"/>
      <c r="CF223" s="90"/>
      <c r="CG223" s="90"/>
      <c r="CH223" s="90"/>
      <c r="CI223" s="90"/>
      <c r="CJ223" s="90"/>
      <c r="CK223" s="90"/>
      <c r="CL223" s="90"/>
      <c r="CM223" s="90"/>
      <c r="CN223" s="90"/>
      <c r="CO223" s="90"/>
      <c r="CP223" s="90"/>
      <c r="CQ223" s="90"/>
      <c r="CR223" s="90"/>
      <c r="CS223" s="90"/>
      <c r="CT223" s="90"/>
      <c r="CU223" s="90"/>
      <c r="CV223" s="90"/>
      <c r="CW223" s="90"/>
      <c r="CX223" s="90"/>
      <c r="CY223" s="90"/>
    </row>
    <row r="224" spans="1:103" s="80" customFormat="1" ht="15" x14ac:dyDescent="0.25">
      <c r="A224" s="40"/>
      <c r="B224" s="71" t="s">
        <v>53</v>
      </c>
      <c r="C224" s="61">
        <v>2417974.3126656609</v>
      </c>
      <c r="D224" s="71"/>
      <c r="E224" s="61"/>
      <c r="F224" s="73"/>
      <c r="G224" s="73"/>
      <c r="H224" s="87"/>
      <c r="I224" s="73"/>
      <c r="J224" s="88"/>
      <c r="K224" s="73"/>
      <c r="L224" s="73"/>
      <c r="M224" s="74"/>
      <c r="N224" s="75"/>
      <c r="O224" s="75"/>
      <c r="P224" s="76"/>
      <c r="Q224" s="222"/>
      <c r="R224" s="72"/>
      <c r="S224" s="244"/>
      <c r="T224" s="89"/>
      <c r="U224" s="89"/>
      <c r="V224" s="89"/>
      <c r="W224" s="89"/>
      <c r="X224" s="89"/>
      <c r="Y224" s="89"/>
      <c r="Z224" s="89"/>
      <c r="AA224" s="89"/>
      <c r="AB224" s="89"/>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c r="BB224" s="90"/>
      <c r="BC224" s="90"/>
      <c r="BD224" s="90"/>
      <c r="BE224" s="90"/>
      <c r="BF224" s="90"/>
      <c r="BG224" s="90"/>
      <c r="BH224" s="90"/>
      <c r="BI224" s="90"/>
      <c r="BJ224" s="90"/>
      <c r="BK224" s="90"/>
      <c r="BL224" s="90"/>
      <c r="BM224" s="90"/>
      <c r="BN224" s="90"/>
      <c r="BO224" s="90"/>
      <c r="BP224" s="90"/>
      <c r="BQ224" s="90"/>
      <c r="BR224" s="90"/>
      <c r="BS224" s="90"/>
      <c r="BT224" s="90"/>
      <c r="BU224" s="90"/>
      <c r="BV224" s="90"/>
      <c r="BW224" s="90"/>
      <c r="BX224" s="90"/>
      <c r="BY224" s="90"/>
      <c r="BZ224" s="90"/>
      <c r="CA224" s="90"/>
      <c r="CB224" s="90"/>
      <c r="CC224" s="90"/>
      <c r="CD224" s="90"/>
      <c r="CE224" s="90"/>
      <c r="CF224" s="90"/>
      <c r="CG224" s="90"/>
      <c r="CH224" s="90"/>
      <c r="CI224" s="90"/>
      <c r="CJ224" s="90"/>
      <c r="CK224" s="90"/>
      <c r="CL224" s="90"/>
      <c r="CM224" s="90"/>
      <c r="CN224" s="90"/>
      <c r="CO224" s="90"/>
      <c r="CP224" s="90"/>
      <c r="CQ224" s="90"/>
      <c r="CR224" s="90"/>
      <c r="CS224" s="90"/>
      <c r="CT224" s="90"/>
      <c r="CU224" s="90"/>
      <c r="CV224" s="90"/>
      <c r="CW224" s="90"/>
      <c r="CX224" s="90"/>
      <c r="CY224" s="90"/>
    </row>
    <row r="225" spans="1:103" s="80" customFormat="1" ht="6" customHeight="1" x14ac:dyDescent="0.25">
      <c r="A225" s="113"/>
      <c r="B225" s="88"/>
      <c r="C225" s="88"/>
      <c r="D225" s="88"/>
      <c r="E225" s="88"/>
      <c r="F225" s="88"/>
      <c r="G225" s="88"/>
      <c r="H225" s="88"/>
      <c r="I225" s="88"/>
      <c r="J225" s="88"/>
      <c r="K225" s="88"/>
      <c r="L225" s="88"/>
      <c r="M225" s="88"/>
      <c r="N225" s="88"/>
      <c r="O225" s="88"/>
      <c r="P225" s="88"/>
      <c r="Q225" s="237"/>
      <c r="R225" s="114"/>
      <c r="S225" s="247"/>
      <c r="T225" s="115"/>
      <c r="U225" s="115"/>
      <c r="V225" s="115"/>
      <c r="W225" s="115"/>
      <c r="X225" s="115"/>
      <c r="Y225" s="115"/>
      <c r="Z225" s="115"/>
      <c r="AA225" s="115"/>
      <c r="AB225" s="115"/>
    </row>
    <row r="226" spans="1:103" s="30" customFormat="1" ht="15" x14ac:dyDescent="0.25">
      <c r="A226" s="63" t="s">
        <v>41</v>
      </c>
      <c r="B226" s="64"/>
      <c r="C226" s="65"/>
      <c r="D226" s="64"/>
      <c r="E226" s="64"/>
      <c r="F226" s="64"/>
      <c r="G226" s="66"/>
      <c r="H226" s="64"/>
      <c r="I226" s="66"/>
      <c r="J226" s="64"/>
      <c r="K226" s="66"/>
      <c r="L226" s="64"/>
      <c r="M226" s="64"/>
      <c r="N226" s="64"/>
      <c r="O226" s="64"/>
      <c r="P226" s="64"/>
      <c r="Q226" s="29"/>
      <c r="R226" s="67"/>
      <c r="S226" s="29"/>
      <c r="T226" s="29"/>
      <c r="U226" s="29"/>
      <c r="V226" s="29"/>
      <c r="W226" s="29"/>
      <c r="X226" s="29"/>
      <c r="Y226" s="29"/>
      <c r="Z226" s="29"/>
      <c r="AA226" s="29"/>
      <c r="AB226" s="29"/>
    </row>
    <row r="227" spans="1:103" s="84" customFormat="1" x14ac:dyDescent="0.2">
      <c r="A227" s="173">
        <v>22171</v>
      </c>
      <c r="B227" s="174" t="s">
        <v>199</v>
      </c>
      <c r="C227" s="174" t="s">
        <v>531</v>
      </c>
      <c r="D227" s="174" t="s">
        <v>196</v>
      </c>
      <c r="E227" s="174">
        <v>78332</v>
      </c>
      <c r="F227" s="174" t="s">
        <v>197</v>
      </c>
      <c r="G227" s="174">
        <v>10</v>
      </c>
      <c r="H227" s="174" t="s">
        <v>77</v>
      </c>
      <c r="I227" s="174"/>
      <c r="J227" s="174"/>
      <c r="K227" s="174"/>
      <c r="L227" s="174" t="s">
        <v>81</v>
      </c>
      <c r="M227" s="174">
        <v>31</v>
      </c>
      <c r="N227" s="174">
        <v>17</v>
      </c>
      <c r="O227" s="174">
        <v>48</v>
      </c>
      <c r="P227" s="174" t="s">
        <v>82</v>
      </c>
      <c r="Q227" s="225">
        <v>628486</v>
      </c>
      <c r="R227" s="175" t="s">
        <v>78</v>
      </c>
      <c r="S227" s="116" t="s">
        <v>153</v>
      </c>
      <c r="T227" s="84" t="s">
        <v>154</v>
      </c>
      <c r="U227" s="84">
        <v>48249950200</v>
      </c>
      <c r="V227" s="84">
        <v>136</v>
      </c>
      <c r="W227" s="84">
        <v>17</v>
      </c>
      <c r="X227" s="84">
        <v>4</v>
      </c>
      <c r="Y227" s="84">
        <v>8</v>
      </c>
      <c r="Z227" s="84">
        <v>4</v>
      </c>
      <c r="AA227" s="84">
        <v>0</v>
      </c>
      <c r="AB227" s="84">
        <f>SUM(V227:AA227)</f>
        <v>169</v>
      </c>
      <c r="AD227" s="84" t="s">
        <v>776</v>
      </c>
    </row>
    <row r="228" spans="1:103" s="84" customFormat="1" x14ac:dyDescent="0.2">
      <c r="A228" s="173">
        <v>22211</v>
      </c>
      <c r="B228" s="174" t="s">
        <v>532</v>
      </c>
      <c r="C228" s="174" t="s">
        <v>533</v>
      </c>
      <c r="D228" s="174" t="s">
        <v>534</v>
      </c>
      <c r="E228" s="174">
        <v>78380</v>
      </c>
      <c r="F228" s="174" t="s">
        <v>201</v>
      </c>
      <c r="G228" s="174">
        <v>10</v>
      </c>
      <c r="H228" s="174" t="s">
        <v>77</v>
      </c>
      <c r="I228" s="174"/>
      <c r="J228" s="174"/>
      <c r="K228" s="174"/>
      <c r="L228" s="174" t="s">
        <v>81</v>
      </c>
      <c r="M228" s="178">
        <v>66</v>
      </c>
      <c r="N228" s="179">
        <v>6</v>
      </c>
      <c r="O228" s="179">
        <v>72</v>
      </c>
      <c r="P228" s="180" t="s">
        <v>82</v>
      </c>
      <c r="Q228" s="225">
        <v>942729</v>
      </c>
      <c r="R228" s="175" t="s">
        <v>78</v>
      </c>
      <c r="S228" s="116" t="s">
        <v>198</v>
      </c>
      <c r="T228" s="84" t="s">
        <v>331</v>
      </c>
      <c r="U228" s="84">
        <v>48355005802</v>
      </c>
      <c r="V228" s="84">
        <v>134</v>
      </c>
      <c r="W228" s="84">
        <v>17</v>
      </c>
      <c r="X228" s="84">
        <v>4</v>
      </c>
      <c r="Y228" s="84">
        <v>8</v>
      </c>
      <c r="Z228" s="84">
        <v>4</v>
      </c>
      <c r="AA228" s="84">
        <v>0</v>
      </c>
      <c r="AB228" s="84">
        <f t="shared" ref="AB228:AB229" si="10">SUM(V228:AA228)</f>
        <v>167</v>
      </c>
    </row>
    <row r="229" spans="1:103" s="84" customFormat="1" x14ac:dyDescent="0.2">
      <c r="A229" s="173">
        <v>22320</v>
      </c>
      <c r="B229" s="174" t="s">
        <v>535</v>
      </c>
      <c r="C229" s="174" t="s">
        <v>536</v>
      </c>
      <c r="D229" s="174" t="s">
        <v>537</v>
      </c>
      <c r="E229" s="174">
        <v>77979</v>
      </c>
      <c r="F229" s="174" t="s">
        <v>538</v>
      </c>
      <c r="G229" s="174">
        <v>10</v>
      </c>
      <c r="H229" s="174" t="s">
        <v>77</v>
      </c>
      <c r="I229" s="174"/>
      <c r="J229" s="174"/>
      <c r="K229" s="174"/>
      <c r="L229" s="174" t="s">
        <v>81</v>
      </c>
      <c r="M229" s="178">
        <v>48</v>
      </c>
      <c r="N229" s="179">
        <v>0</v>
      </c>
      <c r="O229" s="179">
        <v>48</v>
      </c>
      <c r="P229" s="180" t="s">
        <v>82</v>
      </c>
      <c r="Q229" s="225">
        <v>942729</v>
      </c>
      <c r="R229" s="175" t="s">
        <v>78</v>
      </c>
      <c r="S229" s="116" t="s">
        <v>151</v>
      </c>
      <c r="T229" s="84" t="s">
        <v>152</v>
      </c>
      <c r="U229" s="84">
        <v>48057000100</v>
      </c>
      <c r="V229" s="84">
        <v>133</v>
      </c>
      <c r="W229" s="84">
        <v>17</v>
      </c>
      <c r="X229" s="84">
        <v>4</v>
      </c>
      <c r="Y229" s="84">
        <v>8</v>
      </c>
      <c r="Z229" s="84">
        <v>4</v>
      </c>
      <c r="AA229" s="84">
        <v>0</v>
      </c>
      <c r="AB229" s="84">
        <f t="shared" si="10"/>
        <v>166</v>
      </c>
    </row>
    <row r="230" spans="1:103" s="84" customFormat="1" x14ac:dyDescent="0.2">
      <c r="A230" s="173">
        <v>22978</v>
      </c>
      <c r="B230" s="174" t="s">
        <v>706</v>
      </c>
      <c r="C230" s="174" t="s">
        <v>707</v>
      </c>
      <c r="D230" s="174" t="s">
        <v>708</v>
      </c>
      <c r="E230" s="174">
        <v>78382</v>
      </c>
      <c r="F230" s="174" t="s">
        <v>709</v>
      </c>
      <c r="G230" s="174">
        <v>10</v>
      </c>
      <c r="H230" s="174" t="s">
        <v>77</v>
      </c>
      <c r="I230" s="174"/>
      <c r="J230" s="174"/>
      <c r="K230" s="174"/>
      <c r="L230" s="174" t="s">
        <v>81</v>
      </c>
      <c r="M230" s="178">
        <v>48</v>
      </c>
      <c r="N230" s="179">
        <v>8</v>
      </c>
      <c r="O230" s="179">
        <v>56</v>
      </c>
      <c r="P230" s="180"/>
      <c r="Q230" s="225">
        <v>40000</v>
      </c>
      <c r="R230" s="175"/>
      <c r="S230" s="116" t="s">
        <v>153</v>
      </c>
      <c r="U230" s="84">
        <v>48007950300</v>
      </c>
      <c r="V230" s="84" t="s">
        <v>710</v>
      </c>
    </row>
    <row r="231" spans="1:103" s="84" customFormat="1" x14ac:dyDescent="0.2">
      <c r="A231" s="173"/>
      <c r="B231" s="174"/>
      <c r="C231" s="192"/>
      <c r="D231" s="174"/>
      <c r="E231" s="174"/>
      <c r="F231" s="174"/>
      <c r="G231" s="174"/>
      <c r="H231" s="174"/>
      <c r="I231" s="174"/>
      <c r="J231" s="174"/>
      <c r="K231" s="174"/>
      <c r="L231" s="174"/>
      <c r="M231" s="178"/>
      <c r="N231" s="179"/>
      <c r="O231" s="179"/>
      <c r="P231" s="180"/>
      <c r="Q231" s="225"/>
      <c r="R231" s="175"/>
      <c r="S231" s="116"/>
    </row>
    <row r="232" spans="1:103" s="80" customFormat="1" ht="15" x14ac:dyDescent="0.25">
      <c r="A232" s="40" t="s">
        <v>23</v>
      </c>
      <c r="B232" s="85"/>
      <c r="C232" s="51">
        <v>631983.38168909505</v>
      </c>
      <c r="D232" s="101" t="s">
        <v>227</v>
      </c>
      <c r="E232" s="71">
        <f>COUNT(A227:A229)</f>
        <v>3</v>
      </c>
      <c r="F232" s="73"/>
      <c r="G232" s="73"/>
      <c r="H232" s="87"/>
      <c r="I232" s="73"/>
      <c r="J232" s="88"/>
      <c r="K232" s="73"/>
      <c r="L232" s="73"/>
      <c r="M232" s="265" t="s">
        <v>19</v>
      </c>
      <c r="N232" s="266"/>
      <c r="O232" s="266"/>
      <c r="P232" s="267"/>
      <c r="Q232" s="222">
        <f>SUM(Q227:Q230)</f>
        <v>2553944</v>
      </c>
      <c r="R232" s="72"/>
      <c r="S232" s="244"/>
      <c r="T232" s="89"/>
      <c r="U232" s="89"/>
      <c r="V232" s="89"/>
      <c r="W232" s="89"/>
      <c r="X232" s="89"/>
      <c r="Y232" s="89"/>
      <c r="Z232" s="89"/>
      <c r="AA232" s="89"/>
      <c r="AB232" s="89"/>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c r="BB232" s="90"/>
      <c r="BC232" s="90"/>
      <c r="BD232" s="90"/>
      <c r="BE232" s="90"/>
      <c r="BF232" s="90"/>
      <c r="BG232" s="90"/>
      <c r="BH232" s="90"/>
      <c r="BI232" s="90"/>
      <c r="BJ232" s="90"/>
      <c r="BK232" s="90"/>
      <c r="BL232" s="90"/>
      <c r="BM232" s="90"/>
      <c r="BN232" s="90"/>
      <c r="BO232" s="90"/>
      <c r="BP232" s="90"/>
      <c r="BQ232" s="90"/>
      <c r="BR232" s="90"/>
      <c r="BS232" s="90"/>
      <c r="BT232" s="90"/>
      <c r="BU232" s="90"/>
      <c r="BV232" s="90"/>
      <c r="BW232" s="90"/>
      <c r="BX232" s="90"/>
      <c r="BY232" s="90"/>
      <c r="BZ232" s="90"/>
      <c r="CA232" s="90"/>
      <c r="CB232" s="90"/>
      <c r="CC232" s="90"/>
      <c r="CD232" s="90"/>
      <c r="CE232" s="90"/>
      <c r="CF232" s="90"/>
      <c r="CG232" s="90"/>
      <c r="CH232" s="90"/>
      <c r="CI232" s="90"/>
      <c r="CJ232" s="90"/>
      <c r="CK232" s="90"/>
      <c r="CL232" s="90"/>
      <c r="CM232" s="90"/>
      <c r="CN232" s="90"/>
      <c r="CO232" s="90"/>
      <c r="CP232" s="90"/>
      <c r="CQ232" s="90"/>
      <c r="CR232" s="90"/>
      <c r="CS232" s="90"/>
      <c r="CT232" s="90"/>
      <c r="CU232" s="90"/>
      <c r="CV232" s="90"/>
      <c r="CW232" s="90"/>
      <c r="CX232" s="90"/>
      <c r="CY232" s="90"/>
    </row>
    <row r="233" spans="1:103" ht="6" customHeight="1" x14ac:dyDescent="0.25">
      <c r="A233" s="52"/>
      <c r="B233" s="36"/>
      <c r="C233" s="37"/>
      <c r="D233" s="36"/>
      <c r="E233" s="36"/>
      <c r="F233" s="36"/>
      <c r="G233" s="38"/>
      <c r="H233" s="36"/>
      <c r="I233" s="38"/>
      <c r="J233" s="36"/>
      <c r="K233" s="38"/>
      <c r="L233" s="36"/>
      <c r="M233" s="36"/>
      <c r="N233" s="36"/>
      <c r="O233" s="36"/>
      <c r="P233" s="36"/>
      <c r="Q233" s="227"/>
      <c r="R233" s="39"/>
      <c r="S233" s="8"/>
      <c r="T233" s="7"/>
      <c r="U233" s="7"/>
      <c r="V233" s="7"/>
      <c r="W233" s="7"/>
      <c r="X233" s="7"/>
      <c r="Y233" s="7"/>
      <c r="Z233" s="7"/>
      <c r="AA233" s="7"/>
      <c r="AB233" s="7"/>
    </row>
    <row r="234" spans="1:103" s="30" customFormat="1" ht="15" x14ac:dyDescent="0.25">
      <c r="A234" s="63" t="s">
        <v>42</v>
      </c>
      <c r="B234" s="64"/>
      <c r="C234" s="65"/>
      <c r="D234" s="64"/>
      <c r="E234" s="64"/>
      <c r="F234" s="64"/>
      <c r="G234" s="66"/>
      <c r="H234" s="64"/>
      <c r="I234" s="66"/>
      <c r="J234" s="64"/>
      <c r="K234" s="66"/>
      <c r="L234" s="64"/>
      <c r="M234" s="64"/>
      <c r="N234" s="64"/>
      <c r="O234" s="64"/>
      <c r="P234" s="64"/>
      <c r="Q234" s="29"/>
      <c r="R234" s="67"/>
      <c r="S234" s="29"/>
      <c r="T234" s="29"/>
      <c r="U234" s="29"/>
      <c r="V234" s="29"/>
      <c r="W234" s="29"/>
      <c r="X234" s="29"/>
      <c r="Y234" s="29"/>
      <c r="Z234" s="29"/>
      <c r="AA234" s="29"/>
      <c r="AB234" s="29"/>
    </row>
    <row r="235" spans="1:103" s="84" customFormat="1" x14ac:dyDescent="0.2">
      <c r="A235" s="210">
        <v>22249</v>
      </c>
      <c r="B235" s="186" t="s">
        <v>544</v>
      </c>
      <c r="C235" s="186" t="s">
        <v>545</v>
      </c>
      <c r="D235" s="186" t="s">
        <v>200</v>
      </c>
      <c r="E235" s="186">
        <v>78413</v>
      </c>
      <c r="F235" s="186" t="s">
        <v>201</v>
      </c>
      <c r="G235" s="186">
        <v>10</v>
      </c>
      <c r="H235" s="186" t="s">
        <v>76</v>
      </c>
      <c r="I235" s="186"/>
      <c r="J235" s="186"/>
      <c r="K235" s="186"/>
      <c r="L235" s="186" t="s">
        <v>81</v>
      </c>
      <c r="M235" s="186">
        <v>58</v>
      </c>
      <c r="N235" s="186">
        <v>0</v>
      </c>
      <c r="O235" s="186">
        <v>58</v>
      </c>
      <c r="P235" s="186" t="s">
        <v>82</v>
      </c>
      <c r="Q235" s="225">
        <v>1252405</v>
      </c>
      <c r="R235" s="209"/>
      <c r="S235" s="116" t="s">
        <v>546</v>
      </c>
      <c r="T235" s="116" t="s">
        <v>547</v>
      </c>
      <c r="U235" s="116">
        <v>48355002304</v>
      </c>
      <c r="V235" s="116">
        <v>138</v>
      </c>
      <c r="W235" s="116">
        <v>17</v>
      </c>
      <c r="X235" s="116">
        <v>4</v>
      </c>
      <c r="Y235" s="116">
        <v>8</v>
      </c>
      <c r="Z235" s="116">
        <v>4</v>
      </c>
      <c r="AA235" s="116">
        <v>0</v>
      </c>
      <c r="AB235" s="116">
        <f t="shared" ref="AB235" si="11">SUM(V235:AA235)</f>
        <v>171</v>
      </c>
      <c r="AC235" s="116"/>
      <c r="AD235" s="116"/>
    </row>
    <row r="236" spans="1:103" s="84" customFormat="1" x14ac:dyDescent="0.2">
      <c r="A236" s="210">
        <v>22174</v>
      </c>
      <c r="B236" s="186" t="s">
        <v>539</v>
      </c>
      <c r="C236" s="186" t="s">
        <v>540</v>
      </c>
      <c r="D236" s="186" t="s">
        <v>541</v>
      </c>
      <c r="E236" s="186">
        <v>77901</v>
      </c>
      <c r="F236" s="186" t="s">
        <v>541</v>
      </c>
      <c r="G236" s="186">
        <v>10</v>
      </c>
      <c r="H236" s="186" t="s">
        <v>76</v>
      </c>
      <c r="I236" s="186"/>
      <c r="J236" s="186"/>
      <c r="K236" s="186"/>
      <c r="L236" s="186" t="s">
        <v>81</v>
      </c>
      <c r="M236" s="186">
        <v>65</v>
      </c>
      <c r="N236" s="186">
        <v>15</v>
      </c>
      <c r="O236" s="186">
        <v>80</v>
      </c>
      <c r="P236" s="186" t="s">
        <v>83</v>
      </c>
      <c r="Q236" s="225">
        <v>1243435</v>
      </c>
      <c r="R236" s="209"/>
      <c r="S236" s="116" t="s">
        <v>153</v>
      </c>
      <c r="T236" s="116" t="s">
        <v>154</v>
      </c>
      <c r="U236" s="116">
        <v>48469001605</v>
      </c>
      <c r="V236" s="116">
        <v>138</v>
      </c>
      <c r="W236" s="116">
        <v>17</v>
      </c>
      <c r="X236" s="116">
        <v>4</v>
      </c>
      <c r="Y236" s="116">
        <v>8</v>
      </c>
      <c r="Z236" s="116">
        <v>4</v>
      </c>
      <c r="AA236" s="116">
        <v>0</v>
      </c>
      <c r="AB236" s="116">
        <f>SUM(V236:AA236)</f>
        <v>171</v>
      </c>
      <c r="AC236" s="116"/>
      <c r="AD236" s="116" t="s">
        <v>776</v>
      </c>
    </row>
    <row r="237" spans="1:103" s="84" customFormat="1" x14ac:dyDescent="0.2">
      <c r="A237" s="210">
        <v>22212</v>
      </c>
      <c r="B237" s="186" t="s">
        <v>542</v>
      </c>
      <c r="C237" s="186" t="s">
        <v>543</v>
      </c>
      <c r="D237" s="186" t="s">
        <v>541</v>
      </c>
      <c r="E237" s="186">
        <v>77901</v>
      </c>
      <c r="F237" s="186" t="s">
        <v>541</v>
      </c>
      <c r="G237" s="186">
        <v>10</v>
      </c>
      <c r="H237" s="186" t="s">
        <v>76</v>
      </c>
      <c r="I237" s="186"/>
      <c r="J237" s="186"/>
      <c r="K237" s="186"/>
      <c r="L237" s="186" t="s">
        <v>81</v>
      </c>
      <c r="M237" s="186">
        <v>75</v>
      </c>
      <c r="N237" s="186">
        <v>0</v>
      </c>
      <c r="O237" s="186">
        <v>75</v>
      </c>
      <c r="P237" s="186" t="s">
        <v>83</v>
      </c>
      <c r="Q237" s="225">
        <v>1157271</v>
      </c>
      <c r="R237" s="209"/>
      <c r="S237" s="116" t="s">
        <v>198</v>
      </c>
      <c r="T237" s="116" t="s">
        <v>331</v>
      </c>
      <c r="U237" s="116">
        <v>48469000601</v>
      </c>
      <c r="V237" s="116">
        <v>138</v>
      </c>
      <c r="W237" s="116">
        <v>17</v>
      </c>
      <c r="X237" s="116">
        <v>4</v>
      </c>
      <c r="Y237" s="116">
        <v>8</v>
      </c>
      <c r="Z237" s="116">
        <v>4</v>
      </c>
      <c r="AA237" s="116">
        <v>0</v>
      </c>
      <c r="AB237" s="116">
        <f t="shared" ref="AB237" si="12">SUM(V237:AA237)</f>
        <v>171</v>
      </c>
      <c r="AC237" s="116"/>
      <c r="AD237" s="116"/>
    </row>
    <row r="238" spans="1:103" s="84" customFormat="1" ht="15" x14ac:dyDescent="0.25">
      <c r="A238" s="106"/>
      <c r="B238" s="98"/>
      <c r="C238" s="98"/>
      <c r="D238" s="98"/>
      <c r="E238" s="98"/>
      <c r="F238" s="98"/>
      <c r="G238" s="98"/>
      <c r="H238" s="98"/>
      <c r="I238" s="98"/>
      <c r="J238" s="98"/>
      <c r="K238" s="98"/>
      <c r="L238" s="98"/>
      <c r="M238" s="98"/>
      <c r="N238" s="98"/>
      <c r="O238" s="98"/>
      <c r="P238" s="98"/>
      <c r="Q238" s="233"/>
      <c r="R238" s="99"/>
      <c r="S238" s="117"/>
      <c r="T238" s="77"/>
      <c r="U238" s="77"/>
      <c r="V238" s="77"/>
      <c r="W238" s="77"/>
      <c r="X238" s="77"/>
      <c r="Y238" s="77"/>
      <c r="Z238" s="77"/>
      <c r="AA238" s="77"/>
      <c r="AB238" s="77"/>
    </row>
    <row r="239" spans="1:103" s="80" customFormat="1" ht="15" x14ac:dyDescent="0.25">
      <c r="A239" s="40" t="s">
        <v>23</v>
      </c>
      <c r="B239" s="85"/>
      <c r="C239" s="51">
        <v>1250796.823432277</v>
      </c>
      <c r="D239" s="101" t="s">
        <v>227</v>
      </c>
      <c r="E239" s="71">
        <f>COUNT(A235:A237)</f>
        <v>3</v>
      </c>
      <c r="F239" s="73"/>
      <c r="G239" s="73"/>
      <c r="H239" s="87"/>
      <c r="I239" s="73"/>
      <c r="J239" s="88"/>
      <c r="K239" s="73"/>
      <c r="L239" s="73"/>
      <c r="M239" s="265" t="s">
        <v>19</v>
      </c>
      <c r="N239" s="266"/>
      <c r="O239" s="266"/>
      <c r="P239" s="267"/>
      <c r="Q239" s="222">
        <f>SUM(Q235:Q237)</f>
        <v>3653111</v>
      </c>
      <c r="R239" s="72"/>
      <c r="S239" s="244"/>
      <c r="T239" s="89"/>
      <c r="U239" s="89"/>
      <c r="V239" s="89"/>
      <c r="W239" s="89"/>
      <c r="X239" s="89"/>
      <c r="Y239" s="89"/>
      <c r="Z239" s="89"/>
      <c r="AA239" s="89"/>
      <c r="AB239" s="89"/>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c r="BB239" s="90"/>
      <c r="BC239" s="90"/>
      <c r="BD239" s="90"/>
      <c r="BE239" s="90"/>
      <c r="BF239" s="90"/>
      <c r="BG239" s="90"/>
      <c r="BH239" s="90"/>
      <c r="BI239" s="90"/>
      <c r="BJ239" s="90"/>
      <c r="BK239" s="90"/>
      <c r="BL239" s="90"/>
      <c r="BM239" s="90"/>
      <c r="BN239" s="90"/>
      <c r="BO239" s="90"/>
      <c r="BP239" s="90"/>
      <c r="BQ239" s="90"/>
      <c r="BR239" s="90"/>
      <c r="BS239" s="90"/>
      <c r="BT239" s="90"/>
      <c r="BU239" s="90"/>
      <c r="BV239" s="90"/>
      <c r="BW239" s="90"/>
      <c r="BX239" s="90"/>
      <c r="BY239" s="90"/>
      <c r="BZ239" s="90"/>
      <c r="CA239" s="90"/>
      <c r="CB239" s="90"/>
      <c r="CC239" s="90"/>
      <c r="CD239" s="90"/>
      <c r="CE239" s="90"/>
      <c r="CF239" s="90"/>
      <c r="CG239" s="90"/>
      <c r="CH239" s="90"/>
      <c r="CI239" s="90"/>
      <c r="CJ239" s="90"/>
      <c r="CK239" s="90"/>
      <c r="CL239" s="90"/>
      <c r="CM239" s="90"/>
      <c r="CN239" s="90"/>
      <c r="CO239" s="90"/>
      <c r="CP239" s="90"/>
      <c r="CQ239" s="90"/>
      <c r="CR239" s="90"/>
      <c r="CS239" s="90"/>
      <c r="CT239" s="90"/>
      <c r="CU239" s="90"/>
      <c r="CV239" s="90"/>
      <c r="CW239" s="90"/>
      <c r="CX239" s="90"/>
      <c r="CY239" s="90"/>
    </row>
    <row r="240" spans="1:103" ht="6" customHeight="1" x14ac:dyDescent="0.25">
      <c r="A240" s="52"/>
      <c r="B240" s="36"/>
      <c r="C240" s="37"/>
      <c r="D240" s="36"/>
      <c r="E240" s="36"/>
      <c r="F240" s="36"/>
      <c r="G240" s="38"/>
      <c r="H240" s="36"/>
      <c r="I240" s="38"/>
      <c r="J240" s="36"/>
      <c r="K240" s="38"/>
      <c r="L240" s="36"/>
      <c r="M240" s="36"/>
      <c r="N240" s="36"/>
      <c r="O240" s="36"/>
      <c r="P240" s="36"/>
      <c r="Q240" s="227"/>
      <c r="R240" s="39"/>
      <c r="S240" s="8"/>
      <c r="T240" s="7"/>
      <c r="U240" s="7"/>
      <c r="V240" s="7"/>
      <c r="W240" s="7"/>
      <c r="X240" s="7"/>
      <c r="Y240" s="7"/>
      <c r="Z240" s="7"/>
      <c r="AA240" s="7"/>
      <c r="AB240" s="7"/>
    </row>
    <row r="241" spans="1:103" s="30" customFormat="1" ht="15" x14ac:dyDescent="0.25">
      <c r="A241" s="63" t="s">
        <v>43</v>
      </c>
      <c r="B241" s="64"/>
      <c r="C241" s="65"/>
      <c r="D241" s="64"/>
      <c r="E241" s="64"/>
      <c r="F241" s="64"/>
      <c r="G241" s="66"/>
      <c r="H241" s="64"/>
      <c r="I241" s="66"/>
      <c r="J241" s="64"/>
      <c r="K241" s="66"/>
      <c r="L241" s="64"/>
      <c r="M241" s="64"/>
      <c r="N241" s="64"/>
      <c r="O241" s="64"/>
      <c r="P241" s="64"/>
      <c r="Q241" s="29"/>
      <c r="R241" s="67"/>
      <c r="S241" s="29"/>
      <c r="T241" s="29"/>
      <c r="U241" s="29"/>
      <c r="V241" s="29"/>
      <c r="W241" s="29"/>
      <c r="X241" s="29"/>
      <c r="Y241" s="29"/>
      <c r="Z241" s="29"/>
      <c r="AA241" s="29"/>
      <c r="AB241" s="29"/>
    </row>
    <row r="242" spans="1:103" s="84" customFormat="1" x14ac:dyDescent="0.2">
      <c r="A242" s="173">
        <v>22204</v>
      </c>
      <c r="B242" s="174" t="s">
        <v>568</v>
      </c>
      <c r="C242" s="174" t="s">
        <v>569</v>
      </c>
      <c r="D242" s="174" t="s">
        <v>204</v>
      </c>
      <c r="E242" s="174">
        <v>78840</v>
      </c>
      <c r="F242" s="174" t="s">
        <v>205</v>
      </c>
      <c r="G242" s="174">
        <v>11</v>
      </c>
      <c r="H242" s="174" t="s">
        <v>77</v>
      </c>
      <c r="I242" s="174"/>
      <c r="J242" s="174"/>
      <c r="K242" s="174" t="s">
        <v>78</v>
      </c>
      <c r="L242" s="174" t="s">
        <v>80</v>
      </c>
      <c r="M242" s="174">
        <v>60</v>
      </c>
      <c r="N242" s="174">
        <v>0</v>
      </c>
      <c r="O242" s="174">
        <v>60</v>
      </c>
      <c r="P242" s="174" t="s">
        <v>82</v>
      </c>
      <c r="Q242" s="225">
        <v>1450000</v>
      </c>
      <c r="R242" s="175" t="s">
        <v>78</v>
      </c>
      <c r="S242" s="116" t="s">
        <v>97</v>
      </c>
      <c r="T242" s="84" t="s">
        <v>98</v>
      </c>
      <c r="U242" s="84">
        <v>48465950301</v>
      </c>
      <c r="V242" s="84">
        <v>125</v>
      </c>
      <c r="W242" s="84">
        <v>17</v>
      </c>
      <c r="X242" s="84">
        <v>0</v>
      </c>
      <c r="Y242" s="84">
        <v>8</v>
      </c>
      <c r="Z242" s="84">
        <v>4</v>
      </c>
      <c r="AA242" s="84">
        <v>7</v>
      </c>
      <c r="AB242" s="84">
        <f>SUM(V242:AA242)</f>
        <v>161</v>
      </c>
    </row>
    <row r="243" spans="1:103" s="84" customFormat="1" x14ac:dyDescent="0.2">
      <c r="A243" s="173">
        <v>22979</v>
      </c>
      <c r="B243" s="174" t="s">
        <v>711</v>
      </c>
      <c r="C243" s="174" t="s">
        <v>712</v>
      </c>
      <c r="D243" s="174" t="s">
        <v>73</v>
      </c>
      <c r="E243" s="174">
        <v>78557</v>
      </c>
      <c r="F243" s="174" t="s">
        <v>73</v>
      </c>
      <c r="G243" s="174">
        <v>11</v>
      </c>
      <c r="H243" s="174" t="s">
        <v>77</v>
      </c>
      <c r="I243" s="174"/>
      <c r="J243" s="174"/>
      <c r="K243" s="174"/>
      <c r="L243" s="174" t="s">
        <v>81</v>
      </c>
      <c r="M243" s="174">
        <v>68</v>
      </c>
      <c r="N243" s="174">
        <v>12</v>
      </c>
      <c r="O243" s="174">
        <v>80</v>
      </c>
      <c r="P243" s="174" t="s">
        <v>82</v>
      </c>
      <c r="Q243" s="225">
        <v>63325</v>
      </c>
      <c r="R243" s="175"/>
      <c r="S243" s="116" t="s">
        <v>214</v>
      </c>
      <c r="U243" s="84">
        <v>48215021305</v>
      </c>
      <c r="V243" s="84" t="s">
        <v>713</v>
      </c>
    </row>
    <row r="244" spans="1:103" s="84" customFormat="1" ht="15" x14ac:dyDescent="0.25">
      <c r="A244" s="106"/>
      <c r="B244" s="98"/>
      <c r="C244" s="98"/>
      <c r="D244" s="98"/>
      <c r="E244" s="98"/>
      <c r="F244" s="98"/>
      <c r="G244" s="98"/>
      <c r="H244" s="98"/>
      <c r="I244" s="98"/>
      <c r="J244" s="98"/>
      <c r="K244" s="98"/>
      <c r="L244" s="98"/>
      <c r="M244" s="112"/>
      <c r="N244" s="112"/>
      <c r="O244" s="112"/>
      <c r="P244" s="98"/>
      <c r="Q244" s="233"/>
      <c r="R244" s="99"/>
      <c r="S244" s="117"/>
      <c r="T244" s="77"/>
      <c r="U244" s="77"/>
      <c r="V244" s="77"/>
      <c r="W244" s="77"/>
      <c r="X244" s="77"/>
      <c r="Y244" s="77"/>
      <c r="Z244" s="77"/>
      <c r="AA244" s="77"/>
      <c r="AB244" s="77"/>
    </row>
    <row r="245" spans="1:103" s="80" customFormat="1" ht="15" x14ac:dyDescent="0.25">
      <c r="A245" s="40" t="s">
        <v>23</v>
      </c>
      <c r="B245" s="85"/>
      <c r="C245" s="51">
        <v>972805.38769239536</v>
      </c>
      <c r="D245" s="101" t="s">
        <v>227</v>
      </c>
      <c r="E245" s="71">
        <f>COUNT(A242)</f>
        <v>1</v>
      </c>
      <c r="F245" s="73"/>
      <c r="G245" s="73"/>
      <c r="H245" s="87"/>
      <c r="I245" s="73"/>
      <c r="J245" s="88"/>
      <c r="K245" s="73"/>
      <c r="L245" s="73"/>
      <c r="M245" s="265" t="s">
        <v>19</v>
      </c>
      <c r="N245" s="266"/>
      <c r="O245" s="266"/>
      <c r="P245" s="267"/>
      <c r="Q245" s="222">
        <f>SUM(Q242:Q243)</f>
        <v>1513325</v>
      </c>
      <c r="R245" s="72"/>
      <c r="S245" s="244"/>
      <c r="T245" s="89"/>
      <c r="U245" s="89"/>
      <c r="V245" s="89"/>
      <c r="W245" s="89"/>
      <c r="X245" s="89"/>
      <c r="Y245" s="89"/>
      <c r="Z245" s="89"/>
      <c r="AA245" s="89"/>
      <c r="AB245" s="89"/>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c r="BB245" s="90"/>
      <c r="BC245" s="90"/>
      <c r="BD245" s="90"/>
      <c r="BE245" s="90"/>
      <c r="BF245" s="90"/>
      <c r="BG245" s="90"/>
      <c r="BH245" s="90"/>
      <c r="BI245" s="90"/>
      <c r="BJ245" s="90"/>
      <c r="BK245" s="90"/>
      <c r="BL245" s="90"/>
      <c r="BM245" s="90"/>
      <c r="BN245" s="90"/>
      <c r="BO245" s="90"/>
      <c r="BP245" s="90"/>
      <c r="BQ245" s="90"/>
      <c r="BR245" s="90"/>
      <c r="BS245" s="90"/>
      <c r="BT245" s="90"/>
      <c r="BU245" s="90"/>
      <c r="BV245" s="90"/>
      <c r="BW245" s="90"/>
      <c r="BX245" s="90"/>
      <c r="BY245" s="90"/>
      <c r="BZ245" s="90"/>
      <c r="CA245" s="90"/>
      <c r="CB245" s="90"/>
      <c r="CC245" s="90"/>
      <c r="CD245" s="90"/>
      <c r="CE245" s="90"/>
      <c r="CF245" s="90"/>
      <c r="CG245" s="90"/>
      <c r="CH245" s="90"/>
      <c r="CI245" s="90"/>
      <c r="CJ245" s="90"/>
      <c r="CK245" s="90"/>
      <c r="CL245" s="90"/>
      <c r="CM245" s="90"/>
      <c r="CN245" s="90"/>
      <c r="CO245" s="90"/>
      <c r="CP245" s="90"/>
      <c r="CQ245" s="90"/>
      <c r="CR245" s="90"/>
      <c r="CS245" s="90"/>
      <c r="CT245" s="90"/>
      <c r="CU245" s="90"/>
      <c r="CV245" s="90"/>
      <c r="CW245" s="90"/>
      <c r="CX245" s="90"/>
      <c r="CY245" s="90"/>
    </row>
    <row r="246" spans="1:103" ht="6" customHeight="1" x14ac:dyDescent="0.25">
      <c r="A246" s="52"/>
      <c r="B246" s="36"/>
      <c r="C246" s="37"/>
      <c r="D246" s="36"/>
      <c r="E246" s="36"/>
      <c r="F246" s="36"/>
      <c r="G246" s="38"/>
      <c r="H246" s="36"/>
      <c r="I246" s="38"/>
      <c r="J246" s="36"/>
      <c r="K246" s="38"/>
      <c r="L246" s="36"/>
      <c r="M246" s="36"/>
      <c r="N246" s="36"/>
      <c r="O246" s="36"/>
      <c r="P246" s="36"/>
      <c r="Q246" s="227"/>
      <c r="R246" s="39"/>
      <c r="S246" s="8"/>
      <c r="T246" s="7"/>
      <c r="U246" s="7"/>
      <c r="V246" s="7"/>
      <c r="W246" s="7"/>
      <c r="X246" s="7"/>
      <c r="Y246" s="7"/>
      <c r="Z246" s="7"/>
      <c r="AA246" s="7"/>
      <c r="AB246" s="7"/>
    </row>
    <row r="247" spans="1:103" s="30" customFormat="1" ht="15" x14ac:dyDescent="0.25">
      <c r="A247" s="63" t="s">
        <v>44</v>
      </c>
      <c r="B247" s="64"/>
      <c r="C247" s="65"/>
      <c r="D247" s="64"/>
      <c r="E247" s="64"/>
      <c r="F247" s="64"/>
      <c r="G247" s="66"/>
      <c r="H247" s="64"/>
      <c r="I247" s="66"/>
      <c r="J247" s="64"/>
      <c r="K247" s="66"/>
      <c r="L247" s="64"/>
      <c r="M247" s="64"/>
      <c r="N247" s="64"/>
      <c r="O247" s="64"/>
      <c r="P247" s="64"/>
      <c r="Q247" s="29"/>
      <c r="R247" s="67"/>
      <c r="S247" s="29"/>
      <c r="T247" s="29"/>
      <c r="U247" s="29"/>
      <c r="V247" s="29"/>
      <c r="W247" s="29"/>
      <c r="X247" s="29"/>
      <c r="Y247" s="29"/>
      <c r="Z247" s="29"/>
      <c r="AA247" s="29"/>
      <c r="AB247" s="29"/>
    </row>
    <row r="248" spans="1:103" s="84" customFormat="1" x14ac:dyDescent="0.2">
      <c r="A248" s="210">
        <v>22054</v>
      </c>
      <c r="B248" s="186" t="s">
        <v>552</v>
      </c>
      <c r="C248" s="186" t="s">
        <v>553</v>
      </c>
      <c r="D248" s="186" t="s">
        <v>210</v>
      </c>
      <c r="E248" s="186">
        <v>78041</v>
      </c>
      <c r="F248" s="186" t="s">
        <v>211</v>
      </c>
      <c r="G248" s="186">
        <v>11</v>
      </c>
      <c r="H248" s="186" t="s">
        <v>76</v>
      </c>
      <c r="I248" s="186"/>
      <c r="J248" s="186"/>
      <c r="K248" s="186"/>
      <c r="L248" s="186" t="s">
        <v>81</v>
      </c>
      <c r="M248" s="186">
        <v>120</v>
      </c>
      <c r="N248" s="186">
        <v>0</v>
      </c>
      <c r="O248" s="186">
        <v>120</v>
      </c>
      <c r="P248" s="186" t="s">
        <v>82</v>
      </c>
      <c r="Q248" s="225">
        <v>2000000</v>
      </c>
      <c r="R248" s="209"/>
      <c r="S248" s="116" t="s">
        <v>554</v>
      </c>
      <c r="T248" s="116" t="s">
        <v>555</v>
      </c>
      <c r="U248" s="116">
        <v>48479001706</v>
      </c>
      <c r="V248" s="116">
        <v>139</v>
      </c>
      <c r="W248" s="116">
        <v>17</v>
      </c>
      <c r="X248" s="116">
        <v>4</v>
      </c>
      <c r="Y248" s="116">
        <v>8</v>
      </c>
      <c r="Z248" s="116">
        <v>4</v>
      </c>
      <c r="AA248" s="116">
        <v>0</v>
      </c>
      <c r="AB248" s="116">
        <f t="shared" ref="AB248:AB251" si="13">SUM(V248:AA248)</f>
        <v>172</v>
      </c>
      <c r="AC248" s="116"/>
      <c r="AD248" s="116"/>
    </row>
    <row r="249" spans="1:103" s="84" customFormat="1" x14ac:dyDescent="0.2">
      <c r="A249" s="210">
        <v>22039</v>
      </c>
      <c r="B249" s="186" t="s">
        <v>551</v>
      </c>
      <c r="C249" s="186" t="s">
        <v>213</v>
      </c>
      <c r="D249" s="186" t="s">
        <v>210</v>
      </c>
      <c r="E249" s="186">
        <v>78045</v>
      </c>
      <c r="F249" s="186" t="s">
        <v>211</v>
      </c>
      <c r="G249" s="186">
        <v>11</v>
      </c>
      <c r="H249" s="186" t="s">
        <v>76</v>
      </c>
      <c r="I249" s="186"/>
      <c r="J249" s="186"/>
      <c r="K249" s="186"/>
      <c r="L249" s="186" t="s">
        <v>81</v>
      </c>
      <c r="M249" s="186">
        <v>96</v>
      </c>
      <c r="N249" s="186">
        <v>3</v>
      </c>
      <c r="O249" s="186">
        <v>99</v>
      </c>
      <c r="P249" s="186" t="s">
        <v>83</v>
      </c>
      <c r="Q249" s="225">
        <v>2000000</v>
      </c>
      <c r="R249" s="209"/>
      <c r="S249" s="116" t="s">
        <v>202</v>
      </c>
      <c r="T249" s="116" t="s">
        <v>212</v>
      </c>
      <c r="U249" s="116">
        <v>48479001720</v>
      </c>
      <c r="V249" s="116">
        <v>139</v>
      </c>
      <c r="W249" s="116">
        <v>17</v>
      </c>
      <c r="X249" s="116">
        <v>4</v>
      </c>
      <c r="Y249" s="116">
        <v>8</v>
      </c>
      <c r="Z249" s="116">
        <v>4</v>
      </c>
      <c r="AA249" s="116">
        <v>0</v>
      </c>
      <c r="AB249" s="116">
        <f t="shared" si="13"/>
        <v>172</v>
      </c>
      <c r="AC249" s="116"/>
      <c r="AD249" s="116"/>
    </row>
    <row r="250" spans="1:103" s="84" customFormat="1" x14ac:dyDescent="0.2">
      <c r="A250" s="210">
        <v>22227</v>
      </c>
      <c r="B250" s="186" t="s">
        <v>560</v>
      </c>
      <c r="C250" s="186" t="s">
        <v>561</v>
      </c>
      <c r="D250" s="186" t="s">
        <v>62</v>
      </c>
      <c r="E250" s="186">
        <v>78521</v>
      </c>
      <c r="F250" s="186" t="s">
        <v>70</v>
      </c>
      <c r="G250" s="186">
        <v>11</v>
      </c>
      <c r="H250" s="186" t="s">
        <v>76</v>
      </c>
      <c r="I250" s="186"/>
      <c r="J250" s="186"/>
      <c r="K250" s="186"/>
      <c r="L250" s="186" t="s">
        <v>81</v>
      </c>
      <c r="M250" s="186">
        <v>86</v>
      </c>
      <c r="N250" s="186">
        <v>16</v>
      </c>
      <c r="O250" s="186">
        <v>102</v>
      </c>
      <c r="P250" s="186" t="s">
        <v>83</v>
      </c>
      <c r="Q250" s="225">
        <v>1500000</v>
      </c>
      <c r="R250" s="209"/>
      <c r="S250" s="116" t="s">
        <v>279</v>
      </c>
      <c r="T250" s="116" t="s">
        <v>280</v>
      </c>
      <c r="U250" s="116">
        <v>48061013305</v>
      </c>
      <c r="V250" s="116">
        <v>139</v>
      </c>
      <c r="W250" s="116">
        <v>17</v>
      </c>
      <c r="X250" s="116">
        <v>4</v>
      </c>
      <c r="Y250" s="116">
        <v>8</v>
      </c>
      <c r="Z250" s="116">
        <v>4</v>
      </c>
      <c r="AA250" s="116">
        <v>0</v>
      </c>
      <c r="AB250" s="116">
        <f>SUM(V250:AA250)</f>
        <v>172</v>
      </c>
      <c r="AC250" s="116"/>
      <c r="AD250" s="116"/>
    </row>
    <row r="251" spans="1:103" s="84" customFormat="1" x14ac:dyDescent="0.2">
      <c r="A251" s="210">
        <v>22112</v>
      </c>
      <c r="B251" s="186" t="s">
        <v>556</v>
      </c>
      <c r="C251" s="186" t="s">
        <v>209</v>
      </c>
      <c r="D251" s="186" t="s">
        <v>210</v>
      </c>
      <c r="E251" s="186">
        <v>78041</v>
      </c>
      <c r="F251" s="186" t="s">
        <v>211</v>
      </c>
      <c r="G251" s="186">
        <v>11</v>
      </c>
      <c r="H251" s="186" t="s">
        <v>76</v>
      </c>
      <c r="I251" s="186"/>
      <c r="J251" s="186"/>
      <c r="K251" s="186"/>
      <c r="L251" s="186" t="s">
        <v>81</v>
      </c>
      <c r="M251" s="186">
        <v>55</v>
      </c>
      <c r="N251" s="186">
        <v>0</v>
      </c>
      <c r="O251" s="186">
        <v>55</v>
      </c>
      <c r="P251" s="186" t="s">
        <v>82</v>
      </c>
      <c r="Q251" s="225">
        <v>1157440</v>
      </c>
      <c r="R251" s="209"/>
      <c r="S251" s="116" t="s">
        <v>163</v>
      </c>
      <c r="T251" s="116" t="s">
        <v>152</v>
      </c>
      <c r="U251" s="116">
        <v>48479001718</v>
      </c>
      <c r="V251" s="116">
        <v>139</v>
      </c>
      <c r="W251" s="116">
        <v>17</v>
      </c>
      <c r="X251" s="116">
        <v>4</v>
      </c>
      <c r="Y251" s="116">
        <v>8</v>
      </c>
      <c r="Z251" s="116">
        <v>4</v>
      </c>
      <c r="AA251" s="116">
        <v>0</v>
      </c>
      <c r="AB251" s="116">
        <f t="shared" si="13"/>
        <v>172</v>
      </c>
      <c r="AC251" s="116"/>
      <c r="AD251" s="116"/>
    </row>
    <row r="252" spans="1:103" s="84" customFormat="1" x14ac:dyDescent="0.2">
      <c r="A252" s="210">
        <v>22028</v>
      </c>
      <c r="B252" s="186" t="s">
        <v>548</v>
      </c>
      <c r="C252" s="186" t="s">
        <v>549</v>
      </c>
      <c r="D252" s="186" t="s">
        <v>210</v>
      </c>
      <c r="E252" s="186">
        <v>78045</v>
      </c>
      <c r="F252" s="186" t="s">
        <v>211</v>
      </c>
      <c r="G252" s="186">
        <v>11</v>
      </c>
      <c r="H252" s="186" t="s">
        <v>76</v>
      </c>
      <c r="I252" s="186"/>
      <c r="J252" s="186"/>
      <c r="K252" s="186"/>
      <c r="L252" s="186" t="s">
        <v>81</v>
      </c>
      <c r="M252" s="186">
        <v>100</v>
      </c>
      <c r="N252" s="186">
        <v>0</v>
      </c>
      <c r="O252" s="186">
        <v>100</v>
      </c>
      <c r="P252" s="186" t="s">
        <v>83</v>
      </c>
      <c r="Q252" s="225">
        <v>1820200</v>
      </c>
      <c r="R252" s="209"/>
      <c r="S252" s="116" t="s">
        <v>478</v>
      </c>
      <c r="T252" s="116" t="s">
        <v>550</v>
      </c>
      <c r="U252" s="116">
        <v>48479001720</v>
      </c>
      <c r="V252" s="116">
        <v>139</v>
      </c>
      <c r="W252" s="116">
        <v>17</v>
      </c>
      <c r="X252" s="116">
        <v>4</v>
      </c>
      <c r="Y252" s="116">
        <v>0</v>
      </c>
      <c r="Z252" s="116">
        <v>4</v>
      </c>
      <c r="AA252" s="116">
        <v>0</v>
      </c>
      <c r="AB252" s="116">
        <f t="shared" ref="AB252:AB253" si="14">SUM(V252:AA252)</f>
        <v>164</v>
      </c>
      <c r="AC252" s="116"/>
      <c r="AD252" s="116"/>
    </row>
    <row r="253" spans="1:103" s="84" customFormat="1" x14ac:dyDescent="0.2">
      <c r="A253" s="210">
        <v>22186</v>
      </c>
      <c r="B253" s="186" t="s">
        <v>557</v>
      </c>
      <c r="C253" s="186" t="s">
        <v>558</v>
      </c>
      <c r="D253" s="186" t="s">
        <v>210</v>
      </c>
      <c r="E253" s="186">
        <v>78045</v>
      </c>
      <c r="F253" s="186" t="s">
        <v>211</v>
      </c>
      <c r="G253" s="186">
        <v>11</v>
      </c>
      <c r="H253" s="186" t="s">
        <v>76</v>
      </c>
      <c r="I253" s="186"/>
      <c r="J253" s="186"/>
      <c r="K253" s="186"/>
      <c r="L253" s="186" t="s">
        <v>81</v>
      </c>
      <c r="M253" s="186">
        <v>103</v>
      </c>
      <c r="N253" s="186">
        <v>0</v>
      </c>
      <c r="O253" s="186">
        <v>103</v>
      </c>
      <c r="P253" s="186" t="s">
        <v>83</v>
      </c>
      <c r="Q253" s="225">
        <v>1816004</v>
      </c>
      <c r="R253" s="209"/>
      <c r="S253" s="116" t="s">
        <v>207</v>
      </c>
      <c r="T253" s="116" t="s">
        <v>559</v>
      </c>
      <c r="U253" s="116">
        <v>48479001720</v>
      </c>
      <c r="V253" s="116">
        <v>139</v>
      </c>
      <c r="W253" s="116">
        <v>17</v>
      </c>
      <c r="X253" s="116">
        <v>4</v>
      </c>
      <c r="Y253" s="116">
        <v>0</v>
      </c>
      <c r="Z253" s="116">
        <v>4</v>
      </c>
      <c r="AA253" s="116">
        <v>0</v>
      </c>
      <c r="AB253" s="116">
        <f t="shared" si="14"/>
        <v>164</v>
      </c>
      <c r="AC253" s="116"/>
      <c r="AD253" s="116"/>
    </row>
    <row r="254" spans="1:103" s="84" customFormat="1" x14ac:dyDescent="0.2">
      <c r="A254" s="211">
        <v>22980</v>
      </c>
      <c r="B254" s="186" t="s">
        <v>714</v>
      </c>
      <c r="C254" s="186" t="s">
        <v>715</v>
      </c>
      <c r="D254" s="186" t="s">
        <v>206</v>
      </c>
      <c r="E254" s="186">
        <v>78501</v>
      </c>
      <c r="F254" s="186" t="s">
        <v>73</v>
      </c>
      <c r="G254" s="186">
        <v>11</v>
      </c>
      <c r="H254" s="186" t="s">
        <v>76</v>
      </c>
      <c r="I254" s="186"/>
      <c r="J254" s="186"/>
      <c r="K254" s="186"/>
      <c r="L254" s="186" t="s">
        <v>81</v>
      </c>
      <c r="M254" s="186">
        <v>84</v>
      </c>
      <c r="N254" s="186">
        <v>6</v>
      </c>
      <c r="O254" s="186">
        <v>90</v>
      </c>
      <c r="P254" s="186" t="s">
        <v>83</v>
      </c>
      <c r="Q254" s="225">
        <v>74990</v>
      </c>
      <c r="R254" s="209"/>
      <c r="S254" s="116" t="s">
        <v>718</v>
      </c>
      <c r="T254" s="116"/>
      <c r="U254" s="116">
        <v>48215020904</v>
      </c>
      <c r="V254" s="116" t="s">
        <v>719</v>
      </c>
      <c r="W254" s="116"/>
      <c r="X254" s="116"/>
      <c r="Y254" s="116"/>
      <c r="Z254" s="116"/>
      <c r="AA254" s="116"/>
      <c r="AB254" s="116"/>
      <c r="AC254" s="116"/>
      <c r="AD254" s="116"/>
    </row>
    <row r="255" spans="1:103" s="84" customFormat="1" x14ac:dyDescent="0.2">
      <c r="A255" s="211">
        <v>22981</v>
      </c>
      <c r="B255" s="186" t="s">
        <v>716</v>
      </c>
      <c r="C255" s="186" t="s">
        <v>717</v>
      </c>
      <c r="D255" s="186" t="s">
        <v>206</v>
      </c>
      <c r="E255" s="186">
        <v>78501</v>
      </c>
      <c r="F255" s="186" t="s">
        <v>73</v>
      </c>
      <c r="G255" s="186">
        <v>11</v>
      </c>
      <c r="H255" s="186" t="s">
        <v>76</v>
      </c>
      <c r="I255" s="186"/>
      <c r="J255" s="186"/>
      <c r="K255" s="186"/>
      <c r="L255" s="186" t="s">
        <v>81</v>
      </c>
      <c r="M255" s="186">
        <v>65</v>
      </c>
      <c r="N255" s="186">
        <v>7</v>
      </c>
      <c r="O255" s="186">
        <v>72</v>
      </c>
      <c r="P255" s="186" t="s">
        <v>82</v>
      </c>
      <c r="Q255" s="225">
        <v>74990</v>
      </c>
      <c r="R255" s="209"/>
      <c r="S255" s="116" t="s">
        <v>718</v>
      </c>
      <c r="T255" s="116"/>
      <c r="U255" s="116">
        <v>48215020904</v>
      </c>
      <c r="V255" s="116" t="s">
        <v>720</v>
      </c>
      <c r="W255" s="116"/>
      <c r="X255" s="116"/>
      <c r="Y255" s="116"/>
      <c r="Z255" s="116"/>
      <c r="AA255" s="116"/>
      <c r="AB255" s="116"/>
      <c r="AC255" s="116"/>
      <c r="AD255" s="116"/>
    </row>
    <row r="256" spans="1:103" s="196" customFormat="1" x14ac:dyDescent="0.2">
      <c r="A256" s="199">
        <v>22321</v>
      </c>
      <c r="B256" s="200" t="s">
        <v>566</v>
      </c>
      <c r="C256" s="200" t="s">
        <v>567</v>
      </c>
      <c r="D256" s="200" t="s">
        <v>210</v>
      </c>
      <c r="E256" s="200">
        <v>78041</v>
      </c>
      <c r="F256" s="200" t="s">
        <v>211</v>
      </c>
      <c r="G256" s="200">
        <v>11</v>
      </c>
      <c r="H256" s="200" t="s">
        <v>76</v>
      </c>
      <c r="I256" s="200"/>
      <c r="J256" s="200"/>
      <c r="K256" s="200"/>
      <c r="L256" s="200" t="s">
        <v>81</v>
      </c>
      <c r="M256" s="200">
        <v>64</v>
      </c>
      <c r="N256" s="200">
        <v>0</v>
      </c>
      <c r="O256" s="200">
        <v>64</v>
      </c>
      <c r="P256" s="200" t="s">
        <v>82</v>
      </c>
      <c r="Q256" s="249">
        <v>1377891</v>
      </c>
      <c r="R256" s="201" t="s">
        <v>78</v>
      </c>
      <c r="S256" s="196" t="s">
        <v>178</v>
      </c>
      <c r="T256" s="196" t="s">
        <v>117</v>
      </c>
      <c r="U256" s="196">
        <v>48479001706</v>
      </c>
      <c r="V256" s="196">
        <v>139</v>
      </c>
      <c r="W256" s="196">
        <v>17</v>
      </c>
      <c r="X256" s="196">
        <v>4</v>
      </c>
      <c r="Y256" s="196">
        <v>-8</v>
      </c>
      <c r="Z256" s="196">
        <v>4</v>
      </c>
      <c r="AA256" s="196">
        <v>0</v>
      </c>
      <c r="AB256" s="196">
        <f t="shared" ref="AB256" si="15">SUM(V256:AA256)</f>
        <v>156</v>
      </c>
      <c r="AD256" s="196" t="s">
        <v>772</v>
      </c>
    </row>
    <row r="257" spans="1:103" s="196" customFormat="1" x14ac:dyDescent="0.2">
      <c r="A257" s="199">
        <v>22236</v>
      </c>
      <c r="B257" s="200" t="s">
        <v>562</v>
      </c>
      <c r="C257" s="200" t="s">
        <v>563</v>
      </c>
      <c r="D257" s="200" t="s">
        <v>62</v>
      </c>
      <c r="E257" s="200">
        <v>78521</v>
      </c>
      <c r="F257" s="200" t="s">
        <v>70</v>
      </c>
      <c r="G257" s="200">
        <v>11</v>
      </c>
      <c r="H257" s="200" t="s">
        <v>76</v>
      </c>
      <c r="I257" s="200"/>
      <c r="J257" s="200"/>
      <c r="K257" s="200" t="s">
        <v>78</v>
      </c>
      <c r="L257" s="200" t="s">
        <v>81</v>
      </c>
      <c r="M257" s="200">
        <v>49</v>
      </c>
      <c r="N257" s="200">
        <v>0</v>
      </c>
      <c r="O257" s="200">
        <v>49</v>
      </c>
      <c r="P257" s="200" t="s">
        <v>82</v>
      </c>
      <c r="Q257" s="249">
        <v>950000</v>
      </c>
      <c r="R257" s="201" t="s">
        <v>78</v>
      </c>
      <c r="S257" s="196" t="s">
        <v>564</v>
      </c>
      <c r="T257" s="196" t="s">
        <v>565</v>
      </c>
      <c r="U257" s="196">
        <v>48061013305</v>
      </c>
      <c r="V257" s="196">
        <v>141</v>
      </c>
      <c r="W257" s="196">
        <v>17</v>
      </c>
      <c r="X257" s="196">
        <v>4</v>
      </c>
      <c r="Y257" s="196">
        <v>8</v>
      </c>
      <c r="Z257" s="196">
        <v>4</v>
      </c>
      <c r="AA257" s="196">
        <v>0</v>
      </c>
      <c r="AB257" s="196">
        <f>SUM(V257:AA257)</f>
        <v>174</v>
      </c>
      <c r="AD257" s="196" t="s">
        <v>772</v>
      </c>
    </row>
    <row r="258" spans="1:103" s="84" customFormat="1" ht="15" x14ac:dyDescent="0.25">
      <c r="B258" s="98"/>
      <c r="C258" s="98"/>
      <c r="D258" s="98"/>
      <c r="E258" s="98"/>
      <c r="F258" s="98"/>
      <c r="G258" s="98"/>
      <c r="H258" s="98"/>
      <c r="I258" s="98"/>
      <c r="J258" s="98"/>
      <c r="K258" s="98"/>
      <c r="L258" s="98"/>
      <c r="M258" s="98"/>
      <c r="N258" s="98"/>
      <c r="O258" s="98"/>
      <c r="P258" s="98"/>
      <c r="Q258" s="233"/>
      <c r="R258" s="99"/>
      <c r="S258" s="117"/>
      <c r="T258" s="77"/>
      <c r="U258" s="77"/>
      <c r="V258" s="77"/>
      <c r="W258" s="77"/>
      <c r="X258" s="77"/>
      <c r="Y258" s="77"/>
      <c r="Z258" s="77"/>
      <c r="AA258" s="77"/>
      <c r="AB258" s="77"/>
    </row>
    <row r="259" spans="1:103" s="80" customFormat="1" ht="15" x14ac:dyDescent="0.25">
      <c r="A259" s="40" t="s">
        <v>23</v>
      </c>
      <c r="B259" s="85"/>
      <c r="C259" s="51">
        <v>5817503.8682536436</v>
      </c>
      <c r="D259" s="101" t="s">
        <v>227</v>
      </c>
      <c r="E259" s="111">
        <f>COUNT(A248:A253)</f>
        <v>6</v>
      </c>
      <c r="F259" s="73"/>
      <c r="G259" s="73"/>
      <c r="H259" s="87"/>
      <c r="I259" s="73"/>
      <c r="J259" s="88"/>
      <c r="K259" s="73"/>
      <c r="L259" s="73"/>
      <c r="M259" s="265" t="s">
        <v>19</v>
      </c>
      <c r="N259" s="266"/>
      <c r="O259" s="266"/>
      <c r="P259" s="267"/>
      <c r="Q259" s="222">
        <f>SUM(Q248:Q255)</f>
        <v>10443624</v>
      </c>
      <c r="R259" s="72"/>
      <c r="S259" s="244"/>
      <c r="T259" s="254"/>
      <c r="U259" s="89"/>
      <c r="V259" s="89"/>
      <c r="W259" s="89"/>
      <c r="X259" s="89"/>
      <c r="Y259" s="89"/>
      <c r="Z259" s="89"/>
      <c r="AA259" s="89"/>
      <c r="AB259" s="89"/>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c r="BB259" s="90"/>
      <c r="BC259" s="90"/>
      <c r="BD259" s="90"/>
      <c r="BE259" s="90"/>
      <c r="BF259" s="90"/>
      <c r="BG259" s="90"/>
      <c r="BH259" s="90"/>
      <c r="BI259" s="90"/>
      <c r="BJ259" s="90"/>
      <c r="BK259" s="90"/>
      <c r="BL259" s="90"/>
      <c r="BM259" s="90"/>
      <c r="BN259" s="90"/>
      <c r="BO259" s="90"/>
      <c r="BP259" s="90"/>
      <c r="BQ259" s="90"/>
      <c r="BR259" s="90"/>
      <c r="BS259" s="90"/>
      <c r="BT259" s="90"/>
      <c r="BU259" s="90"/>
      <c r="BV259" s="90"/>
      <c r="BW259" s="90"/>
      <c r="BX259" s="90"/>
      <c r="BY259" s="90"/>
      <c r="BZ259" s="90"/>
      <c r="CA259" s="90"/>
      <c r="CB259" s="90"/>
      <c r="CC259" s="90"/>
      <c r="CD259" s="90"/>
      <c r="CE259" s="90"/>
      <c r="CF259" s="90"/>
      <c r="CG259" s="90"/>
      <c r="CH259" s="90"/>
      <c r="CI259" s="90"/>
      <c r="CJ259" s="90"/>
      <c r="CK259" s="90"/>
      <c r="CL259" s="90"/>
      <c r="CM259" s="90"/>
      <c r="CN259" s="90"/>
      <c r="CO259" s="90"/>
      <c r="CP259" s="90"/>
      <c r="CQ259" s="90"/>
      <c r="CR259" s="90"/>
      <c r="CS259" s="90"/>
      <c r="CT259" s="90"/>
      <c r="CU259" s="90"/>
      <c r="CV259" s="90"/>
      <c r="CW259" s="90"/>
      <c r="CX259" s="90"/>
      <c r="CY259" s="90"/>
    </row>
    <row r="260" spans="1:103" ht="6" customHeight="1" x14ac:dyDescent="0.25">
      <c r="A260" s="52"/>
      <c r="B260" s="36"/>
      <c r="C260" s="37"/>
      <c r="D260" s="36"/>
      <c r="E260" s="36"/>
      <c r="F260" s="36"/>
      <c r="G260" s="38"/>
      <c r="H260" s="36"/>
      <c r="I260" s="38"/>
      <c r="J260" s="36"/>
      <c r="K260" s="38"/>
      <c r="L260" s="36"/>
      <c r="M260" s="36"/>
      <c r="N260" s="36"/>
      <c r="O260" s="36"/>
      <c r="P260" s="36"/>
      <c r="Q260" s="227"/>
      <c r="R260" s="39"/>
      <c r="S260" s="8"/>
      <c r="T260" s="7"/>
      <c r="U260" s="7"/>
      <c r="V260" s="7"/>
      <c r="W260" s="7"/>
      <c r="X260" s="7"/>
      <c r="Y260" s="7"/>
      <c r="Z260" s="7"/>
      <c r="AA260" s="7"/>
      <c r="AB260" s="7"/>
    </row>
    <row r="261" spans="1:103" s="30" customFormat="1" ht="15" x14ac:dyDescent="0.25">
      <c r="A261" s="63" t="s">
        <v>45</v>
      </c>
      <c r="B261" s="64"/>
      <c r="C261" s="65"/>
      <c r="D261" s="64"/>
      <c r="E261" s="64"/>
      <c r="F261" s="64"/>
      <c r="G261" s="66"/>
      <c r="H261" s="64"/>
      <c r="I261" s="66"/>
      <c r="J261" s="64"/>
      <c r="K261" s="66"/>
      <c r="L261" s="64"/>
      <c r="M261" s="64"/>
      <c r="N261" s="64"/>
      <c r="O261" s="64"/>
      <c r="P261" s="64"/>
      <c r="Q261" s="29"/>
      <c r="R261" s="67"/>
      <c r="S261" s="29"/>
      <c r="T261" s="29"/>
      <c r="U261" s="29"/>
      <c r="V261" s="29"/>
      <c r="W261" s="29"/>
      <c r="X261" s="29"/>
      <c r="Y261" s="29"/>
      <c r="Z261" s="29"/>
      <c r="AA261" s="29"/>
      <c r="AB261" s="29"/>
    </row>
    <row r="262" spans="1:103" s="30" customFormat="1" x14ac:dyDescent="0.2">
      <c r="A262" s="203">
        <v>22288</v>
      </c>
      <c r="B262" s="181" t="s">
        <v>579</v>
      </c>
      <c r="C262" s="182" t="s">
        <v>580</v>
      </c>
      <c r="D262" s="181" t="s">
        <v>581</v>
      </c>
      <c r="E262" s="187">
        <v>79714</v>
      </c>
      <c r="F262" s="181" t="s">
        <v>581</v>
      </c>
      <c r="G262" s="183">
        <v>12</v>
      </c>
      <c r="H262" s="181" t="s">
        <v>77</v>
      </c>
      <c r="I262" s="183"/>
      <c r="J262" s="181"/>
      <c r="K262" s="183"/>
      <c r="L262" s="181" t="s">
        <v>81</v>
      </c>
      <c r="M262" s="187">
        <v>42</v>
      </c>
      <c r="N262" s="187">
        <v>6</v>
      </c>
      <c r="O262" s="187">
        <v>48</v>
      </c>
      <c r="P262" s="181" t="s">
        <v>82</v>
      </c>
      <c r="Q262" s="234">
        <v>866092</v>
      </c>
      <c r="R262" s="184"/>
      <c r="S262" s="2" t="s">
        <v>178</v>
      </c>
      <c r="T262" s="2" t="s">
        <v>117</v>
      </c>
      <c r="U262" s="193">
        <v>48003950100</v>
      </c>
      <c r="V262" s="2">
        <v>132</v>
      </c>
      <c r="W262" s="2">
        <v>17</v>
      </c>
      <c r="X262" s="2">
        <v>4</v>
      </c>
      <c r="Y262" s="2">
        <v>8</v>
      </c>
      <c r="Z262" s="2">
        <v>4</v>
      </c>
      <c r="AA262" s="2">
        <v>0</v>
      </c>
      <c r="AB262" s="193">
        <f>SUM(V262:AA262)</f>
        <v>165</v>
      </c>
      <c r="AD262" s="2" t="s">
        <v>774</v>
      </c>
    </row>
    <row r="263" spans="1:103" s="30" customFormat="1" x14ac:dyDescent="0.2">
      <c r="A263" s="203">
        <v>22034</v>
      </c>
      <c r="B263" s="181" t="s">
        <v>570</v>
      </c>
      <c r="C263" s="182" t="s">
        <v>571</v>
      </c>
      <c r="D263" s="181" t="s">
        <v>572</v>
      </c>
      <c r="E263" s="187">
        <v>76825</v>
      </c>
      <c r="F263" s="181" t="s">
        <v>573</v>
      </c>
      <c r="G263" s="183">
        <v>12</v>
      </c>
      <c r="H263" s="181" t="s">
        <v>77</v>
      </c>
      <c r="I263" s="183"/>
      <c r="J263" s="181"/>
      <c r="K263" s="183"/>
      <c r="L263" s="181" t="s">
        <v>79</v>
      </c>
      <c r="M263" s="187">
        <v>60</v>
      </c>
      <c r="N263" s="187">
        <v>0</v>
      </c>
      <c r="O263" s="187">
        <v>60</v>
      </c>
      <c r="P263" s="181" t="s">
        <v>82</v>
      </c>
      <c r="Q263" s="234">
        <v>599999</v>
      </c>
      <c r="R263" s="184"/>
      <c r="S263" s="2" t="s">
        <v>474</v>
      </c>
      <c r="T263" s="2" t="s">
        <v>574</v>
      </c>
      <c r="U263" s="193">
        <v>48307950300</v>
      </c>
      <c r="V263" s="2">
        <v>117</v>
      </c>
      <c r="W263" s="2">
        <v>17</v>
      </c>
      <c r="X263" s="2">
        <v>0</v>
      </c>
      <c r="Y263" s="2">
        <v>8</v>
      </c>
      <c r="Z263" s="2">
        <v>4</v>
      </c>
      <c r="AA263" s="2">
        <v>6</v>
      </c>
      <c r="AB263" s="193">
        <f>SUM(V263:AA263)</f>
        <v>152</v>
      </c>
      <c r="AD263" s="2"/>
    </row>
    <row r="264" spans="1:103" s="30" customFormat="1" x14ac:dyDescent="0.2">
      <c r="A264" s="203">
        <v>22982</v>
      </c>
      <c r="B264" s="181" t="s">
        <v>721</v>
      </c>
      <c r="C264" s="182" t="s">
        <v>722</v>
      </c>
      <c r="D264" s="181" t="s">
        <v>723</v>
      </c>
      <c r="E264" s="187">
        <v>79720</v>
      </c>
      <c r="F264" s="181" t="s">
        <v>724</v>
      </c>
      <c r="G264" s="183">
        <v>12</v>
      </c>
      <c r="H264" s="181" t="s">
        <v>77</v>
      </c>
      <c r="I264" s="183"/>
      <c r="J264" s="181"/>
      <c r="K264" s="183"/>
      <c r="L264" s="181" t="s">
        <v>81</v>
      </c>
      <c r="M264" s="187">
        <v>66</v>
      </c>
      <c r="N264" s="187">
        <v>0</v>
      </c>
      <c r="O264" s="187">
        <v>66</v>
      </c>
      <c r="P264" s="181" t="s">
        <v>83</v>
      </c>
      <c r="Q264" s="234">
        <v>63000</v>
      </c>
      <c r="R264" s="184"/>
      <c r="S264" s="2" t="s">
        <v>141</v>
      </c>
      <c r="T264" s="2"/>
      <c r="U264" s="193">
        <v>48227950802</v>
      </c>
      <c r="V264" s="2" t="s">
        <v>725</v>
      </c>
      <c r="W264" s="2"/>
      <c r="X264" s="2"/>
      <c r="Y264" s="2"/>
      <c r="Z264" s="2"/>
      <c r="AA264" s="2"/>
      <c r="AB264" s="2"/>
      <c r="AD264" s="2"/>
    </row>
    <row r="265" spans="1:103" s="5" customFormat="1" ht="15" customHeight="1" x14ac:dyDescent="0.25">
      <c r="A265" s="53"/>
      <c r="B265" s="54"/>
      <c r="C265" s="54"/>
      <c r="D265" s="54"/>
      <c r="E265" s="54"/>
      <c r="F265" s="54"/>
      <c r="G265" s="54"/>
      <c r="H265" s="54"/>
      <c r="I265" s="55"/>
      <c r="J265" s="54"/>
      <c r="K265" s="55"/>
      <c r="L265" s="54"/>
      <c r="M265" s="54"/>
      <c r="N265" s="54"/>
      <c r="O265" s="54"/>
      <c r="P265" s="54"/>
      <c r="Q265" s="236"/>
      <c r="R265" s="56"/>
      <c r="S265" s="246"/>
      <c r="T265" s="9"/>
      <c r="U265" s="9"/>
      <c r="V265" s="9"/>
      <c r="W265" s="9"/>
      <c r="X265" s="9"/>
      <c r="Y265" s="9"/>
      <c r="Z265" s="9"/>
      <c r="AA265" s="9"/>
      <c r="AB265" s="9"/>
    </row>
    <row r="266" spans="1:103" s="80" customFormat="1" ht="15" x14ac:dyDescent="0.25">
      <c r="A266" s="40" t="s">
        <v>23</v>
      </c>
      <c r="B266" s="85"/>
      <c r="C266" s="51">
        <v>600000</v>
      </c>
      <c r="D266" s="101" t="s">
        <v>227</v>
      </c>
      <c r="E266" s="71">
        <f>COUNT(A262:A263)</f>
        <v>2</v>
      </c>
      <c r="F266" s="73"/>
      <c r="G266" s="73"/>
      <c r="H266" s="87"/>
      <c r="I266" s="73"/>
      <c r="J266" s="88"/>
      <c r="K266" s="73"/>
      <c r="L266" s="73"/>
      <c r="M266" s="265" t="s">
        <v>19</v>
      </c>
      <c r="N266" s="266"/>
      <c r="O266" s="266"/>
      <c r="P266" s="267"/>
      <c r="Q266" s="222">
        <f>SUM(Q262:Q264)</f>
        <v>1529091</v>
      </c>
      <c r="R266" s="72"/>
      <c r="S266" s="244"/>
      <c r="T266" s="89"/>
      <c r="U266" s="89"/>
      <c r="V266" s="89"/>
      <c r="W266" s="89"/>
      <c r="X266" s="89"/>
      <c r="Y266" s="89"/>
      <c r="Z266" s="89"/>
      <c r="AA266" s="89"/>
      <c r="AB266" s="89"/>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c r="BB266" s="90"/>
      <c r="BC266" s="90"/>
      <c r="BD266" s="90"/>
      <c r="BE266" s="90"/>
      <c r="BF266" s="90"/>
      <c r="BG266" s="90"/>
      <c r="BH266" s="90"/>
      <c r="BI266" s="90"/>
      <c r="BJ266" s="90"/>
      <c r="BK266" s="90"/>
      <c r="BL266" s="90"/>
      <c r="BM266" s="90"/>
      <c r="BN266" s="90"/>
      <c r="BO266" s="90"/>
      <c r="BP266" s="90"/>
      <c r="BQ266" s="90"/>
      <c r="BR266" s="90"/>
      <c r="BS266" s="90"/>
      <c r="BT266" s="90"/>
      <c r="BU266" s="90"/>
      <c r="BV266" s="90"/>
      <c r="BW266" s="90"/>
      <c r="BX266" s="90"/>
      <c r="BY266" s="90"/>
      <c r="BZ266" s="90"/>
      <c r="CA266" s="90"/>
      <c r="CB266" s="90"/>
      <c r="CC266" s="90"/>
      <c r="CD266" s="90"/>
      <c r="CE266" s="90"/>
      <c r="CF266" s="90"/>
      <c r="CG266" s="90"/>
      <c r="CH266" s="90"/>
      <c r="CI266" s="90"/>
      <c r="CJ266" s="90"/>
      <c r="CK266" s="90"/>
      <c r="CL266" s="90"/>
      <c r="CM266" s="90"/>
      <c r="CN266" s="90"/>
      <c r="CO266" s="90"/>
      <c r="CP266" s="90"/>
      <c r="CQ266" s="90"/>
      <c r="CR266" s="90"/>
      <c r="CS266" s="90"/>
      <c r="CT266" s="90"/>
      <c r="CU266" s="90"/>
      <c r="CV266" s="90"/>
      <c r="CW266" s="90"/>
      <c r="CX266" s="90"/>
      <c r="CY266" s="90"/>
    </row>
    <row r="267" spans="1:103" ht="6" customHeight="1" x14ac:dyDescent="0.25">
      <c r="A267" s="52"/>
      <c r="B267" s="36"/>
      <c r="C267" s="37"/>
      <c r="D267" s="36"/>
      <c r="E267" s="36"/>
      <c r="F267" s="36"/>
      <c r="G267" s="38"/>
      <c r="H267" s="36"/>
      <c r="I267" s="38"/>
      <c r="J267" s="36"/>
      <c r="K267" s="38"/>
      <c r="L267" s="36"/>
      <c r="M267" s="36"/>
      <c r="N267" s="36"/>
      <c r="O267" s="36"/>
      <c r="P267" s="36"/>
      <c r="Q267" s="227"/>
      <c r="R267" s="39"/>
      <c r="S267" s="8"/>
      <c r="T267" s="7"/>
      <c r="U267" s="7"/>
      <c r="V267" s="7"/>
      <c r="W267" s="7"/>
      <c r="X267" s="7"/>
      <c r="Y267" s="7"/>
      <c r="Z267" s="7"/>
      <c r="AA267" s="7"/>
      <c r="AB267" s="7"/>
    </row>
    <row r="268" spans="1:103" s="30" customFormat="1" ht="15" x14ac:dyDescent="0.25">
      <c r="A268" s="63" t="s">
        <v>46</v>
      </c>
      <c r="B268" s="64"/>
      <c r="C268" s="65"/>
      <c r="D268" s="64"/>
      <c r="E268" s="64"/>
      <c r="F268" s="64"/>
      <c r="G268" s="66"/>
      <c r="H268" s="64"/>
      <c r="I268" s="66"/>
      <c r="J268" s="64"/>
      <c r="K268" s="66"/>
      <c r="L268" s="64"/>
      <c r="M268" s="64"/>
      <c r="N268" s="64"/>
      <c r="O268" s="64"/>
      <c r="P268" s="64"/>
      <c r="Q268" s="29"/>
      <c r="R268" s="67"/>
      <c r="S268" s="29"/>
      <c r="T268" s="29"/>
      <c r="U268" s="29"/>
      <c r="V268" s="29"/>
      <c r="W268" s="29"/>
      <c r="X268" s="29"/>
      <c r="Y268" s="29"/>
      <c r="Z268" s="29"/>
      <c r="AA268" s="29"/>
      <c r="AB268" s="29"/>
    </row>
    <row r="269" spans="1:103" s="84" customFormat="1" x14ac:dyDescent="0.2">
      <c r="A269" s="174">
        <v>21317</v>
      </c>
      <c r="B269" s="174" t="s">
        <v>231</v>
      </c>
      <c r="C269" s="174" t="s">
        <v>217</v>
      </c>
      <c r="D269" s="174" t="s">
        <v>215</v>
      </c>
      <c r="E269" s="174">
        <v>76904</v>
      </c>
      <c r="F269" s="174" t="s">
        <v>216</v>
      </c>
      <c r="G269" s="174">
        <v>12</v>
      </c>
      <c r="H269" s="174" t="s">
        <v>76</v>
      </c>
      <c r="I269" s="174"/>
      <c r="J269" s="174"/>
      <c r="K269" s="174"/>
      <c r="L269" s="174" t="s">
        <v>81</v>
      </c>
      <c r="M269" s="174">
        <v>58</v>
      </c>
      <c r="N269" s="174">
        <v>14</v>
      </c>
      <c r="O269" s="174">
        <v>72</v>
      </c>
      <c r="P269" s="174" t="s">
        <v>82</v>
      </c>
      <c r="Q269" s="238">
        <v>1328167</v>
      </c>
      <c r="R269" s="175"/>
      <c r="S269" s="116" t="s">
        <v>143</v>
      </c>
      <c r="U269" s="84">
        <v>48451001707</v>
      </c>
      <c r="V269" s="84" t="s">
        <v>696</v>
      </c>
    </row>
    <row r="270" spans="1:103" s="84" customFormat="1" ht="15" x14ac:dyDescent="0.25">
      <c r="A270" s="98"/>
      <c r="B270" s="98"/>
      <c r="C270" s="98"/>
      <c r="D270" s="146"/>
      <c r="E270" s="98"/>
      <c r="F270" s="98"/>
      <c r="G270" s="98"/>
      <c r="H270" s="98"/>
      <c r="I270" s="98"/>
      <c r="J270" s="98"/>
      <c r="K270" s="98"/>
      <c r="L270" s="98"/>
      <c r="M270" s="147"/>
      <c r="N270" s="148"/>
      <c r="O270" s="148"/>
      <c r="P270" s="149"/>
      <c r="Q270" s="233"/>
      <c r="R270" s="99"/>
      <c r="S270" s="117"/>
      <c r="T270" s="77"/>
      <c r="U270" s="77"/>
      <c r="V270" s="77"/>
      <c r="W270" s="77"/>
      <c r="X270" s="77"/>
      <c r="Y270" s="77"/>
      <c r="Z270" s="77"/>
      <c r="AA270" s="77"/>
      <c r="AB270" s="77"/>
    </row>
    <row r="271" spans="1:103" s="80" customFormat="1" ht="15" x14ac:dyDescent="0.25">
      <c r="A271" s="40" t="s">
        <v>23</v>
      </c>
      <c r="B271" s="85"/>
      <c r="C271" s="51">
        <f>863033.466579605+1301492</f>
        <v>2164525.4665796049</v>
      </c>
      <c r="D271" s="101" t="s">
        <v>227</v>
      </c>
      <c r="E271" s="71">
        <v>0</v>
      </c>
      <c r="F271" s="73"/>
      <c r="G271" s="73"/>
      <c r="H271" s="87"/>
      <c r="I271" s="73"/>
      <c r="J271" s="88"/>
      <c r="K271" s="73"/>
      <c r="L271" s="73"/>
      <c r="M271" s="265" t="s">
        <v>19</v>
      </c>
      <c r="N271" s="266"/>
      <c r="O271" s="266"/>
      <c r="P271" s="267"/>
      <c r="Q271" s="222">
        <f>SUM(Q269:Q269)</f>
        <v>1328167</v>
      </c>
      <c r="R271" s="72"/>
      <c r="S271" s="244"/>
      <c r="T271" s="89"/>
      <c r="U271" s="89"/>
      <c r="V271" s="89"/>
      <c r="W271" s="89"/>
      <c r="X271" s="89"/>
      <c r="Y271" s="89"/>
      <c r="Z271" s="89"/>
      <c r="AA271" s="89"/>
      <c r="AB271" s="89"/>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c r="BB271" s="90"/>
      <c r="BC271" s="90"/>
      <c r="BD271" s="90"/>
      <c r="BE271" s="90"/>
      <c r="BF271" s="90"/>
      <c r="BG271" s="90"/>
      <c r="BH271" s="90"/>
      <c r="BI271" s="90"/>
      <c r="BJ271" s="90"/>
      <c r="BK271" s="90"/>
      <c r="BL271" s="90"/>
      <c r="BM271" s="90"/>
      <c r="BN271" s="90"/>
      <c r="BO271" s="90"/>
      <c r="BP271" s="90"/>
      <c r="BQ271" s="90"/>
      <c r="BR271" s="90"/>
      <c r="BS271" s="90"/>
      <c r="BT271" s="90"/>
      <c r="BU271" s="90"/>
      <c r="BV271" s="90"/>
      <c r="BW271" s="90"/>
      <c r="BX271" s="90"/>
      <c r="BY271" s="90"/>
      <c r="BZ271" s="90"/>
      <c r="CA271" s="90"/>
      <c r="CB271" s="90"/>
      <c r="CC271" s="90"/>
      <c r="CD271" s="90"/>
      <c r="CE271" s="90"/>
      <c r="CF271" s="90"/>
      <c r="CG271" s="90"/>
      <c r="CH271" s="90"/>
      <c r="CI271" s="90"/>
      <c r="CJ271" s="90"/>
      <c r="CK271" s="90"/>
      <c r="CL271" s="90"/>
      <c r="CM271" s="90"/>
      <c r="CN271" s="90"/>
      <c r="CO271" s="90"/>
      <c r="CP271" s="90"/>
      <c r="CQ271" s="90"/>
      <c r="CR271" s="90"/>
      <c r="CS271" s="90"/>
      <c r="CT271" s="90"/>
      <c r="CU271" s="90"/>
      <c r="CV271" s="90"/>
      <c r="CW271" s="90"/>
      <c r="CX271" s="90"/>
      <c r="CY271" s="90"/>
    </row>
    <row r="272" spans="1:103" ht="6" customHeight="1" x14ac:dyDescent="0.25">
      <c r="A272" s="52"/>
      <c r="B272" s="36"/>
      <c r="C272" s="37"/>
      <c r="D272" s="36"/>
      <c r="E272" s="36"/>
      <c r="F272" s="36"/>
      <c r="G272" s="38"/>
      <c r="H272" s="36"/>
      <c r="I272" s="38"/>
      <c r="J272" s="36"/>
      <c r="K272" s="38"/>
      <c r="L272" s="36"/>
      <c r="M272" s="36"/>
      <c r="N272" s="36"/>
      <c r="O272" s="36"/>
      <c r="P272" s="36"/>
      <c r="Q272" s="227"/>
      <c r="R272" s="39"/>
      <c r="S272" s="8"/>
      <c r="T272" s="7"/>
      <c r="U272" s="7"/>
      <c r="V272" s="7"/>
      <c r="W272" s="7"/>
      <c r="X272" s="7"/>
      <c r="Y272" s="7"/>
      <c r="Z272" s="7"/>
      <c r="AA272" s="7"/>
      <c r="AB272" s="7"/>
    </row>
    <row r="273" spans="1:103" s="30" customFormat="1" ht="15" x14ac:dyDescent="0.25">
      <c r="A273" s="63" t="s">
        <v>47</v>
      </c>
      <c r="B273" s="64"/>
      <c r="C273" s="65"/>
      <c r="D273" s="64"/>
      <c r="E273" s="64"/>
      <c r="F273" s="64"/>
      <c r="G273" s="66"/>
      <c r="H273" s="64"/>
      <c r="I273" s="66"/>
      <c r="J273" s="64"/>
      <c r="K273" s="66"/>
      <c r="L273" s="64"/>
      <c r="M273" s="64"/>
      <c r="N273" s="64"/>
      <c r="O273" s="64"/>
      <c r="P273" s="64"/>
      <c r="Q273" s="29"/>
      <c r="R273" s="67"/>
      <c r="S273" s="29"/>
      <c r="T273" s="29"/>
      <c r="U273" s="29"/>
      <c r="V273" s="29"/>
      <c r="W273" s="29"/>
      <c r="X273" s="29"/>
      <c r="Y273" s="29"/>
      <c r="Z273" s="29"/>
      <c r="AA273" s="29"/>
      <c r="AB273" s="29"/>
    </row>
    <row r="274" spans="1:103" s="84" customFormat="1" x14ac:dyDescent="0.2">
      <c r="A274" s="173">
        <v>22198</v>
      </c>
      <c r="B274" s="174" t="s">
        <v>591</v>
      </c>
      <c r="C274" s="174" t="s">
        <v>592</v>
      </c>
      <c r="D274" s="174" t="s">
        <v>593</v>
      </c>
      <c r="E274" s="174">
        <v>79836</v>
      </c>
      <c r="F274" s="174" t="s">
        <v>218</v>
      </c>
      <c r="G274" s="174">
        <v>13</v>
      </c>
      <c r="H274" s="174" t="s">
        <v>77</v>
      </c>
      <c r="I274" s="174"/>
      <c r="J274" s="174"/>
      <c r="K274" s="174" t="s">
        <v>78</v>
      </c>
      <c r="L274" s="174" t="s">
        <v>81</v>
      </c>
      <c r="M274" s="174">
        <v>44</v>
      </c>
      <c r="N274" s="174">
        <v>0</v>
      </c>
      <c r="O274" s="174">
        <v>44</v>
      </c>
      <c r="P274" s="174" t="s">
        <v>82</v>
      </c>
      <c r="Q274" s="225">
        <v>900000</v>
      </c>
      <c r="R274" s="175"/>
      <c r="S274" s="116" t="s">
        <v>594</v>
      </c>
      <c r="T274" s="84" t="s">
        <v>85</v>
      </c>
      <c r="U274" s="84">
        <v>48141010501</v>
      </c>
      <c r="V274" s="84">
        <v>123</v>
      </c>
      <c r="W274" s="84">
        <v>8.5</v>
      </c>
      <c r="X274" s="84">
        <v>4</v>
      </c>
      <c r="Y274" s="84">
        <v>4</v>
      </c>
      <c r="Z274" s="84">
        <v>0</v>
      </c>
      <c r="AA274" s="84">
        <v>0</v>
      </c>
      <c r="AB274" s="261">
        <f>SUM(V274:AA274)</f>
        <v>139.5</v>
      </c>
      <c r="AD274" s="84" t="s">
        <v>775</v>
      </c>
    </row>
    <row r="275" spans="1:103" s="84" customFormat="1" x14ac:dyDescent="0.2">
      <c r="A275" s="173">
        <v>22983</v>
      </c>
      <c r="B275" s="174" t="s">
        <v>726</v>
      </c>
      <c r="C275" s="174" t="s">
        <v>727</v>
      </c>
      <c r="D275" s="174" t="s">
        <v>593</v>
      </c>
      <c r="E275" s="174">
        <v>79836</v>
      </c>
      <c r="F275" s="174" t="s">
        <v>218</v>
      </c>
      <c r="G275" s="174">
        <v>13</v>
      </c>
      <c r="H275" s="174" t="s">
        <v>77</v>
      </c>
      <c r="I275" s="174"/>
      <c r="J275" s="174"/>
      <c r="K275" s="174"/>
      <c r="L275" s="174" t="s">
        <v>81</v>
      </c>
      <c r="M275" s="174">
        <v>40</v>
      </c>
      <c r="N275" s="174">
        <v>0</v>
      </c>
      <c r="O275" s="174">
        <v>40</v>
      </c>
      <c r="P275" s="174" t="s">
        <v>82</v>
      </c>
      <c r="Q275" s="225">
        <v>51750</v>
      </c>
      <c r="R275" s="175"/>
      <c r="S275" s="116" t="s">
        <v>222</v>
      </c>
      <c r="U275" s="84">
        <v>48141010404</v>
      </c>
      <c r="V275" s="84" t="s">
        <v>728</v>
      </c>
    </row>
    <row r="276" spans="1:103" s="84" customFormat="1" ht="15" x14ac:dyDescent="0.25">
      <c r="A276" s="106"/>
      <c r="B276" s="98"/>
      <c r="C276" s="98"/>
      <c r="D276" s="98"/>
      <c r="E276" s="98"/>
      <c r="F276" s="98"/>
      <c r="G276" s="98"/>
      <c r="H276" s="98"/>
      <c r="I276" s="98"/>
      <c r="J276" s="98"/>
      <c r="K276" s="98"/>
      <c r="L276" s="98"/>
      <c r="M276" s="98"/>
      <c r="N276" s="98"/>
      <c r="O276" s="98"/>
      <c r="P276" s="98"/>
      <c r="Q276" s="233"/>
      <c r="R276" s="99"/>
      <c r="S276" s="117"/>
      <c r="T276" s="77"/>
      <c r="U276" s="77"/>
      <c r="V276" s="77"/>
      <c r="W276" s="77"/>
      <c r="X276" s="77"/>
      <c r="Y276" s="77"/>
      <c r="Z276" s="77"/>
      <c r="AA276" s="77"/>
      <c r="AB276" s="77"/>
    </row>
    <row r="277" spans="1:103" s="80" customFormat="1" ht="15" x14ac:dyDescent="0.25">
      <c r="A277" s="40" t="s">
        <v>23</v>
      </c>
      <c r="B277" s="85"/>
      <c r="C277" s="51">
        <v>600000</v>
      </c>
      <c r="D277" s="101" t="s">
        <v>227</v>
      </c>
      <c r="E277" s="71">
        <f>COUNT(A274)</f>
        <v>1</v>
      </c>
      <c r="F277" s="73"/>
      <c r="G277" s="73"/>
      <c r="H277" s="87"/>
      <c r="I277" s="73"/>
      <c r="J277" s="88"/>
      <c r="K277" s="73"/>
      <c r="L277" s="73"/>
      <c r="M277" s="265" t="s">
        <v>19</v>
      </c>
      <c r="N277" s="266"/>
      <c r="O277" s="266"/>
      <c r="P277" s="267"/>
      <c r="Q277" s="222">
        <f>SUM(Q274:Q275)</f>
        <v>951750</v>
      </c>
      <c r="R277" s="72"/>
      <c r="S277" s="244"/>
      <c r="T277" s="89"/>
      <c r="U277" s="89"/>
      <c r="V277" s="89"/>
      <c r="W277" s="89"/>
      <c r="X277" s="89"/>
      <c r="Y277" s="89"/>
      <c r="Z277" s="89"/>
      <c r="AA277" s="89"/>
      <c r="AB277" s="89"/>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c r="BB277" s="90"/>
      <c r="BC277" s="90"/>
      <c r="BD277" s="90"/>
      <c r="BE277" s="90"/>
      <c r="BF277" s="90"/>
      <c r="BG277" s="90"/>
      <c r="BH277" s="90"/>
      <c r="BI277" s="90"/>
      <c r="BJ277" s="90"/>
      <c r="BK277" s="90"/>
      <c r="BL277" s="90"/>
      <c r="BM277" s="90"/>
      <c r="BN277" s="90"/>
      <c r="BO277" s="90"/>
      <c r="BP277" s="90"/>
      <c r="BQ277" s="90"/>
      <c r="BR277" s="90"/>
      <c r="BS277" s="90"/>
      <c r="BT277" s="90"/>
      <c r="BU277" s="90"/>
      <c r="BV277" s="90"/>
      <c r="BW277" s="90"/>
      <c r="BX277" s="90"/>
      <c r="BY277" s="90"/>
      <c r="BZ277" s="90"/>
      <c r="CA277" s="90"/>
      <c r="CB277" s="90"/>
      <c r="CC277" s="90"/>
      <c r="CD277" s="90"/>
      <c r="CE277" s="90"/>
      <c r="CF277" s="90"/>
      <c r="CG277" s="90"/>
      <c r="CH277" s="90"/>
      <c r="CI277" s="90"/>
      <c r="CJ277" s="90"/>
      <c r="CK277" s="90"/>
      <c r="CL277" s="90"/>
      <c r="CM277" s="90"/>
      <c r="CN277" s="90"/>
      <c r="CO277" s="90"/>
      <c r="CP277" s="90"/>
      <c r="CQ277" s="90"/>
      <c r="CR277" s="90"/>
      <c r="CS277" s="90"/>
      <c r="CT277" s="90"/>
      <c r="CU277" s="90"/>
      <c r="CV277" s="90"/>
      <c r="CW277" s="90"/>
      <c r="CX277" s="90"/>
      <c r="CY277" s="90"/>
    </row>
    <row r="278" spans="1:103" ht="6" customHeight="1" x14ac:dyDescent="0.25">
      <c r="A278" s="52"/>
      <c r="B278" s="36"/>
      <c r="C278" s="37"/>
      <c r="D278" s="36"/>
      <c r="E278" s="36"/>
      <c r="F278" s="36"/>
      <c r="G278" s="38"/>
      <c r="H278" s="36"/>
      <c r="I278" s="38"/>
      <c r="J278" s="36"/>
      <c r="K278" s="38"/>
      <c r="L278" s="36"/>
      <c r="M278" s="36"/>
      <c r="N278" s="36"/>
      <c r="O278" s="36"/>
      <c r="P278" s="36"/>
      <c r="Q278" s="227"/>
      <c r="R278" s="39"/>
      <c r="S278" s="8"/>
      <c r="T278" s="7"/>
      <c r="U278" s="7"/>
      <c r="V278" s="7"/>
      <c r="W278" s="7"/>
      <c r="X278" s="7"/>
      <c r="Y278" s="7"/>
      <c r="Z278" s="7"/>
      <c r="AA278" s="7"/>
      <c r="AB278" s="7"/>
    </row>
    <row r="279" spans="1:103" s="84" customFormat="1" ht="15" x14ac:dyDescent="0.25">
      <c r="A279" s="63" t="s">
        <v>48</v>
      </c>
      <c r="B279" s="64"/>
      <c r="C279" s="65"/>
      <c r="D279" s="64"/>
      <c r="E279" s="64"/>
      <c r="F279" s="64"/>
      <c r="G279" s="66"/>
      <c r="H279" s="64"/>
      <c r="I279" s="66"/>
      <c r="J279" s="64"/>
      <c r="K279" s="66"/>
      <c r="L279" s="64"/>
      <c r="M279" s="64"/>
      <c r="N279" s="64"/>
      <c r="O279" s="64"/>
      <c r="P279" s="64"/>
      <c r="Q279" s="29"/>
      <c r="R279" s="67"/>
      <c r="S279" s="29"/>
      <c r="T279" s="29"/>
      <c r="U279" s="29"/>
      <c r="V279" s="29"/>
      <c r="W279" s="29"/>
      <c r="X279" s="29"/>
      <c r="Y279" s="29"/>
      <c r="Z279" s="29"/>
      <c r="AA279" s="29"/>
      <c r="AB279" s="29"/>
      <c r="AD279" s="29"/>
    </row>
    <row r="280" spans="1:103" s="30" customFormat="1" x14ac:dyDescent="0.2">
      <c r="A280" s="173">
        <v>22191</v>
      </c>
      <c r="B280" s="174" t="s">
        <v>589</v>
      </c>
      <c r="C280" s="174" t="s">
        <v>590</v>
      </c>
      <c r="D280" s="174" t="s">
        <v>226</v>
      </c>
      <c r="E280" s="174">
        <v>79927</v>
      </c>
      <c r="F280" s="174" t="s">
        <v>218</v>
      </c>
      <c r="G280" s="174">
        <v>13</v>
      </c>
      <c r="H280" s="174" t="s">
        <v>76</v>
      </c>
      <c r="I280" s="174"/>
      <c r="J280" s="174"/>
      <c r="K280" s="174"/>
      <c r="L280" s="174" t="s">
        <v>81</v>
      </c>
      <c r="M280" s="174">
        <v>60</v>
      </c>
      <c r="N280" s="174">
        <v>20</v>
      </c>
      <c r="O280" s="174">
        <v>80</v>
      </c>
      <c r="P280" s="174" t="s">
        <v>82</v>
      </c>
      <c r="Q280" s="238">
        <v>1100000</v>
      </c>
      <c r="R280" s="175"/>
      <c r="S280" s="116" t="s">
        <v>219</v>
      </c>
      <c r="T280" s="84" t="s">
        <v>220</v>
      </c>
      <c r="U280" s="84">
        <v>48141010347</v>
      </c>
      <c r="V280" s="84">
        <v>120</v>
      </c>
      <c r="W280" s="84">
        <v>17</v>
      </c>
      <c r="X280" s="84">
        <v>4</v>
      </c>
      <c r="Y280" s="84">
        <v>8</v>
      </c>
      <c r="Z280" s="84">
        <v>4</v>
      </c>
      <c r="AA280" s="84">
        <v>0</v>
      </c>
      <c r="AB280" s="193">
        <f>SUM(V280:AA280)</f>
        <v>153</v>
      </c>
      <c r="AD280" s="2" t="s">
        <v>774</v>
      </c>
    </row>
    <row r="281" spans="1:103" s="84" customFormat="1" x14ac:dyDescent="0.2">
      <c r="A281" s="173">
        <v>22124</v>
      </c>
      <c r="B281" s="174" t="s">
        <v>584</v>
      </c>
      <c r="C281" s="174" t="s">
        <v>585</v>
      </c>
      <c r="D281" s="174" t="s">
        <v>218</v>
      </c>
      <c r="E281" s="174">
        <v>79936</v>
      </c>
      <c r="F281" s="174" t="s">
        <v>218</v>
      </c>
      <c r="G281" s="174">
        <v>13</v>
      </c>
      <c r="H281" s="174" t="s">
        <v>76</v>
      </c>
      <c r="I281" s="174"/>
      <c r="J281" s="174"/>
      <c r="K281" s="174"/>
      <c r="L281" s="174" t="s">
        <v>81</v>
      </c>
      <c r="M281" s="174">
        <v>40</v>
      </c>
      <c r="N281" s="174">
        <v>4</v>
      </c>
      <c r="O281" s="174">
        <v>44</v>
      </c>
      <c r="P281" s="174" t="s">
        <v>83</v>
      </c>
      <c r="Q281" s="225">
        <v>934000</v>
      </c>
      <c r="R281" s="175"/>
      <c r="S281" s="116" t="s">
        <v>222</v>
      </c>
      <c r="T281" s="84" t="s">
        <v>223</v>
      </c>
      <c r="U281" s="84">
        <v>48141010338</v>
      </c>
      <c r="V281" s="84">
        <v>110</v>
      </c>
      <c r="W281" s="84">
        <v>0</v>
      </c>
      <c r="X281" s="84">
        <v>4</v>
      </c>
      <c r="Y281" s="84">
        <v>8</v>
      </c>
      <c r="Z281" s="84">
        <v>4</v>
      </c>
      <c r="AA281" s="84">
        <v>0</v>
      </c>
      <c r="AB281" s="193">
        <f t="shared" ref="AB281:AB284" si="16">SUM(V281:AA281)</f>
        <v>126</v>
      </c>
    </row>
    <row r="282" spans="1:103" s="84" customFormat="1" x14ac:dyDescent="0.2">
      <c r="A282" s="173">
        <v>22140</v>
      </c>
      <c r="B282" s="174" t="s">
        <v>586</v>
      </c>
      <c r="C282" s="174" t="s">
        <v>587</v>
      </c>
      <c r="D282" s="174" t="s">
        <v>218</v>
      </c>
      <c r="E282" s="174">
        <v>79936</v>
      </c>
      <c r="F282" s="174" t="s">
        <v>218</v>
      </c>
      <c r="G282" s="174">
        <v>13</v>
      </c>
      <c r="H282" s="174" t="s">
        <v>76</v>
      </c>
      <c r="I282" s="174"/>
      <c r="J282" s="174"/>
      <c r="K282" s="174"/>
      <c r="L282" s="174" t="s">
        <v>81</v>
      </c>
      <c r="M282" s="174">
        <v>30</v>
      </c>
      <c r="N282" s="174">
        <v>3</v>
      </c>
      <c r="O282" s="174">
        <v>33</v>
      </c>
      <c r="P282" s="174" t="s">
        <v>83</v>
      </c>
      <c r="Q282" s="225">
        <v>730250</v>
      </c>
      <c r="R282" s="175"/>
      <c r="S282" s="116" t="s">
        <v>222</v>
      </c>
      <c r="T282" s="84" t="s">
        <v>223</v>
      </c>
      <c r="U282" s="84">
        <v>48141010311</v>
      </c>
      <c r="V282" s="84">
        <v>105</v>
      </c>
      <c r="W282" s="84">
        <v>0</v>
      </c>
      <c r="X282" s="84">
        <v>4</v>
      </c>
      <c r="Y282" s="84">
        <v>8</v>
      </c>
      <c r="Z282" s="84">
        <v>4</v>
      </c>
      <c r="AA282" s="84">
        <v>0</v>
      </c>
      <c r="AB282" s="193">
        <f t="shared" si="16"/>
        <v>121</v>
      </c>
    </row>
    <row r="283" spans="1:103" s="84" customFormat="1" x14ac:dyDescent="0.2">
      <c r="A283" s="173">
        <v>22123</v>
      </c>
      <c r="B283" s="174" t="s">
        <v>221</v>
      </c>
      <c r="C283" s="174" t="s">
        <v>583</v>
      </c>
      <c r="D283" s="174" t="s">
        <v>218</v>
      </c>
      <c r="E283" s="174">
        <v>79938</v>
      </c>
      <c r="F283" s="174" t="s">
        <v>218</v>
      </c>
      <c r="G283" s="174">
        <v>13</v>
      </c>
      <c r="H283" s="174" t="s">
        <v>76</v>
      </c>
      <c r="I283" s="174"/>
      <c r="J283" s="174"/>
      <c r="K283" s="174"/>
      <c r="L283" s="174" t="s">
        <v>81</v>
      </c>
      <c r="M283" s="174">
        <v>60</v>
      </c>
      <c r="N283" s="174">
        <v>0</v>
      </c>
      <c r="O283" s="174">
        <v>60</v>
      </c>
      <c r="P283" s="174" t="s">
        <v>82</v>
      </c>
      <c r="Q283" s="225">
        <v>1415500</v>
      </c>
      <c r="R283" s="175"/>
      <c r="S283" s="116" t="s">
        <v>222</v>
      </c>
      <c r="T283" s="84" t="s">
        <v>223</v>
      </c>
      <c r="U283" s="84">
        <v>48141010341</v>
      </c>
      <c r="V283" s="84">
        <v>104</v>
      </c>
      <c r="W283" s="84">
        <v>0</v>
      </c>
      <c r="X283" s="84">
        <v>4</v>
      </c>
      <c r="Y283" s="84">
        <v>8</v>
      </c>
      <c r="Z283" s="84">
        <v>4</v>
      </c>
      <c r="AA283" s="84">
        <v>0</v>
      </c>
      <c r="AB283" s="193">
        <f t="shared" si="16"/>
        <v>120</v>
      </c>
    </row>
    <row r="284" spans="1:103" s="84" customFormat="1" x14ac:dyDescent="0.2">
      <c r="A284" s="173">
        <v>22147</v>
      </c>
      <c r="B284" s="174" t="s">
        <v>225</v>
      </c>
      <c r="C284" s="174" t="s">
        <v>588</v>
      </c>
      <c r="D284" s="174" t="s">
        <v>226</v>
      </c>
      <c r="E284" s="174">
        <v>79927</v>
      </c>
      <c r="F284" s="174" t="s">
        <v>218</v>
      </c>
      <c r="G284" s="174">
        <v>13</v>
      </c>
      <c r="H284" s="174" t="s">
        <v>76</v>
      </c>
      <c r="I284" s="174"/>
      <c r="J284" s="174"/>
      <c r="K284" s="174"/>
      <c r="L284" s="174" t="s">
        <v>81</v>
      </c>
      <c r="M284" s="174">
        <v>28</v>
      </c>
      <c r="N284" s="174">
        <v>20</v>
      </c>
      <c r="O284" s="174">
        <v>48</v>
      </c>
      <c r="P284" s="174" t="s">
        <v>82</v>
      </c>
      <c r="Q284" s="225">
        <v>537000</v>
      </c>
      <c r="R284" s="175"/>
      <c r="S284" s="116" t="s">
        <v>219</v>
      </c>
      <c r="T284" s="84" t="s">
        <v>220</v>
      </c>
      <c r="U284" s="84">
        <v>48141004002</v>
      </c>
      <c r="V284" s="84">
        <v>85</v>
      </c>
      <c r="W284" s="84">
        <v>17</v>
      </c>
      <c r="X284" s="84">
        <v>4</v>
      </c>
      <c r="Y284" s="84">
        <v>8</v>
      </c>
      <c r="Z284" s="84">
        <v>4</v>
      </c>
      <c r="AA284" s="84">
        <v>0</v>
      </c>
      <c r="AB284" s="193">
        <f t="shared" si="16"/>
        <v>118</v>
      </c>
    </row>
    <row r="285" spans="1:103" s="84" customFormat="1" x14ac:dyDescent="0.2">
      <c r="A285" s="173">
        <v>22984</v>
      </c>
      <c r="B285" s="174" t="s">
        <v>729</v>
      </c>
      <c r="C285" s="174" t="s">
        <v>730</v>
      </c>
      <c r="D285" s="177" t="s">
        <v>218</v>
      </c>
      <c r="E285" s="174">
        <v>79902</v>
      </c>
      <c r="F285" s="174" t="s">
        <v>218</v>
      </c>
      <c r="G285" s="174">
        <v>13</v>
      </c>
      <c r="H285" s="174" t="s">
        <v>76</v>
      </c>
      <c r="I285" s="174"/>
      <c r="J285" s="174"/>
      <c r="K285" s="174" t="s">
        <v>78</v>
      </c>
      <c r="L285" s="174" t="s">
        <v>81</v>
      </c>
      <c r="M285" s="178">
        <v>80</v>
      </c>
      <c r="N285" s="179">
        <v>0</v>
      </c>
      <c r="O285" s="179">
        <v>80</v>
      </c>
      <c r="P285" s="180" t="s">
        <v>82</v>
      </c>
      <c r="Q285" s="225">
        <v>184917</v>
      </c>
      <c r="R285" s="175"/>
      <c r="S285" s="116" t="s">
        <v>224</v>
      </c>
      <c r="U285" s="84">
        <v>48141001600</v>
      </c>
      <c r="V285" s="84" t="s">
        <v>733</v>
      </c>
    </row>
    <row r="286" spans="1:103" s="84" customFormat="1" x14ac:dyDescent="0.2">
      <c r="A286" s="173">
        <v>22985</v>
      </c>
      <c r="B286" s="174" t="s">
        <v>731</v>
      </c>
      <c r="C286" s="174" t="s">
        <v>732</v>
      </c>
      <c r="D286" s="177" t="s">
        <v>218</v>
      </c>
      <c r="E286" s="174">
        <v>79932</v>
      </c>
      <c r="F286" s="174" t="s">
        <v>218</v>
      </c>
      <c r="G286" s="174">
        <v>13</v>
      </c>
      <c r="H286" s="174" t="s">
        <v>76</v>
      </c>
      <c r="I286" s="174"/>
      <c r="J286" s="174"/>
      <c r="K286" s="174"/>
      <c r="L286" s="174" t="s">
        <v>81</v>
      </c>
      <c r="M286" s="178">
        <v>100</v>
      </c>
      <c r="N286" s="179">
        <v>24</v>
      </c>
      <c r="O286" s="179">
        <v>124</v>
      </c>
      <c r="P286" s="180" t="s">
        <v>82</v>
      </c>
      <c r="Q286" s="225">
        <v>184916</v>
      </c>
      <c r="R286" s="175"/>
      <c r="S286" s="116" t="s">
        <v>734</v>
      </c>
      <c r="U286" s="84">
        <v>48141010219</v>
      </c>
      <c r="V286" s="84" t="s">
        <v>735</v>
      </c>
    </row>
    <row r="287" spans="1:103" s="84" customFormat="1" ht="15" x14ac:dyDescent="0.25">
      <c r="A287" s="106"/>
      <c r="B287" s="98"/>
      <c r="C287" s="98"/>
      <c r="D287" s="146"/>
      <c r="E287" s="98"/>
      <c r="F287" s="98"/>
      <c r="G287" s="98"/>
      <c r="H287" s="98"/>
      <c r="I287" s="98"/>
      <c r="J287" s="98"/>
      <c r="K287" s="98"/>
      <c r="L287" s="98"/>
      <c r="M287" s="147"/>
      <c r="N287" s="148"/>
      <c r="O287" s="148"/>
      <c r="P287" s="149"/>
      <c r="Q287" s="233"/>
      <c r="R287" s="99"/>
      <c r="S287" s="117"/>
      <c r="T287" s="77"/>
      <c r="U287" s="77"/>
      <c r="V287" s="77"/>
      <c r="W287" s="77"/>
      <c r="X287" s="77"/>
      <c r="Y287" s="77"/>
      <c r="Z287" s="77"/>
      <c r="AA287" s="77"/>
      <c r="AB287" s="77"/>
    </row>
    <row r="288" spans="1:103" s="80" customFormat="1" ht="15" x14ac:dyDescent="0.25">
      <c r="A288" s="58" t="s">
        <v>23</v>
      </c>
      <c r="B288" s="85"/>
      <c r="C288" s="59">
        <v>2232695.5182008832</v>
      </c>
      <c r="D288" s="101" t="s">
        <v>227</v>
      </c>
      <c r="E288" s="71">
        <f>COUNT(A280:A284)</f>
        <v>5</v>
      </c>
      <c r="F288" s="73"/>
      <c r="G288" s="73"/>
      <c r="H288" s="87"/>
      <c r="I288" s="73"/>
      <c r="J288" s="73"/>
      <c r="K288" s="73"/>
      <c r="L288" s="73"/>
      <c r="M288" s="265" t="s">
        <v>19</v>
      </c>
      <c r="N288" s="266"/>
      <c r="O288" s="266"/>
      <c r="P288" s="267"/>
      <c r="Q288" s="222">
        <f>SUM(Q280:Q286)</f>
        <v>5086583</v>
      </c>
      <c r="R288" s="72"/>
      <c r="S288" s="244"/>
      <c r="T288" s="89"/>
      <c r="U288" s="89"/>
      <c r="V288" s="89"/>
      <c r="W288" s="89"/>
      <c r="X288" s="89"/>
      <c r="Y288" s="89"/>
      <c r="Z288" s="89"/>
      <c r="AA288" s="89"/>
      <c r="AB288" s="89"/>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c r="BB288" s="90"/>
      <c r="BC288" s="90"/>
      <c r="BD288" s="90"/>
      <c r="BE288" s="90"/>
      <c r="BF288" s="90"/>
      <c r="BG288" s="90"/>
      <c r="BH288" s="90"/>
      <c r="BI288" s="90"/>
      <c r="BJ288" s="90"/>
      <c r="BK288" s="90"/>
      <c r="BL288" s="90"/>
      <c r="BM288" s="90"/>
      <c r="BN288" s="90"/>
      <c r="BO288" s="90"/>
      <c r="BP288" s="90"/>
      <c r="BQ288" s="90"/>
      <c r="BR288" s="90"/>
      <c r="BS288" s="90"/>
      <c r="BT288" s="90"/>
      <c r="BU288" s="90"/>
      <c r="BV288" s="90"/>
      <c r="BW288" s="90"/>
      <c r="BX288" s="90"/>
      <c r="BY288" s="90"/>
      <c r="BZ288" s="90"/>
      <c r="CA288" s="90"/>
      <c r="CB288" s="90"/>
      <c r="CC288" s="90"/>
      <c r="CD288" s="90"/>
      <c r="CE288" s="90"/>
      <c r="CF288" s="90"/>
      <c r="CG288" s="90"/>
      <c r="CH288" s="90"/>
      <c r="CI288" s="90"/>
      <c r="CJ288" s="90"/>
      <c r="CK288" s="90"/>
      <c r="CL288" s="90"/>
      <c r="CM288" s="90"/>
      <c r="CN288" s="90"/>
      <c r="CO288" s="90"/>
      <c r="CP288" s="90"/>
      <c r="CQ288" s="90"/>
      <c r="CR288" s="90"/>
      <c r="CS288" s="90"/>
      <c r="CT288" s="90"/>
      <c r="CU288" s="90"/>
      <c r="CV288" s="90"/>
      <c r="CW288" s="90"/>
      <c r="CX288" s="90"/>
      <c r="CY288" s="90"/>
    </row>
    <row r="289" spans="1:28" ht="15" x14ac:dyDescent="0.25">
      <c r="A289" s="7"/>
      <c r="B289" s="7"/>
      <c r="C289" s="7"/>
      <c r="D289" s="7"/>
      <c r="E289" s="7"/>
      <c r="F289" s="7"/>
      <c r="G289" s="11"/>
      <c r="H289" s="7"/>
      <c r="I289" s="11"/>
      <c r="J289" s="11"/>
      <c r="K289" s="11"/>
      <c r="L289" s="7"/>
      <c r="M289" s="7"/>
      <c r="N289" s="7"/>
      <c r="O289" s="7"/>
      <c r="P289" s="7"/>
      <c r="Q289" s="223"/>
      <c r="R289" s="12"/>
      <c r="S289" s="8"/>
      <c r="T289" s="7"/>
      <c r="U289" s="7"/>
      <c r="V289" s="7"/>
      <c r="W289" s="7"/>
      <c r="X289" s="7"/>
      <c r="Y289" s="7"/>
      <c r="Z289" s="7"/>
      <c r="AA289" s="7"/>
      <c r="AB289" s="7"/>
    </row>
    <row r="290" spans="1:28" ht="15.75" thickBot="1" x14ac:dyDescent="0.3">
      <c r="A290" s="7"/>
      <c r="B290" s="7"/>
      <c r="C290" s="7"/>
      <c r="D290" s="7"/>
      <c r="E290" s="7"/>
      <c r="F290" s="7"/>
      <c r="G290" s="11"/>
      <c r="H290" s="7"/>
      <c r="I290" s="11"/>
      <c r="J290" s="11"/>
      <c r="K290" s="11"/>
      <c r="L290" s="7"/>
      <c r="M290" s="7"/>
      <c r="N290" s="7"/>
      <c r="O290" s="7"/>
      <c r="P290" s="7"/>
      <c r="Q290" s="223"/>
      <c r="R290" s="12"/>
      <c r="S290" s="8"/>
      <c r="T290" s="7"/>
      <c r="U290" s="7"/>
      <c r="V290" s="7"/>
      <c r="W290" s="7"/>
      <c r="X290" s="7"/>
      <c r="Y290" s="7"/>
      <c r="Z290" s="7"/>
      <c r="AA290" s="7"/>
      <c r="AB290" s="7"/>
    </row>
    <row r="291" spans="1:28" s="140" customFormat="1" ht="32.450000000000003" customHeight="1" thickBot="1" x14ac:dyDescent="0.3">
      <c r="A291" s="291" t="s">
        <v>229</v>
      </c>
      <c r="B291" s="292"/>
      <c r="C291" s="133">
        <f>SUM(C288,C277,C271,C266,C259,C245,C239,C232,C223,C211,C205,C194,C187,C177,C169,C142,C136,C130,C125,C118,C106,C78,C70,C62,C55,C46,C38)</f>
        <v>79574138.599999964</v>
      </c>
      <c r="D291" s="134" t="s">
        <v>230</v>
      </c>
      <c r="E291" s="135">
        <f>SUM(E38,E46,E55,E62,E70,E78,E106,E118,E125,E130,E136,E142,E169,E177,E187,E194,E205,E211,E223,E232,E239,E245,E259,E266,E271,E277,E288)</f>
        <v>119</v>
      </c>
      <c r="F291" s="135"/>
      <c r="G291" s="136"/>
      <c r="H291" s="137"/>
      <c r="I291" s="136"/>
      <c r="J291" s="138"/>
      <c r="K291" s="138"/>
      <c r="L291" s="138"/>
      <c r="M291" s="268" t="s">
        <v>228</v>
      </c>
      <c r="N291" s="269"/>
      <c r="O291" s="269"/>
      <c r="P291" s="269"/>
      <c r="Q291" s="251">
        <f>Q288+Q277+Q271+Q266+Q259+Q245+Q239+Q232+Q223+Q211+Q205+Q194+Q187+Q177+Q169+Q142+Q136+Q130+Q125+Q118+Q106+Q78+Q70+Q62+Q55+Q46+Q38</f>
        <v>166156855.24995643</v>
      </c>
      <c r="R291" s="139"/>
      <c r="S291" s="250"/>
    </row>
  </sheetData>
  <sheetProtection formatCells="0" formatColumns="0" formatRows="0" insertColumns="0" insertRows="0" insertHyperlinks="0" deleteColumns="0" deleteRows="0" sort="0" autoFilter="0" pivotTables="0"/>
  <sortState ref="A12:CY32">
    <sortCondition descending="1" ref="AB12:AB32"/>
    <sortCondition descending="1" ref="V12:V32"/>
  </sortState>
  <mergeCells count="34">
    <mergeCell ref="Q6:U9"/>
    <mergeCell ref="I6:O9"/>
    <mergeCell ref="A6:G9"/>
    <mergeCell ref="A291:B291"/>
    <mergeCell ref="M38:P38"/>
    <mergeCell ref="M46:P46"/>
    <mergeCell ref="M55:P55"/>
    <mergeCell ref="M62:P62"/>
    <mergeCell ref="M70:P70"/>
    <mergeCell ref="M78:P78"/>
    <mergeCell ref="M106:P106"/>
    <mergeCell ref="M118:P118"/>
    <mergeCell ref="M125:P125"/>
    <mergeCell ref="M130:P130"/>
    <mergeCell ref="M136:P136"/>
    <mergeCell ref="M142:P142"/>
    <mergeCell ref="M169:P169"/>
    <mergeCell ref="M177:P177"/>
    <mergeCell ref="M187:P187"/>
    <mergeCell ref="A10:B10"/>
    <mergeCell ref="E10:S10"/>
    <mergeCell ref="M194:P194"/>
    <mergeCell ref="M205:P205"/>
    <mergeCell ref="M211:P211"/>
    <mergeCell ref="M223:P223"/>
    <mergeCell ref="M232:P232"/>
    <mergeCell ref="M239:P239"/>
    <mergeCell ref="M245:P245"/>
    <mergeCell ref="M259:P259"/>
    <mergeCell ref="M291:P291"/>
    <mergeCell ref="M266:P266"/>
    <mergeCell ref="M271:P271"/>
    <mergeCell ref="M277:P277"/>
    <mergeCell ref="M288:P288"/>
  </mergeCells>
  <pageMargins left="0.25" right="0.25" top="0.75" bottom="0.75" header="0.3" footer="0.3"/>
  <pageSetup paperSize="5" scale="64" fitToHeight="0" orientation="landscape" r:id="rId1"/>
  <rowBreaks count="6" manualBreakCount="6">
    <brk id="38" max="29" man="1"/>
    <brk id="87" max="29" man="1"/>
    <brk id="119" max="29" man="1"/>
    <brk id="167" max="29" man="1"/>
    <brk id="215" max="29" man="1"/>
    <brk id="263" max="29" man="1"/>
  </rowBreaks>
  <ignoredErrors>
    <ignoredError sqref="AB42:AB43 AB58:AB59 AB65:AB66 AB110:AB113 AB208 AB227:AB229 AB73 AB121:AB122 AB133:AB134 AB139:AB140 AB173:AB174 AB180:AB183 AB242 AB262:AB263 AB280:AB284 E177 E232 E266 E288 E46 AB35:AB36 E38 E118 E125 E169 E187 AB192 AB49:AB52 AB104 AB81:AB100 AB145:AB160 AB167 AB235:AB237 AB13:AB32 AB214:AB221 AB256:AB257 Q259 AB274 AB250:AB251 AB197:AB201 E205 Q205 E259 AB248:AB249 AB252:AB253 E106 E55 AB203 Q38 Q169" formulaRange="1"/>
    <ignoredError sqref="AB202" formula="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9% Housing Tax Credit Full Application Log (XLSX) (June 3)</dc:title>
  <dc:subject>2018 Competitive HTC Pre-Application Submissions</dc:subject>
  <dc:creator>TDHCA</dc:creator>
  <cp:keywords>2022 9htc app log</cp:keywords>
  <dc:description>2018 Competitive HTC Pre-Application Submissions received at jotform.com 1515539489</dc:description>
  <cp:lastModifiedBy>Windows User</cp:lastModifiedBy>
  <cp:lastPrinted>2022-03-24T21:18:41Z</cp:lastPrinted>
  <dcterms:created xsi:type="dcterms:W3CDTF">2018-01-09T23:11:29Z</dcterms:created>
  <dcterms:modified xsi:type="dcterms:W3CDTF">2022-06-03T16:47:41Z</dcterms:modified>
  <cp:category>2022 9htc full app June 3</cp:category>
</cp:coreProperties>
</file>